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EBE913C0-1697-4754-A69E-25864A438562}" xr6:coauthVersionLast="47" xr6:coauthVersionMax="47" xr10:uidLastSave="{00000000-0000-0000-0000-000000000000}"/>
  <bookViews>
    <workbookView minimized="1" xWindow="2268" yWindow="2268" windowWidth="17280" windowHeight="8880" xr2:uid="{7AC1D397-E858-40A9-8B09-F2D8B69C20D1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AH17" i="2" s="1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AH11" i="2" s="1"/>
  <c r="X23" i="2"/>
  <c r="S23" i="2"/>
  <c r="Q23" i="2"/>
  <c r="BV22" i="2"/>
  <c r="BT22" i="2"/>
  <c r="BJ22" i="2" a="1"/>
  <c r="BJ22" i="2" s="1"/>
  <c r="AT22" i="2" a="1"/>
  <c r="AT22" i="2" s="1"/>
  <c r="AD22" i="2"/>
  <c r="Q22" i="2"/>
  <c r="O22" i="2"/>
  <c r="AC6" i="2" s="1"/>
  <c r="BV21" i="2"/>
  <c r="BT21" i="2"/>
  <c r="Q21" i="2"/>
  <c r="BV20" i="2"/>
  <c r="BT20" i="2"/>
  <c r="Q20" i="2"/>
  <c r="O20" i="2"/>
  <c r="AC4" i="2" s="1"/>
  <c r="BV19" i="2"/>
  <c r="BT19" i="2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O21" i="2" s="1"/>
  <c r="AC5" i="2" s="1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U13" i="2"/>
  <c r="Q13" i="2"/>
  <c r="S13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C11" i="2"/>
  <c r="AA11" i="2"/>
  <c r="AF11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F10" i="2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S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AF5" i="2"/>
  <c r="Y5" i="2"/>
  <c r="Q5" i="2"/>
  <c r="O5" i="2"/>
  <c r="H5" i="2"/>
  <c r="F5" i="2"/>
  <c r="BX4" i="2"/>
  <c r="BG15" i="2" s="1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AH5" i="2" s="1"/>
  <c r="Q3" i="2"/>
  <c r="U7" i="2" s="1"/>
  <c r="O3" i="2"/>
  <c r="S12" i="2" s="1"/>
  <c r="H3" i="2"/>
  <c r="J9" i="2" s="1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Z17" i="1" s="1"/>
  <c r="AB26" i="1"/>
  <c r="Z26" i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AH17" i="1" s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O23" i="1"/>
  <c r="AC7" i="1" s="1"/>
  <c r="BV22" i="1"/>
  <c r="BT22" i="1"/>
  <c r="BJ22" i="1" a="1"/>
  <c r="BJ22" i="1" s="1"/>
  <c r="AT22" i="1" a="1"/>
  <c r="AT22" i="1" s="1"/>
  <c r="AD22" i="1"/>
  <c r="Q22" i="1"/>
  <c r="O22" i="1"/>
  <c r="AC6" i="1" s="1"/>
  <c r="BV21" i="1"/>
  <c r="BT21" i="1"/>
  <c r="Q21" i="1"/>
  <c r="BV20" i="1"/>
  <c r="BT20" i="1"/>
  <c r="Q20" i="1"/>
  <c r="BV19" i="1"/>
  <c r="CA7" i="1" s="1"/>
  <c r="BT19" i="1"/>
  <c r="BI19" i="1" a="1"/>
  <c r="BI19" i="1" s="1"/>
  <c r="BE19" i="1"/>
  <c r="AS19" i="1" a="1"/>
  <c r="AS19" i="1" s="1"/>
  <c r="AO19" i="1" a="1"/>
  <c r="AO19" i="1" s="1"/>
  <c r="AC19" i="1"/>
  <c r="Y19" i="1"/>
  <c r="Q19" i="1"/>
  <c r="BI18" i="1" a="1"/>
  <c r="BI18" i="1" s="1"/>
  <c r="BG18" i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J17" i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U9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O21" i="1" s="1"/>
  <c r="AC5" i="1" s="1"/>
  <c r="H15" i="1"/>
  <c r="F15" i="1"/>
  <c r="BV14" i="1"/>
  <c r="BG14" i="1" a="1"/>
  <c r="BG14" i="1" s="1"/>
  <c r="AQ14" i="1" a="1"/>
  <c r="AQ14" i="1" s="1"/>
  <c r="AA14" i="1"/>
  <c r="AF16" i="1" s="1"/>
  <c r="O14" i="1"/>
  <c r="O20" i="1" s="1"/>
  <c r="AC4" i="1" s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0" i="1" s="1"/>
  <c r="Y11" i="1"/>
  <c r="N11" i="1"/>
  <c r="E11" i="1"/>
  <c r="J14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V7" i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E15" i="1" s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AH5" i="1" s="1"/>
  <c r="O3" i="1"/>
  <c r="S5" i="1" s="1"/>
  <c r="H3" i="1"/>
  <c r="J5" i="1" s="1"/>
  <c r="F3" i="1"/>
  <c r="L5" i="1" s="1"/>
  <c r="BC2" i="1"/>
  <c r="AO2" i="1"/>
  <c r="X2" i="1"/>
  <c r="AZ17" i="2" l="1"/>
  <c r="AX11" i="2"/>
  <c r="AZ11" i="2"/>
  <c r="BQ10" i="2"/>
  <c r="AM19" i="2"/>
  <c r="AR22" i="2" s="1" a="1"/>
  <c r="AR22" i="2" s="1"/>
  <c r="BO17" i="2"/>
  <c r="AF16" i="2"/>
  <c r="AH16" i="2"/>
  <c r="AH10" i="2"/>
  <c r="W19" i="2"/>
  <c r="AB22" i="2" s="1"/>
  <c r="CC24" i="2"/>
  <c r="CC7" i="2"/>
  <c r="CC18" i="2"/>
  <c r="CA7" i="2"/>
  <c r="CC19" i="2"/>
  <c r="CA13" i="2"/>
  <c r="U19" i="2"/>
  <c r="O23" i="2"/>
  <c r="AC7" i="2" s="1"/>
  <c r="S19" i="2"/>
  <c r="O19" i="2"/>
  <c r="U18" i="2"/>
  <c r="L16" i="2"/>
  <c r="L17" i="2"/>
  <c r="L15" i="2"/>
  <c r="BC19" i="2"/>
  <c r="BH22" i="2" s="1" a="1"/>
  <c r="BH22" i="2" s="1"/>
  <c r="BO11" i="2"/>
  <c r="BQ11" i="2"/>
  <c r="BQ17" i="2"/>
  <c r="BO11" i="1"/>
  <c r="AZ11" i="1"/>
  <c r="AX11" i="1"/>
  <c r="BQ17" i="1"/>
  <c r="AX17" i="1"/>
  <c r="AF11" i="1"/>
  <c r="AH10" i="1"/>
  <c r="AH16" i="1"/>
  <c r="AM19" i="1"/>
  <c r="AR22" i="1" s="1" a="1"/>
  <c r="AR22" i="1" s="1"/>
  <c r="CC12" i="1"/>
  <c r="U13" i="1"/>
  <c r="O19" i="1"/>
  <c r="J15" i="1"/>
  <c r="L9" i="1"/>
  <c r="L15" i="1"/>
  <c r="L14" i="1"/>
  <c r="BQ11" i="1"/>
  <c r="BC19" i="1"/>
  <c r="BH22" i="1" s="1" a="1"/>
  <c r="BH22" i="1" s="1"/>
  <c r="BM16" i="2"/>
  <c r="BM17" i="2"/>
  <c r="AZ10" i="2"/>
  <c r="BM10" i="2"/>
  <c r="BM11" i="2"/>
  <c r="AC3" i="2"/>
  <c r="AJ5" i="2" s="1"/>
  <c r="U23" i="2"/>
  <c r="BQ16" i="2"/>
  <c r="BQ5" i="2"/>
  <c r="AV10" i="2"/>
  <c r="AV11" i="2"/>
  <c r="AV17" i="2"/>
  <c r="AV16" i="2"/>
  <c r="AX10" i="2"/>
  <c r="AX5" i="2"/>
  <c r="AX16" i="2"/>
  <c r="AX17" i="2"/>
  <c r="BO5" i="2"/>
  <c r="BO16" i="2"/>
  <c r="BO10" i="2"/>
  <c r="CA12" i="2"/>
  <c r="CA6" i="2"/>
  <c r="CA18" i="2"/>
  <c r="AZ16" i="2"/>
  <c r="CC6" i="2"/>
  <c r="AZ5" i="2"/>
  <c r="U6" i="2"/>
  <c r="J5" i="2"/>
  <c r="J16" i="2"/>
  <c r="L5" i="2"/>
  <c r="U12" i="2"/>
  <c r="CC12" i="2"/>
  <c r="L9" i="2"/>
  <c r="S7" i="2"/>
  <c r="CC13" i="2"/>
  <c r="AZ10" i="1"/>
  <c r="BQ5" i="1"/>
  <c r="CA6" i="1"/>
  <c r="CA12" i="1"/>
  <c r="CA18" i="1"/>
  <c r="AV16" i="1"/>
  <c r="AV17" i="1"/>
  <c r="BM16" i="1"/>
  <c r="BM17" i="1"/>
  <c r="BO5" i="1"/>
  <c r="BO16" i="1"/>
  <c r="BO10" i="1"/>
  <c r="AV10" i="1"/>
  <c r="AV11" i="1"/>
  <c r="BM11" i="1"/>
  <c r="BM10" i="1"/>
  <c r="AX16" i="1"/>
  <c r="AX10" i="1"/>
  <c r="AX5" i="1"/>
  <c r="BO17" i="1"/>
  <c r="BG15" i="1"/>
  <c r="CC6" i="1"/>
  <c r="S9" i="1"/>
  <c r="AZ16" i="1"/>
  <c r="CC18" i="1"/>
  <c r="CA13" i="1"/>
  <c r="AF17" i="1"/>
  <c r="CC24" i="1"/>
  <c r="BQ16" i="1"/>
  <c r="J9" i="1"/>
  <c r="AZ5" i="1"/>
  <c r="CC13" i="1"/>
  <c r="CC19" i="1"/>
  <c r="CC25" i="1"/>
  <c r="BQ10" i="1"/>
  <c r="AJ16" i="2" l="1"/>
  <c r="AJ10" i="2"/>
  <c r="U17" i="1"/>
  <c r="AC3" i="1"/>
  <c r="AJ5" i="1" l="1"/>
  <c r="AJ16" i="1"/>
  <c r="AJ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<sst xmlns="http://schemas.openxmlformats.org/spreadsheetml/2006/main" count="1901" uniqueCount="333">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</sst>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5BB1011-6B1F-40B3-B225-F4CBB39C8196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FDC701C-B04B-CB64-8A3F-CB65D4B366C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4F8EACFB-00B0-6728-2E77-1E8DEF11A11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8B35918-4A7C-4910-ADAC-117FD60FE49B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577D51DF-3E15-7DAC-1C8E-978A0EE260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759C7DAA-1158-A7D2-A678-8627A30891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9CD68D2E-75C6-4C06-8B42-DB0C44A6BDF9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AD6D28A6-0D70-488D-897C-A31FBBBD4DD3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CA05000-CBF0-4565-918C-9F161A2F15AB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97B85A91-18CC-4AF3-8774-B984D7934AAA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88E7643A-03EA-48D6-B778-E5F0027DE78D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58DD8E9-46EA-4EA9-8D7A-41E922D17E9E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C78D6B5B-B9C2-4A9C-A5BE-1A17532FF468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2A543445-6686-4347-BFAD-9E3B08CBF6CA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6AEE2F04-462C-47AE-8E50-BBD10DC34A83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BFC39644-82E9-4D1A-8CA5-21471068EB13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46066FC9-5697-477E-B355-AFB3C0095E6B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61E1C17-E340-4BF8-9652-741DBC2C84D6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AB7493B-4403-4543-8A17-D1237906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19A1157-CFE0-453F-94AB-8B9CD07EF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B756ECD-7BCE-475F-A1AF-DB09C7ABAB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ABCFF66-2EFF-406C-BB96-978A1A3C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2D699E84-0FA0-499D-85B7-FA47458B8E7C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D2C62A99-6D03-C3C1-997C-2B433C696504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8CDD8538-A501-DB50-FEE8-B4E9797541C4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02030609-2ABE-AF06-D534-0B8CC03D9F61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38C42D23-3976-1648-4EAD-1D2D0CB91B0E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8EA2E776-6611-4001-841F-5BB6804C2F48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0A352B29-37EA-4416-BDA6-A6E63750C57F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8D5DABB4-2513-4F13-A977-88E245921032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60F0852A-40F5-4CBC-9150-CD31CF9C3C9A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7290A6B4-17CA-4B82-B982-50B9518EEA2D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B563E59-62C8-4A96-A07A-5F50114FF760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B563E59-62C8-4A96-A07A-5F50114FF760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8E73FA33-5485-4F6D-B936-78E1D8A8B263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8E73FA33-5485-4F6D-B936-78E1D8A8B263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2DE3E6C5-92BF-4570-A69C-7BAB0342263E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2DE3E6C5-92BF-4570-A69C-7BAB0342263E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E03AABF-2F07-41D0-BD1E-B803C42A426A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E03AABF-2F07-41D0-BD1E-B803C42A426A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E5135C4B-CA97-4AE0-BCC8-45C8EA7B5CCC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E5135C4B-CA97-4AE0-BCC8-45C8EA7B5CCC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932BC459-0283-4BEB-987E-B53E70AE98F3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932BC459-0283-4BEB-987E-B53E70AE98F3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0869389-6AD9-407B-8A25-B0E09152B58D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0869389-6AD9-407B-8A25-B0E09152B58D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73B99F05-FCB8-42E8-8511-F08044A44D6A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73B99F05-FCB8-42E8-8511-F08044A44D6A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9FF65F00-400C-45F6-B5EA-A7579D17B5C3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A0E36170-B3FE-4962-9489-24335E587093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E2C3D5B6-F306-4D26-8302-1B148D557C1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E2C3D5B6-F306-4D26-8302-1B148D557C1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C3B6E4B8-284F-4583-849E-60763B0B890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C3B6E4B8-284F-4583-849E-60763B0B890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25DDB9D3-98FF-4846-B979-634EA0FC6F59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42C12DE-188D-4A21-95C6-929B6B593262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42C12DE-188D-4A21-95C6-929B6B593262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78E5AE4-9591-4784-831E-B056E578C542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78E5AE4-9591-4784-831E-B056E578C542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20C39321-1F09-4CBA-BC5A-CCFCD2661EAA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20C39321-1F09-4CBA-BC5A-CCFCD2661EAA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B4E45120-A1B2-4588-BB69-0554B5B94881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B4E45120-A1B2-4588-BB69-0554B5B94881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3CF69146-B372-4B3B-8283-E86FB4B97BBB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3CF69146-B372-4B3B-8283-E86FB4B97BBB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78B4B17A-ED9F-4AF6-B895-A5E97B727479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78B4B17A-ED9F-4AF6-B895-A5E97B727479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B771DF44-A8B4-452F-B9CA-C21322E8516E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B771DF44-A8B4-452F-B9CA-C21322E8516E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20A9BD1C-3A14-495B-974B-BA809A6211D7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20A9BD1C-3A14-495B-974B-BA809A6211D7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A035B3C9-5E38-4764-AF5B-1F15352F5C05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6C243168-0B6E-4E3E-90EC-AA6DF2B65389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3958E484-D0E0-4876-AA30-5BB4D555FD02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F5750DDE-7D6C-46E9-9ECA-D38E5F7D371B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5E5811F7-BDC4-465E-BFAC-098426DCAC59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F821E0A6-F19D-4B77-878E-DD9C737DCE01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7ED5EAE0-CEFD-4CA5-9667-D42222AE9607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7ED5EAE0-CEFD-4CA5-9667-D42222AE9607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41BEF35A-404A-4FAB-B7C9-7786F7CF992F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77CF6FC5-14C7-42B2-90E5-449B08B63B32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77CF6FC5-14C7-42B2-90E5-449B08B63B32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221BEA23-9215-45E7-BEE8-18C3E1444F8B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221BEA23-9215-45E7-BEE8-18C3E1444F8B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A7FD34B-08D3-48F5-BF99-C96594E861B2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A7FD34B-08D3-48F5-BF99-C96594E861B2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1215BC51-4849-48D7-BB3E-166F5E30E093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1215BC51-4849-48D7-BB3E-166F5E30E093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CB65F81A-5F6E-44D2-BBDB-69827A08483F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CB65F81A-5F6E-44D2-BBDB-69827A08483F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C469A7D9-A0EA-4E41-B9BE-0E6558616C48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C469A7D9-A0EA-4E41-B9BE-0E6558616C48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A0FD8AC-DC71-44FB-887B-F84393872DA0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A0FD8AC-DC71-44FB-887B-F84393872DA0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A786487C-EE57-426F-A565-2260CBF437DD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A786487C-EE57-426F-A565-2260CBF437DD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F6031D04-682E-4FB5-AE44-4D2C50AE7A0D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F6031D04-682E-4FB5-AE44-4D2C50AE7A0D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A366136A-74B5-4120-9672-8A9B72341447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D904563E-3863-4FF5-86A0-23D9A3AAD784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4C6F2A97-84E5-4B5C-8309-58A0B6A4FD7E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BDDFCAF5-371D-43D6-837F-E407A20419E6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03CB1298-5B16-4517-802D-27876BBE6714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ACBE1067-9DCA-43D8-9994-0613C4EE5507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AC80FE2D-A2B5-4296-82E2-5EC32F4D4B07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AC80FE2D-A2B5-4296-82E2-5EC32F4D4B07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E0FFC2EA-2551-4C62-BF45-754E47ED51C7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E0FFC2EA-2551-4C62-BF45-754E47ED51C7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EFA79779-9771-44D2-BFE5-E8D1695405FA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C94345DB-7408-4E34-890E-BEB83B7714EB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C94345DB-7408-4E34-890E-BEB83B7714EB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D749C4DB-A9B3-43D6-932E-9F24DB7B6898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D749C4DB-A9B3-43D6-932E-9F24DB7B6898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469EE4C4-F0D6-40A2-BD4A-37D88292FA45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469EE4C4-F0D6-40A2-BD4A-37D88292FA45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2EDE542D-A025-4618-B0DA-B73B722D0FF1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2EDE542D-A025-4618-B0DA-B73B722D0FF1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F28429E0-3E2F-48D7-845D-26ECF861FF4B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F28429E0-3E2F-48D7-845D-26ECF861FF4B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D604C41-90E3-4DBF-B9AA-834C4998491E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BD604C41-90E3-4DBF-B9AA-834C4998491E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11FEE355-25EB-4745-BDC6-1FB5E79C257E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11FEE355-25EB-4745-BDC6-1FB5E79C257E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5773B907-AC5B-4D0F-8783-C37B0B736306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5773B907-AC5B-4D0F-8783-C37B0B736306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3F3DBD6-DD36-42AB-A5B9-E921689A6D9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3F3DBD6-DD36-42AB-A5B9-E921689A6D9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E67422D-0C89-4F8D-9430-F0610EF0F2F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E67422D-0C89-4F8D-9430-F0610EF0F2F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98D016A-5B7D-452A-AF17-5F65CE81E4D6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98D016A-5B7D-452A-AF17-5F65CE81E4D6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199E5191-2F86-4CEE-9A27-7143599B40B8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199E5191-2F86-4CEE-9A27-7143599B40B8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79BAD517-5B1C-45BF-8B61-01A1B519930E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79BAD517-5B1C-45BF-8B61-01A1B519930E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9AF4FF3C-B359-4F8F-AB38-E4C4D02E0357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9AF4FF3C-B359-4F8F-AB38-E4C4D02E0357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C5A090EB-CFE8-43C2-8D89-5719DA706A7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C5A090EB-CFE8-43C2-8D89-5719DA706A7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CFCB6D5E-EBBB-436A-BFD1-8A3B7D452821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4B628687-3190-440B-BEA6-49D6129D87D4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C263B549-DB12-4368-884B-185FD4D3BD8D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31401D67-9BA3-4F0E-8689-EFDB589E9AAD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31401D67-9BA3-4F0E-8689-EFDB589E9AAD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72C973B-5092-486D-BF35-230AAE20077D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72C973B-5092-486D-BF35-230AAE20077D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49720ED6-9343-4F03-ABE0-DA676AA1A846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49720ED6-9343-4F03-ABE0-DA676AA1A846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C1427FB2-D94D-4275-82E5-FB698A9B5E0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C1427FB2-D94D-4275-82E5-FB698A9B5E0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36DB780-6FEF-478B-AED4-0887A6856BF9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36DB780-6FEF-478B-AED4-0887A6856BF9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C643AF18-F638-454F-8BF1-63CE76FE38F6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C643AF18-F638-454F-8BF1-63CE76FE38F6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85B66D62-ACAE-435D-8D04-E32955DF529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85B66D62-ACAE-435D-8D04-E32955DF529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BA5AF39B-DD4B-4813-96EC-FCB24D7B449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BA5AF39B-DD4B-4813-96EC-FCB24D7B449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48AEC751-9F2A-47E2-BF5A-EA170C32B3FC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48AEC751-9F2A-47E2-BF5A-EA170C32B3FC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D12FC984-3E61-409A-BD8F-35837710D6E7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D12FC984-3E61-409A-BD8F-35837710D6E7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46403242-4D26-4D20-924B-A8737BDD893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46403242-4D26-4D20-924B-A8737BDD893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8A4729A3-09E8-45B9-9170-B0A114C674E3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8A4729A3-09E8-45B9-9170-B0A114C674E3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9ADF0F83-A2E5-4E8D-8A81-05BFE381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ED538A46-845B-D189-6825-320E5DB51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486165E2-E827-3343-C0F6-8622B8FFF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B81E5A93-5B05-BD54-0B4D-C5BE0E06D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A00DB954-075B-9026-B4B5-1D0702DA7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BDC3A595-DB97-3683-31F7-D28A04EB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F91011C-AAB4-47BE-BCDF-0590ECA9FA43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19FA22C-F02F-CDC7-8F14-1F563D67E21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676D5BF6-8742-0ABD-557C-5431BEAB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9393B90B-79CA-48EA-BBE1-6573408D58FF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B487BA49-B5BC-1B96-EA69-B4A71D26C2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AD829C21-4B9F-63E2-451E-3BF01213690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24401B61-2571-4D94-91FB-E7E86A238254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C7E73938-5D52-4720-8025-44810E51BA64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F13B6E5F-5843-44DE-80E4-9DC4D1B0729D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F9F5B9BC-DF36-4198-8636-6CBBF8E27072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62683775-C1AB-4A5C-9EB4-F9CD496ACCB4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AB13872E-C2A3-4F74-AA4A-C9326CA351AE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6912BA3C-A4AB-46C2-89AA-C870D6F72C40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F506DB17-1707-49BF-BB32-CA62B26D16E3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2CC6A5E6-B8C6-4F89-90A7-D2F6EF42B6F1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A9842BD5-3AB1-4FBB-9CC1-49D1102700A8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B3EEFFEF-E329-4B0A-A8F8-791F8F5FEB12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17C6230-FABC-4BCA-8FF9-CCD61567C341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4701DDD-A96B-4475-B80C-812AF35B2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F1DC661-FC02-456B-9C80-75D84D02A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92AAD5F-E8AB-4C7D-965B-5D53098698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8EE3CAE-983C-4886-8A9D-39BA1A95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5405061C-B10B-4529-BD8B-F0FB614030F9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3CFAE3FA-38E0-37F9-F731-00A40223A24E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B0C84616-C828-47F4-402C-20F36FF16DE0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834075E7-B097-3B40-7439-41AC3F3E2B24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424354C8-EB23-E109-6C18-44BD030E331B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B358BCA2-2482-4395-B721-35FAA61DE30C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A10F967-D6E5-446A-9C2B-27AFBEBEBDAD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A550405E-BF7B-4F7F-8330-EEBF83EA38C8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E761C0BC-8B5F-43DB-8476-D63250DFCA3D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2DE2B183-A7FD-4E6E-A7D9-B80F78C60170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2DE2B183-A7FD-4E6E-A7D9-B80F78C60170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9B6E515B-E05C-4C95-88F2-B3EE7764E61F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9B6E515B-E05C-4C95-88F2-B3EE7764E61F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7AA90D47-0D97-42BE-B81C-18C96AFDB2DA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7AA90D47-0D97-42BE-B81C-18C96AFDB2DA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6CF84571-CE76-43EE-9A55-0F8EBF1F95E4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6CF84571-CE76-43EE-9A55-0F8EBF1F95E4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ACB2A34-62A1-4896-9D5E-0AB9DB893992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ACB2A34-62A1-4896-9D5E-0AB9DB893992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9D2315E3-5810-4227-A4D1-0A7EAFAA135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9D2315E3-5810-4227-A4D1-0A7EAFAA135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9F03531-F24C-4A04-A812-3F3155982126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9F03531-F24C-4A04-A812-3F3155982126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F3C61B3A-7CEB-4B76-BDF1-0EE9B21724ED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F3C61B3A-7CEB-4B76-BDF1-0EE9B21724ED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CCAA397-D635-4592-9BAF-922FF6C7CEDF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A36217BE-27B1-4970-8701-56DD2CF369BA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EB56AD7C-5352-4B0E-A2C6-F04E20FEF169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EB56AD7C-5352-4B0E-A2C6-F04E20FEF169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96E5E29-F75E-496C-9A01-053425D2B55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96E5E29-F75E-496C-9A01-053425D2B55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5CADC644-FDA1-431A-B49A-2B25EA3D8BFA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2FD03711-6C2F-462A-AC0D-2E9C1C03ADC4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2FD03711-6C2F-462A-AC0D-2E9C1C03ADC4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56B4FF7-A4C9-4B9F-9C2E-9F9BF9D4EAF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56B4FF7-A4C9-4B9F-9C2E-9F9BF9D4EAF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ECDF72A-B322-45F0-A4CF-A1A573FF645A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ECDF72A-B322-45F0-A4CF-A1A573FF645A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8B9A1BF8-FC68-4DFA-94DE-A9E357305A0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8B9A1BF8-FC68-4DFA-94DE-A9E357305A0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26924E42-1253-4D79-A838-EF743DA06563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26924E42-1253-4D79-A838-EF743DA06563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04B70E88-D114-47D9-A73B-24E4E8DE2E60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04B70E88-D114-47D9-A73B-24E4E8DE2E60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87AF1ED6-AD73-4BE1-9E5F-9D97B0FADD50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87AF1ED6-AD73-4BE1-9E5F-9D97B0FADD50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B416EC4-D8D4-47AF-B660-A3064180C26A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B416EC4-D8D4-47AF-B660-A3064180C26A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BF12E8A5-216E-4CC0-A893-690642B946B4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6F181BB1-FFC0-4F8E-B5E0-BE254D016516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A8EF9530-EB90-4BA2-B893-ADAA590ABEF2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639E23D1-567C-4681-90F7-34EF7A2EA763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856A457C-13CF-4770-9491-D8514A3EA3C8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84F2E305-C4D4-42CB-932F-60402F8E5019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6373911D-2813-4322-9F51-FE564884C35E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6373911D-2813-4322-9F51-FE564884C35E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6D27A994-1D9B-4C3D-B391-C29633E9C019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31A20C58-1DCC-4323-A8B0-ABA5370C60B7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31A20C58-1DCC-4323-A8B0-ABA5370C60B7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53C4A163-4EDC-4605-9829-100BBBA9BDE9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53C4A163-4EDC-4605-9829-100BBBA9BDE9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3CBBAA0-A9D4-4876-B1C6-5FE2ACE4870F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3CBBAA0-A9D4-4876-B1C6-5FE2ACE4870F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585BDDCA-80DF-4D85-8914-CE106FEB0199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585BDDCA-80DF-4D85-8914-CE106FEB0199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6014DAD4-8A39-40A1-B33B-8945C364A34F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6014DAD4-8A39-40A1-B33B-8945C364A34F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8D8EF5D-8686-4EE1-890E-1C6881EF7D74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8D8EF5D-8686-4EE1-890E-1C6881EF7D74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035DD8F9-B1AA-4FD9-9543-9A35D49A3236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035DD8F9-B1AA-4FD9-9543-9A35D49A3236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BF4BF73-081D-44E7-819E-550AFE3A26A1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BF4BF73-081D-44E7-819E-550AFE3A26A1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E96E9073-9311-42E3-96BC-76248D006AA8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E96E9073-9311-42E3-96BC-76248D006AA8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989C4AAC-79FA-46CC-A692-B5E7F4421F84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ED0400D1-B43C-441A-8664-D003FE940C0C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FE85790B-43CF-45D6-9227-2631BB8858EE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735CE718-65BC-45C6-8ECC-3F03D5E8AD5D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9A2ED473-EBC4-41A3-AF38-9BF1D31831DB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E1FEBD38-B595-42E9-BD91-3CAFF3AEF6A2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E1FEBD38-B595-42E9-BD91-3CAFF3AEF6A2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2C07DE75-AFCF-4610-A96E-C8FE9D825569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2C07DE75-AFCF-4610-A96E-C8FE9D825569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4B85D708-9385-43FA-A9B1-C317103A7266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5612D48A-D40C-48B8-9453-E83A6682F8B1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5612D48A-D40C-48B8-9453-E83A6682F8B1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C7840BE5-9BE8-4BFA-9553-4C3788C966AA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C7840BE5-9BE8-4BFA-9553-4C3788C966AA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EB96541C-4F54-421A-87D6-AAF92527D873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EB96541C-4F54-421A-87D6-AAF92527D873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A54EB97A-9B3C-4ECE-AC0C-E56016900F11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A54EB97A-9B3C-4ECE-AC0C-E56016900F11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C85D1870-6F9A-4550-91DC-AD4A7B676C88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C85D1870-6F9A-4550-91DC-AD4A7B676C88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78B49A0-8B66-47A4-955A-F3DD72A89174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78B49A0-8B66-47A4-955A-F3DD72A89174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FAB8C275-F25C-45A3-AB66-FF32D3CA2398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FAB8C275-F25C-45A3-AB66-FF32D3CA2398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86FFED05-D6AB-4BB4-88E0-84F1D3273452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86FFED05-D6AB-4BB4-88E0-84F1D3273452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D352B628-F92F-434C-8CE9-8B5A83150CB7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D352B628-F92F-434C-8CE9-8B5A83150CB7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394CEDC5-B0FA-46AE-A6B1-6F90FF9FC1DC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394CEDC5-B0FA-46AE-A6B1-6F90FF9FC1DC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25316B5-7FE9-4391-9677-8EE4996F635D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25316B5-7FE9-4391-9677-8EE4996F635D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3F973B68-65C4-4924-9B81-E730F5F487AB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3F973B68-65C4-4924-9B81-E730F5F487AB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B05C4BC-7B00-4ADF-8683-8501AAC6F5E6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B05C4BC-7B00-4ADF-8683-8501AAC6F5E6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F46A8F4E-9742-4D3C-9D75-E9E30146C181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F46A8F4E-9742-4D3C-9D75-E9E30146C181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9C4D2077-7F7C-49F4-8CC6-D739FD2144EE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E9C170AB-BDFD-4632-8F26-4A6BCDEC17BF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1A5E1AC2-DF57-4448-A071-430209CCA68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1A5E1AC2-DF57-4448-A071-430209CCA68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C01B434D-C0C6-47DE-A0F6-F44043D08A52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C01B434D-C0C6-47DE-A0F6-F44043D08A52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C9348740-28EA-41CA-B7B4-BB11A6F7A57A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B3C36802-D550-4681-B43F-2A8DDD09CE5D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871686FF-2148-4EC5-9A14-CE228C691C85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871686FF-2148-4EC5-9A14-CE228C691C85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8B821B4-7BB2-4D88-9D27-784549A4654F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8B821B4-7BB2-4D88-9D27-784549A4654F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F0B1A3D-5E8A-4BAC-8742-2B849E366E08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F0B1A3D-5E8A-4BAC-8742-2B849E366E08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48DBA2C6-A93B-466D-BD89-CA3EBAF45435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48DBA2C6-A93B-466D-BD89-CA3EBAF45435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D6D3586-5A8F-45B7-8043-0DE9EF7B28A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D6D3586-5A8F-45B7-8043-0DE9EF7B28A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64</xdr:col>
      <xdr:colOff>70115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40C9ED68-DFD2-3379-3734-429D6033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295656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194FF6BE-98C5-1A98-1FC3-FB69D029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9678EE0D-02E7-E6A8-6860-ABD629A1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A5C92893-BDB3-D0F4-5EF7-0A05F4EA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3D8EE576-16D1-02B4-909C-939FF9D17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B529C541-2297-0E78-8FEA-E946985A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A3903BD8-2D94-0D5F-BEF0-5CBF6A17D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E642C38C-E9D5-E13A-CE4F-0AD1F22CE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3E4B-8207-43B7-A3BB-76AC0A2DFD39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37.832140899999999</v>
      </c>
      <c r="G3" s="16" t="s">
        <v>13</v>
      </c>
      <c r="H3" s="17">
        <f>B31</f>
        <v>48.062464499999997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36.800332599999997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36.800332599999997</v>
      </c>
      <c r="AB3" s="16" t="s">
        <v>16</v>
      </c>
      <c r="AC3" s="17">
        <f>O19</f>
        <v>26.570008999999999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30.028004200000002</v>
      </c>
      <c r="BF3" s="2"/>
      <c r="BG3" s="2"/>
      <c r="BH3" s="16" t="s">
        <v>20</v>
      </c>
      <c r="BI3" s="17" cm="1">
        <f t="array" ref="BI3">INDEX(H42:H300,B2+B3-5,1)</f>
        <v>67.860145200000005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67.860430899999997</v>
      </c>
      <c r="BU3" s="14" t="s">
        <v>22</v>
      </c>
      <c r="BV3" s="15">
        <f>D37</f>
        <v>6.01253854E-12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66.846290999999994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57.906537299999997</v>
      </c>
      <c r="P4" s="14"/>
      <c r="R4" s="21"/>
      <c r="X4" s="14" t="s">
        <v>24</v>
      </c>
      <c r="Y4" s="15">
        <f>AG42</f>
        <v>57.906537299999997</v>
      </c>
      <c r="AB4" s="16" t="s">
        <v>24</v>
      </c>
      <c r="AC4" s="17">
        <f>O20</f>
        <v>38.732637799999999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197.324838</v>
      </c>
      <c r="BF4" s="2"/>
      <c r="BG4" s="2"/>
      <c r="BH4" s="16" t="s">
        <v>24</v>
      </c>
      <c r="BI4" s="17" cm="1">
        <f t="array" ref="BI4">INDEX(AK42:AK300,B2+B3-5,1)</f>
        <v>197.319637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197.32332700000001</v>
      </c>
      <c r="BU4" s="14" t="s">
        <v>24</v>
      </c>
      <c r="BV4" s="15">
        <f>L37</f>
        <v>197.32332700000001</v>
      </c>
      <c r="BW4" s="14" t="s">
        <v>25</v>
      </c>
      <c r="BX4" s="15">
        <f>F37</f>
        <v>30.028289900000001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14.6887972</v>
      </c>
      <c r="G5" s="16" t="s">
        <v>27</v>
      </c>
      <c r="H5" s="17">
        <f>S31</f>
        <v>18.6326</v>
      </c>
      <c r="I5" s="21"/>
      <c r="J5" s="2">
        <f>H3+F14</f>
        <v>85.894605399999989</v>
      </c>
      <c r="K5" s="22" t="s">
        <v>28</v>
      </c>
      <c r="L5" s="2">
        <f>H14+F3</f>
        <v>85.894605399999989</v>
      </c>
      <c r="N5" s="14" t="s">
        <v>27</v>
      </c>
      <c r="O5" s="15">
        <f>AY42</f>
        <v>14.6937395</v>
      </c>
      <c r="P5" s="14"/>
      <c r="R5" s="21"/>
      <c r="S5" s="2">
        <f>O3</f>
        <v>36.800332599999997</v>
      </c>
      <c r="T5" s="22" t="s">
        <v>28</v>
      </c>
      <c r="U5" s="2">
        <f>O13</f>
        <v>36.800332599999997</v>
      </c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-1.403071773</v>
      </c>
      <c r="AG5" s="22" t="s">
        <v>28</v>
      </c>
      <c r="AH5" s="2">
        <f>Y15-Y3</f>
        <v>-1.4030716999999981</v>
      </c>
      <c r="AI5" s="22" t="s">
        <v>28</v>
      </c>
      <c r="AJ5" s="2">
        <f>AC15-AC3</f>
        <v>-1.4030716999999981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14.698432</v>
      </c>
      <c r="BF5" s="2"/>
      <c r="BG5" s="2"/>
      <c r="BH5" s="16" t="s">
        <v>27</v>
      </c>
      <c r="BI5" s="17" cm="1">
        <f t="array" ref="BI5">INDEX(AY42:AY300,B2+B3-5,1)</f>
        <v>14.6982382</v>
      </c>
      <c r="BJ5" s="2"/>
      <c r="BK5" s="21"/>
      <c r="BM5" s="2">
        <f>BG13</f>
        <v>2.8571812799999994E-4</v>
      </c>
      <c r="BN5" s="22" t="s">
        <v>28</v>
      </c>
      <c r="BO5" s="2">
        <f>BE15-BE3+BG15</f>
        <v>2.8570000601035872E-4</v>
      </c>
      <c r="BP5" s="22" t="s">
        <v>28</v>
      </c>
      <c r="BQ5" s="2">
        <f>IF(BB8="NO APLICA",BI15-BI3,-BC9+BI15-BI3)</f>
        <v>2.8569999999206175E-4</v>
      </c>
      <c r="BS5" s="16" t="s">
        <v>27</v>
      </c>
      <c r="BT5" s="17" cm="1">
        <f t="array" ref="BT5">INDEX(AY42:AY300,B2+B3-4,1)</f>
        <v>14.698432</v>
      </c>
      <c r="BU5" s="14" t="s">
        <v>27</v>
      </c>
      <c r="BV5" s="15">
        <f>U37</f>
        <v>14.698625699999999</v>
      </c>
      <c r="BW5" s="14" t="s">
        <v>24</v>
      </c>
      <c r="BX5" s="15">
        <f>N37</f>
        <v>197.32627199999999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1.1053093E-5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0.98253323999999997</v>
      </c>
      <c r="P6" s="14"/>
      <c r="R6" s="21"/>
      <c r="W6" s="24" t="s">
        <v>33</v>
      </c>
      <c r="X6" s="14" t="s">
        <v>32</v>
      </c>
      <c r="Y6" s="15">
        <f>N42</f>
        <v>0.98253323999999997</v>
      </c>
      <c r="AB6" s="16" t="s">
        <v>31</v>
      </c>
      <c r="AC6" s="17">
        <f>O22</f>
        <v>0.98253323999999997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3.7908740400000001E-5</v>
      </c>
      <c r="BF6" s="2"/>
      <c r="BG6" s="2"/>
      <c r="BH6" s="16" t="s">
        <v>31</v>
      </c>
      <c r="BI6" s="17" cm="1">
        <f t="array" ref="BI6">INDEX(S42:S300,B2+B3-5,1)</f>
        <v>2.2936489799999999E-5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1.10568796E-5</v>
      </c>
      <c r="BU6" s="14" t="s">
        <v>32</v>
      </c>
      <c r="BV6" s="15">
        <f>H37</f>
        <v>6.9457929700000005E-5</v>
      </c>
      <c r="BW6" s="14" t="s">
        <v>27</v>
      </c>
      <c r="BX6" s="15">
        <f>W37</f>
        <v>14.698625699999999</v>
      </c>
      <c r="CA6" s="2">
        <f>BT3</f>
        <v>67.860430899999997</v>
      </c>
      <c r="CB6" s="22" t="s">
        <v>28</v>
      </c>
      <c r="CC6" s="2">
        <f>BX4+BT19+BV3</f>
        <v>67.860430800006014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-282655.34899999999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-49388.551399999997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-49388.551399999997</v>
      </c>
      <c r="AB7" s="16" t="s">
        <v>35</v>
      </c>
      <c r="AC7" s="17">
        <f>O23</f>
        <v>-69894.596399999995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3.1153058823529398</v>
      </c>
      <c r="BD7" s="14" t="s">
        <v>35</v>
      </c>
      <c r="BE7" s="15" cm="1">
        <f t="array" ref="BE7">INDEX(AU42:AU300,B2+B3-4,1)</f>
        <v>-237444.234</v>
      </c>
      <c r="BF7" s="2"/>
      <c r="BG7" s="2"/>
      <c r="BH7" s="16" t="s">
        <v>35</v>
      </c>
      <c r="BI7" s="17" cm="1">
        <f t="array" ref="BI7">INDEX(AV42:AV300,B2+B3-5,1)</f>
        <v>-272579.25199999998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-272581.446</v>
      </c>
      <c r="BU7" s="14" t="s">
        <v>35</v>
      </c>
      <c r="BV7" s="15">
        <f>Q37</f>
        <v>-237438.06</v>
      </c>
      <c r="BW7" s="14" t="s">
        <v>32</v>
      </c>
      <c r="BX7" s="15">
        <f>J37</f>
        <v>1.1062065399999999E-5</v>
      </c>
      <c r="BZ7" s="21"/>
      <c r="CA7" s="2">
        <f>BV19*B13</f>
        <v>30.028289951700007</v>
      </c>
      <c r="CB7" s="22" t="s">
        <v>28</v>
      </c>
      <c r="CC7" s="2">
        <f>BX4</f>
        <v>30.028289900000001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39.9447701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197.32343499999999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-237449.52742633008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10.052469311129306</v>
      </c>
      <c r="K9" s="22" t="s">
        <v>28</v>
      </c>
      <c r="L9" s="2">
        <f>H14*H17+F3*F6</f>
        <v>10.052469311129306</v>
      </c>
      <c r="R9" s="21"/>
      <c r="S9" s="2">
        <f>O3*O6</f>
        <v>36.157550022555618</v>
      </c>
      <c r="T9" s="22" t="s">
        <v>28</v>
      </c>
      <c r="U9" s="2">
        <f>O13*O16</f>
        <v>36.157550022555618</v>
      </c>
      <c r="W9" s="25"/>
      <c r="X9" s="35" t="s">
        <v>40</v>
      </c>
      <c r="Y9" s="36">
        <f>I42</f>
        <v>36.800332599999997</v>
      </c>
      <c r="Z9" s="37" t="s">
        <v>41</v>
      </c>
      <c r="AA9" s="38">
        <f>P42</f>
        <v>0.99991064299999999</v>
      </c>
      <c r="AB9" s="39" t="s">
        <v>42</v>
      </c>
      <c r="AC9" s="40">
        <f>J42</f>
        <v>25.166937300000001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30.028004200000002</v>
      </c>
      <c r="BF9" s="37" t="s">
        <v>41</v>
      </c>
      <c r="BG9" s="38" cm="1">
        <f t="array" ref="BG9">INDEX(P42:P300,B2+B3-4,1)</f>
        <v>6.13294735E-5</v>
      </c>
      <c r="BH9" s="39" t="s">
        <v>47</v>
      </c>
      <c r="BI9" s="40" cm="1">
        <f t="array" ref="BI9">INDEX(J42:J300,B2+B3-4,1)</f>
        <v>67.860430899999997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57.906537299999997</v>
      </c>
      <c r="Z10" s="37" t="s">
        <v>51</v>
      </c>
      <c r="AA10" s="38">
        <f>Q42</f>
        <v>0.95533761299999997</v>
      </c>
      <c r="AB10" s="39" t="s">
        <v>52</v>
      </c>
      <c r="AC10" s="40">
        <f>AJ42</f>
        <v>39.874719200000001</v>
      </c>
      <c r="AF10" s="2">
        <f>AA11</f>
        <v>-1.81574996</v>
      </c>
      <c r="AG10" s="22" t="s">
        <v>28</v>
      </c>
      <c r="AH10" s="2">
        <f>Y15*Y18-Y3*Y6</f>
        <v>-1.8157498874140217</v>
      </c>
      <c r="AI10" s="22" t="s">
        <v>28</v>
      </c>
      <c r="AJ10" s="2">
        <f>AC15*AC18-AC3*AC6</f>
        <v>-1.8157498954705851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197.324838</v>
      </c>
      <c r="BF10" s="37" t="s">
        <v>51</v>
      </c>
      <c r="BG10" s="38" cm="1">
        <f t="array" ref="BG10">INDEX(Q42:Q300,B2+B3-4,1)</f>
        <v>9.7592563699999998E-6</v>
      </c>
      <c r="BH10" s="39" t="s">
        <v>52</v>
      </c>
      <c r="BI10" s="40" cm="1">
        <f t="array" ref="BI10">INDEX(AJ42:AJ300,B2+B3-4,1)</f>
        <v>197.32332700000001</v>
      </c>
      <c r="BJ10" s="2"/>
      <c r="BK10" s="2"/>
      <c r="BM10" s="2">
        <f>BG11</f>
        <v>-8.0614891199999995E-4</v>
      </c>
      <c r="BN10" s="22" t="s">
        <v>28</v>
      </c>
      <c r="BO10" s="2">
        <f>BE15*BE18-BE3*BE6+BG15*BG18</f>
        <v>-8.0614890922353275E-4</v>
      </c>
      <c r="BP10" s="22" t="s">
        <v>28</v>
      </c>
      <c r="BQ10" s="2">
        <f>IF(BB8="NO APLICA",BI15*BI18-BI3*BI6,-BC9*BC12+BI15*BI18-BI3*BI6)</f>
        <v>-8.0614891414089939E-4</v>
      </c>
      <c r="BZ10" s="21"/>
      <c r="CB10" s="2"/>
      <c r="CI10" s="2"/>
    </row>
    <row r="11" spans="1:88" ht="16.2" x14ac:dyDescent="0.3">
      <c r="A11" s="1" t="s">
        <v>53</v>
      </c>
      <c r="B11" s="2">
        <v>2.5971816799999998</v>
      </c>
      <c r="D11" s="13"/>
      <c r="E11" s="25">
        <f>N31</f>
        <v>381117.26199999999</v>
      </c>
      <c r="F11" s="26"/>
      <c r="G11" s="27"/>
      <c r="I11" s="18" t="s">
        <v>54</v>
      </c>
      <c r="J11" s="18"/>
      <c r="K11" s="18"/>
      <c r="L11" s="18"/>
      <c r="N11" s="25">
        <f>-P36</f>
        <v>754629.277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-1.81574996</v>
      </c>
      <c r="AB11" s="39" t="s">
        <v>27</v>
      </c>
      <c r="AC11" s="40">
        <f>AY42</f>
        <v>14.6937395</v>
      </c>
      <c r="AF11" s="2">
        <f>AA11</f>
        <v>-1.81574996</v>
      </c>
      <c r="AG11" s="22" t="s">
        <v>28</v>
      </c>
      <c r="AH11" s="2">
        <f>X23+Z23</f>
        <v>-1.81574996</v>
      </c>
      <c r="AI11" s="22" t="s">
        <v>28</v>
      </c>
      <c r="AJ11" s="2">
        <f>X24+Z24</f>
        <v>-1.81574996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14.698432</v>
      </c>
      <c r="BF11" s="43" t="s">
        <v>55</v>
      </c>
      <c r="BG11" s="38" cm="1">
        <f t="array" ref="BG11">INDEX(V42:V300,B2+B3-4,1)</f>
        <v>-8.0614891199999995E-4</v>
      </c>
      <c r="BH11" s="39" t="s">
        <v>27</v>
      </c>
      <c r="BI11" s="40" cm="1">
        <f t="array" ref="BI11">INDEX(AY42:AY300,B2+B3-4,1)</f>
        <v>14.698432</v>
      </c>
      <c r="BJ11" s="2"/>
      <c r="BK11" s="2"/>
      <c r="BM11" s="2">
        <f>BG11</f>
        <v>-8.0614891199999995E-4</v>
      </c>
      <c r="BN11" s="22" t="s">
        <v>28</v>
      </c>
      <c r="BO11" s="2">
        <f>BD23+BF23</f>
        <v>-8.0614891199999995E-4</v>
      </c>
      <c r="BP11" s="22" t="s">
        <v>28</v>
      </c>
      <c r="BQ11" s="2">
        <f>BD24+BF24</f>
        <v>-8.0614891199999995E-4</v>
      </c>
      <c r="BU11" s="16" t="s">
        <v>56</v>
      </c>
      <c r="BV11" s="17">
        <f>Z36</f>
        <v>3.0058400000001484E-2</v>
      </c>
      <c r="BZ11" s="21"/>
      <c r="CI11" s="2"/>
    </row>
    <row r="12" spans="1:88" ht="16.2" x14ac:dyDescent="0.3">
      <c r="A12" s="7" t="s">
        <v>57</v>
      </c>
      <c r="B12" s="2">
        <v>0.79372430999999999</v>
      </c>
      <c r="D12" s="13"/>
      <c r="F12" s="26"/>
      <c r="G12" s="27"/>
      <c r="W12" s="25"/>
      <c r="X12" s="35" t="s">
        <v>58</v>
      </c>
      <c r="Y12" s="36">
        <f>O42</f>
        <v>0.98253323999999997</v>
      </c>
      <c r="Z12" s="43" t="s">
        <v>59</v>
      </c>
      <c r="AA12" s="38">
        <f>W42</f>
        <v>0.41267818699999997</v>
      </c>
      <c r="AB12" s="39" t="s">
        <v>60</v>
      </c>
      <c r="AC12" s="40">
        <f>R42</f>
        <v>0.96516182500000003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3.7908740400000001E-5</v>
      </c>
      <c r="BF12" s="43" t="s">
        <v>59</v>
      </c>
      <c r="BG12" s="38" cm="1">
        <f t="array" ref="BG12">INDEX(W42:W300,B2+B3-4,1)</f>
        <v>1.0918670399999999E-3</v>
      </c>
      <c r="BH12" s="39" t="s">
        <v>60</v>
      </c>
      <c r="BI12" s="40" cm="1">
        <f t="array" ref="BI12">INDEX(R42:R300,B2+B3-4,1)</f>
        <v>1.10568796E-5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197.32627199999999</v>
      </c>
      <c r="BZ12" s="21"/>
      <c r="CA12" s="2">
        <f>BT3*BT6</f>
        <v>7.5032461406541963E-4</v>
      </c>
      <c r="CB12" s="22" t="s">
        <v>28</v>
      </c>
      <c r="CC12" s="2">
        <f>BT19*BT22+BV3*BV6+BX4*BX7</f>
        <v>7.5033707848118076E-4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36.800332599999997</v>
      </c>
      <c r="S13" s="2">
        <f>N11</f>
        <v>754629.277</v>
      </c>
      <c r="T13" s="22" t="s">
        <v>28</v>
      </c>
      <c r="U13" s="2">
        <f>O3*O7-O13*O17</f>
        <v>754629.27631056705</v>
      </c>
      <c r="W13" s="25"/>
      <c r="X13" s="44"/>
      <c r="Y13" s="45"/>
      <c r="Z13" s="43" t="s">
        <v>64</v>
      </c>
      <c r="AA13" s="38">
        <f>X42</f>
        <v>-1.403071773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2.8571812799999994E-4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14.698625699999999</v>
      </c>
      <c r="CA13" s="2">
        <f>BV19*BV22</f>
        <v>3.3222781796636195E-4</v>
      </c>
      <c r="CB13" s="22" t="s">
        <v>28</v>
      </c>
      <c r="CC13" s="2">
        <f>BX4*BX7+BV11*BV14</f>
        <v>3.322278179835265E-4</v>
      </c>
      <c r="CH13" s="2"/>
      <c r="CI13" s="2"/>
    </row>
    <row r="14" spans="1:88" ht="16.8" thickBot="1" x14ac:dyDescent="0.35">
      <c r="A14" s="7" t="s">
        <v>65</v>
      </c>
      <c r="B14" s="2">
        <v>0.98154193999999995</v>
      </c>
      <c r="D14" s="13"/>
      <c r="E14" s="14" t="s">
        <v>66</v>
      </c>
      <c r="F14" s="15">
        <f>D31</f>
        <v>37.832140899999999</v>
      </c>
      <c r="G14" s="16" t="s">
        <v>67</v>
      </c>
      <c r="H14" s="17">
        <f>C31</f>
        <v>48.062464499999997</v>
      </c>
      <c r="J14" s="2">
        <f>E11</f>
        <v>381117.26199999999</v>
      </c>
      <c r="K14" s="22" t="s">
        <v>28</v>
      </c>
      <c r="L14" s="2">
        <f>H14*H18-H3*H7</f>
        <v>381117.27199834958</v>
      </c>
      <c r="N14" s="16" t="s">
        <v>24</v>
      </c>
      <c r="O14" s="17">
        <f>M36</f>
        <v>38.732637799999999</v>
      </c>
      <c r="W14" s="25"/>
      <c r="X14" s="48"/>
      <c r="Y14" s="49"/>
      <c r="Z14" s="50" t="s">
        <v>68</v>
      </c>
      <c r="AA14" s="51">
        <f>AN42</f>
        <v>-1834.09104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-226.79799800000001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1.7602819699999999E-6</v>
      </c>
      <c r="CB14" s="2"/>
    </row>
    <row r="15" spans="1:88" ht="16.8" thickBot="1" x14ac:dyDescent="0.35">
      <c r="A15" s="12" t="s">
        <v>69</v>
      </c>
      <c r="B15" s="2">
        <v>1.04489344E-5</v>
      </c>
      <c r="D15" s="13"/>
      <c r="E15" s="14" t="s">
        <v>24</v>
      </c>
      <c r="F15" s="15">
        <f>L31</f>
        <v>197.32332700000001</v>
      </c>
      <c r="G15" s="16" t="s">
        <v>24</v>
      </c>
      <c r="H15" s="17">
        <f>K31</f>
        <v>113.649838</v>
      </c>
      <c r="J15" s="2">
        <f>E11</f>
        <v>381117.26199999999</v>
      </c>
      <c r="K15" s="2" t="s">
        <v>28</v>
      </c>
      <c r="L15" s="2">
        <f>F14*F18-F3*F7</f>
        <v>381117.27987679094</v>
      </c>
      <c r="N15" s="16" t="s">
        <v>27</v>
      </c>
      <c r="O15" s="17">
        <f>V36</f>
        <v>14.6937395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35.397260899999999</v>
      </c>
      <c r="AB15" s="16" t="s">
        <v>73</v>
      </c>
      <c r="AC15" s="17">
        <f>H42</f>
        <v>25.166937300000001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6.01253854E-12</v>
      </c>
      <c r="BF15" s="41" t="s">
        <v>76</v>
      </c>
      <c r="BG15" s="42">
        <f>BX4</f>
        <v>30.028289900000001</v>
      </c>
      <c r="BH15" s="16" t="s">
        <v>21</v>
      </c>
      <c r="BI15" s="17" cm="1">
        <f t="array" ref="BI15">INDEX(H42:H300,B2+B3-4,1)</f>
        <v>67.860430899999997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-272583.15949391905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14.698625699999999</v>
      </c>
      <c r="G16" s="16" t="s">
        <v>27</v>
      </c>
      <c r="H16" s="17">
        <f>T31</f>
        <v>18.612558700000001</v>
      </c>
      <c r="N16" s="16" t="s">
        <v>31</v>
      </c>
      <c r="O16" s="17">
        <f>I36</f>
        <v>0.98253323999999997</v>
      </c>
      <c r="W16" s="25">
        <f>D42</f>
        <v>9.5304235294117596</v>
      </c>
      <c r="X16" s="14" t="s">
        <v>24</v>
      </c>
      <c r="Y16" s="15">
        <f>AG43</f>
        <v>66.940763099999998</v>
      </c>
      <c r="AB16" s="16" t="s">
        <v>24</v>
      </c>
      <c r="AC16" s="17">
        <f>AK42</f>
        <v>39.874719200000001</v>
      </c>
      <c r="AF16" s="2">
        <f>AA14</f>
        <v>-1834.09104</v>
      </c>
      <c r="AG16" s="22" t="s">
        <v>28</v>
      </c>
      <c r="AH16" s="2">
        <f>Y15*Y19-Y3*Y7</f>
        <v>-1834.0940243748482</v>
      </c>
      <c r="AI16" s="22" t="s">
        <v>28</v>
      </c>
      <c r="AJ16" s="2">
        <f>AC15*AC19-AC3*AC7</f>
        <v>-1834.0970154237002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197.32332700000001</v>
      </c>
      <c r="BF16" s="41" t="s">
        <v>24</v>
      </c>
      <c r="BG16" s="42">
        <f>BX5</f>
        <v>197.32627199999999</v>
      </c>
      <c r="BH16" s="16" t="s">
        <v>24</v>
      </c>
      <c r="BI16" s="17" cm="1">
        <f t="array" ref="BI16">INDEX(AK42:AK300,B2+B3-4,1)</f>
        <v>197.32332700000001</v>
      </c>
      <c r="BJ16" s="2"/>
      <c r="BK16" s="2"/>
      <c r="BM16" s="2">
        <f>BG14</f>
        <v>-226.79799800000001</v>
      </c>
      <c r="BN16" s="22" t="s">
        <v>28</v>
      </c>
      <c r="BO16" s="2">
        <f>BE15*BE19-BE3*BE7+BG15*BG19</f>
        <v>-226.79035948496312</v>
      </c>
      <c r="BP16" s="22" t="s">
        <v>28</v>
      </c>
      <c r="BQ16" s="2">
        <f>IF(BB8="NO APLICA",BI15*BI19-BI3*BI7,-BC9*BC13+BI15*BI19-BI3*BI7)</f>
        <v>-226.76167768985033</v>
      </c>
      <c r="BX16" s="25">
        <f>P37</f>
        <v>1054951.43</v>
      </c>
    </row>
    <row r="17" spans="1:82" ht="15.6" x14ac:dyDescent="0.3">
      <c r="D17" s="13"/>
      <c r="E17" s="14" t="s">
        <v>30</v>
      </c>
      <c r="F17" s="15">
        <f>H31</f>
        <v>1.1053093E-5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-69894.596399999995</v>
      </c>
      <c r="S17" s="2">
        <f>B11</f>
        <v>2.5971816799999998</v>
      </c>
      <c r="T17" s="22" t="s">
        <v>28</v>
      </c>
      <c r="U17" s="2">
        <f>O19/Q19</f>
        <v>2.5971816766382636</v>
      </c>
      <c r="W17" s="25"/>
      <c r="X17" s="14" t="s">
        <v>27</v>
      </c>
      <c r="Y17" s="15">
        <f>AY43</f>
        <v>14.6938593</v>
      </c>
      <c r="AB17" s="16" t="s">
        <v>27</v>
      </c>
      <c r="AC17" s="17">
        <f>AY42</f>
        <v>14.6937395</v>
      </c>
      <c r="AF17" s="2">
        <f>AA14</f>
        <v>-1834.09104</v>
      </c>
      <c r="AG17" s="22" t="s">
        <v>28</v>
      </c>
      <c r="AH17" s="2">
        <f>X25+Z25</f>
        <v>-1834.0909999999985</v>
      </c>
      <c r="AI17" s="22" t="s">
        <v>28</v>
      </c>
      <c r="AJ17" s="2">
        <f>X26+Z26</f>
        <v>-1834.0910400000002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14.698625699999999</v>
      </c>
      <c r="BF17" s="41" t="s">
        <v>27</v>
      </c>
      <c r="BG17" s="42">
        <f>BX6</f>
        <v>14.698625699999999</v>
      </c>
      <c r="BH17" s="16" t="s">
        <v>27</v>
      </c>
      <c r="BI17" s="17" cm="1">
        <f t="array" ref="BI17">INDEX(AY42:AY300,B2+B3-4,1)</f>
        <v>14.698432</v>
      </c>
      <c r="BJ17" s="2"/>
      <c r="BK17" s="2"/>
      <c r="BM17" s="2">
        <f>BG14</f>
        <v>-226.79799800000001</v>
      </c>
      <c r="BN17" s="22" t="s">
        <v>28</v>
      </c>
      <c r="BO17" s="2">
        <f>BD25+BF25</f>
        <v>-226.79799882</v>
      </c>
      <c r="BP17" s="22" t="s">
        <v>28</v>
      </c>
      <c r="BQ17" s="2">
        <f>BD26+BF26</f>
        <v>-226.7979981</v>
      </c>
    </row>
    <row r="18" spans="1:82" ht="15.6" x14ac:dyDescent="0.3">
      <c r="D18" s="13"/>
      <c r="E18" s="14" t="s">
        <v>35</v>
      </c>
      <c r="F18" s="15">
        <f>Q31</f>
        <v>-272581.44699999999</v>
      </c>
      <c r="G18" s="16" t="s">
        <v>35</v>
      </c>
      <c r="H18" s="17">
        <f>P31</f>
        <v>-235687.16899999999</v>
      </c>
      <c r="W18" s="24" t="s">
        <v>77</v>
      </c>
      <c r="X18" s="14" t="s">
        <v>32</v>
      </c>
      <c r="Y18" s="15">
        <f>N43</f>
        <v>0.97018241699999996</v>
      </c>
      <c r="AB18" s="16" t="s">
        <v>31</v>
      </c>
      <c r="AC18" s="17">
        <f>S42</f>
        <v>0.96516182500000003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6.9457929700000005E-5</v>
      </c>
      <c r="BF18" s="41" t="s">
        <v>78</v>
      </c>
      <c r="BG18" s="42">
        <f>BX7</f>
        <v>1.1062065399999999E-5</v>
      </c>
      <c r="BH18" s="16" t="s">
        <v>31</v>
      </c>
      <c r="BI18" s="17" cm="1">
        <f t="array" ref="BI18">INDEX(S42:S300,B2+B3-4,1)</f>
        <v>1.10568796E-5</v>
      </c>
      <c r="BJ18" s="2"/>
      <c r="BK18" s="2"/>
      <c r="BL18" s="2"/>
      <c r="BM18" s="2"/>
      <c r="BN18" s="2"/>
      <c r="BO18" s="2"/>
      <c r="BP18" s="2"/>
      <c r="CA18" s="54">
        <f>BT3*BT7</f>
        <v>-18497494.380905081</v>
      </c>
      <c r="CB18" s="55" t="s">
        <v>28</v>
      </c>
      <c r="CC18" s="54">
        <f>BT19*BT23+BV3*BV7+BX4*BX8-BX16</f>
        <v>-18497494.385807149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26.570008999999999</v>
      </c>
      <c r="P19" s="16" t="s">
        <v>82</v>
      </c>
      <c r="Q19" s="17">
        <f>G36</f>
        <v>10.2303236</v>
      </c>
      <c r="W19" s="25">
        <f>W7-W16</f>
        <v>0.11117647058824076</v>
      </c>
      <c r="X19" s="14" t="s">
        <v>35</v>
      </c>
      <c r="Y19" s="15">
        <f>AU43</f>
        <v>-51398.022499999999</v>
      </c>
      <c r="AB19" s="16" t="s">
        <v>35</v>
      </c>
      <c r="AC19" s="17">
        <f>AV42</f>
        <v>-73864.138900000005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0.23470588235293999</v>
      </c>
      <c r="BD19" s="14" t="s">
        <v>35</v>
      </c>
      <c r="BE19" s="15">
        <f t="shared" si="0"/>
        <v>-237438.06</v>
      </c>
      <c r="BF19" s="41" t="s">
        <v>35</v>
      </c>
      <c r="BG19" s="42">
        <f>BX8</f>
        <v>-237449.52742633008</v>
      </c>
      <c r="BH19" s="16" t="s">
        <v>35</v>
      </c>
      <c r="BI19" s="17" cm="1">
        <f t="array" ref="BI19">INDEX(AV42:AV300,B2+B3-4,1)</f>
        <v>-272581.446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37.832140899999999</v>
      </c>
      <c r="BU19" s="16" t="s">
        <v>83</v>
      </c>
      <c r="BV19" s="17">
        <f>E37-G37</f>
        <v>30.058348300000006</v>
      </c>
      <c r="CA19" s="54">
        <f>BX16</f>
        <v>1054951.43</v>
      </c>
      <c r="CB19" s="55" t="s">
        <v>28</v>
      </c>
      <c r="CC19" s="54">
        <f>BX4*BX8-BV19*BV23+BV11*BV15</f>
        <v>1054951.4301446269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38.732637799999999</v>
      </c>
      <c r="P20" s="16" t="s">
        <v>24</v>
      </c>
      <c r="Q20" s="17">
        <f>O36</f>
        <v>38.732637799999999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197.32332700000001</v>
      </c>
      <c r="BU20" s="16" t="s">
        <v>24</v>
      </c>
      <c r="BV20" s="17">
        <f>M37</f>
        <v>197.32332700000001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14.6937395</v>
      </c>
      <c r="P21" s="16" t="s">
        <v>27</v>
      </c>
      <c r="Q21" s="17">
        <f>X36</f>
        <v>14.6937395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14.698625699999999</v>
      </c>
      <c r="BU21" s="16" t="s">
        <v>27</v>
      </c>
      <c r="BV21" s="17">
        <f>V37</f>
        <v>14.698625699999999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0.98253323999999997</v>
      </c>
      <c r="P22" s="16" t="s">
        <v>31</v>
      </c>
      <c r="Q22" s="17">
        <f>K36</f>
        <v>0.98253323999999997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521.99790709642491</v>
      </c>
      <c r="AC22" s="10" t="s">
        <v>90</v>
      </c>
      <c r="AD22" s="65">
        <f>AL42</f>
        <v>96.257598119999997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415.72479080206284</v>
      </c>
      <c r="BI22" s="10" t="s">
        <v>90</v>
      </c>
      <c r="BJ22" s="65" cm="1">
        <f t="array" ref="BJ22">INDEX(AL42:AL300,B2+B3-4,1)</f>
        <v>69.361049159999993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1.1053093E-5</v>
      </c>
      <c r="BU22" s="16" t="s">
        <v>31</v>
      </c>
      <c r="BV22" s="17">
        <f>I37</f>
        <v>1.10527636E-5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-69894.596399999995</v>
      </c>
      <c r="P23" s="16" t="s">
        <v>35</v>
      </c>
      <c r="Q23" s="17">
        <f>T36</f>
        <v>-69894.596399999995</v>
      </c>
      <c r="W23" s="68" t="s">
        <v>91</v>
      </c>
      <c r="X23" s="69">
        <f>Y42</f>
        <v>-0.43718530492176555</v>
      </c>
      <c r="Y23" s="68" t="s">
        <v>92</v>
      </c>
      <c r="Z23" s="69">
        <f>AA42</f>
        <v>-1.3785646550782344</v>
      </c>
      <c r="AA23" s="10" t="s">
        <v>93</v>
      </c>
      <c r="AB23" s="70">
        <f>T42</f>
        <v>4.3790473651620276</v>
      </c>
      <c r="AC23" s="10" t="s">
        <v>94</v>
      </c>
      <c r="AD23" s="71">
        <f>AM42</f>
        <v>3707.478216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-8.0615974321434193E-4</v>
      </c>
      <c r="BE23" s="68" t="s">
        <v>92</v>
      </c>
      <c r="BF23" s="69" cm="1">
        <f t="array" ref="BF23">INDEX(AA42:AA300,B2+B3-4,1)</f>
        <v>1.0831214341925969E-8</v>
      </c>
      <c r="BG23" s="10" t="s">
        <v>93</v>
      </c>
      <c r="BH23" s="70" cm="1">
        <f t="array" ref="BH23">INDEX(T42:T300,B2+B3-4,1)</f>
        <v>5.3673330893626048</v>
      </c>
      <c r="BI23" s="10" t="s">
        <v>94</v>
      </c>
      <c r="BJ23" s="71" cm="1">
        <f t="array" ref="BJ23">INDEX(AM42:AM300,B2+B3-4,1)</f>
        <v>12089.86938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-272581.44699999999</v>
      </c>
      <c r="BU23" s="16" t="s">
        <v>35</v>
      </c>
      <c r="BV23" s="17">
        <f>R37</f>
        <v>-272581.44752956362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-0.46155864696533433</v>
      </c>
      <c r="Y24" s="72" t="s">
        <v>96</v>
      </c>
      <c r="Z24" s="73">
        <f>AD42</f>
        <v>-1.3541913130346657</v>
      </c>
      <c r="AA24" s="10" t="s">
        <v>97</v>
      </c>
      <c r="AB24" s="71">
        <f>U42</f>
        <v>0.14562652188899472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-8.061520711509408E-4</v>
      </c>
      <c r="BE24" s="74" t="s">
        <v>99</v>
      </c>
      <c r="BF24" s="75" cm="1">
        <f t="array" ref="BF24">INDEX(AD42:AD300,B2+B3-4,1)</f>
        <v>3.159150940833388E-9</v>
      </c>
      <c r="BG24" s="10" t="s">
        <v>97</v>
      </c>
      <c r="BH24" s="71" cm="1">
        <f t="array" ref="BH24">INDEX(U42:U300,B2+B3-4,1)</f>
        <v>0.8311072264923739</v>
      </c>
      <c r="BI24" s="2"/>
      <c r="BJ24" s="2"/>
      <c r="BK24" s="2"/>
      <c r="BL24" s="2"/>
      <c r="BM24" s="2"/>
      <c r="BN24" s="2"/>
      <c r="BO24" s="2"/>
      <c r="BP24" s="2"/>
      <c r="CA24" s="2">
        <f>B12</f>
        <v>0.79372430999999999</v>
      </c>
      <c r="CB24" s="22" t="s">
        <v>28</v>
      </c>
      <c r="CC24" s="2">
        <f>BX4/BT19</f>
        <v>0.79372430916274161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15958.08</v>
      </c>
      <c r="Y25" s="77" t="s">
        <v>102</v>
      </c>
      <c r="Z25" s="78">
        <f>AP42</f>
        <v>-17792.170999999998</v>
      </c>
      <c r="AA25" s="10" t="s">
        <v>103</v>
      </c>
      <c r="AB25" s="71">
        <f>Z42</f>
        <v>1.0286847774580823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1.50990018</v>
      </c>
      <c r="BE25" s="77" t="s">
        <v>102</v>
      </c>
      <c r="BF25" s="78" cm="1">
        <f t="array" ref="BF25">INDEX(AP42:AP300,B2+B3-4,1)</f>
        <v>-228.30789899999999</v>
      </c>
      <c r="BG25" s="10" t="s">
        <v>103</v>
      </c>
      <c r="BH25" s="71" cm="1">
        <f t="array" ref="BH25">INDEX(Z42:Z300,B2+B3-4,1)</f>
        <v>0.99999585260199475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  <c r="CA25" s="2">
        <f>B13</f>
        <v>0.999</v>
      </c>
      <c r="CB25" s="22" t="s">
        <v>28</v>
      </c>
      <c r="CC25" s="2">
        <f>BX4/BV19</f>
        <v>0.99899999828001174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2397.1147099999998</v>
      </c>
      <c r="Y26" s="82" t="s">
        <v>106</v>
      </c>
      <c r="Z26" s="83">
        <f>AR42</f>
        <v>-4231.2057500000001</v>
      </c>
      <c r="AA26" s="10" t="s">
        <v>107</v>
      </c>
      <c r="AB26" s="71">
        <f>AC42</f>
        <v>0.99661978654452676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20.232365900000001</v>
      </c>
      <c r="BE26" s="84" t="s">
        <v>109</v>
      </c>
      <c r="BF26" s="85" cm="1">
        <f t="array" ref="BF26">INDEX(AR42:AR300,B2+B3-4,1)</f>
        <v>-247.03036399999999</v>
      </c>
      <c r="BG26" s="10" t="s">
        <v>107</v>
      </c>
      <c r="BH26" s="71" cm="1">
        <f t="array" ref="BH26">INDEX(AC42:AC300,B2+B3-4,1)</f>
        <v>1.0000217432375524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48.062464499999997</v>
      </c>
      <c r="C31" s="2">
        <v>48.062464499999997</v>
      </c>
      <c r="D31" s="2">
        <v>37.832140899999999</v>
      </c>
      <c r="E31" s="2">
        <v>37.832140899999999</v>
      </c>
      <c r="F31" s="2">
        <v>0.20914556200000001</v>
      </c>
      <c r="G31" s="2">
        <v>0.20914556200000001</v>
      </c>
      <c r="H31" s="2">
        <v>1.1053093E-5</v>
      </c>
      <c r="I31" s="2">
        <v>1.1053093E-5</v>
      </c>
      <c r="J31" s="2">
        <v>20</v>
      </c>
      <c r="K31" s="2">
        <v>113.649838</v>
      </c>
      <c r="L31" s="2">
        <v>197.32332700000001</v>
      </c>
      <c r="M31" s="2">
        <v>66.846290999999994</v>
      </c>
      <c r="N31" s="2">
        <v>381117.26199999999</v>
      </c>
      <c r="O31" s="2">
        <v>-243616.79300000001</v>
      </c>
      <c r="P31" s="2">
        <v>-235687.16899999999</v>
      </c>
      <c r="Q31" s="2">
        <v>-272581.44699999999</v>
      </c>
      <c r="R31" s="2">
        <v>-282655.34899999999</v>
      </c>
      <c r="S31" s="2">
        <v>18.6326</v>
      </c>
      <c r="T31" s="2">
        <v>18.612558700000001</v>
      </c>
      <c r="U31" s="2">
        <v>14.698625699999999</v>
      </c>
      <c r="V31" s="2">
        <v>14.6887972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36.800332599999997</v>
      </c>
      <c r="F36" s="94" t="s">
        <v>332</v>
      </c>
      <c r="G36" s="93">
        <v>10.2303236</v>
      </c>
      <c r="H36" s="94" t="s">
        <v>332</v>
      </c>
      <c r="I36" s="93">
        <v>0.98253323999999997</v>
      </c>
      <c r="J36" s="94" t="s">
        <v>332</v>
      </c>
      <c r="K36" s="93">
        <v>0.98253323999999997</v>
      </c>
      <c r="L36" s="22" t="s">
        <v>332</v>
      </c>
      <c r="M36" s="93">
        <v>38.732637799999999</v>
      </c>
      <c r="N36" s="94" t="s">
        <v>332</v>
      </c>
      <c r="O36" s="93">
        <v>38.732637799999999</v>
      </c>
      <c r="P36" s="93">
        <v>-754629.277</v>
      </c>
      <c r="Q36" s="94" t="s">
        <v>332</v>
      </c>
      <c r="R36" s="93">
        <v>-69894.596399999995</v>
      </c>
      <c r="S36" s="94" t="s">
        <v>332</v>
      </c>
      <c r="T36" s="93">
        <v>-69894.596399999995</v>
      </c>
      <c r="U36" s="94" t="s">
        <v>332</v>
      </c>
      <c r="V36" s="93">
        <v>14.6937395</v>
      </c>
      <c r="W36" s="94" t="s">
        <v>332</v>
      </c>
      <c r="X36" s="93">
        <v>14.6937395</v>
      </c>
      <c r="Z36" s="2">
        <v>3.0058400000001484E-2</v>
      </c>
      <c r="AA36" s="2">
        <v>1.7602819699999999E-6</v>
      </c>
      <c r="AB36" s="2">
        <v>197.32627199999999</v>
      </c>
      <c r="AC36" s="2">
        <v>-272583.15949391905</v>
      </c>
      <c r="AD36" s="2">
        <v>14.698625699999999</v>
      </c>
      <c r="AF36" s="2">
        <v>1.4405289450000001</v>
      </c>
      <c r="AG36" s="2">
        <v>867.75638500000002</v>
      </c>
      <c r="AH36" s="2">
        <v>1.936999999987421E-4</v>
      </c>
      <c r="AI36" s="2">
        <v>0.12258588947512603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36</v>
      </c>
      <c r="C37" s="93">
        <v>0</v>
      </c>
      <c r="D37" s="93">
        <v>6.01253854E-12</v>
      </c>
      <c r="E37" s="93">
        <v>67.890489200000005</v>
      </c>
      <c r="F37" s="93">
        <v>30.028289900000001</v>
      </c>
      <c r="G37" s="93">
        <v>37.832140899999999</v>
      </c>
      <c r="H37" s="93">
        <v>6.9457929700000005E-5</v>
      </c>
      <c r="I37" s="93">
        <v>1.10527636E-5</v>
      </c>
      <c r="J37" s="93">
        <v>1.1062065399999999E-5</v>
      </c>
      <c r="K37" s="93">
        <v>1.1053093E-5</v>
      </c>
      <c r="L37" s="93">
        <v>197.32332700000001</v>
      </c>
      <c r="M37" s="93">
        <v>197.32332700000001</v>
      </c>
      <c r="N37" s="93">
        <v>197.32627199999999</v>
      </c>
      <c r="O37" s="93">
        <v>197.32332700000001</v>
      </c>
      <c r="P37" s="93">
        <v>1054951.43</v>
      </c>
      <c r="Q37" s="93">
        <v>-237438.06</v>
      </c>
      <c r="R37" s="97">
        <v>-272581.44752956362</v>
      </c>
      <c r="S37" s="97">
        <v>-237449.52742633008</v>
      </c>
      <c r="T37" s="93">
        <v>-272581.44699999999</v>
      </c>
      <c r="U37" s="93">
        <v>14.698625699999999</v>
      </c>
      <c r="V37" s="93">
        <v>14.698625699999999</v>
      </c>
      <c r="W37" s="93">
        <v>14.698625699999999</v>
      </c>
      <c r="X37" s="93">
        <v>14.698625699999999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197.32332700000001</v>
      </c>
      <c r="BE41" s="2">
        <v>36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9.5304235294117596</v>
      </c>
      <c r="E42" s="94" t="s">
        <v>332</v>
      </c>
      <c r="F42" s="94" t="s">
        <v>332</v>
      </c>
      <c r="G42" s="93">
        <v>36.800332599999997</v>
      </c>
      <c r="H42" s="93">
        <v>25.166937300000001</v>
      </c>
      <c r="I42" s="93">
        <v>36.800332599999997</v>
      </c>
      <c r="J42" s="93">
        <v>25.166937300000001</v>
      </c>
      <c r="K42" s="93">
        <v>9.2298905999999992</v>
      </c>
      <c r="L42" s="94" t="s">
        <v>332</v>
      </c>
      <c r="M42" s="94" t="s">
        <v>332</v>
      </c>
      <c r="N42" s="93">
        <v>0.98253323999999997</v>
      </c>
      <c r="O42" s="93">
        <v>0.98253323999999997</v>
      </c>
      <c r="P42" s="93">
        <v>0.99991064299999999</v>
      </c>
      <c r="Q42" s="93">
        <v>0.95533761299999997</v>
      </c>
      <c r="R42" s="93">
        <v>0.96516182500000003</v>
      </c>
      <c r="S42" s="93">
        <v>0.96516182500000003</v>
      </c>
      <c r="T42" s="93">
        <v>4.3790473651620276</v>
      </c>
      <c r="U42" s="93">
        <v>0.14562652188899472</v>
      </c>
      <c r="V42" s="93">
        <v>-1.81574996</v>
      </c>
      <c r="W42" s="93">
        <v>0.41267818699999997</v>
      </c>
      <c r="X42" s="93">
        <v>-1.403071773</v>
      </c>
      <c r="Y42" s="93">
        <v>-0.43718530492176555</v>
      </c>
      <c r="Z42" s="93">
        <v>1.0286847774580823</v>
      </c>
      <c r="AA42" s="93">
        <v>-1.3785646550782344</v>
      </c>
      <c r="AB42" s="93">
        <v>-0.46155864696533433</v>
      </c>
      <c r="AC42" s="93">
        <v>0.99661978654452676</v>
      </c>
      <c r="AD42" s="93">
        <v>-1.3541913130346657</v>
      </c>
      <c r="AE42" s="94" t="s">
        <v>332</v>
      </c>
      <c r="AF42" s="94" t="s">
        <v>332</v>
      </c>
      <c r="AG42" s="93">
        <v>57.906537299999997</v>
      </c>
      <c r="AH42" s="93">
        <v>57.906537299999997</v>
      </c>
      <c r="AI42" s="93">
        <v>39.9447701</v>
      </c>
      <c r="AJ42" s="93">
        <v>39.874719200000001</v>
      </c>
      <c r="AK42" s="93">
        <v>39.874719200000001</v>
      </c>
      <c r="AL42" s="93">
        <v>96.257598119999997</v>
      </c>
      <c r="AM42" s="93">
        <v>3707.478216</v>
      </c>
      <c r="AN42" s="93">
        <v>-1834.09104</v>
      </c>
      <c r="AO42" s="93">
        <v>15958.08</v>
      </c>
      <c r="AP42" s="93">
        <v>-17792.170999999998</v>
      </c>
      <c r="AQ42" s="93">
        <v>2397.1147099999998</v>
      </c>
      <c r="AR42" s="93">
        <v>-4231.2057500000001</v>
      </c>
      <c r="AS42" s="94" t="s">
        <v>332</v>
      </c>
      <c r="AT42" s="94" t="s">
        <v>332</v>
      </c>
      <c r="AU42" s="93">
        <v>-49388.551399999997</v>
      </c>
      <c r="AV42" s="93">
        <v>-73864.138900000005</v>
      </c>
      <c r="AW42" s="94" t="s">
        <v>332</v>
      </c>
      <c r="AX42" s="94" t="s">
        <v>332</v>
      </c>
      <c r="AY42" s="93">
        <v>14.6937395</v>
      </c>
      <c r="BA42" s="7" t="s">
        <v>293</v>
      </c>
      <c r="BB42" s="2">
        <v>197.46530000000001</v>
      </c>
      <c r="BC42" s="2">
        <v>197.31217000000001</v>
      </c>
      <c r="BD42" s="2">
        <v>197.30266900000001</v>
      </c>
      <c r="BE42" s="2">
        <v>32</v>
      </c>
      <c r="BF42" s="2">
        <v>8.7696000000000005</v>
      </c>
      <c r="BH42" s="2">
        <v>0.60509306200000001</v>
      </c>
      <c r="BI42" s="2">
        <v>35.0721694</v>
      </c>
      <c r="BJ42" s="2">
        <v>0.60509308194841438</v>
      </c>
      <c r="BK42" s="2">
        <v>35.072170017517415</v>
      </c>
      <c r="BL42" s="2">
        <v>6.2773638840000002E-3</v>
      </c>
      <c r="BM42" s="2">
        <v>2.2111732872E-5</v>
      </c>
      <c r="BN42" s="2">
        <v>6.2773636314034428E-3</v>
      </c>
      <c r="BO42" s="2">
        <v>2.2111731103908203E-5</v>
      </c>
      <c r="BP42" s="2">
        <v>51.760183887794568</v>
      </c>
      <c r="BQ42" s="2">
        <v>83.958027118271801</v>
      </c>
      <c r="BR42" s="2">
        <v>0.11559828189900405</v>
      </c>
      <c r="BS42" s="2">
        <v>1.6552650977076926</v>
      </c>
      <c r="BT42" s="2">
        <v>4.068068394795659E-2</v>
      </c>
      <c r="BU42" s="2">
        <v>0.43264107566315352</v>
      </c>
      <c r="BV42" s="2">
        <v>257676.21089254323</v>
      </c>
      <c r="BW42" s="2">
        <v>382.39745834802193</v>
      </c>
      <c r="BX42" s="2">
        <v>4.5118345979107577</v>
      </c>
      <c r="BY42" s="2">
        <v>0.62823402900000003</v>
      </c>
      <c r="BZ42" s="2">
        <v>32.691845299999997</v>
      </c>
      <c r="CA42" s="2">
        <v>0.62823402212866541</v>
      </c>
      <c r="CB42" s="2">
        <v>32.691849358527314</v>
      </c>
      <c r="CC42" s="2">
        <v>1078.9782073840001</v>
      </c>
      <c r="CD42" s="2">
        <v>69.452420574399994</v>
      </c>
      <c r="CE42" s="2">
        <v>1078.9790985322963</v>
      </c>
      <c r="CF42" s="2">
        <v>69.452472392384109</v>
      </c>
      <c r="CG42" s="2">
        <v>5.2613069647999995E-4</v>
      </c>
      <c r="CH42" s="2">
        <v>5.2613150074243276E-4</v>
      </c>
      <c r="CI42" s="2">
        <v>1.4389141089613034E-5</v>
      </c>
      <c r="CJ42" s="2">
        <v>1.4394079253188252E-5</v>
      </c>
      <c r="CK42" s="2">
        <v>4.379050784033689</v>
      </c>
      <c r="CL42" s="2">
        <v>0.14562662483017519</v>
      </c>
      <c r="CM42" s="2">
        <v>96.25767689572217</v>
      </c>
      <c r="CN42" s="2">
        <v>3707.4811121025809</v>
      </c>
      <c r="CO42" s="2">
        <v>521.99790709642491</v>
      </c>
      <c r="CP42" s="2">
        <v>519.67437576090742</v>
      </c>
      <c r="CQ42" s="2">
        <v>-51816.895356989095</v>
      </c>
      <c r="CR42" s="2">
        <v>-73906.035162526256</v>
      </c>
      <c r="CS42" s="2">
        <v>1.0071689861360829</v>
      </c>
      <c r="CT42" s="2">
        <v>-45893.243985722213</v>
      </c>
      <c r="CU42" s="2">
        <v>-246005.21151964055</v>
      </c>
      <c r="CV42" s="2">
        <v>-65718.647931827363</v>
      </c>
      <c r="CW42" s="2">
        <v>-299528.01098960225</v>
      </c>
      <c r="CX42" s="2">
        <v>-18190.328751131427</v>
      </c>
      <c r="CY42" s="2">
        <v>-4280.0441774355131</v>
      </c>
      <c r="CZ42" s="2">
        <v>1.2404729722143781E-5</v>
      </c>
      <c r="DA42" s="2">
        <v>-1.787136227943408</v>
      </c>
      <c r="DB42" s="2">
        <v>-1.3882429967147709</v>
      </c>
      <c r="DC42" s="2">
        <v>-210.60472184095906</v>
      </c>
      <c r="DD42" s="2">
        <v>0.99991223031027432</v>
      </c>
      <c r="DE42" s="2">
        <v>0.95569961206986453</v>
      </c>
      <c r="DF42" s="2">
        <v>39.928169721481673</v>
      </c>
    </row>
    <row r="43" spans="1:110" x14ac:dyDescent="0.3">
      <c r="A43" s="93" t="s">
        <v>297</v>
      </c>
      <c r="B43" s="93">
        <v>3</v>
      </c>
      <c r="C43" s="93">
        <v>9.5304235294117596</v>
      </c>
      <c r="D43" s="93">
        <v>9.4192470588235295</v>
      </c>
      <c r="E43" s="94" t="s">
        <v>332</v>
      </c>
      <c r="F43" s="94" t="s">
        <v>332</v>
      </c>
      <c r="G43" s="93">
        <v>35.397260899999999</v>
      </c>
      <c r="H43" s="93">
        <v>23.157390599999999</v>
      </c>
      <c r="I43" s="93">
        <v>35.397260899999999</v>
      </c>
      <c r="J43" s="93">
        <v>23.157390599999999</v>
      </c>
      <c r="K43" s="93">
        <v>9.2517882100000008</v>
      </c>
      <c r="L43" s="94" t="s">
        <v>332</v>
      </c>
      <c r="M43" s="94" t="s">
        <v>332</v>
      </c>
      <c r="N43" s="93">
        <v>0.97018241699999996</v>
      </c>
      <c r="O43" s="93">
        <v>0.97018241699999996</v>
      </c>
      <c r="P43" s="93">
        <v>0.99980482100000001</v>
      </c>
      <c r="Q43" s="93">
        <v>0.91551269999999996</v>
      </c>
      <c r="R43" s="93">
        <v>0.93346261799999997</v>
      </c>
      <c r="S43" s="93">
        <v>0.93346261799999997</v>
      </c>
      <c r="T43" s="93">
        <v>4.3457626302659698</v>
      </c>
      <c r="U43" s="93">
        <v>0.12979414430903827</v>
      </c>
      <c r="V43" s="93">
        <v>-2.6736086399999999</v>
      </c>
      <c r="W43" s="93">
        <v>0.66406199799999999</v>
      </c>
      <c r="X43" s="93">
        <v>-2.0095466420000001</v>
      </c>
      <c r="Y43" s="93">
        <v>-0.72398182179020609</v>
      </c>
      <c r="Z43" s="93">
        <v>1.0428738532524175</v>
      </c>
      <c r="AA43" s="93">
        <v>-1.9496268182097938</v>
      </c>
      <c r="AB43" s="93">
        <v>-0.79777197056557103</v>
      </c>
      <c r="AC43" s="93">
        <v>1.0333422175402638</v>
      </c>
      <c r="AD43" s="93">
        <v>-1.8758366694344288</v>
      </c>
      <c r="AE43" s="94" t="s">
        <v>332</v>
      </c>
      <c r="AF43" s="94" t="s">
        <v>332</v>
      </c>
      <c r="AG43" s="93">
        <v>66.940763099999998</v>
      </c>
      <c r="AH43" s="93">
        <v>66.940763099999998</v>
      </c>
      <c r="AI43" s="93">
        <v>41.870298099999999</v>
      </c>
      <c r="AJ43" s="93">
        <v>41.7523269</v>
      </c>
      <c r="AK43" s="93">
        <v>41.7523269</v>
      </c>
      <c r="AL43" s="93">
        <v>91.337017680000002</v>
      </c>
      <c r="AM43" s="93">
        <v>3273.0592283999999</v>
      </c>
      <c r="AN43" s="93">
        <v>-19271.9244</v>
      </c>
      <c r="AO43" s="93">
        <v>21185.313600000001</v>
      </c>
      <c r="AP43" s="93">
        <v>-40457.238100000002</v>
      </c>
      <c r="AQ43" s="93">
        <v>3572.36463</v>
      </c>
      <c r="AR43" s="93">
        <v>-22844.289100000002</v>
      </c>
      <c r="AS43" s="94" t="s">
        <v>332</v>
      </c>
      <c r="AT43" s="94" t="s">
        <v>332</v>
      </c>
      <c r="AU43" s="93">
        <v>-51398.022499999999</v>
      </c>
      <c r="AV43" s="93">
        <v>-81106.118700000006</v>
      </c>
      <c r="AW43" s="94" t="s">
        <v>332</v>
      </c>
      <c r="AX43" s="94" t="s">
        <v>332</v>
      </c>
      <c r="AY43" s="93">
        <v>14.6938593</v>
      </c>
      <c r="BA43" s="7" t="s">
        <v>294</v>
      </c>
      <c r="BB43" s="2">
        <v>191.57380000000001</v>
      </c>
      <c r="BC43" s="2">
        <v>195.69556600000001</v>
      </c>
      <c r="BD43" s="2">
        <v>194.628963</v>
      </c>
      <c r="BE43" s="2">
        <v>24</v>
      </c>
      <c r="BF43" s="2">
        <v>5.5945999999999998</v>
      </c>
      <c r="BH43" s="2">
        <v>0.58288636800000004</v>
      </c>
      <c r="BI43" s="2">
        <v>35.817176699999997</v>
      </c>
      <c r="BJ43" s="2">
        <v>0.58288638150817296</v>
      </c>
      <c r="BK43" s="2">
        <v>35.817177200577618</v>
      </c>
      <c r="BL43" s="2">
        <v>6.6379088519999997E-3</v>
      </c>
      <c r="BM43" s="2">
        <v>2.218794912E-5</v>
      </c>
      <c r="BN43" s="2">
        <v>6.6379086416107963E-3</v>
      </c>
      <c r="BO43" s="2">
        <v>2.2187947346227428E-5</v>
      </c>
      <c r="BP43" s="2">
        <v>49.975267767700622</v>
      </c>
      <c r="BQ43" s="2">
        <v>84.593959671095703</v>
      </c>
      <c r="BR43" s="2">
        <v>0.11850399961823554</v>
      </c>
      <c r="BS43" s="2">
        <v>1.6141725808350988</v>
      </c>
      <c r="BT43" s="2">
        <v>4.1852211959616567E-2</v>
      </c>
      <c r="BU43" s="2">
        <v>0.45145908797452633</v>
      </c>
      <c r="BV43" s="2">
        <v>273773.9577546441</v>
      </c>
      <c r="BW43" s="2">
        <v>381.83100371123993</v>
      </c>
      <c r="BX43" s="2">
        <v>4.0652167500734997</v>
      </c>
      <c r="BY43" s="2">
        <v>0.63405393200000004</v>
      </c>
      <c r="BZ43" s="2">
        <v>33.228696399999997</v>
      </c>
      <c r="CA43" s="2">
        <v>0.6340539262885807</v>
      </c>
      <c r="CB43" s="2">
        <v>33.228700613023847</v>
      </c>
      <c r="CC43" s="2">
        <v>1009.5088641999998</v>
      </c>
      <c r="CD43" s="2">
        <v>61.354959343999994</v>
      </c>
      <c r="CE43" s="2">
        <v>1009.5096988243188</v>
      </c>
      <c r="CF43" s="2">
        <v>61.355004836887623</v>
      </c>
      <c r="CG43" s="2">
        <v>4.1130055790399998E-4</v>
      </c>
      <c r="CH43" s="2">
        <v>4.1130119056193102E-4</v>
      </c>
      <c r="CI43" s="2">
        <v>1.1681428207739307E-5</v>
      </c>
      <c r="CJ43" s="2">
        <v>1.1685437095013567E-5</v>
      </c>
      <c r="CK43" s="2">
        <v>4.3457660656376049</v>
      </c>
      <c r="CL43" s="2">
        <v>0.12979423618212016</v>
      </c>
      <c r="CM43" s="2">
        <v>91.337092383568759</v>
      </c>
      <c r="CN43" s="2">
        <v>3273.0617815448741</v>
      </c>
      <c r="CO43" s="2">
        <v>523.2363298563738</v>
      </c>
      <c r="CP43" s="2">
        <v>520.9321861434729</v>
      </c>
      <c r="CQ43" s="2">
        <v>-53918.901605442494</v>
      </c>
      <c r="CR43" s="2">
        <v>-81147.143751219788</v>
      </c>
      <c r="CS43" s="2">
        <v>1.0429440123189158</v>
      </c>
      <c r="CT43" s="2">
        <v>-45445.138598244965</v>
      </c>
      <c r="CU43" s="2">
        <v>-245088.55682538688</v>
      </c>
      <c r="CV43" s="2">
        <v>-65595.963433372643</v>
      </c>
      <c r="CW43" s="2">
        <v>-298700.3513119081</v>
      </c>
      <c r="CX43" s="2">
        <v>-41251.481530137724</v>
      </c>
      <c r="CY43" s="2">
        <v>-22977.617510898475</v>
      </c>
      <c r="CZ43" s="2">
        <v>1.1876616439298401E-5</v>
      </c>
      <c r="DA43" s="2">
        <v>-2.6175416975605623</v>
      </c>
      <c r="DB43" s="2">
        <v>-1.9855241022945982</v>
      </c>
      <c r="DC43" s="2">
        <v>-14817.697923834901</v>
      </c>
      <c r="DD43" s="2">
        <v>0.99980740043174887</v>
      </c>
      <c r="DE43" s="2">
        <v>0.91635260307745392</v>
      </c>
      <c r="DF43" s="2">
        <v>41.82748902509806</v>
      </c>
    </row>
    <row r="44" spans="1:110" x14ac:dyDescent="0.3">
      <c r="A44" s="93" t="s">
        <v>297</v>
      </c>
      <c r="B44" s="93">
        <v>4</v>
      </c>
      <c r="C44" s="93">
        <v>9.4192470588235295</v>
      </c>
      <c r="D44" s="93">
        <v>9.3080705882352905</v>
      </c>
      <c r="E44" s="94" t="s">
        <v>332</v>
      </c>
      <c r="F44" s="94" t="s">
        <v>332</v>
      </c>
      <c r="G44" s="93">
        <v>33.387714199999998</v>
      </c>
      <c r="H44" s="93">
        <v>20.485218400000001</v>
      </c>
      <c r="I44" s="93">
        <v>33.387714199999998</v>
      </c>
      <c r="J44" s="93">
        <v>20.485218400000001</v>
      </c>
      <c r="K44" s="93">
        <v>9.2726824200000006</v>
      </c>
      <c r="L44" s="94" t="s">
        <v>332</v>
      </c>
      <c r="M44" s="94" t="s">
        <v>332</v>
      </c>
      <c r="N44" s="93">
        <v>0.94849833800000005</v>
      </c>
      <c r="O44" s="93">
        <v>0.94849833800000005</v>
      </c>
      <c r="P44" s="93">
        <v>0.99948896899999995</v>
      </c>
      <c r="Q44" s="93">
        <v>0.84125999799999995</v>
      </c>
      <c r="R44" s="93">
        <v>0.873526519</v>
      </c>
      <c r="S44" s="93">
        <v>0.873526519</v>
      </c>
      <c r="T44" s="93">
        <v>4.2717542783058935</v>
      </c>
      <c r="U44" s="93">
        <v>0.11023561816397712</v>
      </c>
      <c r="V44" s="93">
        <v>-3.7221769400000002</v>
      </c>
      <c r="W44" s="93">
        <v>1.05000472</v>
      </c>
      <c r="X44" s="93">
        <v>-2.6721722200000002</v>
      </c>
      <c r="Y44" s="93">
        <v>-1.1876260304802293</v>
      </c>
      <c r="Z44" s="93">
        <v>1.0608557124922142</v>
      </c>
      <c r="AA44" s="93">
        <v>-2.5345509095197709</v>
      </c>
      <c r="AB44" s="93">
        <v>-1.3879636424948978</v>
      </c>
      <c r="AC44" s="93">
        <v>1.1317375596929484</v>
      </c>
      <c r="AD44" s="93">
        <v>-2.3342132975051024</v>
      </c>
      <c r="AE44" s="94" t="s">
        <v>332</v>
      </c>
      <c r="AF44" s="94" t="s">
        <v>332</v>
      </c>
      <c r="AG44" s="93">
        <v>80.253343900000004</v>
      </c>
      <c r="AH44" s="93">
        <v>80.253343900000004</v>
      </c>
      <c r="AI44" s="93">
        <v>46.103945600000003</v>
      </c>
      <c r="AJ44" s="93">
        <v>45.839271500000002</v>
      </c>
      <c r="AK44" s="93">
        <v>45.839271500000002</v>
      </c>
      <c r="AL44" s="93">
        <v>83.112855839999995</v>
      </c>
      <c r="AM44" s="93">
        <v>2797.1478252000002</v>
      </c>
      <c r="AN44" s="93">
        <v>-61580.903599999998</v>
      </c>
      <c r="AO44" s="93">
        <v>26318.2281</v>
      </c>
      <c r="AP44" s="93">
        <v>-87899.131699999998</v>
      </c>
      <c r="AQ44" s="93">
        <v>6864.8682200000003</v>
      </c>
      <c r="AR44" s="93">
        <v>-68445.771800000002</v>
      </c>
      <c r="AS44" s="94" t="s">
        <v>332</v>
      </c>
      <c r="AT44" s="94" t="s">
        <v>332</v>
      </c>
      <c r="AU44" s="93">
        <v>-55068.793299999998</v>
      </c>
      <c r="AV44" s="93">
        <v>-94692.032999999996</v>
      </c>
      <c r="AW44" s="94" t="s">
        <v>332</v>
      </c>
      <c r="AX44" s="94" t="s">
        <v>332</v>
      </c>
      <c r="AY44" s="93">
        <v>14.693974799999999</v>
      </c>
      <c r="BA44" s="7" t="s">
        <v>295</v>
      </c>
      <c r="BB44" s="2">
        <v>46.583300000000001</v>
      </c>
      <c r="BC44" s="2">
        <v>169.440459</v>
      </c>
      <c r="BD44" s="2">
        <v>166.29595699999999</v>
      </c>
      <c r="BE44" s="2">
        <v>10</v>
      </c>
      <c r="BF44" s="2">
        <v>3.9245999999999999</v>
      </c>
      <c r="BH44" s="2">
        <v>0.55426997499999997</v>
      </c>
      <c r="BI44" s="2">
        <v>37.183724699999999</v>
      </c>
      <c r="BJ44" s="2">
        <v>0.55426999037391333</v>
      </c>
      <c r="BK44" s="2">
        <v>37.1837252031387</v>
      </c>
      <c r="BL44" s="2">
        <v>7.1886918599999997E-3</v>
      </c>
      <c r="BM44" s="2">
        <v>2.2556756304000003E-5</v>
      </c>
      <c r="BN44" s="2">
        <v>7.1886915898297541E-3</v>
      </c>
      <c r="BO44" s="2">
        <v>2.2556754402604346E-5</v>
      </c>
      <c r="BP44" s="2">
        <v>48.171406082368492</v>
      </c>
      <c r="BQ44" s="2">
        <v>86.299294688662727</v>
      </c>
      <c r="BR44" s="2">
        <v>0.11939535759942123</v>
      </c>
      <c r="BS44" s="2">
        <v>1.6094845250201049</v>
      </c>
      <c r="BT44" s="2">
        <v>4.3744823018377094E-2</v>
      </c>
      <c r="BU44" s="2">
        <v>0.48047416377769264</v>
      </c>
      <c r="BV44" s="2">
        <v>302863.73757208552</v>
      </c>
      <c r="BW44" s="2">
        <v>378.7483615098115</v>
      </c>
      <c r="BX44" s="2">
        <v>3.4639621863612939</v>
      </c>
      <c r="BY44" s="2">
        <v>0.64273976899999996</v>
      </c>
      <c r="BZ44" s="2">
        <v>33.392366299999999</v>
      </c>
      <c r="CA44" s="2">
        <v>0.64273976418837286</v>
      </c>
      <c r="CB44" s="2">
        <v>33.392370726061984</v>
      </c>
      <c r="CC44" s="2">
        <v>912.14138023199996</v>
      </c>
      <c r="CD44" s="2">
        <v>51.173571559999999</v>
      </c>
      <c r="CE44" s="2">
        <v>912.14213025147978</v>
      </c>
      <c r="CF44" s="2">
        <v>51.173609633868629</v>
      </c>
      <c r="CG44" s="2">
        <v>2.8121681614240001E-4</v>
      </c>
      <c r="CH44" s="2">
        <v>2.8121724961429852E-4</v>
      </c>
      <c r="CI44" s="2">
        <v>8.4815419551934817E-6</v>
      </c>
      <c r="CJ44" s="2">
        <v>8.4844527247768756E-6</v>
      </c>
      <c r="CK44" s="2">
        <v>4.2717576191666273</v>
      </c>
      <c r="CL44" s="2">
        <v>0.11023569557747286</v>
      </c>
      <c r="CM44" s="2">
        <v>83.112923345044038</v>
      </c>
      <c r="CN44" s="2">
        <v>2797.1500061775296</v>
      </c>
      <c r="CO44" s="2">
        <v>524.41800517222714</v>
      </c>
      <c r="CP44" s="2">
        <v>522.1364962556994</v>
      </c>
      <c r="CQ44" s="2">
        <v>-57719.843732902154</v>
      </c>
      <c r="CR44" s="2">
        <v>-94731.550827993269</v>
      </c>
      <c r="CS44" s="2">
        <v>1.1367244999502517</v>
      </c>
      <c r="CT44" s="2">
        <v>-44813.46845097428</v>
      </c>
      <c r="CU44" s="2">
        <v>-243939.57125909973</v>
      </c>
      <c r="CV44" s="2">
        <v>-65362.452146260744</v>
      </c>
      <c r="CW44" s="2">
        <v>-297265.46635131881</v>
      </c>
      <c r="CX44" s="2">
        <v>-89334.042347197043</v>
      </c>
      <c r="CY44" s="2">
        <v>-68839.530641220685</v>
      </c>
      <c r="CZ44" s="2">
        <v>1.1096369588333623E-5</v>
      </c>
      <c r="DA44" s="2">
        <v>-3.6245690419692225</v>
      </c>
      <c r="DB44" s="2">
        <v>-2.6459979070447628</v>
      </c>
      <c r="DC44" s="2">
        <v>-49994.455260675939</v>
      </c>
      <c r="DD44" s="2">
        <v>0.99949888166871559</v>
      </c>
      <c r="DE44" s="2">
        <v>0.84299871724495334</v>
      </c>
      <c r="DF44" s="2">
        <v>45.99378647174013</v>
      </c>
    </row>
    <row r="45" spans="1:110" ht="15" thickBot="1" x14ac:dyDescent="0.35">
      <c r="A45" s="93" t="s">
        <v>297</v>
      </c>
      <c r="B45" s="93">
        <v>5</v>
      </c>
      <c r="C45" s="93">
        <v>9.3080705882352905</v>
      </c>
      <c r="D45" s="93">
        <v>9.1968941176470498</v>
      </c>
      <c r="E45" s="94" t="s">
        <v>332</v>
      </c>
      <c r="F45" s="94" t="s">
        <v>332</v>
      </c>
      <c r="G45" s="93">
        <v>30.715541999999999</v>
      </c>
      <c r="H45" s="93">
        <v>17.337343199999999</v>
      </c>
      <c r="I45" s="93">
        <v>30.715541999999999</v>
      </c>
      <c r="J45" s="93">
        <v>17.337343199999999</v>
      </c>
      <c r="K45" s="93">
        <v>9.2956514200000004</v>
      </c>
      <c r="L45" s="94" t="s">
        <v>332</v>
      </c>
      <c r="M45" s="94" t="s">
        <v>332</v>
      </c>
      <c r="N45" s="93">
        <v>0.90983302600000004</v>
      </c>
      <c r="O45" s="93">
        <v>0.90983302600000004</v>
      </c>
      <c r="P45" s="93">
        <v>0.99790146599999996</v>
      </c>
      <c r="Q45" s="93">
        <v>0.70483891700000001</v>
      </c>
      <c r="R45" s="93">
        <v>0.75673479099999996</v>
      </c>
      <c r="S45" s="93">
        <v>0.75673479099999996</v>
      </c>
      <c r="T45" s="93">
        <v>4.1630217516290271</v>
      </c>
      <c r="U45" s="93">
        <v>9.1316102671199328E-2</v>
      </c>
      <c r="V45" s="93">
        <v>-4.77461073</v>
      </c>
      <c r="W45" s="93">
        <v>1.62673555</v>
      </c>
      <c r="X45" s="93">
        <v>-3.1478751799999998</v>
      </c>
      <c r="Y45" s="93">
        <v>-1.9105699295103054</v>
      </c>
      <c r="Z45" s="93">
        <v>1.0782266842333386</v>
      </c>
      <c r="AA45" s="93">
        <v>-2.8640408004896947</v>
      </c>
      <c r="AB45" s="93">
        <v>-2.3925040635686128</v>
      </c>
      <c r="AC45" s="93">
        <v>1.3693857599573702</v>
      </c>
      <c r="AD45" s="93">
        <v>-2.3821066664313872</v>
      </c>
      <c r="AE45" s="94" t="s">
        <v>332</v>
      </c>
      <c r="AF45" s="94" t="s">
        <v>332</v>
      </c>
      <c r="AG45" s="93">
        <v>99.116632300000006</v>
      </c>
      <c r="AH45" s="93">
        <v>99.116632300000006</v>
      </c>
      <c r="AI45" s="93">
        <v>56.900837099999997</v>
      </c>
      <c r="AJ45" s="93">
        <v>56.265127200000002</v>
      </c>
      <c r="AK45" s="93">
        <v>56.265127200000002</v>
      </c>
      <c r="AL45" s="93">
        <v>75.754635119999989</v>
      </c>
      <c r="AM45" s="93">
        <v>2257.2481967999997</v>
      </c>
      <c r="AN45" s="93">
        <v>-152913.32800000001</v>
      </c>
      <c r="AO45" s="93">
        <v>29727.885200000001</v>
      </c>
      <c r="AP45" s="93">
        <v>-182641.21400000001</v>
      </c>
      <c r="AQ45" s="93">
        <v>13338.842199999999</v>
      </c>
      <c r="AR45" s="93">
        <v>-166252.171</v>
      </c>
      <c r="AS45" s="94" t="s">
        <v>332</v>
      </c>
      <c r="AT45" s="94" t="s">
        <v>332</v>
      </c>
      <c r="AU45" s="93">
        <v>-61864.512699999999</v>
      </c>
      <c r="AV45" s="93">
        <v>-120704.78599999999</v>
      </c>
      <c r="AW45" s="94" t="s">
        <v>332</v>
      </c>
      <c r="AX45" s="94" t="s">
        <v>332</v>
      </c>
      <c r="AY45" s="93">
        <v>14.694084399999999</v>
      </c>
      <c r="BA45" s="12" t="s">
        <v>296</v>
      </c>
      <c r="BB45" s="2">
        <v>94.2881</v>
      </c>
      <c r="BC45" s="2">
        <v>57.906537299999997</v>
      </c>
      <c r="BD45" s="2" t="s">
        <v>332</v>
      </c>
      <c r="BE45" s="2">
        <v>1</v>
      </c>
      <c r="BF45" s="2">
        <v>0</v>
      </c>
      <c r="BH45" s="2">
        <v>0.51992900900000005</v>
      </c>
      <c r="BI45" s="2">
        <v>39.661291200000001</v>
      </c>
      <c r="BJ45" s="2">
        <v>0.51992902020553056</v>
      </c>
      <c r="BK45" s="2">
        <v>39.661291656463845</v>
      </c>
      <c r="BL45" s="2">
        <v>8.0088539759999994E-3</v>
      </c>
      <c r="BM45" s="2">
        <v>2.4361344972000001E-5</v>
      </c>
      <c r="BN45" s="2">
        <v>8.0088537219521437E-3</v>
      </c>
      <c r="BO45" s="2">
        <v>2.4361342899731829E-5</v>
      </c>
      <c r="BP45" s="2">
        <v>46.659326992627101</v>
      </c>
      <c r="BQ45" s="2">
        <v>89.335544359779192</v>
      </c>
      <c r="BR45" s="2">
        <v>0.12622050336135648</v>
      </c>
      <c r="BS45" s="2">
        <v>1.5905730702013388</v>
      </c>
      <c r="BT45" s="2">
        <v>4.6254758363835219E-2</v>
      </c>
      <c r="BU45" s="2">
        <v>0.52235317409405513</v>
      </c>
      <c r="BV45" s="2">
        <v>353478.3933202225</v>
      </c>
      <c r="BW45" s="2">
        <v>371.44931815388486</v>
      </c>
      <c r="BX45" s="2">
        <v>2.748534124409836</v>
      </c>
      <c r="BY45" s="2">
        <v>0.64886559600000004</v>
      </c>
      <c r="BZ45" s="2">
        <v>31.304086999999999</v>
      </c>
      <c r="CA45" s="2">
        <v>0.64886559210164385</v>
      </c>
      <c r="CB45" s="2">
        <v>31.304091408525721</v>
      </c>
      <c r="CC45" s="2">
        <v>795.37305647199992</v>
      </c>
      <c r="CD45" s="2">
        <v>40.104698919200004</v>
      </c>
      <c r="CE45" s="2">
        <v>795.3737112615089</v>
      </c>
      <c r="CF45" s="2">
        <v>40.104728373540297</v>
      </c>
      <c r="CG45" s="2">
        <v>1.6289111815679999E-4</v>
      </c>
      <c r="CH45" s="2">
        <v>1.6289137087907108E-4</v>
      </c>
      <c r="CI45" s="2">
        <v>5.3398713849287164E-6</v>
      </c>
      <c r="CJ45" s="2">
        <v>5.3417039632679929E-6</v>
      </c>
      <c r="CK45" s="2">
        <v>4.1630250242813363</v>
      </c>
      <c r="CL45" s="2">
        <v>9.1316166473106544E-2</v>
      </c>
      <c r="CM45" s="2">
        <v>75.754696382535641</v>
      </c>
      <c r="CN45" s="2">
        <v>2257.2499501290149</v>
      </c>
      <c r="CO45" s="2">
        <v>525.7170205612091</v>
      </c>
      <c r="CP45" s="2">
        <v>523.44165024018514</v>
      </c>
      <c r="CQ45" s="2">
        <v>-64690.684197304865</v>
      </c>
      <c r="CR45" s="2">
        <v>-120741.83552523796</v>
      </c>
      <c r="CS45" s="2">
        <v>1.3450400139171457</v>
      </c>
      <c r="CT45" s="2">
        <v>-43955.43996814351</v>
      </c>
      <c r="CU45" s="2">
        <v>-242576.64462747567</v>
      </c>
      <c r="CV45" s="2">
        <v>-64981.058824413449</v>
      </c>
      <c r="CW45" s="2">
        <v>-294046.80973611539</v>
      </c>
      <c r="CX45" s="2">
        <v>-184737.93610146234</v>
      </c>
      <c r="CY45" s="2">
        <v>-168077.13805201941</v>
      </c>
      <c r="CZ45" s="2">
        <v>1.0031619493717584E-5</v>
      </c>
      <c r="DA45" s="2">
        <v>-4.6158194752350674</v>
      </c>
      <c r="DB45" s="2">
        <v>-3.1331567008027443</v>
      </c>
      <c r="DC45" s="2">
        <v>-127026.2624076739</v>
      </c>
      <c r="DD45" s="2">
        <v>0.99794557142720575</v>
      </c>
      <c r="DE45" s="2">
        <v>0.70694480173410201</v>
      </c>
      <c r="DF45" s="2">
        <v>56.696165675721232</v>
      </c>
    </row>
    <row r="46" spans="1:110" ht="15" thickBot="1" x14ac:dyDescent="0.35">
      <c r="A46" s="93" t="s">
        <v>297</v>
      </c>
      <c r="B46" s="93">
        <v>6</v>
      </c>
      <c r="C46" s="93">
        <v>9.1968941176470498</v>
      </c>
      <c r="D46" s="93">
        <v>9.0857176470588197</v>
      </c>
      <c r="E46" s="94" t="s">
        <v>332</v>
      </c>
      <c r="F46" s="94" t="s">
        <v>332</v>
      </c>
      <c r="G46" s="93">
        <v>27.567666800000001</v>
      </c>
      <c r="H46" s="93">
        <v>14.877818</v>
      </c>
      <c r="I46" s="93">
        <v>27.567666800000001</v>
      </c>
      <c r="J46" s="93">
        <v>14.877818</v>
      </c>
      <c r="K46" s="93">
        <v>9.2216748200000005</v>
      </c>
      <c r="L46" s="94" t="s">
        <v>332</v>
      </c>
      <c r="M46" s="94" t="s">
        <v>332</v>
      </c>
      <c r="N46" s="93">
        <v>0.84052828800000001</v>
      </c>
      <c r="O46" s="93">
        <v>0.84052828800000001</v>
      </c>
      <c r="P46" s="93">
        <v>0.98351324900000003</v>
      </c>
      <c r="Q46" s="93">
        <v>0.50240920600000005</v>
      </c>
      <c r="R46" s="93">
        <v>0.55951943000000004</v>
      </c>
      <c r="S46" s="93">
        <v>0.55951943000000004</v>
      </c>
      <c r="T46" s="93">
        <v>4.0079741936341522</v>
      </c>
      <c r="U46" s="93">
        <v>9.0949648077777764E-2</v>
      </c>
      <c r="V46" s="93">
        <v>-4.7953425799999998</v>
      </c>
      <c r="W46" s="93">
        <v>2.3358173099999999</v>
      </c>
      <c r="X46" s="93">
        <v>-2.4595252699999999</v>
      </c>
      <c r="Y46" s="93">
        <v>-2.7280420155141623</v>
      </c>
      <c r="Z46" s="93">
        <v>1.068896345164283</v>
      </c>
      <c r="AA46" s="93">
        <v>-2.0673005644858375</v>
      </c>
      <c r="AB46" s="93">
        <v>-3.4191904028590034</v>
      </c>
      <c r="AC46" s="93">
        <v>1.6681807518203282</v>
      </c>
      <c r="AD46" s="93">
        <v>-1.3761521771409961</v>
      </c>
      <c r="AE46" s="94" t="s">
        <v>332</v>
      </c>
      <c r="AF46" s="94" t="s">
        <v>332</v>
      </c>
      <c r="AG46" s="93">
        <v>123.796738</v>
      </c>
      <c r="AH46" s="93">
        <v>123.796738</v>
      </c>
      <c r="AI46" s="93">
        <v>83.319337200000007</v>
      </c>
      <c r="AJ46" s="93">
        <v>81.928507699999997</v>
      </c>
      <c r="AK46" s="93">
        <v>81.928507699999997</v>
      </c>
      <c r="AL46" s="93">
        <v>67.432604040000001</v>
      </c>
      <c r="AM46" s="93">
        <v>1881.4861332</v>
      </c>
      <c r="AN46" s="93">
        <v>-330860.80200000003</v>
      </c>
      <c r="AO46" s="93">
        <v>25170.529500000001</v>
      </c>
      <c r="AP46" s="93">
        <v>-356031.33199999999</v>
      </c>
      <c r="AQ46" s="93">
        <v>24131.522799999999</v>
      </c>
      <c r="AR46" s="93">
        <v>-354992.32500000001</v>
      </c>
      <c r="AS46" s="94" t="s">
        <v>332</v>
      </c>
      <c r="AT46" s="94" t="s">
        <v>332</v>
      </c>
      <c r="AU46" s="93">
        <v>-74475.485400000005</v>
      </c>
      <c r="AV46" s="93">
        <v>-162897.61799999999</v>
      </c>
      <c r="AW46" s="94" t="s">
        <v>332</v>
      </c>
      <c r="AX46" s="94" t="s">
        <v>332</v>
      </c>
      <c r="AY46" s="93">
        <v>14.6941872</v>
      </c>
      <c r="BH46" s="2">
        <v>0.48293689000000001</v>
      </c>
      <c r="BI46" s="2">
        <v>42.791300900000003</v>
      </c>
      <c r="BJ46" s="2">
        <v>0.4829369015840177</v>
      </c>
      <c r="BK46" s="2">
        <v>42.791301284209347</v>
      </c>
      <c r="BL46" s="2">
        <v>9.1521118800000009E-3</v>
      </c>
      <c r="BM46" s="2">
        <v>3.1945114331999997E-5</v>
      </c>
      <c r="BN46" s="2">
        <v>9.1521115646254168E-3</v>
      </c>
      <c r="BO46" s="2">
        <v>3.1945111550236001E-5</v>
      </c>
      <c r="BP46" s="2">
        <v>45.701208659822974</v>
      </c>
      <c r="BQ46" s="2">
        <v>90.370067214338746</v>
      </c>
      <c r="BR46" s="2">
        <v>0.13444040259535703</v>
      </c>
      <c r="BS46" s="2">
        <v>1.5284963669560312</v>
      </c>
      <c r="BT46" s="2">
        <v>4.9562184913721843E-2</v>
      </c>
      <c r="BU46" s="2">
        <v>0.53331529210987139</v>
      </c>
      <c r="BV46" s="2">
        <v>420134.13769664272</v>
      </c>
      <c r="BW46" s="2">
        <v>358.91785233116303</v>
      </c>
      <c r="BX46" s="2">
        <v>2.1860957954111999</v>
      </c>
      <c r="BY46" s="2">
        <v>0.65241454899999995</v>
      </c>
      <c r="BZ46" s="2">
        <v>22.3394583</v>
      </c>
      <c r="CA46" s="2">
        <v>0.65241454616551053</v>
      </c>
      <c r="CB46" s="2">
        <v>22.339461583446244</v>
      </c>
      <c r="CC46" s="2">
        <v>668.87742172800006</v>
      </c>
      <c r="CD46" s="2">
        <v>34.086980372479999</v>
      </c>
      <c r="CE46" s="2">
        <v>668.87797112435385</v>
      </c>
      <c r="CF46" s="2">
        <v>34.087005600096404</v>
      </c>
      <c r="CG46" s="2">
        <v>9.45917855504E-5</v>
      </c>
      <c r="CH46" s="2">
        <v>9.4591934287194243E-5</v>
      </c>
      <c r="CI46" s="2">
        <v>3.3780564409368636E-6</v>
      </c>
      <c r="CJ46" s="2">
        <v>3.379215799523632E-6</v>
      </c>
      <c r="CK46" s="2">
        <v>4.0079773275851274</v>
      </c>
      <c r="CL46" s="2">
        <v>9.094971189820665E-2</v>
      </c>
      <c r="CM46" s="2">
        <v>67.432658389116256</v>
      </c>
      <c r="CN46" s="2">
        <v>1881.487606117983</v>
      </c>
      <c r="CO46" s="2">
        <v>521.53326237304088</v>
      </c>
      <c r="CP46" s="2">
        <v>519.23222311645384</v>
      </c>
      <c r="CQ46" s="2">
        <v>-77518.157840193322</v>
      </c>
      <c r="CR46" s="2">
        <v>-162931.95784255839</v>
      </c>
      <c r="CS46" s="2">
        <v>1.656581122413292</v>
      </c>
      <c r="CT46" s="2">
        <v>-42868.302785805507</v>
      </c>
      <c r="CU46" s="2">
        <v>-241067.60964160928</v>
      </c>
      <c r="CV46" s="2">
        <v>-65080.305985295323</v>
      </c>
      <c r="CW46" s="2">
        <v>-287149.83487517666</v>
      </c>
      <c r="CX46" s="2">
        <v>-357521.69780008803</v>
      </c>
      <c r="CY46" s="2">
        <v>-358647.19245436386</v>
      </c>
      <c r="CZ46" s="2">
        <v>8.9391706317762241E-6</v>
      </c>
      <c r="DA46" s="2">
        <v>-4.7161687166636588</v>
      </c>
      <c r="DB46" s="2">
        <v>-2.5815511418458983</v>
      </c>
      <c r="DC46" s="2">
        <v>-287168.31135509332</v>
      </c>
      <c r="DD46" s="2">
        <v>0.98381475596504564</v>
      </c>
      <c r="DE46" s="2">
        <v>0.50424550971664017</v>
      </c>
      <c r="DF46" s="2">
        <v>83.020158567010952</v>
      </c>
    </row>
    <row r="47" spans="1:110" ht="15" thickBot="1" x14ac:dyDescent="0.35">
      <c r="A47" s="93" t="s">
        <v>297</v>
      </c>
      <c r="B47" s="93">
        <v>7</v>
      </c>
      <c r="C47" s="93">
        <v>9.0857176470588197</v>
      </c>
      <c r="D47" s="93">
        <v>8.9745411764705807</v>
      </c>
      <c r="E47" s="94" t="s">
        <v>332</v>
      </c>
      <c r="F47" s="94" t="s">
        <v>332</v>
      </c>
      <c r="G47" s="93">
        <v>25.108141499999999</v>
      </c>
      <c r="H47" s="93">
        <v>14.006857699999999</v>
      </c>
      <c r="I47" s="93">
        <v>25.108141499999999</v>
      </c>
      <c r="J47" s="93">
        <v>14.006857699999999</v>
      </c>
      <c r="K47" s="93">
        <v>9.0268032500000004</v>
      </c>
      <c r="L47" s="94" t="s">
        <v>332</v>
      </c>
      <c r="M47" s="94" t="s">
        <v>332</v>
      </c>
      <c r="N47" s="93">
        <v>0.73187659699999996</v>
      </c>
      <c r="O47" s="93">
        <v>0.73187659699999996</v>
      </c>
      <c r="P47" s="93">
        <v>0.89962550200000002</v>
      </c>
      <c r="Q47" s="93">
        <v>0.309819181</v>
      </c>
      <c r="R47" s="93">
        <v>0.35255951200000002</v>
      </c>
      <c r="S47" s="93">
        <v>0.35255951200000002</v>
      </c>
      <c r="T47" s="93">
        <v>3.8805984544031684</v>
      </c>
      <c r="U47" s="93">
        <v>0.1181318073256996</v>
      </c>
      <c r="V47" s="93">
        <v>-3.3861772999999999</v>
      </c>
      <c r="W47" s="93">
        <v>2.5152170599999999</v>
      </c>
      <c r="X47" s="93">
        <v>-0.87096024000000005</v>
      </c>
      <c r="Y47" s="93">
        <v>-2.7487418834264967</v>
      </c>
      <c r="Z47" s="93">
        <v>1.0273018484733132</v>
      </c>
      <c r="AA47" s="93">
        <v>-0.63743541657350333</v>
      </c>
      <c r="AB47" s="93">
        <v>-3.0791119828141968</v>
      </c>
      <c r="AC47" s="93">
        <v>1.5048465787604099</v>
      </c>
      <c r="AD47" s="93">
        <v>-0.30706531718580293</v>
      </c>
      <c r="AE47" s="94" t="s">
        <v>332</v>
      </c>
      <c r="AF47" s="94" t="s">
        <v>332</v>
      </c>
      <c r="AG47" s="93">
        <v>146.762834</v>
      </c>
      <c r="AH47" s="93">
        <v>146.762834</v>
      </c>
      <c r="AI47" s="93">
        <v>119.720221</v>
      </c>
      <c r="AJ47" s="93">
        <v>117.59756</v>
      </c>
      <c r="AK47" s="93">
        <v>117.59756</v>
      </c>
      <c r="AL47" s="93">
        <v>60.806528999999998</v>
      </c>
      <c r="AM47" s="93">
        <v>1802.3957964000001</v>
      </c>
      <c r="AN47" s="93">
        <v>-446377.03399999999</v>
      </c>
      <c r="AO47" s="93">
        <v>14843.380800000001</v>
      </c>
      <c r="AP47" s="93">
        <v>-461220.41499999998</v>
      </c>
      <c r="AQ47" s="93">
        <v>34535.428399999997</v>
      </c>
      <c r="AR47" s="93">
        <v>-480912.46299999999</v>
      </c>
      <c r="AS47" s="94" t="s">
        <v>332</v>
      </c>
      <c r="AT47" s="94" t="s">
        <v>332</v>
      </c>
      <c r="AU47" s="93">
        <v>-94948.332399999999</v>
      </c>
      <c r="AV47" s="93">
        <v>-204895.21599999999</v>
      </c>
      <c r="AW47" s="94" t="s">
        <v>332</v>
      </c>
      <c r="AX47" s="94" t="s">
        <v>332</v>
      </c>
      <c r="AY47" s="93">
        <v>14.6942828</v>
      </c>
      <c r="BC47" s="11" t="s">
        <v>297</v>
      </c>
      <c r="BD47" s="120" t="s">
        <v>298</v>
      </c>
      <c r="BF47" s="121" t="s">
        <v>299</v>
      </c>
      <c r="BH47" s="2">
        <v>0.45534808399999999</v>
      </c>
      <c r="BI47" s="2">
        <v>44.894646100000003</v>
      </c>
      <c r="BJ47" s="2">
        <v>0.45534809429496964</v>
      </c>
      <c r="BK47" s="2">
        <v>44.894646505146994</v>
      </c>
      <c r="BL47" s="2">
        <v>1.0287123552E-2</v>
      </c>
      <c r="BM47" s="2">
        <v>4.8095118719999996E-5</v>
      </c>
      <c r="BN47" s="2">
        <v>1.0287123214019147E-2</v>
      </c>
      <c r="BO47" s="2">
        <v>4.8095114682062382E-5</v>
      </c>
      <c r="BP47" s="2">
        <v>45.493765810930803</v>
      </c>
      <c r="BQ47" s="2">
        <v>88.421605050909449</v>
      </c>
      <c r="BR47" s="2">
        <v>0.14019208987537057</v>
      </c>
      <c r="BS47" s="2">
        <v>1.4386313518711127</v>
      </c>
      <c r="BT47" s="2">
        <v>5.2668716462765726E-2</v>
      </c>
      <c r="BU47" s="2">
        <v>0.48938779944976751</v>
      </c>
      <c r="BV47" s="2">
        <v>471257.16627269407</v>
      </c>
      <c r="BW47" s="2">
        <v>346.7021102290953</v>
      </c>
      <c r="BX47" s="2">
        <v>1.961695523582913</v>
      </c>
      <c r="BY47" s="2">
        <v>0.650137309</v>
      </c>
      <c r="BZ47" s="2">
        <v>12.8282531</v>
      </c>
      <c r="CA47" s="2">
        <v>0.65013730627840882</v>
      </c>
      <c r="CB47" s="2">
        <v>12.828254925021909</v>
      </c>
      <c r="CC47" s="2">
        <v>576.83801444000005</v>
      </c>
      <c r="CD47" s="2">
        <v>35.380136813919997</v>
      </c>
      <c r="CE47" s="2">
        <v>576.83848774973012</v>
      </c>
      <c r="CF47" s="2">
        <v>35.380162920443404</v>
      </c>
      <c r="CG47" s="2">
        <v>7.2075210200799993E-5</v>
      </c>
      <c r="CH47" s="2">
        <v>7.2075323467019517E-5</v>
      </c>
      <c r="CI47" s="2">
        <v>2.7201429480651732E-6</v>
      </c>
      <c r="CJ47" s="2">
        <v>2.7210764977001171E-6</v>
      </c>
      <c r="CK47" s="2">
        <v>3.8806014899441568</v>
      </c>
      <c r="CL47" s="2">
        <v>0.11813189022001414</v>
      </c>
      <c r="CM47" s="2">
        <v>60.806577796876226</v>
      </c>
      <c r="CN47" s="2">
        <v>1802.3972131942455</v>
      </c>
      <c r="CO47" s="2">
        <v>510.51227023983171</v>
      </c>
      <c r="CP47" s="2">
        <v>508.19840500990313</v>
      </c>
      <c r="CQ47" s="2">
        <v>-98175.376613411572</v>
      </c>
      <c r="CR47" s="2">
        <v>-204927.94757436321</v>
      </c>
      <c r="CS47" s="2">
        <v>1.5306394663581759</v>
      </c>
      <c r="CT47" s="2">
        <v>-41874.44332138609</v>
      </c>
      <c r="CU47" s="2">
        <v>-239820.19822493347</v>
      </c>
      <c r="CV47" s="2">
        <v>-65791.738337976101</v>
      </c>
      <c r="CW47" s="2">
        <v>-280643.11267173389</v>
      </c>
      <c r="CX47" s="2">
        <v>-461405.56448292022</v>
      </c>
      <c r="CY47" s="2">
        <v>-483095.85387585277</v>
      </c>
      <c r="CZ47" s="2">
        <v>8.2574563902342314E-6</v>
      </c>
      <c r="DA47" s="2">
        <v>-3.4105961358080967</v>
      </c>
      <c r="DB47" s="2">
        <v>-1.0051138690729005</v>
      </c>
      <c r="DC47" s="2">
        <v>-419193.18433125719</v>
      </c>
      <c r="DD47" s="2">
        <v>0.9003443229437057</v>
      </c>
      <c r="DE47" s="2">
        <v>0.31066171373797785</v>
      </c>
      <c r="DF47" s="2">
        <v>119.5424566178279</v>
      </c>
    </row>
    <row r="48" spans="1:110" ht="15.6" customHeight="1" x14ac:dyDescent="0.3">
      <c r="A48" s="93" t="s">
        <v>297</v>
      </c>
      <c r="B48" s="93">
        <v>8</v>
      </c>
      <c r="C48" s="93">
        <v>8.9745411764705807</v>
      </c>
      <c r="D48" s="93">
        <v>8.8633647058823506</v>
      </c>
      <c r="E48" s="94" t="s">
        <v>332</v>
      </c>
      <c r="F48" s="94" t="s">
        <v>332</v>
      </c>
      <c r="G48" s="93">
        <v>24.2371813</v>
      </c>
      <c r="H48" s="93">
        <v>13.924307900000001</v>
      </c>
      <c r="I48" s="93">
        <v>24.2371813</v>
      </c>
      <c r="J48" s="93">
        <v>13.924307900000001</v>
      </c>
      <c r="K48" s="93">
        <v>8.8993424599999997</v>
      </c>
      <c r="L48" s="94" t="s">
        <v>332</v>
      </c>
      <c r="M48" s="94" t="s">
        <v>332</v>
      </c>
      <c r="N48" s="93">
        <v>0.61846646800000005</v>
      </c>
      <c r="O48" s="97">
        <v>0.61846646800000005</v>
      </c>
      <c r="P48" s="93">
        <v>0.74093313599999999</v>
      </c>
      <c r="Q48" s="93">
        <v>0.19072204300000001</v>
      </c>
      <c r="R48" s="93">
        <v>0.216286688</v>
      </c>
      <c r="S48" s="93">
        <v>0.216286688</v>
      </c>
      <c r="T48" s="93">
        <v>3.8793390923295004</v>
      </c>
      <c r="U48" s="93">
        <v>0.14353949064795474</v>
      </c>
      <c r="V48" s="93">
        <v>-1.9266084699999999</v>
      </c>
      <c r="W48" s="93">
        <v>1.8440586999999999</v>
      </c>
      <c r="X48" s="93">
        <v>-8.2549769999999967E-2</v>
      </c>
      <c r="Y48" s="93">
        <v>-1.8755542053138876</v>
      </c>
      <c r="Z48" s="93">
        <v>1.0027023798535111</v>
      </c>
      <c r="AA48" s="93">
        <v>-5.1054264686112343E-2</v>
      </c>
      <c r="AB48" s="93">
        <v>-1.9087540536515382</v>
      </c>
      <c r="AC48" s="93">
        <v>1.2738422159072988</v>
      </c>
      <c r="AD48" s="93">
        <v>-1.7854416348461754E-2</v>
      </c>
      <c r="AE48" s="94" t="s">
        <v>332</v>
      </c>
      <c r="AF48" s="94" t="s">
        <v>332</v>
      </c>
      <c r="AG48" s="93">
        <v>160.209585</v>
      </c>
      <c r="AH48" s="93">
        <v>160.209585</v>
      </c>
      <c r="AI48" s="93">
        <v>146.26685499999999</v>
      </c>
      <c r="AJ48" s="93">
        <v>144.554329</v>
      </c>
      <c r="AK48" s="93">
        <v>144.554329</v>
      </c>
      <c r="AL48" s="93">
        <v>58.015014479999998</v>
      </c>
      <c r="AM48" s="93">
        <v>1909.8265355999999</v>
      </c>
      <c r="AN48" s="93">
        <v>-354282.69300000003</v>
      </c>
      <c r="AO48" s="93">
        <v>7198.5689199999997</v>
      </c>
      <c r="AP48" s="93">
        <v>-361481.26199999999</v>
      </c>
      <c r="AQ48" s="93">
        <v>29106.4238</v>
      </c>
      <c r="AR48" s="93">
        <v>-383389.11700000003</v>
      </c>
      <c r="AS48" s="94" t="s">
        <v>332</v>
      </c>
      <c r="AT48" s="94" t="s">
        <v>332</v>
      </c>
      <c r="AU48" s="93">
        <v>-116777.325</v>
      </c>
      <c r="AV48" s="93">
        <v>-231553.399</v>
      </c>
      <c r="AW48" s="94" t="s">
        <v>332</v>
      </c>
      <c r="AX48" s="94" t="s">
        <v>332</v>
      </c>
      <c r="AY48" s="93">
        <v>14.694373300000001</v>
      </c>
      <c r="BA48" s="122" t="s">
        <v>300</v>
      </c>
      <c r="BB48" s="1" t="s">
        <v>301</v>
      </c>
      <c r="BC48" s="2">
        <v>-24.824950719009998</v>
      </c>
      <c r="BD48" s="2">
        <v>-11.332267156802001</v>
      </c>
      <c r="BF48" s="123" t="s">
        <v>302</v>
      </c>
      <c r="BH48" s="2">
        <v>0.44240905800000002</v>
      </c>
      <c r="BI48" s="2">
        <v>45.884420200000001</v>
      </c>
      <c r="BJ48" s="2">
        <v>0.44240906538532904</v>
      </c>
      <c r="BK48" s="2">
        <v>45.884420589678399</v>
      </c>
      <c r="BL48" s="2">
        <v>1.0983326040000001E-2</v>
      </c>
      <c r="BM48" s="2">
        <v>6.2404533359999999E-5</v>
      </c>
      <c r="BN48" s="2">
        <v>1.0983325734815627E-2</v>
      </c>
      <c r="BO48" s="2">
        <v>6.2404528979959493E-5</v>
      </c>
      <c r="BP48" s="2">
        <v>45.666867874661314</v>
      </c>
      <c r="BQ48" s="2">
        <v>86.175803694497219</v>
      </c>
      <c r="BR48" s="2">
        <v>0.14131727053700158</v>
      </c>
      <c r="BS48" s="2">
        <v>1.5230866986354401</v>
      </c>
      <c r="BT48" s="2">
        <v>5.4482940487418981E-2</v>
      </c>
      <c r="BU48" s="2">
        <v>0.46834024936120616</v>
      </c>
      <c r="BV48" s="2">
        <v>502204.61339537567</v>
      </c>
      <c r="BW48" s="2">
        <v>344.46375763410754</v>
      </c>
      <c r="BX48" s="2">
        <v>1.9080678189737754</v>
      </c>
      <c r="BY48" s="2">
        <v>0.64416496499999998</v>
      </c>
      <c r="BZ48" s="2">
        <v>9.1876406700000004</v>
      </c>
      <c r="CA48" s="2">
        <v>0.64416496236316978</v>
      </c>
      <c r="CB48" s="2">
        <v>9.1876417061041113</v>
      </c>
      <c r="CC48" s="2">
        <v>541.76256135200003</v>
      </c>
      <c r="CD48" s="2">
        <v>37.031396917119999</v>
      </c>
      <c r="CE48" s="2">
        <v>541.763005798942</v>
      </c>
      <c r="CF48" s="2">
        <v>37.031424673904731</v>
      </c>
      <c r="CG48" s="2">
        <v>6.5893766093600003E-5</v>
      </c>
      <c r="CH48" s="2">
        <v>6.5893869632559012E-5</v>
      </c>
      <c r="CI48" s="2">
        <v>2.5734524185336049E-6</v>
      </c>
      <c r="CJ48" s="2">
        <v>2.5743356025529853E-6</v>
      </c>
      <c r="CK48" s="2">
        <v>3.8793421783947144</v>
      </c>
      <c r="CL48" s="2">
        <v>0.1435395938655448</v>
      </c>
      <c r="CM48" s="2">
        <v>58.015061120077647</v>
      </c>
      <c r="CN48" s="2">
        <v>1909.8279950223091</v>
      </c>
      <c r="CO48" s="2">
        <v>503.30370531746013</v>
      </c>
      <c r="CP48" s="2">
        <v>501.00977240595171</v>
      </c>
      <c r="CQ48" s="2">
        <v>-120098.77031701535</v>
      </c>
      <c r="CR48" s="2">
        <v>-231585.42448153574</v>
      </c>
      <c r="CS48" s="2">
        <v>1.2908239098328518</v>
      </c>
      <c r="CT48" s="2">
        <v>-41300.598668450773</v>
      </c>
      <c r="CU48" s="2">
        <v>-239125.22069267053</v>
      </c>
      <c r="CV48" s="2">
        <v>-66039.899541633247</v>
      </c>
      <c r="CW48" s="2">
        <v>-277231.28502731503</v>
      </c>
      <c r="CX48" s="2">
        <v>-361390.86039703112</v>
      </c>
      <c r="CY48" s="2">
        <v>-383997.73325194028</v>
      </c>
      <c r="CZ48" s="2">
        <v>8.1518744370219527E-6</v>
      </c>
      <c r="DA48" s="2">
        <v>-1.9420776683026753</v>
      </c>
      <c r="DB48" s="2">
        <v>-0.12323034361386608</v>
      </c>
      <c r="DC48" s="2">
        <v>-347541.48431154201</v>
      </c>
      <c r="DD48" s="2">
        <v>0.74118897025954866</v>
      </c>
      <c r="DE48" s="2">
        <v>0.19085428175153377</v>
      </c>
      <c r="DF48" s="2">
        <v>146.23561795384893</v>
      </c>
    </row>
    <row r="49" spans="1:110" ht="15.6" x14ac:dyDescent="0.3">
      <c r="A49" s="93" t="s">
        <v>297</v>
      </c>
      <c r="B49" s="93">
        <v>9</v>
      </c>
      <c r="C49" s="93">
        <v>8.8633647058823506</v>
      </c>
      <c r="D49" s="93">
        <v>8.7521882352941098</v>
      </c>
      <c r="E49" s="94" t="s">
        <v>332</v>
      </c>
      <c r="F49" s="94" t="s">
        <v>332</v>
      </c>
      <c r="G49" s="93">
        <v>24.154631500000001</v>
      </c>
      <c r="H49" s="93">
        <v>13.981223099999999</v>
      </c>
      <c r="I49" s="93">
        <v>24.154631500000001</v>
      </c>
      <c r="J49" s="93">
        <v>13.981223099999999</v>
      </c>
      <c r="K49" s="93">
        <v>8.8768591000000008</v>
      </c>
      <c r="L49" s="94" t="s">
        <v>332</v>
      </c>
      <c r="M49" s="94" t="s">
        <v>332</v>
      </c>
      <c r="N49" s="93">
        <v>0.54081865900000003</v>
      </c>
      <c r="O49" s="93">
        <v>0.54081865900000003</v>
      </c>
      <c r="P49" s="93">
        <v>0.60608888299999997</v>
      </c>
      <c r="Q49" s="93">
        <v>0.133561291</v>
      </c>
      <c r="R49" s="93">
        <v>0.14650564699999999</v>
      </c>
      <c r="S49" s="93">
        <v>0.14650564699999999</v>
      </c>
      <c r="T49" s="93">
        <v>3.9323376995872126</v>
      </c>
      <c r="U49" s="93">
        <v>0.15459250562875457</v>
      </c>
      <c r="V49" s="93">
        <v>-0.96331429700000004</v>
      </c>
      <c r="W49" s="93">
        <v>1.0202295100000001</v>
      </c>
      <c r="X49" s="93">
        <v>5.691521300000002E-2</v>
      </c>
      <c r="Y49" s="93">
        <v>-0.99409510617135943</v>
      </c>
      <c r="Z49" s="93">
        <v>0.99813502530775</v>
      </c>
      <c r="AA49" s="93">
        <v>3.0780809171359381E-2</v>
      </c>
      <c r="AB49" s="93">
        <v>-0.97165269710470781</v>
      </c>
      <c r="AC49" s="93">
        <v>1.1795540086525969</v>
      </c>
      <c r="AD49" s="93">
        <v>8.3384001047078129E-3</v>
      </c>
      <c r="AE49" s="94" t="s">
        <v>332</v>
      </c>
      <c r="AF49" s="94" t="s">
        <v>332</v>
      </c>
      <c r="AG49" s="93">
        <v>166.59544700000001</v>
      </c>
      <c r="AH49" s="93">
        <v>166.59544700000001</v>
      </c>
      <c r="AI49" s="93">
        <v>160.29735500000001</v>
      </c>
      <c r="AJ49" s="93">
        <v>159.364124</v>
      </c>
      <c r="AK49" s="93">
        <v>159.364124</v>
      </c>
      <c r="AL49" s="93">
        <v>57.318859439999997</v>
      </c>
      <c r="AM49" s="93">
        <v>2054.4052032</v>
      </c>
      <c r="AN49" s="93">
        <v>-200937.076</v>
      </c>
      <c r="AO49" s="93">
        <v>3204.5411899999999</v>
      </c>
      <c r="AP49" s="93">
        <v>-204141.617</v>
      </c>
      <c r="AQ49" s="93">
        <v>17019.030999999999</v>
      </c>
      <c r="AR49" s="93">
        <v>-217956.10699999999</v>
      </c>
      <c r="AS49" s="94" t="s">
        <v>332</v>
      </c>
      <c r="AT49" s="94" t="s">
        <v>332</v>
      </c>
      <c r="AU49" s="93">
        <v>-131843.696</v>
      </c>
      <c r="AV49" s="93">
        <v>-244982.70800000001</v>
      </c>
      <c r="AW49" s="94" t="s">
        <v>332</v>
      </c>
      <c r="AX49" s="94" t="s">
        <v>332</v>
      </c>
      <c r="AY49" s="93">
        <v>14.694462</v>
      </c>
      <c r="BA49" s="124"/>
      <c r="BB49" s="7" t="s">
        <v>303</v>
      </c>
      <c r="BC49" s="2">
        <v>12.257460678869998</v>
      </c>
      <c r="BD49" s="2">
        <v>17.127714511320001</v>
      </c>
      <c r="BF49" s="125" t="s">
        <v>304</v>
      </c>
      <c r="BH49" s="2">
        <v>0.43713280900000001</v>
      </c>
      <c r="BI49" s="2">
        <v>46.3729814</v>
      </c>
      <c r="BJ49" s="2">
        <v>0.43713281771751222</v>
      </c>
      <c r="BK49" s="2">
        <v>46.372981850192055</v>
      </c>
      <c r="BL49" s="2">
        <v>1.1322073584E-2</v>
      </c>
      <c r="BM49" s="2">
        <v>6.9596042039999997E-5</v>
      </c>
      <c r="BN49" s="2">
        <v>1.132207322656298E-2</v>
      </c>
      <c r="BO49" s="2">
        <v>6.9596037876397062E-5</v>
      </c>
      <c r="BP49" s="2">
        <v>45.843513113944631</v>
      </c>
      <c r="BQ49" s="2">
        <v>84.582795474823271</v>
      </c>
      <c r="BR49" s="2">
        <v>0.14075065282824595</v>
      </c>
      <c r="BS49" s="2">
        <v>1.7023839571303456</v>
      </c>
      <c r="BT49" s="2">
        <v>5.5322190986653808E-2</v>
      </c>
      <c r="BU49" s="2">
        <v>0.46949920781520549</v>
      </c>
      <c r="BV49" s="2">
        <v>513333.47201562591</v>
      </c>
      <c r="BW49" s="2">
        <v>347.43410276189525</v>
      </c>
      <c r="BX49" s="2">
        <v>1.8956824268114749</v>
      </c>
      <c r="BY49" s="2">
        <v>0.63936796799999995</v>
      </c>
      <c r="BZ49" s="2">
        <v>8.1402194899999998</v>
      </c>
      <c r="CA49" s="2">
        <v>0.63936796481410274</v>
      </c>
      <c r="CB49" s="2">
        <v>8.1402202491258322</v>
      </c>
      <c r="CC49" s="2">
        <v>534.06243224800005</v>
      </c>
      <c r="CD49" s="2">
        <v>37.234142561839995</v>
      </c>
      <c r="CE49" s="2">
        <v>534.06287183858853</v>
      </c>
      <c r="CF49" s="2">
        <v>37.234170779066567</v>
      </c>
      <c r="CG49" s="2">
        <v>6.4556781342399997E-5</v>
      </c>
      <c r="CH49" s="2">
        <v>6.455688265810711E-5</v>
      </c>
      <c r="CI49" s="2">
        <v>2.5401519526476579E-6</v>
      </c>
      <c r="CJ49" s="2">
        <v>2.5410237101610325E-6</v>
      </c>
      <c r="CK49" s="2">
        <v>3.9323407997852526</v>
      </c>
      <c r="CL49" s="2">
        <v>0.1545926185698635</v>
      </c>
      <c r="CM49" s="2">
        <v>57.318905572818075</v>
      </c>
      <c r="CN49" s="2">
        <v>2054.4067848392574</v>
      </c>
      <c r="CO49" s="2">
        <v>502.03215537461028</v>
      </c>
      <c r="CP49" s="2">
        <v>499.75524888423189</v>
      </c>
      <c r="CQ49" s="2">
        <v>-135205.25168733767</v>
      </c>
      <c r="CR49" s="2">
        <v>-245014.39633478216</v>
      </c>
      <c r="CS49" s="2">
        <v>1.1856415698283791</v>
      </c>
      <c r="CT49" s="2">
        <v>-41030.415490416781</v>
      </c>
      <c r="CU49" s="2">
        <v>-238802.56486032225</v>
      </c>
      <c r="CV49" s="2">
        <v>-65683.56053005431</v>
      </c>
      <c r="CW49" s="2">
        <v>-275760.10951258603</v>
      </c>
      <c r="CX49" s="2">
        <v>-204108.23788042105</v>
      </c>
      <c r="CY49" s="2">
        <v>-218064.68846910581</v>
      </c>
      <c r="CZ49" s="2">
        <v>8.2728865185234008E-6</v>
      </c>
      <c r="DA49" s="2">
        <v>-0.96442423464309379</v>
      </c>
      <c r="DB49" s="2">
        <v>5.0351335104176762E-2</v>
      </c>
      <c r="DC49" s="2">
        <v>-199569.61465793516</v>
      </c>
      <c r="DD49" s="2">
        <v>0.60610334435849089</v>
      </c>
      <c r="DE49" s="2">
        <v>0.13356710508675829</v>
      </c>
      <c r="DF49" s="2">
        <v>160.29605262363447</v>
      </c>
    </row>
    <row r="50" spans="1:110" ht="15.6" x14ac:dyDescent="0.3">
      <c r="A50" s="93" t="s">
        <v>297</v>
      </c>
      <c r="B50" s="93">
        <v>10</v>
      </c>
      <c r="C50" s="93">
        <v>8.7521882352941098</v>
      </c>
      <c r="D50" s="93">
        <v>8.6410117647058797</v>
      </c>
      <c r="E50" s="94" t="s">
        <v>332</v>
      </c>
      <c r="F50" s="94" t="s">
        <v>332</v>
      </c>
      <c r="G50" s="93">
        <v>24.2115467</v>
      </c>
      <c r="H50" s="93">
        <v>14.020763499999999</v>
      </c>
      <c r="I50" s="93">
        <v>24.2115467</v>
      </c>
      <c r="J50" s="93">
        <v>14.020763499999999</v>
      </c>
      <c r="K50" s="93">
        <v>8.8855922100000004</v>
      </c>
      <c r="L50" s="94" t="s">
        <v>332</v>
      </c>
      <c r="M50" s="94" t="s">
        <v>332</v>
      </c>
      <c r="N50" s="93">
        <v>0.49975993899999999</v>
      </c>
      <c r="O50" s="93">
        <v>0.49975993899999999</v>
      </c>
      <c r="P50" s="93">
        <v>0.52965552699999996</v>
      </c>
      <c r="Q50" s="93">
        <v>0.10893483800000001</v>
      </c>
      <c r="R50" s="93">
        <v>0.114809391</v>
      </c>
      <c r="S50" s="93">
        <v>0.114809391</v>
      </c>
      <c r="T50" s="93">
        <v>3.9723769064773133</v>
      </c>
      <c r="U50" s="93">
        <v>0.15870608978866482</v>
      </c>
      <c r="V50" s="93">
        <v>-0.43861283200000001</v>
      </c>
      <c r="W50" s="93">
        <v>0.47815316699999999</v>
      </c>
      <c r="X50" s="93">
        <v>3.9540334999999982E-2</v>
      </c>
      <c r="Y50" s="93">
        <v>-0.45837350740763955</v>
      </c>
      <c r="Z50" s="93">
        <v>0.99871220687661622</v>
      </c>
      <c r="AA50" s="93">
        <v>1.9760675407639556E-2</v>
      </c>
      <c r="AB50" s="93">
        <v>-0.44315243378128599</v>
      </c>
      <c r="AC50" s="93">
        <v>1.146681527443778</v>
      </c>
      <c r="AD50" s="93">
        <v>4.5396017812859828E-3</v>
      </c>
      <c r="AE50" s="94" t="s">
        <v>332</v>
      </c>
      <c r="AF50" s="94" t="s">
        <v>332</v>
      </c>
      <c r="AG50" s="93">
        <v>169.440459</v>
      </c>
      <c r="AH50" s="93">
        <v>169.440459</v>
      </c>
      <c r="AI50" s="93">
        <v>166.723477</v>
      </c>
      <c r="AJ50" s="93">
        <v>166.29595699999999</v>
      </c>
      <c r="AK50" s="93">
        <v>166.29595699999999</v>
      </c>
      <c r="AL50" s="93">
        <v>57.186207719999999</v>
      </c>
      <c r="AM50" s="93">
        <v>2127.9348648</v>
      </c>
      <c r="AN50" s="93">
        <v>-94799.883300000001</v>
      </c>
      <c r="AO50" s="93">
        <v>1380.58905</v>
      </c>
      <c r="AP50" s="93">
        <v>-96180.472399999999</v>
      </c>
      <c r="AQ50" s="93">
        <v>8083.5312100000001</v>
      </c>
      <c r="AR50" s="93">
        <v>-102883.41499999999</v>
      </c>
      <c r="AS50" s="94" t="s">
        <v>332</v>
      </c>
      <c r="AT50" s="94" t="s">
        <v>332</v>
      </c>
      <c r="AU50" s="93">
        <v>-139832.99</v>
      </c>
      <c r="AV50" s="93">
        <v>-251053.21799999999</v>
      </c>
      <c r="AW50" s="94" t="s">
        <v>332</v>
      </c>
      <c r="AX50" s="94" t="s">
        <v>332</v>
      </c>
      <c r="AY50" s="93">
        <v>14.694550100000001</v>
      </c>
      <c r="BA50" s="124"/>
      <c r="BB50" s="7" t="s">
        <v>305</v>
      </c>
      <c r="BC50" s="2">
        <v>-12.567490040139999</v>
      </c>
      <c r="BD50" s="2">
        <v>5.7954473545180001</v>
      </c>
      <c r="BH50" s="2">
        <v>0.43494588299999998</v>
      </c>
      <c r="BI50" s="2">
        <v>46.6504166</v>
      </c>
      <c r="BJ50" s="2">
        <v>0.43494589261504263</v>
      </c>
      <c r="BK50" s="2">
        <v>46.650417056207296</v>
      </c>
      <c r="BL50" s="2">
        <v>1.147463982E-2</v>
      </c>
      <c r="BM50" s="2">
        <v>7.2695084760000011E-5</v>
      </c>
      <c r="BN50" s="2">
        <v>1.1474639465725417E-2</v>
      </c>
      <c r="BO50" s="2">
        <v>7.2695080725941103E-5</v>
      </c>
      <c r="BP50" s="2">
        <v>45.952508931774354</v>
      </c>
      <c r="BQ50" s="2">
        <v>83.725554850940213</v>
      </c>
      <c r="BR50" s="2">
        <v>0.1401935725287988</v>
      </c>
      <c r="BS50" s="2">
        <v>1.8059069706813917</v>
      </c>
      <c r="BT50" s="2">
        <v>5.5685032199924003E-2</v>
      </c>
      <c r="BU50" s="2">
        <v>0.47287893211194254</v>
      </c>
      <c r="BV50" s="2">
        <v>515828.31461561564</v>
      </c>
      <c r="BW50" s="2">
        <v>350.00378518123631</v>
      </c>
      <c r="BX50" s="2">
        <v>1.8897379029145855</v>
      </c>
      <c r="BY50" s="2">
        <v>0.63672493500000005</v>
      </c>
      <c r="BZ50" s="2">
        <v>7.7890118399999997</v>
      </c>
      <c r="CA50" s="2">
        <v>0.63672493139496555</v>
      </c>
      <c r="CB50" s="2">
        <v>7.7890125407292938</v>
      </c>
      <c r="CC50" s="2">
        <v>533.06265019199998</v>
      </c>
      <c r="CD50" s="2">
        <v>37.1373225468</v>
      </c>
      <c r="CE50" s="2">
        <v>533.06308789518403</v>
      </c>
      <c r="CF50" s="2">
        <v>37.137350916742491</v>
      </c>
      <c r="CG50" s="2">
        <v>6.4336376941599992E-5</v>
      </c>
      <c r="CH50" s="2">
        <v>6.4336478131547296E-5</v>
      </c>
      <c r="CI50" s="2">
        <v>2.5242459750509168E-6</v>
      </c>
      <c r="CJ50" s="2">
        <v>2.5251122975979276E-6</v>
      </c>
      <c r="CK50" s="2">
        <v>3.9723800336810706</v>
      </c>
      <c r="CL50" s="2">
        <v>0.15870620677492536</v>
      </c>
      <c r="CM50" s="2">
        <v>57.186253761188112</v>
      </c>
      <c r="CN50" s="2">
        <v>2127.9365173492824</v>
      </c>
      <c r="CO50" s="2">
        <v>502.52605777718992</v>
      </c>
      <c r="CP50" s="2">
        <v>500.25731876101594</v>
      </c>
      <c r="CQ50" s="2">
        <v>-143211.46805208511</v>
      </c>
      <c r="CR50" s="2">
        <v>-251084.71800632065</v>
      </c>
      <c r="CS50" s="2">
        <v>1.1490525501102906</v>
      </c>
      <c r="CT50" s="2">
        <v>-40909.119986504513</v>
      </c>
      <c r="CU50" s="2">
        <v>-238661.91519911183</v>
      </c>
      <c r="CV50" s="2">
        <v>-65337.504519565133</v>
      </c>
      <c r="CW50" s="2">
        <v>-275140.58230715705</v>
      </c>
      <c r="CX50" s="2">
        <v>-96173.685622832214</v>
      </c>
      <c r="CY50" s="2">
        <v>-102901.47290725204</v>
      </c>
      <c r="CZ50" s="2">
        <v>8.3753239289116553E-6</v>
      </c>
      <c r="DA50" s="2">
        <v>-0.43768612590171435</v>
      </c>
      <c r="DB50" s="2">
        <v>3.83923639591678E-2</v>
      </c>
      <c r="DC50" s="2">
        <v>-94342.147738373358</v>
      </c>
      <c r="DD50" s="2">
        <v>0.52965425787212705</v>
      </c>
      <c r="DE50" s="2">
        <v>0.1089344389616461</v>
      </c>
      <c r="DF50" s="2">
        <v>166.72358373227655</v>
      </c>
    </row>
    <row r="51" spans="1:110" ht="16.2" x14ac:dyDescent="0.3">
      <c r="A51" s="93" t="s">
        <v>297</v>
      </c>
      <c r="B51" s="93">
        <v>11</v>
      </c>
      <c r="C51" s="93">
        <v>8.6410117647058797</v>
      </c>
      <c r="D51" s="93">
        <v>8.5298352941176407</v>
      </c>
      <c r="E51" s="94" t="s">
        <v>332</v>
      </c>
      <c r="F51" s="94" t="s">
        <v>332</v>
      </c>
      <c r="G51" s="93">
        <v>24.251087099999999</v>
      </c>
      <c r="H51" s="93">
        <v>14.0383643</v>
      </c>
      <c r="I51" s="93">
        <v>24.251087099999999</v>
      </c>
      <c r="J51" s="93">
        <v>14.0383643</v>
      </c>
      <c r="K51" s="93">
        <v>8.8934725100000005</v>
      </c>
      <c r="L51" s="94" t="s">
        <v>332</v>
      </c>
      <c r="M51" s="94" t="s">
        <v>332</v>
      </c>
      <c r="N51" s="93">
        <v>0.48085878599999998</v>
      </c>
      <c r="O51" s="93">
        <v>0.48085878599999998</v>
      </c>
      <c r="P51" s="93">
        <v>0.49369540200000001</v>
      </c>
      <c r="Q51" s="93">
        <v>9.8657835799999996E-2</v>
      </c>
      <c r="R51" s="93">
        <v>0.101184858</v>
      </c>
      <c r="S51" s="93">
        <v>0.101184858</v>
      </c>
      <c r="T51" s="93">
        <v>3.9924762142964156</v>
      </c>
      <c r="U51" s="93">
        <v>0.16021466877932625</v>
      </c>
      <c r="V51" s="93">
        <v>-0.18924541</v>
      </c>
      <c r="W51" s="93">
        <v>0.206846222</v>
      </c>
      <c r="X51" s="93">
        <v>1.7600811999999993E-2</v>
      </c>
      <c r="Y51" s="93">
        <v>-0.19770891509093425</v>
      </c>
      <c r="Z51" s="93">
        <v>0.99942892391025595</v>
      </c>
      <c r="AA51" s="93">
        <v>8.4635050909342285E-3</v>
      </c>
      <c r="AB51" s="93">
        <v>-0.19102634566290469</v>
      </c>
      <c r="AC51" s="93">
        <v>1.1338242970344223</v>
      </c>
      <c r="AD51" s="93">
        <v>1.7809356629046953E-3</v>
      </c>
      <c r="AE51" s="94" t="s">
        <v>332</v>
      </c>
      <c r="AF51" s="94" t="s">
        <v>332</v>
      </c>
      <c r="AG51" s="93">
        <v>170.671289</v>
      </c>
      <c r="AH51" s="93">
        <v>170.671289</v>
      </c>
      <c r="AI51" s="93">
        <v>169.48082299999999</v>
      </c>
      <c r="AJ51" s="93">
        <v>169.29839899999999</v>
      </c>
      <c r="AK51" s="93">
        <v>169.29839899999999</v>
      </c>
      <c r="AL51" s="93">
        <v>57.156258600000001</v>
      </c>
      <c r="AM51" s="93">
        <v>2161.3649184000001</v>
      </c>
      <c r="AN51" s="93">
        <v>-41018.193299999999</v>
      </c>
      <c r="AO51" s="93">
        <v>605.13497900000004</v>
      </c>
      <c r="AP51" s="93">
        <v>-41623.328200000004</v>
      </c>
      <c r="AQ51" s="93">
        <v>3506.56619</v>
      </c>
      <c r="AR51" s="93">
        <v>-44524.759400000003</v>
      </c>
      <c r="AS51" s="94" t="s">
        <v>332</v>
      </c>
      <c r="AT51" s="94" t="s">
        <v>332</v>
      </c>
      <c r="AU51" s="93">
        <v>-143514.09700000001</v>
      </c>
      <c r="AV51" s="93">
        <v>-253660.321</v>
      </c>
      <c r="AW51" s="94" t="s">
        <v>332</v>
      </c>
      <c r="AX51" s="94" t="s">
        <v>332</v>
      </c>
      <c r="AY51" s="93">
        <v>14.694637999999999</v>
      </c>
      <c r="BA51" s="124"/>
      <c r="BB51" s="7" t="s">
        <v>306</v>
      </c>
      <c r="BC51" s="2">
        <v>-13.384664235717146</v>
      </c>
      <c r="BD51" s="2">
        <v>-13.427393047541543</v>
      </c>
      <c r="BF51" s="121" t="s">
        <v>307</v>
      </c>
      <c r="BH51" s="2">
        <v>0.434020342</v>
      </c>
      <c r="BI51" s="2">
        <v>46.791267300000001</v>
      </c>
      <c r="BJ51" s="2">
        <v>0.43402035141514755</v>
      </c>
      <c r="BK51" s="2">
        <v>46.791267670603617</v>
      </c>
      <c r="BL51" s="2">
        <v>1.1540926476E-2</v>
      </c>
      <c r="BM51" s="2">
        <v>7.397296632E-5</v>
      </c>
      <c r="BN51" s="2">
        <v>1.1540926110265319E-2</v>
      </c>
      <c r="BO51" s="2">
        <v>7.3972962348258146E-5</v>
      </c>
      <c r="BP51" s="2">
        <v>46.006330269029363</v>
      </c>
      <c r="BQ51" s="2">
        <v>83.334382184028428</v>
      </c>
      <c r="BR51" s="2">
        <v>0.13989719613346741</v>
      </c>
      <c r="BS51" s="2">
        <v>1.8561678773238439</v>
      </c>
      <c r="BT51" s="2">
        <v>5.583916051161783E-2</v>
      </c>
      <c r="BU51" s="2">
        <v>0.47494453947798282</v>
      </c>
      <c r="BV51" s="2">
        <v>516425.02416070778</v>
      </c>
      <c r="BW51" s="2">
        <v>351.32298011545782</v>
      </c>
      <c r="BX51" s="2">
        <v>1.8864145516599502</v>
      </c>
      <c r="BY51" s="2">
        <v>0.63549881799999997</v>
      </c>
      <c r="BZ51" s="2">
        <v>7.6590108199999998</v>
      </c>
      <c r="CA51" s="2">
        <v>0.63549881424399135</v>
      </c>
      <c r="CB51" s="2">
        <v>7.6590114599980037</v>
      </c>
      <c r="CC51" s="2">
        <v>533.02498852799999</v>
      </c>
      <c r="CD51" s="2">
        <v>37.049968972479995</v>
      </c>
      <c r="CE51" s="2">
        <v>533.02542693459804</v>
      </c>
      <c r="CF51" s="2">
        <v>37.049997353328777</v>
      </c>
      <c r="CG51" s="2">
        <v>6.4277689479199992E-5</v>
      </c>
      <c r="CH51" s="2">
        <v>6.4277790461080443E-5</v>
      </c>
      <c r="CI51" s="2">
        <v>2.5153753513238289E-6</v>
      </c>
      <c r="CJ51" s="2">
        <v>2.5162386267681423E-6</v>
      </c>
      <c r="CK51" s="2">
        <v>3.9924793729697661</v>
      </c>
      <c r="CL51" s="2">
        <v>0.16021478753416105</v>
      </c>
      <c r="CM51" s="2">
        <v>57.156304763229315</v>
      </c>
      <c r="CN51" s="2">
        <v>2161.3666019575767</v>
      </c>
      <c r="CO51" s="2">
        <v>502.97172937669097</v>
      </c>
      <c r="CP51" s="2">
        <v>500.70669119824726</v>
      </c>
      <c r="CQ51" s="2">
        <v>-146899.79959953198</v>
      </c>
      <c r="CR51" s="2">
        <v>-253691.72583641415</v>
      </c>
      <c r="CS51" s="2">
        <v>1.1348269311984311</v>
      </c>
      <c r="CT51" s="2">
        <v>-40856.029384253758</v>
      </c>
      <c r="CU51" s="2">
        <v>-238601.97002837021</v>
      </c>
      <c r="CV51" s="2">
        <v>-65155.348429990379</v>
      </c>
      <c r="CW51" s="2">
        <v>-274881.4243927144</v>
      </c>
      <c r="CX51" s="2">
        <v>-41622.100030330461</v>
      </c>
      <c r="CY51" s="2">
        <v>-44527.833506285235</v>
      </c>
      <c r="CZ51" s="2">
        <v>8.4271982588837863E-6</v>
      </c>
      <c r="DA51" s="2">
        <v>-0.18858317692253104</v>
      </c>
      <c r="DB51" s="2">
        <v>1.7353122833986354E-2</v>
      </c>
      <c r="DC51" s="2">
        <v>-40829.648958045545</v>
      </c>
      <c r="DD51" s="2">
        <v>0.49369517673220131</v>
      </c>
      <c r="DE51" s="2">
        <v>9.8657772024605073E-2</v>
      </c>
      <c r="DF51" s="2">
        <v>169.48084608541907</v>
      </c>
    </row>
    <row r="52" spans="1:110" ht="16.2" x14ac:dyDescent="0.3">
      <c r="A52" s="93" t="s">
        <v>297</v>
      </c>
      <c r="B52" s="93">
        <v>12</v>
      </c>
      <c r="C52" s="93">
        <v>8.5298352941176407</v>
      </c>
      <c r="D52" s="93">
        <v>8.4186588235294106</v>
      </c>
      <c r="E52" s="94" t="s">
        <v>332</v>
      </c>
      <c r="F52" s="94" t="s">
        <v>332</v>
      </c>
      <c r="G52" s="93">
        <v>24.2686879</v>
      </c>
      <c r="H52" s="93">
        <v>14.0445896</v>
      </c>
      <c r="I52" s="93">
        <v>24.2686879</v>
      </c>
      <c r="J52" s="93">
        <v>14.0445896</v>
      </c>
      <c r="K52" s="93">
        <v>8.8975760400000006</v>
      </c>
      <c r="L52" s="94" t="s">
        <v>332</v>
      </c>
      <c r="M52" s="94" t="s">
        <v>332</v>
      </c>
      <c r="N52" s="93">
        <v>0.47271212000000001</v>
      </c>
      <c r="O52" s="93">
        <v>0.47271212000000001</v>
      </c>
      <c r="P52" s="93">
        <v>0.47806313499999997</v>
      </c>
      <c r="Q52" s="93">
        <v>9.4408281499999996E-2</v>
      </c>
      <c r="R52" s="93">
        <v>9.5469035100000002E-2</v>
      </c>
      <c r="S52" s="93">
        <v>9.5469035100000002E-2</v>
      </c>
      <c r="T52" s="93">
        <v>4.0013774964134772</v>
      </c>
      <c r="U52" s="93">
        <v>0.16077740080309377</v>
      </c>
      <c r="V52" s="93">
        <v>-7.9646485099999997E-2</v>
      </c>
      <c r="W52" s="93">
        <v>8.5871806600000003E-2</v>
      </c>
      <c r="X52" s="93">
        <v>6.2253215000000056E-3</v>
      </c>
      <c r="Y52" s="93">
        <v>-8.2589270023946587E-2</v>
      </c>
      <c r="Z52" s="93">
        <v>0.99979847942330358</v>
      </c>
      <c r="AA52" s="93">
        <v>2.9427849239465828E-3</v>
      </c>
      <c r="AB52" s="93">
        <v>-8.0240810536792287E-2</v>
      </c>
      <c r="AC52" s="93">
        <v>1.1285597190972572</v>
      </c>
      <c r="AD52" s="93">
        <v>5.9432543679228522E-4</v>
      </c>
      <c r="AE52" s="94" t="s">
        <v>332</v>
      </c>
      <c r="AF52" s="94" t="s">
        <v>332</v>
      </c>
      <c r="AG52" s="93">
        <v>171.21198899999999</v>
      </c>
      <c r="AH52" s="93">
        <v>171.21198899999999</v>
      </c>
      <c r="AI52" s="93">
        <v>170.63404199999999</v>
      </c>
      <c r="AJ52" s="93">
        <v>170.558063</v>
      </c>
      <c r="AK52" s="93">
        <v>170.558063</v>
      </c>
      <c r="AL52" s="93">
        <v>57.144193560000005</v>
      </c>
      <c r="AM52" s="93">
        <v>2175.573132</v>
      </c>
      <c r="AN52" s="93">
        <v>-16941.145700000001</v>
      </c>
      <c r="AO52" s="93">
        <v>293.85425199999997</v>
      </c>
      <c r="AP52" s="93">
        <v>-17235</v>
      </c>
      <c r="AQ52" s="93">
        <v>1470.7376899999999</v>
      </c>
      <c r="AR52" s="93">
        <v>-18411.883399999999</v>
      </c>
      <c r="AS52" s="94" t="s">
        <v>332</v>
      </c>
      <c r="AT52" s="94" t="s">
        <v>332</v>
      </c>
      <c r="AU52" s="93">
        <v>-145100.18299999999</v>
      </c>
      <c r="AV52" s="93">
        <v>-254754.125</v>
      </c>
      <c r="AW52" s="94" t="s">
        <v>332</v>
      </c>
      <c r="AX52" s="94" t="s">
        <v>332</v>
      </c>
      <c r="AY52" s="93">
        <v>14.694725800000001</v>
      </c>
      <c r="BA52" s="124"/>
      <c r="BB52" s="7" t="s">
        <v>308</v>
      </c>
      <c r="BC52" s="2">
        <v>-11.440286483292851</v>
      </c>
      <c r="BD52" s="2">
        <v>2.0951258907395416</v>
      </c>
      <c r="BF52" s="121" t="s">
        <v>309</v>
      </c>
      <c r="BH52" s="2">
        <v>0.43360447299999999</v>
      </c>
      <c r="BI52" s="2">
        <v>46.855387700000001</v>
      </c>
      <c r="BJ52" s="2">
        <v>0.43360448000414453</v>
      </c>
      <c r="BK52" s="2">
        <v>46.855388096900327</v>
      </c>
      <c r="BL52" s="2">
        <v>1.1570068403999999E-2</v>
      </c>
      <c r="BM52" s="2">
        <v>7.4495962080000001E-5</v>
      </c>
      <c r="BN52" s="2">
        <v>1.1570068105294939E-2</v>
      </c>
      <c r="BO52" s="2">
        <v>7.4495958002972914E-5</v>
      </c>
      <c r="BP52" s="2">
        <v>46.028276424117479</v>
      </c>
      <c r="BQ52" s="2">
        <v>83.166671553058023</v>
      </c>
      <c r="BR52" s="2">
        <v>0.1397721234848163</v>
      </c>
      <c r="BS52" s="2">
        <v>1.8784573062774483</v>
      </c>
      <c r="BT52" s="2">
        <v>5.5906552525403191E-2</v>
      </c>
      <c r="BU52" s="2">
        <v>0.47593361650798399</v>
      </c>
      <c r="BV52" s="2">
        <v>516598.65559441823</v>
      </c>
      <c r="BW52" s="2">
        <v>351.91516059756538</v>
      </c>
      <c r="BX52" s="2">
        <v>1.8846684246082368</v>
      </c>
      <c r="BY52" s="2">
        <v>0.63498152799999996</v>
      </c>
      <c r="BZ52" s="2">
        <v>7.6082595199999998</v>
      </c>
      <c r="CA52" s="2">
        <v>0.63498152481872394</v>
      </c>
      <c r="CB52" s="2">
        <v>7.6082601838043544</v>
      </c>
      <c r="CC52" s="2">
        <v>533.01249356000005</v>
      </c>
      <c r="CD52" s="2">
        <v>37.000988933599999</v>
      </c>
      <c r="CE52" s="2">
        <v>533.0129316014262</v>
      </c>
      <c r="CF52" s="2">
        <v>37.001017142166809</v>
      </c>
      <c r="CG52" s="2">
        <v>6.4245253233600002E-5</v>
      </c>
      <c r="CH52" s="2">
        <v>6.4245354078520605E-5</v>
      </c>
      <c r="CI52" s="2">
        <v>2.5107208884928719E-6</v>
      </c>
      <c r="CJ52" s="2">
        <v>2.511582557011426E-6</v>
      </c>
      <c r="CK52" s="2">
        <v>4.0013806707187838</v>
      </c>
      <c r="CL52" s="2">
        <v>0.16077751939966148</v>
      </c>
      <c r="CM52" s="2">
        <v>57.144239794722367</v>
      </c>
      <c r="CN52" s="2">
        <v>2175.5748185938478</v>
      </c>
      <c r="CO52" s="2">
        <v>503.20380515796603</v>
      </c>
      <c r="CP52" s="2">
        <v>500.94038768613245</v>
      </c>
      <c r="CQ52" s="2">
        <v>-148489.15299111718</v>
      </c>
      <c r="CR52" s="2">
        <v>-254785.48701503355</v>
      </c>
      <c r="CS52" s="2">
        <v>1.1289912920055656</v>
      </c>
      <c r="CT52" s="2">
        <v>-40832.579533392432</v>
      </c>
      <c r="CU52" s="2">
        <v>-238575.79988822059</v>
      </c>
      <c r="CV52" s="2">
        <v>-65074.05538531005</v>
      </c>
      <c r="CW52" s="2">
        <v>-274773.97403974016</v>
      </c>
      <c r="CX52" s="2">
        <v>-17234.763510040673</v>
      </c>
      <c r="CY52" s="2">
        <v>-18412.417774811318</v>
      </c>
      <c r="CZ52" s="2">
        <v>8.45009369203554E-6</v>
      </c>
      <c r="DA52" s="2">
        <v>-7.9320426412676129E-2</v>
      </c>
      <c r="DB52" s="2">
        <v>6.1663694645712266E-3</v>
      </c>
      <c r="DC52" s="2">
        <v>-16863.691186262269</v>
      </c>
      <c r="DD52" s="2">
        <v>0.4780631993783323</v>
      </c>
      <c r="DE52" s="2">
        <v>9.4408298818929023E-2</v>
      </c>
      <c r="DF52" s="2">
        <v>170.63404297278916</v>
      </c>
    </row>
    <row r="53" spans="1:110" ht="16.2" x14ac:dyDescent="0.3">
      <c r="A53" s="93" t="s">
        <v>297</v>
      </c>
      <c r="B53" s="93">
        <v>13</v>
      </c>
      <c r="C53" s="93">
        <v>8.4186588235294106</v>
      </c>
      <c r="D53" s="93">
        <v>8.3074823529411699</v>
      </c>
      <c r="E53" s="94" t="s">
        <v>332</v>
      </c>
      <c r="F53" s="94" t="s">
        <v>332</v>
      </c>
      <c r="G53" s="93">
        <v>24.2749132</v>
      </c>
      <c r="H53" s="93">
        <v>14.045359100000001</v>
      </c>
      <c r="I53" s="93">
        <v>24.2749132</v>
      </c>
      <c r="J53" s="93">
        <v>14.045359100000001</v>
      </c>
      <c r="K53" s="93">
        <v>8.8994964799999998</v>
      </c>
      <c r="L53" s="94" t="s">
        <v>332</v>
      </c>
      <c r="M53" s="94" t="s">
        <v>332</v>
      </c>
      <c r="N53" s="93">
        <v>0.46930987200000002</v>
      </c>
      <c r="O53" s="93">
        <v>0.46930987200000002</v>
      </c>
      <c r="P53" s="93">
        <v>0.47148520100000002</v>
      </c>
      <c r="Q53" s="93">
        <v>9.2656685599999997E-2</v>
      </c>
      <c r="R53" s="93">
        <v>9.3097025200000003E-2</v>
      </c>
      <c r="S53" s="93">
        <v>9.3097025200000003E-2</v>
      </c>
      <c r="T53" s="93">
        <v>4.0052789209398032</v>
      </c>
      <c r="U53" s="93">
        <v>0.16097924108298267</v>
      </c>
      <c r="V53" s="93">
        <v>-3.3242266899999998E-2</v>
      </c>
      <c r="W53" s="93">
        <v>3.4011781099999999E-2</v>
      </c>
      <c r="X53" s="93">
        <v>7.6951420000000159E-4</v>
      </c>
      <c r="Y53" s="93">
        <v>-3.3603407510704182E-2</v>
      </c>
      <c r="Z53" s="93">
        <v>0.99997536727395497</v>
      </c>
      <c r="AA53" s="93">
        <v>3.6114061070418316E-4</v>
      </c>
      <c r="AB53" s="93">
        <v>-3.3313906382869157E-2</v>
      </c>
      <c r="AC53" s="93">
        <v>1.1263863357256285</v>
      </c>
      <c r="AD53" s="93">
        <v>7.1639482869157985E-5</v>
      </c>
      <c r="AE53" s="94" t="s">
        <v>332</v>
      </c>
      <c r="AF53" s="94" t="s">
        <v>332</v>
      </c>
      <c r="AG53" s="93">
        <v>171.47487899999999</v>
      </c>
      <c r="AH53" s="93">
        <v>171.47487899999999</v>
      </c>
      <c r="AI53" s="93">
        <v>171.111705</v>
      </c>
      <c r="AJ53" s="93">
        <v>171.08030500000001</v>
      </c>
      <c r="AK53" s="93">
        <v>171.08030500000001</v>
      </c>
      <c r="AL53" s="93">
        <v>57.135686759999999</v>
      </c>
      <c r="AM53" s="93">
        <v>2181.2533200000003</v>
      </c>
      <c r="AN53" s="93">
        <v>-6572.3479699999998</v>
      </c>
      <c r="AO53" s="93">
        <v>184.66669099999999</v>
      </c>
      <c r="AP53" s="93">
        <v>-6757.0146599999998</v>
      </c>
      <c r="AQ53" s="93">
        <v>609.53640299999995</v>
      </c>
      <c r="AR53" s="93">
        <v>-7181.8843699999998</v>
      </c>
      <c r="AS53" s="94" t="s">
        <v>332</v>
      </c>
      <c r="AT53" s="94" t="s">
        <v>332</v>
      </c>
      <c r="AU53" s="93">
        <v>-145760.859</v>
      </c>
      <c r="AV53" s="93">
        <v>-255208.10500000001</v>
      </c>
      <c r="AW53" s="94" t="s">
        <v>332</v>
      </c>
      <c r="AX53" s="94" t="s">
        <v>332</v>
      </c>
      <c r="AY53" s="93">
        <v>14.6948136</v>
      </c>
      <c r="BA53" s="124"/>
      <c r="BB53" s="7" t="s">
        <v>310</v>
      </c>
      <c r="BC53" s="2">
        <v>-15.188933320636567</v>
      </c>
      <c r="BD53" s="2">
        <v>-11.952497416195142</v>
      </c>
      <c r="BH53" s="2">
        <v>0.43338199700000002</v>
      </c>
      <c r="BI53" s="2">
        <v>46.8829718</v>
      </c>
      <c r="BJ53" s="2">
        <v>0.43338200425078638</v>
      </c>
      <c r="BK53" s="2">
        <v>46.882972205059772</v>
      </c>
      <c r="BL53" s="2">
        <v>1.1584215215999999E-2</v>
      </c>
      <c r="BM53" s="2">
        <v>7.4710341000000001E-5</v>
      </c>
      <c r="BN53" s="2">
        <v>1.1584214892815033E-2</v>
      </c>
      <c r="BO53" s="2">
        <v>7.471033739537132E-5</v>
      </c>
      <c r="BP53" s="2">
        <v>46.03397969931153</v>
      </c>
      <c r="BQ53" s="2">
        <v>83.096472532996003</v>
      </c>
      <c r="BR53" s="2">
        <v>0.13973459732706334</v>
      </c>
      <c r="BS53" s="2">
        <v>1.8879313643380391</v>
      </c>
      <c r="BT53" s="2">
        <v>5.5939678989372389E-2</v>
      </c>
      <c r="BU53" s="2">
        <v>0.47636687046543064</v>
      </c>
      <c r="BV53" s="2">
        <v>516658.62867598765</v>
      </c>
      <c r="BW53" s="2">
        <v>352.18613362798766</v>
      </c>
      <c r="BX53" s="2">
        <v>1.8836627591974295</v>
      </c>
      <c r="BY53" s="2">
        <v>0.63478644900000003</v>
      </c>
      <c r="BZ53" s="2">
        <v>7.5878774099999999</v>
      </c>
      <c r="CA53" s="2">
        <v>0.63478644566492204</v>
      </c>
      <c r="CB53" s="2">
        <v>7.5878780013317266</v>
      </c>
      <c r="CC53" s="2">
        <v>532.93521801600002</v>
      </c>
      <c r="CD53" s="2">
        <v>36.974180333599996</v>
      </c>
      <c r="CE53" s="2">
        <v>532.93565443234581</v>
      </c>
      <c r="CF53" s="2">
        <v>36.974208682932762</v>
      </c>
      <c r="CG53" s="2">
        <v>6.4215404361599998E-5</v>
      </c>
      <c r="CH53" s="2">
        <v>6.4215505129546651E-5</v>
      </c>
      <c r="CI53" s="2">
        <v>2.5080421461303463E-6</v>
      </c>
      <c r="CJ53" s="2">
        <v>2.5089028943395293E-6</v>
      </c>
      <c r="CK53" s="2">
        <v>4.0052820928828092</v>
      </c>
      <c r="CL53" s="2">
        <v>0.16097936074588581</v>
      </c>
      <c r="CM53" s="2">
        <v>57.135732880338821</v>
      </c>
      <c r="CN53" s="2">
        <v>2181.2550138713132</v>
      </c>
      <c r="CO53" s="2">
        <v>503.31241594261155</v>
      </c>
      <c r="CP53" s="2">
        <v>501.04970621998388</v>
      </c>
      <c r="CQ53" s="2">
        <v>-149151.58894446137</v>
      </c>
      <c r="CR53" s="2">
        <v>-255239.44860605503</v>
      </c>
      <c r="CS53" s="2">
        <v>1.1265798153433615</v>
      </c>
      <c r="CT53" s="2">
        <v>-40821.226092221776</v>
      </c>
      <c r="CU53" s="2">
        <v>-238563.04815187847</v>
      </c>
      <c r="CV53" s="2">
        <v>-65039.603895446606</v>
      </c>
      <c r="CW53" s="2">
        <v>-274729.62189057947</v>
      </c>
      <c r="CX53" s="2">
        <v>-6756.9640793475692</v>
      </c>
      <c r="CY53" s="2">
        <v>-7181.9798896654411</v>
      </c>
      <c r="CZ53" s="2">
        <v>8.4601288361357232E-6</v>
      </c>
      <c r="DA53" s="2">
        <v>-3.309747072842377E-2</v>
      </c>
      <c r="DB53" s="2">
        <v>7.6048553565905247E-4</v>
      </c>
      <c r="DC53" s="2">
        <v>-6542.3417361287866</v>
      </c>
      <c r="DD53" s="2">
        <v>0.47148527975591326</v>
      </c>
      <c r="DE53" s="2">
        <v>9.2656706367043803E-2</v>
      </c>
      <c r="DF53" s="2">
        <v>171.11170485073598</v>
      </c>
    </row>
    <row r="54" spans="1:110" ht="16.8" thickBot="1" x14ac:dyDescent="0.35">
      <c r="A54" s="93" t="s">
        <v>297</v>
      </c>
      <c r="B54" s="93">
        <v>14</v>
      </c>
      <c r="C54" s="93">
        <v>8.3074823529411699</v>
      </c>
      <c r="D54" s="93">
        <v>8.1963058823529398</v>
      </c>
      <c r="E54" s="94" t="s">
        <v>332</v>
      </c>
      <c r="F54" s="94" t="s">
        <v>332</v>
      </c>
      <c r="G54" s="93">
        <v>24.275682700000001</v>
      </c>
      <c r="H54" s="93">
        <v>14.043031900000001</v>
      </c>
      <c r="I54" s="93">
        <v>24.275682700000001</v>
      </c>
      <c r="J54" s="93">
        <v>14.043031900000001</v>
      </c>
      <c r="K54" s="93">
        <v>8.9004488500000001</v>
      </c>
      <c r="L54" s="94" t="s">
        <v>332</v>
      </c>
      <c r="M54" s="94" t="s">
        <v>332</v>
      </c>
      <c r="N54" s="93">
        <v>0.46792562999999998</v>
      </c>
      <c r="O54" s="93">
        <v>0.46792562999999998</v>
      </c>
      <c r="P54" s="93">
        <v>0.46875846799999998</v>
      </c>
      <c r="Q54" s="93">
        <v>9.1936827900000004E-2</v>
      </c>
      <c r="R54" s="93">
        <v>9.2118512400000005E-2</v>
      </c>
      <c r="S54" s="93">
        <v>9.2118512400000005E-2</v>
      </c>
      <c r="T54" s="93">
        <v>4.0071508962885254</v>
      </c>
      <c r="U54" s="93">
        <v>0.16103022689528199</v>
      </c>
      <c r="V54" s="93">
        <v>-1.39579409E-2</v>
      </c>
      <c r="W54" s="93">
        <v>1.16307496E-2</v>
      </c>
      <c r="X54" s="93">
        <v>-2.3271912999999998E-3</v>
      </c>
      <c r="Y54" s="93">
        <v>-1.2868988444816981E-2</v>
      </c>
      <c r="Z54" s="93">
        <v>1.0000755744026708</v>
      </c>
      <c r="AA54" s="93">
        <v>-1.0889524551830189E-3</v>
      </c>
      <c r="AB54" s="93">
        <v>-1.3743563499373779E-2</v>
      </c>
      <c r="AC54" s="93">
        <v>1.1254857943255192</v>
      </c>
      <c r="AD54" s="93">
        <v>-2.1437740062622211E-4</v>
      </c>
      <c r="AE54" s="94" t="s">
        <v>332</v>
      </c>
      <c r="AF54" s="94" t="s">
        <v>332</v>
      </c>
      <c r="AG54" s="93">
        <v>171.640243</v>
      </c>
      <c r="AH54" s="93">
        <v>171.640243</v>
      </c>
      <c r="AI54" s="93">
        <v>171.30854299999999</v>
      </c>
      <c r="AJ54" s="93">
        <v>171.295614</v>
      </c>
      <c r="AK54" s="93">
        <v>171.295614</v>
      </c>
      <c r="AL54" s="93">
        <v>57.126831479999993</v>
      </c>
      <c r="AM54" s="93">
        <v>2183.1964308000001</v>
      </c>
      <c r="AN54" s="93">
        <v>-2036.2363499999999</v>
      </c>
      <c r="AO54" s="93">
        <v>168.65409</v>
      </c>
      <c r="AP54" s="93">
        <v>-2204.8904400000001</v>
      </c>
      <c r="AQ54" s="93">
        <v>251.22568899999999</v>
      </c>
      <c r="AR54" s="93">
        <v>-2287.4620300000001</v>
      </c>
      <c r="AS54" s="94" t="s">
        <v>332</v>
      </c>
      <c r="AT54" s="94" t="s">
        <v>332</v>
      </c>
      <c r="AU54" s="93">
        <v>-146026.976</v>
      </c>
      <c r="AV54" s="93">
        <v>-255395.397</v>
      </c>
      <c r="AW54" s="94" t="s">
        <v>332</v>
      </c>
      <c r="AX54" s="94" t="s">
        <v>332</v>
      </c>
      <c r="AY54" s="93">
        <v>14.694901399999999</v>
      </c>
      <c r="BA54" s="126"/>
      <c r="BB54" s="23" t="s">
        <v>311</v>
      </c>
      <c r="BC54" s="2">
        <v>-9.6360173983734327</v>
      </c>
      <c r="BD54" s="2">
        <v>0.62023025939314025</v>
      </c>
      <c r="BH54" s="2">
        <v>0.43321496700000001</v>
      </c>
      <c r="BI54" s="2">
        <v>46.894525299999998</v>
      </c>
      <c r="BJ54" s="2">
        <v>0.43321497392280522</v>
      </c>
      <c r="BK54" s="2">
        <v>46.894525685133132</v>
      </c>
      <c r="BL54" s="2">
        <v>1.15930926E-2</v>
      </c>
      <c r="BM54" s="2">
        <v>7.4798293679999994E-5</v>
      </c>
      <c r="BN54" s="2">
        <v>1.1593092313233331E-2</v>
      </c>
      <c r="BO54" s="2">
        <v>7.479828951070073E-5</v>
      </c>
      <c r="BP54" s="2">
        <v>46.030883320684239</v>
      </c>
      <c r="BQ54" s="2">
        <v>83.067412087282847</v>
      </c>
      <c r="BR54" s="2">
        <v>0.13974284405834952</v>
      </c>
      <c r="BS54" s="2">
        <v>1.8918791402175468</v>
      </c>
      <c r="BT54" s="2">
        <v>5.5961112674300151E-2</v>
      </c>
      <c r="BU54" s="2">
        <v>0.47654961581305022</v>
      </c>
      <c r="BV54" s="2">
        <v>516681.40820938203</v>
      </c>
      <c r="BW54" s="2">
        <v>352.33309087417985</v>
      </c>
      <c r="BX54" s="2">
        <v>1.8828866476921651</v>
      </c>
      <c r="BY54" s="2">
        <v>0.63473876100000004</v>
      </c>
      <c r="BZ54" s="2">
        <v>7.5795871100000003</v>
      </c>
      <c r="CA54" s="2">
        <v>0.63473875788043188</v>
      </c>
      <c r="CB54" s="2">
        <v>7.5795877727279031</v>
      </c>
      <c r="CC54" s="2">
        <v>532.78935566399991</v>
      </c>
      <c r="CD54" s="2">
        <v>36.955864462400001</v>
      </c>
      <c r="CE54" s="2">
        <v>532.7897924582021</v>
      </c>
      <c r="CF54" s="2">
        <v>36.955892606460253</v>
      </c>
      <c r="CG54" s="2">
        <v>6.4178931310400009E-5</v>
      </c>
      <c r="CH54" s="2">
        <v>6.4179031827887748E-5</v>
      </c>
      <c r="CI54" s="2">
        <v>2.5059758401221996E-6</v>
      </c>
      <c r="CJ54" s="2">
        <v>2.506835871195782E-6</v>
      </c>
      <c r="CK54" s="2">
        <v>4.007154074905702</v>
      </c>
      <c r="CL54" s="2">
        <v>0.16103034543434261</v>
      </c>
      <c r="CM54" s="2">
        <v>57.126877508517815</v>
      </c>
      <c r="CN54" s="2">
        <v>2183.1981201332078</v>
      </c>
      <c r="CO54" s="2">
        <v>503.36627737702844</v>
      </c>
      <c r="CP54" s="2">
        <v>501.10389483152153</v>
      </c>
      <c r="CQ54" s="2">
        <v>-149419.03406437504</v>
      </c>
      <c r="CR54" s="2">
        <v>-255426.73361769962</v>
      </c>
      <c r="CS54" s="2">
        <v>1.1255857901460973</v>
      </c>
      <c r="CT54" s="2">
        <v>-40814.190449389389</v>
      </c>
      <c r="CU54" s="2">
        <v>-238554.94241588781</v>
      </c>
      <c r="CV54" s="2">
        <v>-65025.280093533394</v>
      </c>
      <c r="CW54" s="2">
        <v>-274711.3680403225</v>
      </c>
      <c r="CX54" s="2">
        <v>-2204.8907429076885</v>
      </c>
      <c r="CY54" s="2">
        <v>-2287.4801173989481</v>
      </c>
      <c r="CZ54" s="2">
        <v>8.4649954289577209E-6</v>
      </c>
      <c r="DA54" s="2">
        <v>-1.3895075700310941E-2</v>
      </c>
      <c r="DB54" s="2">
        <v>-2.3163356431863944E-3</v>
      </c>
      <c r="DC54" s="2">
        <v>-2027.1537817426124</v>
      </c>
      <c r="DD54" s="2">
        <v>0.46875853446052684</v>
      </c>
      <c r="DE54" s="2">
        <v>9.1936845286603897E-2</v>
      </c>
      <c r="DF54" s="2">
        <v>171.30854438405268</v>
      </c>
    </row>
    <row r="55" spans="1:110" ht="14.4" customHeight="1" x14ac:dyDescent="0.3">
      <c r="A55" s="93" t="s">
        <v>297</v>
      </c>
      <c r="B55" s="93">
        <v>15</v>
      </c>
      <c r="C55" s="93">
        <v>8.1963058823529398</v>
      </c>
      <c r="D55" s="93">
        <v>8.0851294117647008</v>
      </c>
      <c r="E55" s="94" t="s">
        <v>332</v>
      </c>
      <c r="F55" s="94" t="s">
        <v>332</v>
      </c>
      <c r="G55" s="93">
        <v>24.273355500000001</v>
      </c>
      <c r="H55" s="93">
        <v>14.0382116</v>
      </c>
      <c r="I55" s="93">
        <v>24.273355500000001</v>
      </c>
      <c r="J55" s="93">
        <v>14.0382116</v>
      </c>
      <c r="K55" s="93">
        <v>8.9010478299999995</v>
      </c>
      <c r="L55" s="94" t="s">
        <v>332</v>
      </c>
      <c r="M55" s="94" t="s">
        <v>332</v>
      </c>
      <c r="N55" s="93">
        <v>0.46739546100000001</v>
      </c>
      <c r="O55" s="93">
        <v>0.46739546100000001</v>
      </c>
      <c r="P55" s="93">
        <v>0.46764248200000003</v>
      </c>
      <c r="Q55" s="93">
        <v>9.1643326499999997E-2</v>
      </c>
      <c r="R55" s="93">
        <v>9.1717748900000007E-2</v>
      </c>
      <c r="S55" s="93">
        <v>9.1717748900000007E-2</v>
      </c>
      <c r="T55" s="93">
        <v>4.0083045301721789</v>
      </c>
      <c r="U55" s="93">
        <v>0.16100635981425643</v>
      </c>
      <c r="V55" s="93">
        <v>-6.0700435100000004E-3</v>
      </c>
      <c r="W55" s="93">
        <v>1.2497171E-3</v>
      </c>
      <c r="X55" s="93">
        <v>-4.8203264100000007E-3</v>
      </c>
      <c r="Y55" s="93">
        <v>-3.8170448254275752E-3</v>
      </c>
      <c r="Z55" s="93">
        <v>1.0001566623557028</v>
      </c>
      <c r="AA55" s="93">
        <v>-2.2529986845724252E-3</v>
      </c>
      <c r="AB55" s="93">
        <v>-5.627934022711582E-3</v>
      </c>
      <c r="AC55" s="93">
        <v>1.1251097774135981</v>
      </c>
      <c r="AD55" s="93">
        <v>-4.4210948728841854E-4</v>
      </c>
      <c r="AE55" s="94" t="s">
        <v>332</v>
      </c>
      <c r="AF55" s="94" t="s">
        <v>332</v>
      </c>
      <c r="AG55" s="93">
        <v>171.79136600000001</v>
      </c>
      <c r="AH55" s="93">
        <v>171.79136600000001</v>
      </c>
      <c r="AI55" s="93">
        <v>171.38903099999999</v>
      </c>
      <c r="AJ55" s="93">
        <v>171.38374200000001</v>
      </c>
      <c r="AK55" s="93">
        <v>171.38374200000001</v>
      </c>
      <c r="AL55" s="93">
        <v>57.115408680000002</v>
      </c>
      <c r="AM55" s="93">
        <v>2183.3921087999997</v>
      </c>
      <c r="AN55" s="93">
        <v>154.168451</v>
      </c>
      <c r="AO55" s="93">
        <v>204.541766</v>
      </c>
      <c r="AP55" s="93">
        <v>-50.373314700000002</v>
      </c>
      <c r="AQ55" s="93">
        <v>102.795598</v>
      </c>
      <c r="AR55" s="93">
        <v>51.372853300000003</v>
      </c>
      <c r="AS55" s="94" t="s">
        <v>332</v>
      </c>
      <c r="AT55" s="94" t="s">
        <v>332</v>
      </c>
      <c r="AU55" s="93">
        <v>-146124.864</v>
      </c>
      <c r="AV55" s="93">
        <v>-255472.111</v>
      </c>
      <c r="AW55" s="94" t="s">
        <v>332</v>
      </c>
      <c r="AX55" s="94" t="s">
        <v>332</v>
      </c>
      <c r="AY55" s="93">
        <v>14.6949892</v>
      </c>
      <c r="BA55" s="122" t="s">
        <v>312</v>
      </c>
      <c r="BB55" s="1" t="s">
        <v>241</v>
      </c>
      <c r="BC55" s="2">
        <v>-1720788.2899890002</v>
      </c>
      <c r="BD55" s="2">
        <v>-3591899.8399209999</v>
      </c>
      <c r="BH55" s="2">
        <v>0.43303550699999999</v>
      </c>
      <c r="BI55" s="2">
        <v>46.8992893</v>
      </c>
      <c r="BJ55" s="2">
        <v>0.433035514725991</v>
      </c>
      <c r="BK55" s="2">
        <v>46.899289735568424</v>
      </c>
      <c r="BL55" s="2">
        <v>1.1601202535999999E-2</v>
      </c>
      <c r="BM55" s="2">
        <v>7.4834211960000003E-5</v>
      </c>
      <c r="BN55" s="2">
        <v>1.1601202222706946E-2</v>
      </c>
      <c r="BO55" s="2">
        <v>7.4834208185348432E-5</v>
      </c>
      <c r="BP55" s="2">
        <v>46.02157054852632</v>
      </c>
      <c r="BQ55" s="2">
        <v>83.055489942526364</v>
      </c>
      <c r="BR55" s="2">
        <v>0.13978140483774121</v>
      </c>
      <c r="BS55" s="2">
        <v>1.8935027667361417</v>
      </c>
      <c r="BT55" s="2">
        <v>5.5981297873140462E-2</v>
      </c>
      <c r="BU55" s="2">
        <v>0.47662523936175011</v>
      </c>
      <c r="BV55" s="2">
        <v>516690.48952177848</v>
      </c>
      <c r="BW55" s="2">
        <v>352.4453146781911</v>
      </c>
      <c r="BX55" s="2">
        <v>1.8820491441216201</v>
      </c>
      <c r="BY55" s="2">
        <v>0.63476791499999996</v>
      </c>
      <c r="BZ55" s="2">
        <v>7.5762148900000001</v>
      </c>
      <c r="CA55" s="2">
        <v>0.63476791176922187</v>
      </c>
      <c r="CB55" s="2">
        <v>7.5762154794118288</v>
      </c>
      <c r="CC55" s="2">
        <v>532.56203052000001</v>
      </c>
      <c r="CD55" s="2">
        <v>36.938130720800004</v>
      </c>
      <c r="CE55" s="2">
        <v>532.56246434511343</v>
      </c>
      <c r="CF55" s="2">
        <v>36.938159078726457</v>
      </c>
      <c r="CG55" s="2">
        <v>6.4128649375199995E-5</v>
      </c>
      <c r="CH55" s="2">
        <v>6.4128750112274493E-5</v>
      </c>
      <c r="CI55" s="2">
        <v>2.5037470162932789E-6</v>
      </c>
      <c r="CJ55" s="2">
        <v>2.5046062977132911E-6</v>
      </c>
      <c r="CK55" s="2">
        <v>4.008307683608292</v>
      </c>
      <c r="CL55" s="2">
        <v>0.16100647948544505</v>
      </c>
      <c r="CM55" s="2">
        <v>57.115454558030677</v>
      </c>
      <c r="CN55" s="2">
        <v>2183.3938105048251</v>
      </c>
      <c r="CO55" s="2">
        <v>503.40015278461146</v>
      </c>
      <c r="CP55" s="2">
        <v>501.13795172403695</v>
      </c>
      <c r="CQ55" s="2">
        <v>-149518.34797474238</v>
      </c>
      <c r="CR55" s="2">
        <v>-255503.44409923608</v>
      </c>
      <c r="CS55" s="2">
        <v>1.1251787527402637</v>
      </c>
      <c r="CT55" s="2">
        <v>-40807.869201258232</v>
      </c>
      <c r="CU55" s="2">
        <v>-238547.4441686674</v>
      </c>
      <c r="CV55" s="2">
        <v>-65019.39939298074</v>
      </c>
      <c r="CW55" s="2">
        <v>-274703.90154141921</v>
      </c>
      <c r="CX55" s="2">
        <v>-50.411278536852507</v>
      </c>
      <c r="CY55" s="2">
        <v>51.368420116432731</v>
      </c>
      <c r="CZ55" s="2">
        <v>8.4680691658361301E-6</v>
      </c>
      <c r="DA55" s="2">
        <v>-6.0418819417018118E-3</v>
      </c>
      <c r="DB55" s="2">
        <v>-4.7963544912016818E-3</v>
      </c>
      <c r="DC55" s="2">
        <v>153.06045524044978</v>
      </c>
      <c r="DD55" s="2">
        <v>0.46764253344230133</v>
      </c>
      <c r="DE55" s="2">
        <v>9.1643339982463184E-2</v>
      </c>
      <c r="DF55" s="2">
        <v>171.38903333307667</v>
      </c>
    </row>
    <row r="56" spans="1:110" ht="16.2" x14ac:dyDescent="0.3">
      <c r="A56" s="93" t="s">
        <v>297</v>
      </c>
      <c r="B56" s="93">
        <v>16</v>
      </c>
      <c r="C56" s="93">
        <v>8.0851294117647008</v>
      </c>
      <c r="D56" s="93">
        <v>7.9739529411764698</v>
      </c>
      <c r="E56" s="94" t="s">
        <v>332</v>
      </c>
      <c r="F56" s="94" t="s">
        <v>332</v>
      </c>
      <c r="G56" s="93">
        <v>24.268535199999999</v>
      </c>
      <c r="H56" s="93">
        <v>14.0305883</v>
      </c>
      <c r="I56" s="93">
        <v>24.268535199999999</v>
      </c>
      <c r="J56" s="93">
        <v>14.0305883</v>
      </c>
      <c r="K56" s="93">
        <v>8.9015919399999994</v>
      </c>
      <c r="L56" s="94" t="s">
        <v>332</v>
      </c>
      <c r="M56" s="94" t="s">
        <v>332</v>
      </c>
      <c r="N56" s="93">
        <v>0.46723817699999998</v>
      </c>
      <c r="O56" s="93">
        <v>0.46723817699999998</v>
      </c>
      <c r="P56" s="93">
        <v>0.46719901200000002</v>
      </c>
      <c r="Q56" s="93">
        <v>9.1526957800000003E-2</v>
      </c>
      <c r="R56" s="93">
        <v>9.1556843299999996E-2</v>
      </c>
      <c r="S56" s="93">
        <v>9.1556843299999996E-2</v>
      </c>
      <c r="T56" s="93">
        <v>4.0093426150884124</v>
      </c>
      <c r="U56" s="93">
        <v>0.16093128971104742</v>
      </c>
      <c r="V56" s="93">
        <v>-2.9567955399999999E-3</v>
      </c>
      <c r="W56" s="93">
        <v>-4.6665333000000002E-3</v>
      </c>
      <c r="X56" s="93">
        <v>-7.6233288400000005E-3</v>
      </c>
      <c r="Y56" s="93">
        <v>6.0511472987312496E-4</v>
      </c>
      <c r="Z56" s="93">
        <v>1.0002578687927868</v>
      </c>
      <c r="AA56" s="93">
        <v>-3.5619102698731249E-3</v>
      </c>
      <c r="AB56" s="93">
        <v>-2.258827615971749E-3</v>
      </c>
      <c r="AC56" s="93">
        <v>1.1249424316688537</v>
      </c>
      <c r="AD56" s="93">
        <v>-6.979679240282508E-4</v>
      </c>
      <c r="AE56" s="94" t="s">
        <v>332</v>
      </c>
      <c r="AF56" s="94" t="s">
        <v>332</v>
      </c>
      <c r="AG56" s="93">
        <v>171.97473600000001</v>
      </c>
      <c r="AH56" s="93">
        <v>171.97473600000001</v>
      </c>
      <c r="AI56" s="93">
        <v>171.42112800000001</v>
      </c>
      <c r="AJ56" s="93">
        <v>171.41901200000001</v>
      </c>
      <c r="AK56" s="93">
        <v>171.41901200000001</v>
      </c>
      <c r="AL56" s="93">
        <v>57.09937824</v>
      </c>
      <c r="AM56" s="93">
        <v>2182.5849275999999</v>
      </c>
      <c r="AN56" s="93">
        <v>1515.2686900000001</v>
      </c>
      <c r="AO56" s="93">
        <v>281.38520299999999</v>
      </c>
      <c r="AP56" s="93">
        <v>1233.8834899999999</v>
      </c>
      <c r="AQ56" s="93">
        <v>41.125413299999998</v>
      </c>
      <c r="AR56" s="93">
        <v>1474.14328</v>
      </c>
      <c r="AS56" s="94" t="s">
        <v>332</v>
      </c>
      <c r="AT56" s="94" t="s">
        <v>332</v>
      </c>
      <c r="AU56" s="93">
        <v>-146147.535</v>
      </c>
      <c r="AV56" s="93">
        <v>-255502.92</v>
      </c>
      <c r="AW56" s="94" t="s">
        <v>332</v>
      </c>
      <c r="AX56" s="94" t="s">
        <v>332</v>
      </c>
      <c r="AY56" s="93">
        <v>14.6950769</v>
      </c>
      <c r="BA56" s="124"/>
      <c r="BB56" s="7" t="s">
        <v>313</v>
      </c>
      <c r="BC56" s="2">
        <v>147715.42831300001</v>
      </c>
      <c r="BD56" s="2">
        <v>33232.712676499992</v>
      </c>
      <c r="BH56" s="2">
        <v>0.43279951500000002</v>
      </c>
      <c r="BI56" s="2">
        <v>46.901214699999997</v>
      </c>
      <c r="BJ56" s="2">
        <v>0.43279952214086059</v>
      </c>
      <c r="BK56" s="2">
        <v>46.901215051318921</v>
      </c>
      <c r="BL56" s="2">
        <v>1.161106164E-2</v>
      </c>
      <c r="BM56" s="2">
        <v>7.4848548600000008E-5</v>
      </c>
      <c r="BN56" s="2">
        <v>1.1611061329260052E-2</v>
      </c>
      <c r="BO56" s="2">
        <v>7.4848545049030878E-5</v>
      </c>
      <c r="BP56" s="2">
        <v>46.006021465823487</v>
      </c>
      <c r="BQ56" s="2">
        <v>83.050690697067765</v>
      </c>
      <c r="BR56" s="2">
        <v>0.13984872683279057</v>
      </c>
      <c r="BS56" s="2">
        <v>1.8941558160112588</v>
      </c>
      <c r="BT56" s="2">
        <v>5.6006188278957647E-2</v>
      </c>
      <c r="BU56" s="2">
        <v>0.4766560471696244</v>
      </c>
      <c r="BV56" s="2">
        <v>516694.3541496541</v>
      </c>
      <c r="BW56" s="2">
        <v>352.56746436313171</v>
      </c>
      <c r="BX56" s="2">
        <v>1.8809499005520429</v>
      </c>
      <c r="BY56" s="2">
        <v>0.63485129500000004</v>
      </c>
      <c r="BZ56" s="2">
        <v>7.5748753999999998</v>
      </c>
      <c r="CA56" s="2">
        <v>0.63485129149317998</v>
      </c>
      <c r="CB56" s="2">
        <v>7.574875980901643</v>
      </c>
      <c r="CC56" s="2">
        <v>532.22432857599995</v>
      </c>
      <c r="CD56" s="2">
        <v>36.916011956399998</v>
      </c>
      <c r="CE56" s="2">
        <v>532.2247658191402</v>
      </c>
      <c r="CF56" s="2">
        <v>36.916040388030162</v>
      </c>
      <c r="CG56" s="2">
        <v>6.4056476696E-5</v>
      </c>
      <c r="CH56" s="2">
        <v>6.4056577618612932E-5</v>
      </c>
      <c r="CI56" s="2">
        <v>2.5008231466395113E-6</v>
      </c>
      <c r="CJ56" s="2">
        <v>2.5016814342934879E-6</v>
      </c>
      <c r="CK56" s="2">
        <v>4.0093457838293736</v>
      </c>
      <c r="CL56" s="2">
        <v>0.16093141019021187</v>
      </c>
      <c r="CM56" s="2">
        <v>57.0994241997996</v>
      </c>
      <c r="CN56" s="2">
        <v>2182.5866301188739</v>
      </c>
      <c r="CO56" s="2">
        <v>503.43092501083527</v>
      </c>
      <c r="CP56" s="2">
        <v>501.16886595247951</v>
      </c>
      <c r="CQ56" s="2">
        <v>-149542.89005525206</v>
      </c>
      <c r="CR56" s="2">
        <v>-255534.25275847869</v>
      </c>
      <c r="CS56" s="2">
        <v>1.1250154111161983</v>
      </c>
      <c r="CT56" s="2">
        <v>-40800.26944700758</v>
      </c>
      <c r="CU56" s="2">
        <v>-238538.2863735409</v>
      </c>
      <c r="CV56" s="2">
        <v>-65017.049315681114</v>
      </c>
      <c r="CW56" s="2">
        <v>-274700.91347721359</v>
      </c>
      <c r="CX56" s="2">
        <v>1233.7849114187752</v>
      </c>
      <c r="CY56" s="2">
        <v>1474.143081722402</v>
      </c>
      <c r="CZ56" s="2">
        <v>8.4709064134801465E-6</v>
      </c>
      <c r="DA56" s="2">
        <v>-2.942349755294343E-3</v>
      </c>
      <c r="DB56" s="2">
        <v>-7.5847477694841207E-3</v>
      </c>
      <c r="DC56" s="2">
        <v>1507.5577770273233</v>
      </c>
      <c r="DD56" s="2">
        <v>0.46719905794605116</v>
      </c>
      <c r="DE56" s="2">
        <v>9.1526969888500301E-2</v>
      </c>
      <c r="DF56" s="2">
        <v>171.42113099677331</v>
      </c>
    </row>
    <row r="57" spans="1:110" ht="16.2" x14ac:dyDescent="0.3">
      <c r="A57" s="93" t="s">
        <v>297</v>
      </c>
      <c r="B57" s="93">
        <v>17</v>
      </c>
      <c r="C57" s="93">
        <v>7.9739529411764698</v>
      </c>
      <c r="D57" s="93">
        <v>7.8627764705882299</v>
      </c>
      <c r="E57" s="94" t="s">
        <v>332</v>
      </c>
      <c r="F57" s="94" t="s">
        <v>332</v>
      </c>
      <c r="G57" s="93">
        <v>24.2609119</v>
      </c>
      <c r="H57" s="93">
        <v>14.0192178</v>
      </c>
      <c r="I57" s="93">
        <v>24.2609119</v>
      </c>
      <c r="J57" s="93">
        <v>14.0192178</v>
      </c>
      <c r="K57" s="93">
        <v>8.9022501300000005</v>
      </c>
      <c r="L57" s="94" t="s">
        <v>332</v>
      </c>
      <c r="M57" s="94" t="s">
        <v>332</v>
      </c>
      <c r="N57" s="93">
        <v>0.467263119</v>
      </c>
      <c r="O57" s="93">
        <v>0.467263119</v>
      </c>
      <c r="P57" s="93">
        <v>0.46704105099999998</v>
      </c>
      <c r="Q57" s="93">
        <v>9.1485636499999995E-2</v>
      </c>
      <c r="R57" s="93">
        <v>9.1496792399999999E-2</v>
      </c>
      <c r="S57" s="93">
        <v>9.1496792399999999E-2</v>
      </c>
      <c r="T57" s="93">
        <v>4.0105976628196025</v>
      </c>
      <c r="U57" s="93">
        <v>0.16080507438765784</v>
      </c>
      <c r="V57" s="93">
        <v>-1.88291207E-3</v>
      </c>
      <c r="W57" s="93">
        <v>-9.4875714299999993E-3</v>
      </c>
      <c r="X57" s="93">
        <v>-1.1370483499999999E-2</v>
      </c>
      <c r="Y57" s="93">
        <v>3.4300955147480361E-3</v>
      </c>
      <c r="Z57" s="93">
        <v>1.0003686123893374</v>
      </c>
      <c r="AA57" s="93">
        <v>-5.3130075847480362E-3</v>
      </c>
      <c r="AB57" s="93">
        <v>-8.4254930171287468E-4</v>
      </c>
      <c r="AC57" s="93">
        <v>1.1248646456840732</v>
      </c>
      <c r="AD57" s="93">
        <v>-1.0403627682871253E-3</v>
      </c>
      <c r="AE57" s="94" t="s">
        <v>332</v>
      </c>
      <c r="AF57" s="94" t="s">
        <v>332</v>
      </c>
      <c r="AG57" s="93">
        <v>172.22716600000001</v>
      </c>
      <c r="AH57" s="93">
        <v>172.22716600000001</v>
      </c>
      <c r="AI57" s="93">
        <v>171.432715</v>
      </c>
      <c r="AJ57" s="93">
        <v>171.431939</v>
      </c>
      <c r="AK57" s="93">
        <v>171.431939</v>
      </c>
      <c r="AL57" s="93">
        <v>57.076279560000003</v>
      </c>
      <c r="AM57" s="93">
        <v>2180.9550564000001</v>
      </c>
      <c r="AN57" s="93">
        <v>2743.71929</v>
      </c>
      <c r="AO57" s="93">
        <v>403.666653</v>
      </c>
      <c r="AP57" s="93">
        <v>2340.0526300000001</v>
      </c>
      <c r="AQ57" s="93">
        <v>15.065631399999999</v>
      </c>
      <c r="AR57" s="93">
        <v>2728.6536500000002</v>
      </c>
      <c r="AS57" s="94" t="s">
        <v>332</v>
      </c>
      <c r="AT57" s="94" t="s">
        <v>332</v>
      </c>
      <c r="AU57" s="93">
        <v>-146131.00099999999</v>
      </c>
      <c r="AV57" s="93">
        <v>-255514.43799999999</v>
      </c>
      <c r="AW57" s="94" t="s">
        <v>332</v>
      </c>
      <c r="AX57" s="94" t="s">
        <v>332</v>
      </c>
      <c r="AY57" s="93">
        <v>14.6951646</v>
      </c>
      <c r="BA57" s="124"/>
      <c r="BB57" s="7" t="s">
        <v>314</v>
      </c>
      <c r="BC57" s="2">
        <v>-1868503.7197746998</v>
      </c>
      <c r="BD57" s="2">
        <v>-3625132.5524569997</v>
      </c>
      <c r="BH57" s="2">
        <v>0.43246531999999999</v>
      </c>
      <c r="BI57" s="2">
        <v>46.901950200000002</v>
      </c>
      <c r="BJ57" s="2">
        <v>0.43246532679681776</v>
      </c>
      <c r="BK57" s="2">
        <v>46.901950558286899</v>
      </c>
      <c r="BL57" s="2">
        <v>1.1624666831999999E-2</v>
      </c>
      <c r="BM57" s="2">
        <v>7.4853744840000004E-5</v>
      </c>
      <c r="BN57" s="2">
        <v>1.1624666516943907E-2</v>
      </c>
      <c r="BO57" s="2">
        <v>7.485374121931494E-5</v>
      </c>
      <c r="BP57" s="2">
        <v>45.982601248320563</v>
      </c>
      <c r="BQ57" s="2">
        <v>83.048878711811852</v>
      </c>
      <c r="BR57" s="2">
        <v>0.13995162218349666</v>
      </c>
      <c r="BS57" s="2">
        <v>1.8943998275340066</v>
      </c>
      <c r="BT57" s="2">
        <v>5.6040651281116544E-2</v>
      </c>
      <c r="BU57" s="2">
        <v>0.47666827945539969</v>
      </c>
      <c r="BV57" s="2">
        <v>516696.37385868648</v>
      </c>
      <c r="BW57" s="2">
        <v>352.7290821403966</v>
      </c>
      <c r="BX57" s="2">
        <v>1.87939609106531</v>
      </c>
      <c r="BY57" s="2">
        <v>0.63498968499999997</v>
      </c>
      <c r="BZ57" s="2">
        <v>7.5744001599999997</v>
      </c>
      <c r="CA57" s="2">
        <v>0.6349896815401409</v>
      </c>
      <c r="CB57" s="2">
        <v>7.5744007594800262</v>
      </c>
      <c r="CC57" s="2">
        <v>531.72920417600005</v>
      </c>
      <c r="CD57" s="2">
        <v>36.885270132160002</v>
      </c>
      <c r="CE57" s="2">
        <v>531.72964152372811</v>
      </c>
      <c r="CF57" s="2">
        <v>36.885298443417327</v>
      </c>
      <c r="CG57" s="2">
        <v>6.3951653302399996E-5</v>
      </c>
      <c r="CH57" s="2">
        <v>6.3951753866567937E-5</v>
      </c>
      <c r="CI57" s="2">
        <v>2.4966931160896133E-6</v>
      </c>
      <c r="CJ57" s="2">
        <v>2.4975499783655591E-6</v>
      </c>
      <c r="CK57" s="2">
        <v>4.0106008565357971</v>
      </c>
      <c r="CL57" s="2">
        <v>0.16080519409402122</v>
      </c>
      <c r="CM57" s="2">
        <v>57.076325738094823</v>
      </c>
      <c r="CN57" s="2">
        <v>2180.9567563094161</v>
      </c>
      <c r="CO57" s="2">
        <v>503.46814904923298</v>
      </c>
      <c r="CP57" s="2">
        <v>501.20624792627115</v>
      </c>
      <c r="CQ57" s="2">
        <v>-149528.99982356117</v>
      </c>
      <c r="CR57" s="2">
        <v>-255545.77040803878</v>
      </c>
      <c r="CS57" s="2">
        <v>1.1249546223066955</v>
      </c>
      <c r="CT57" s="2">
        <v>-40789.838055792352</v>
      </c>
      <c r="CU57" s="2">
        <v>-238525.65697630678</v>
      </c>
      <c r="CV57" s="2">
        <v>-65016.201797024165</v>
      </c>
      <c r="CW57" s="2">
        <v>-274699.81694217067</v>
      </c>
      <c r="CX57" s="2">
        <v>2339.8328868589847</v>
      </c>
      <c r="CY57" s="2">
        <v>2728.6539261559406</v>
      </c>
      <c r="CZ57" s="2">
        <v>8.4743793795195772E-6</v>
      </c>
      <c r="DA57" s="2">
        <v>-1.8728322482205954E-3</v>
      </c>
      <c r="DB57" s="2">
        <v>-1.1311602276100879E-2</v>
      </c>
      <c r="DC57" s="2">
        <v>2729.6330976412801</v>
      </c>
      <c r="DD57" s="2">
        <v>0.46704110075637073</v>
      </c>
      <c r="DE57" s="2">
        <v>9.1485649455619558E-2</v>
      </c>
      <c r="DF57" s="2">
        <v>171.43271715185153</v>
      </c>
    </row>
    <row r="58" spans="1:110" ht="16.2" x14ac:dyDescent="0.3">
      <c r="A58" s="93" t="s">
        <v>297</v>
      </c>
      <c r="B58" s="93">
        <v>18</v>
      </c>
      <c r="C58" s="93">
        <v>7.8627764705882299</v>
      </c>
      <c r="D58" s="93">
        <v>7.7515999999999998</v>
      </c>
      <c r="E58" s="94" t="s">
        <v>332</v>
      </c>
      <c r="F58" s="94" t="s">
        <v>332</v>
      </c>
      <c r="G58" s="93">
        <v>24.249541399999998</v>
      </c>
      <c r="H58" s="93">
        <v>14.002518999999999</v>
      </c>
      <c r="I58" s="93">
        <v>24.249541399999998</v>
      </c>
      <c r="J58" s="93">
        <v>14.002518999999999</v>
      </c>
      <c r="K58" s="93">
        <v>8.9031560699999996</v>
      </c>
      <c r="L58" s="94" t="s">
        <v>332</v>
      </c>
      <c r="M58" s="94" t="s">
        <v>332</v>
      </c>
      <c r="N58" s="93">
        <v>0.46740456899999999</v>
      </c>
      <c r="O58" s="93">
        <v>0.46740456899999999</v>
      </c>
      <c r="P58" s="93">
        <v>0.46701220700000001</v>
      </c>
      <c r="Q58" s="93">
        <v>9.1478226600000004E-2</v>
      </c>
      <c r="R58" s="93">
        <v>9.1481136000000005E-2</v>
      </c>
      <c r="S58" s="93">
        <v>9.1481136000000005E-2</v>
      </c>
      <c r="T58" s="93">
        <v>4.0123289249985197</v>
      </c>
      <c r="U58" s="93">
        <v>0.16061386171556177</v>
      </c>
      <c r="V58" s="93">
        <v>-1.74711599E-3</v>
      </c>
      <c r="W58" s="93">
        <v>-1.49516948E-2</v>
      </c>
      <c r="X58" s="93">
        <v>-1.6698810790000001E-2</v>
      </c>
      <c r="Y58" s="93">
        <v>6.0579844701124999E-3</v>
      </c>
      <c r="Z58" s="93">
        <v>1.0005423513056846</v>
      </c>
      <c r="AA58" s="93">
        <v>-7.8051004601124999E-3</v>
      </c>
      <c r="AB58" s="93">
        <v>-2.1948980908174237E-4</v>
      </c>
      <c r="AC58" s="93">
        <v>1.1248405145145834</v>
      </c>
      <c r="AD58" s="93">
        <v>-1.5276261809182576E-3</v>
      </c>
      <c r="AE58" s="94" t="s">
        <v>332</v>
      </c>
      <c r="AF58" s="94" t="s">
        <v>332</v>
      </c>
      <c r="AG58" s="93">
        <v>172.58969500000001</v>
      </c>
      <c r="AH58" s="93">
        <v>172.58969500000001</v>
      </c>
      <c r="AI58" s="93">
        <v>171.43503100000001</v>
      </c>
      <c r="AJ58" s="93">
        <v>171.434856</v>
      </c>
      <c r="AK58" s="93">
        <v>171.434856</v>
      </c>
      <c r="AL58" s="93">
        <v>57.042766439999994</v>
      </c>
      <c r="AM58" s="93">
        <v>2178.389052</v>
      </c>
      <c r="AN58" s="93">
        <v>4224.2122399999998</v>
      </c>
      <c r="AO58" s="93">
        <v>586.40831900000001</v>
      </c>
      <c r="AP58" s="93">
        <v>3637.8039199999998</v>
      </c>
      <c r="AQ58" s="93">
        <v>3.3977170299999999</v>
      </c>
      <c r="AR58" s="93">
        <v>4220.8145299999996</v>
      </c>
      <c r="AS58" s="94" t="s">
        <v>332</v>
      </c>
      <c r="AT58" s="94" t="s">
        <v>332</v>
      </c>
      <c r="AU58" s="93">
        <v>-146086.37599999999</v>
      </c>
      <c r="AV58" s="93">
        <v>-255517.47899999999</v>
      </c>
      <c r="AW58" s="94" t="s">
        <v>332</v>
      </c>
      <c r="AX58" s="94" t="s">
        <v>332</v>
      </c>
      <c r="AY58" s="93">
        <v>14.6952523</v>
      </c>
      <c r="BA58" s="124"/>
      <c r="BB58" s="7" t="s">
        <v>315</v>
      </c>
      <c r="BC58" s="2">
        <v>145049.57730172997</v>
      </c>
      <c r="BD58" s="2">
        <v>378999.10931650002</v>
      </c>
      <c r="BH58" s="2">
        <v>0.43198157599999998</v>
      </c>
      <c r="BI58" s="2">
        <v>46.902173099999999</v>
      </c>
      <c r="BJ58" s="2">
        <v>0.43198158516936752</v>
      </c>
      <c r="BK58" s="2">
        <v>46.902173487939336</v>
      </c>
      <c r="BL58" s="2">
        <v>1.1644250363999999E-2</v>
      </c>
      <c r="BM58" s="2">
        <v>7.4854806120000001E-5</v>
      </c>
      <c r="BN58" s="2">
        <v>1.1644250012814312E-2</v>
      </c>
      <c r="BO58" s="2">
        <v>7.4854802272106345E-5</v>
      </c>
      <c r="BP58" s="2">
        <v>45.948304431980411</v>
      </c>
      <c r="BQ58" s="2">
        <v>83.04836726951531</v>
      </c>
      <c r="BR58" s="2">
        <v>0.14010390733990091</v>
      </c>
      <c r="BS58" s="2">
        <v>1.8944637044286023</v>
      </c>
      <c r="BT58" s="2">
        <v>5.6090233149638243E-2</v>
      </c>
      <c r="BU58" s="2">
        <v>0.47667285315628921</v>
      </c>
      <c r="BV58" s="2">
        <v>516698.0265608122</v>
      </c>
      <c r="BW58" s="2">
        <v>352.95857455322539</v>
      </c>
      <c r="BX58" s="2">
        <v>1.8771485517800586</v>
      </c>
      <c r="BY58" s="2">
        <v>0.63519815599999996</v>
      </c>
      <c r="BZ58" s="2">
        <v>7.5743229300000001</v>
      </c>
      <c r="CA58" s="2">
        <v>0.63519815255887935</v>
      </c>
      <c r="CB58" s="2">
        <v>7.5743235541015697</v>
      </c>
      <c r="CC58" s="2">
        <v>531.00597296000001</v>
      </c>
      <c r="CD58" s="2">
        <v>36.841012924079998</v>
      </c>
      <c r="CE58" s="2">
        <v>531.00640881606421</v>
      </c>
      <c r="CF58" s="2">
        <v>36.841041215031296</v>
      </c>
      <c r="CG58" s="2">
        <v>6.3798941303999998E-5</v>
      </c>
      <c r="CH58" s="2">
        <v>6.3799041645121125E-5</v>
      </c>
      <c r="CI58" s="2">
        <v>2.4907251731160895E-6</v>
      </c>
      <c r="CJ58" s="2">
        <v>2.4915799912321302E-6</v>
      </c>
      <c r="CK58" s="2">
        <v>4.0123320974271177</v>
      </c>
      <c r="CL58" s="2">
        <v>0.16061398119254353</v>
      </c>
      <c r="CM58" s="2">
        <v>57.042812525181681</v>
      </c>
      <c r="CN58" s="2">
        <v>2178.3907495761837</v>
      </c>
      <c r="CO58" s="2">
        <v>503.5193846277308</v>
      </c>
      <c r="CP58" s="2">
        <v>501.25769162246195</v>
      </c>
      <c r="CQ58" s="2">
        <v>-149488.20010536656</v>
      </c>
      <c r="CR58" s="2">
        <v>-255548.81099582894</v>
      </c>
      <c r="CS58" s="2">
        <v>1.1249391042078738</v>
      </c>
      <c r="CT58" s="2">
        <v>-40774.861516509605</v>
      </c>
      <c r="CU58" s="2">
        <v>-238507.52814621862</v>
      </c>
      <c r="CV58" s="2">
        <v>-65016.038444733473</v>
      </c>
      <c r="CW58" s="2">
        <v>-274699.56664778385</v>
      </c>
      <c r="CX58" s="2">
        <v>3637.3301808902002</v>
      </c>
      <c r="CY58" s="2">
        <v>4220.8146425831719</v>
      </c>
      <c r="CZ58" s="2">
        <v>8.479184355308515E-6</v>
      </c>
      <c r="DA58" s="2">
        <v>-1.7366619945418109E-3</v>
      </c>
      <c r="DB58" s="2">
        <v>-1.6609113417162688E-2</v>
      </c>
      <c r="DC58" s="2">
        <v>4201.777350589482</v>
      </c>
      <c r="DD58" s="2">
        <v>0.46701227150362495</v>
      </c>
      <c r="DE58" s="2">
        <v>9.1478243663395492E-2</v>
      </c>
      <c r="DF58" s="2">
        <v>171.43503264227292</v>
      </c>
    </row>
    <row r="59" spans="1:110" ht="16.8" thickBot="1" x14ac:dyDescent="0.35">
      <c r="A59" s="93" t="s">
        <v>298</v>
      </c>
      <c r="B59" s="93">
        <v>19</v>
      </c>
      <c r="C59" s="93">
        <v>6.8705999999999996</v>
      </c>
      <c r="D59" s="93">
        <v>6.6358941176470498</v>
      </c>
      <c r="E59" s="94" t="s">
        <v>332</v>
      </c>
      <c r="F59" s="93">
        <v>48.062464499999997</v>
      </c>
      <c r="G59" s="93">
        <v>24.232842600000001</v>
      </c>
      <c r="H59" s="93">
        <v>65.512169200000002</v>
      </c>
      <c r="I59" s="93">
        <v>24.232842600000001</v>
      </c>
      <c r="J59" s="93">
        <v>65.512169200000002</v>
      </c>
      <c r="K59" s="93">
        <v>14.8112171</v>
      </c>
      <c r="L59" s="94" t="s">
        <v>332</v>
      </c>
      <c r="M59" s="93">
        <v>0.20914556200000001</v>
      </c>
      <c r="N59" s="93">
        <v>0.46765456</v>
      </c>
      <c r="O59" s="93">
        <v>0.46765456</v>
      </c>
      <c r="P59" s="93">
        <v>0.61879307500000003</v>
      </c>
      <c r="Q59" s="93">
        <v>0.138095939</v>
      </c>
      <c r="R59" s="93">
        <v>0.14240963300000001</v>
      </c>
      <c r="S59" s="93">
        <v>0.14240963300000001</v>
      </c>
      <c r="T59" s="93">
        <v>4.0148219954374289</v>
      </c>
      <c r="U59" s="93">
        <v>0.70773104140352994</v>
      </c>
      <c r="V59" s="93">
        <v>-2.0034535199999999</v>
      </c>
      <c r="W59" s="93">
        <v>5.4506392000000004</v>
      </c>
      <c r="X59" s="93">
        <v>3.4471856800000005</v>
      </c>
      <c r="Y59" s="93">
        <v>-3.6155456224187006</v>
      </c>
      <c r="Z59" s="93">
        <v>0.93279202659348759</v>
      </c>
      <c r="AA59" s="93">
        <v>1.6120921024187009</v>
      </c>
      <c r="AB59" s="93">
        <v>-2.4943659675716554</v>
      </c>
      <c r="AC59" s="93">
        <v>1.184736492573917</v>
      </c>
      <c r="AD59" s="93">
        <v>0.49091244757165553</v>
      </c>
      <c r="AE59" s="94" t="s">
        <v>332</v>
      </c>
      <c r="AF59" s="93">
        <v>113.649838</v>
      </c>
      <c r="AG59" s="93">
        <v>173.117257</v>
      </c>
      <c r="AH59" s="93">
        <v>173.117257</v>
      </c>
      <c r="AI59" s="93">
        <v>159.144217</v>
      </c>
      <c r="AJ59" s="93">
        <v>157.988337</v>
      </c>
      <c r="AK59" s="93">
        <v>157.988337</v>
      </c>
      <c r="AL59" s="93">
        <v>56.994107399999997</v>
      </c>
      <c r="AM59" s="93">
        <v>9555.4508399999995</v>
      </c>
      <c r="AN59" s="93">
        <v>-1207717.54</v>
      </c>
      <c r="AO59" s="93">
        <v>11795.3709</v>
      </c>
      <c r="AP59" s="93">
        <v>-1219512.9099999999</v>
      </c>
      <c r="AQ59" s="93">
        <v>163589.166</v>
      </c>
      <c r="AR59" s="93">
        <v>-1371306.7</v>
      </c>
      <c r="AS59" s="94" t="s">
        <v>332</v>
      </c>
      <c r="AT59" s="93">
        <v>-235687.16899999999</v>
      </c>
      <c r="AU59" s="93">
        <v>-146012.726</v>
      </c>
      <c r="AV59" s="93">
        <v>-245959.068</v>
      </c>
      <c r="AW59" s="94" t="s">
        <v>332</v>
      </c>
      <c r="AX59" s="93">
        <v>18.612558700000001</v>
      </c>
      <c r="AY59" s="93">
        <v>14.695339799999999</v>
      </c>
      <c r="BA59" s="126"/>
      <c r="BB59" s="12" t="s">
        <v>316</v>
      </c>
      <c r="BC59" s="2">
        <v>-1865837.8695366997</v>
      </c>
      <c r="BD59" s="2">
        <v>-3970898.9424659996</v>
      </c>
      <c r="BH59" s="2">
        <v>0.43127752600000002</v>
      </c>
      <c r="BI59" s="2">
        <v>46.5618342</v>
      </c>
      <c r="BJ59" s="2">
        <v>0.43127753307343325</v>
      </c>
      <c r="BK59" s="2">
        <v>46.561834650502796</v>
      </c>
      <c r="BL59" s="2">
        <v>1.1672810280000001E-2</v>
      </c>
      <c r="BM59" s="2">
        <v>6.8499886679999994E-5</v>
      </c>
      <c r="BN59" s="2">
        <v>1.1672809995616221E-2</v>
      </c>
      <c r="BO59" s="2">
        <v>6.8499882674760929E-5</v>
      </c>
      <c r="BP59" s="2">
        <v>45.898600649780953</v>
      </c>
      <c r="BQ59" s="2">
        <v>84.294136855068672</v>
      </c>
      <c r="BR59" s="2">
        <v>0.14032749722136731</v>
      </c>
      <c r="BS59" s="2">
        <v>1.7153412585407539</v>
      </c>
      <c r="BT59" s="2">
        <v>5.616242426577972E-2</v>
      </c>
      <c r="BU59" s="2">
        <v>0.47764051836610488</v>
      </c>
      <c r="BV59" s="2">
        <v>518962.99251451308</v>
      </c>
      <c r="BW59" s="2">
        <v>353.29132019571011</v>
      </c>
      <c r="BX59" s="2">
        <v>8.8466192564607571</v>
      </c>
      <c r="BY59" s="2">
        <v>0.63550419800000002</v>
      </c>
      <c r="BZ59" s="2">
        <v>8.3778779700000001</v>
      </c>
      <c r="CA59" s="2">
        <v>0.63550419465665853</v>
      </c>
      <c r="CB59" s="2">
        <v>8.3778787681735274</v>
      </c>
      <c r="CC59" s="2">
        <v>529.95079432</v>
      </c>
      <c r="CD59" s="2">
        <v>171.53386788239999</v>
      </c>
      <c r="CE59" s="2">
        <v>529.95122888048525</v>
      </c>
      <c r="CF59" s="2">
        <v>171.53399833681391</v>
      </c>
      <c r="CG59" s="2">
        <v>1.396663020176E-3</v>
      </c>
      <c r="CH59" s="2">
        <v>1.3966652218615396E-3</v>
      </c>
      <c r="CI59" s="2">
        <v>5.5320130855397148E-5</v>
      </c>
      <c r="CJ59" s="2">
        <v>5.5339116582198227E-5</v>
      </c>
      <c r="CK59" s="2">
        <v>4.0148251810925828</v>
      </c>
      <c r="CL59" s="2">
        <v>0.70773155873716387</v>
      </c>
      <c r="CM59" s="2">
        <v>56.99415354479973</v>
      </c>
      <c r="CN59" s="2">
        <v>9555.4581906727726</v>
      </c>
      <c r="CO59" s="2">
        <v>396.78191082076603</v>
      </c>
      <c r="CP59" s="2">
        <v>394.78728120592956</v>
      </c>
      <c r="CQ59" s="2">
        <v>-149420.12394051487</v>
      </c>
      <c r="CR59" s="2">
        <v>-245990.62966829049</v>
      </c>
      <c r="CS59" s="2">
        <v>1.184098147601526</v>
      </c>
      <c r="CT59" s="2">
        <v>-40753.05139247483</v>
      </c>
      <c r="CU59" s="2">
        <v>-238481.19398084926</v>
      </c>
      <c r="CV59" s="2">
        <v>-65921.489507907158</v>
      </c>
      <c r="CW59" s="2">
        <v>-275855.72638359014</v>
      </c>
      <c r="CX59" s="2">
        <v>-1218228.1001118266</v>
      </c>
      <c r="CY59" s="2">
        <v>-1371519.3955726111</v>
      </c>
      <c r="CZ59" s="2">
        <v>2.641785904892417E-5</v>
      </c>
      <c r="DA59" s="2">
        <v>-2.1361953616584812</v>
      </c>
      <c r="DB59" s="2">
        <v>3.6333318749584209</v>
      </c>
      <c r="DC59" s="2">
        <v>-1277195.4493259112</v>
      </c>
      <c r="DD59" s="2">
        <v>0.61796137157062792</v>
      </c>
      <c r="DE59" s="2">
        <v>0.13779486175851338</v>
      </c>
      <c r="DF59" s="2">
        <v>159.22072549400468</v>
      </c>
    </row>
    <row r="60" spans="1:110" ht="15" thickBot="1" x14ac:dyDescent="0.35">
      <c r="A60" s="93" t="s">
        <v>298</v>
      </c>
      <c r="B60" s="93">
        <v>20</v>
      </c>
      <c r="C60" s="93">
        <v>6.6358941176470498</v>
      </c>
      <c r="D60" s="93">
        <v>6.4011882352941099</v>
      </c>
      <c r="E60" s="94" t="s">
        <v>332</v>
      </c>
      <c r="F60" s="94" t="s">
        <v>332</v>
      </c>
      <c r="G60" s="93">
        <v>27.6800283</v>
      </c>
      <c r="H60" s="93">
        <v>66.336684300000002</v>
      </c>
      <c r="I60" s="93">
        <v>27.6800283</v>
      </c>
      <c r="J60" s="93">
        <v>66.336684300000002</v>
      </c>
      <c r="K60" s="93">
        <v>15.1186527</v>
      </c>
      <c r="L60" s="94" t="s">
        <v>332</v>
      </c>
      <c r="M60" s="94" t="s">
        <v>332</v>
      </c>
      <c r="N60" s="93">
        <v>0.33703527</v>
      </c>
      <c r="O60" s="93">
        <v>0.33703527</v>
      </c>
      <c r="P60" s="93">
        <v>0.45255974500000001</v>
      </c>
      <c r="Q60" s="93">
        <v>8.7732180699999995E-2</v>
      </c>
      <c r="R60" s="93">
        <v>9.3029204500000004E-2</v>
      </c>
      <c r="S60" s="93">
        <v>9.3029204500000004E-2</v>
      </c>
      <c r="T60" s="93">
        <v>4.6954268630826084</v>
      </c>
      <c r="U60" s="93">
        <v>0.76740195221194063</v>
      </c>
      <c r="V60" s="93">
        <v>-3.15831499</v>
      </c>
      <c r="W60" s="93">
        <v>3.98283012</v>
      </c>
      <c r="X60" s="93">
        <v>0.82451512999999998</v>
      </c>
      <c r="Y60" s="93">
        <v>-3.4362056694586354</v>
      </c>
      <c r="Z60" s="93">
        <v>0.98632945972379327</v>
      </c>
      <c r="AA60" s="93">
        <v>0.2778906794586351</v>
      </c>
      <c r="AB60" s="93">
        <v>-3.235018976642114</v>
      </c>
      <c r="AC60" s="93">
        <v>1.1241961196396373</v>
      </c>
      <c r="AD60" s="93">
        <v>7.6703986642114086E-2</v>
      </c>
      <c r="AE60" s="94" t="s">
        <v>332</v>
      </c>
      <c r="AF60" s="94" t="s">
        <v>332</v>
      </c>
      <c r="AG60" s="93">
        <v>181.33465200000001</v>
      </c>
      <c r="AH60" s="93">
        <v>181.33465200000001</v>
      </c>
      <c r="AI60" s="93">
        <v>172.46279699999999</v>
      </c>
      <c r="AJ60" s="93">
        <v>171.974242</v>
      </c>
      <c r="AK60" s="93">
        <v>171.974242</v>
      </c>
      <c r="AL60" s="93">
        <v>64.126096559999993</v>
      </c>
      <c r="AM60" s="93">
        <v>10343.01852</v>
      </c>
      <c r="AN60" s="93">
        <v>-812360.55799999996</v>
      </c>
      <c r="AO60" s="93">
        <v>8601.2654500000008</v>
      </c>
      <c r="AP60" s="93">
        <v>-820961.82400000002</v>
      </c>
      <c r="AQ60" s="93">
        <v>76396.450500000006</v>
      </c>
      <c r="AR60" s="93">
        <v>-888757.00899999996</v>
      </c>
      <c r="AS60" s="94" t="s">
        <v>332</v>
      </c>
      <c r="AT60" s="94" t="s">
        <v>332</v>
      </c>
      <c r="AU60" s="93">
        <v>-171460.11900000001</v>
      </c>
      <c r="AV60" s="93">
        <v>-255148.005</v>
      </c>
      <c r="AW60" s="94" t="s">
        <v>332</v>
      </c>
      <c r="AX60" s="94" t="s">
        <v>332</v>
      </c>
      <c r="AY60" s="93">
        <v>14.695530400000001</v>
      </c>
      <c r="BH60" s="2">
        <v>0.42481023400000001</v>
      </c>
      <c r="BI60" s="2">
        <v>46.823819399999998</v>
      </c>
      <c r="BJ60" s="2">
        <v>0.42481024119207611</v>
      </c>
      <c r="BK60" s="2">
        <v>46.823819864719027</v>
      </c>
      <c r="BL60" s="2">
        <v>1.2123188856E-2</v>
      </c>
      <c r="BM60" s="2">
        <v>7.528693896E-5</v>
      </c>
      <c r="BN60" s="2">
        <v>1.2123188556600075E-2</v>
      </c>
      <c r="BO60" s="2">
        <v>7.5286934645248644E-5</v>
      </c>
      <c r="BP60" s="2">
        <v>46.282974681515128</v>
      </c>
      <c r="BQ60" s="2">
        <v>83.1693744260497</v>
      </c>
      <c r="BR60" s="2">
        <v>0.13799023003483435</v>
      </c>
      <c r="BS60" s="2">
        <v>1.8877353403259136</v>
      </c>
      <c r="BT60" s="2">
        <v>5.7143752833930202E-2</v>
      </c>
      <c r="BU60" s="2">
        <v>0.47370511313861779</v>
      </c>
      <c r="BV60" s="2">
        <v>514478.41276926763</v>
      </c>
      <c r="BW60" s="2">
        <v>409.69153681007253</v>
      </c>
      <c r="BX60" s="2">
        <v>8.9078390395377891</v>
      </c>
      <c r="BY60" s="2">
        <v>0.627467569</v>
      </c>
      <c r="BZ60" s="2">
        <v>7.4971221000000003</v>
      </c>
      <c r="CA60" s="2">
        <v>0.62746756575906004</v>
      </c>
      <c r="CB60" s="2">
        <v>7.4971227674836403</v>
      </c>
      <c r="CC60" s="2">
        <v>599.30136656799993</v>
      </c>
      <c r="CD60" s="2">
        <v>175.6121523768</v>
      </c>
      <c r="CE60" s="2">
        <v>599.30185870272419</v>
      </c>
      <c r="CF60" s="2">
        <v>175.61228634563244</v>
      </c>
      <c r="CG60" s="2">
        <v>1.4403481936159999E-3</v>
      </c>
      <c r="CH60" s="2">
        <v>1.4403504539975665E-3</v>
      </c>
      <c r="CI60" s="2">
        <v>5.6088425407331976E-5</v>
      </c>
      <c r="CJ60" s="2">
        <v>5.6107674784231485E-5</v>
      </c>
      <c r="CK60" s="2">
        <v>4.6954305812995401</v>
      </c>
      <c r="CL60" s="2">
        <v>0.7674025166052576</v>
      </c>
      <c r="CM60" s="2">
        <v>64.126148632414356</v>
      </c>
      <c r="CN60" s="2">
        <v>10343.02652438634</v>
      </c>
      <c r="CO60" s="2">
        <v>405.01789061898114</v>
      </c>
      <c r="CP60" s="2">
        <v>403.01461953965645</v>
      </c>
      <c r="CQ60" s="2">
        <v>-174919.43605828265</v>
      </c>
      <c r="CR60" s="2">
        <v>-255179.39011760449</v>
      </c>
      <c r="CS60" s="2">
        <v>1.1258486369654876</v>
      </c>
      <c r="CT60" s="2">
        <v>-40375.35347176202</v>
      </c>
      <c r="CU60" s="2">
        <v>-238100.4514162188</v>
      </c>
      <c r="CV60" s="2">
        <v>-64926.948783387925</v>
      </c>
      <c r="CW60" s="2">
        <v>-274659.23293846997</v>
      </c>
      <c r="CX60" s="2">
        <v>-820795.56538969837</v>
      </c>
      <c r="CY60" s="2">
        <v>-888861.31008589792</v>
      </c>
      <c r="CZ60" s="2">
        <v>3.3576914746451781E-5</v>
      </c>
      <c r="DA60" s="2">
        <v>-3.1720621825493445</v>
      </c>
      <c r="DB60" s="2">
        <v>0.85783493051359883</v>
      </c>
      <c r="DC60" s="2">
        <v>-822900.72327227634</v>
      </c>
      <c r="DD60" s="2">
        <v>0.45237921518213126</v>
      </c>
      <c r="DE60" s="2">
        <v>8.768598241112012E-2</v>
      </c>
      <c r="DF60" s="2">
        <v>172.47550085802877</v>
      </c>
    </row>
    <row r="61" spans="1:110" ht="15" thickBot="1" x14ac:dyDescent="0.35">
      <c r="A61" s="93" t="s">
        <v>298</v>
      </c>
      <c r="B61" s="93">
        <v>21</v>
      </c>
      <c r="C61" s="93">
        <v>6.4011882352941099</v>
      </c>
      <c r="D61" s="93">
        <v>6.1664823529411699</v>
      </c>
      <c r="E61" s="94" t="s">
        <v>332</v>
      </c>
      <c r="F61" s="94" t="s">
        <v>332</v>
      </c>
      <c r="G61" s="93">
        <v>28.504543399999999</v>
      </c>
      <c r="H61" s="93">
        <v>66.927160999999998</v>
      </c>
      <c r="I61" s="93">
        <v>28.504543399999999</v>
      </c>
      <c r="J61" s="93">
        <v>66.927160999999998</v>
      </c>
      <c r="K61" s="93">
        <v>15.238832</v>
      </c>
      <c r="L61" s="94" t="s">
        <v>332</v>
      </c>
      <c r="M61" s="94" t="s">
        <v>332</v>
      </c>
      <c r="N61" s="93">
        <v>0.216485868</v>
      </c>
      <c r="O61" s="93">
        <v>0.216485868</v>
      </c>
      <c r="P61" s="93">
        <v>0.29730713199999997</v>
      </c>
      <c r="Q61" s="93">
        <v>5.2468267300000003E-2</v>
      </c>
      <c r="R61" s="93">
        <v>5.6366319099999999E-2</v>
      </c>
      <c r="S61" s="93">
        <v>5.6366319099999999E-2</v>
      </c>
      <c r="T61" s="93">
        <v>4.9327145330631748</v>
      </c>
      <c r="U61" s="93">
        <v>0.79960699881283481</v>
      </c>
      <c r="V61" s="93">
        <v>-2.39881126</v>
      </c>
      <c r="W61" s="93">
        <v>2.9892879099999998</v>
      </c>
      <c r="X61" s="93">
        <v>0.59047664999999983</v>
      </c>
      <c r="Y61" s="93">
        <v>-2.5266411101089821</v>
      </c>
      <c r="Z61" s="93">
        <v>0.99064437342607903</v>
      </c>
      <c r="AA61" s="93">
        <v>0.12782985010898215</v>
      </c>
      <c r="AB61" s="93">
        <v>-2.4320942552749991</v>
      </c>
      <c r="AC61" s="93">
        <v>1.084864620709816</v>
      </c>
      <c r="AD61" s="93">
        <v>3.3282995274999005E-2</v>
      </c>
      <c r="AE61" s="94" t="s">
        <v>332</v>
      </c>
      <c r="AF61" s="94" t="s">
        <v>332</v>
      </c>
      <c r="AG61" s="93">
        <v>187.80017699999999</v>
      </c>
      <c r="AH61" s="93">
        <v>187.80017699999999</v>
      </c>
      <c r="AI61" s="93">
        <v>182.36840599999999</v>
      </c>
      <c r="AJ61" s="93">
        <v>182.037882</v>
      </c>
      <c r="AK61" s="93">
        <v>182.037882</v>
      </c>
      <c r="AL61" s="93">
        <v>65.276770679999998</v>
      </c>
      <c r="AM61" s="93">
        <v>10958.501555999999</v>
      </c>
      <c r="AN61" s="93">
        <v>-609567.55500000005</v>
      </c>
      <c r="AO61" s="93">
        <v>5403.20921</v>
      </c>
      <c r="AP61" s="93">
        <v>-614970.76399999997</v>
      </c>
      <c r="AQ61" s="93">
        <v>55195.893600000003</v>
      </c>
      <c r="AR61" s="93">
        <v>-664763.44799999997</v>
      </c>
      <c r="AS61" s="94" t="s">
        <v>332</v>
      </c>
      <c r="AT61" s="94" t="s">
        <v>332</v>
      </c>
      <c r="AU61" s="93">
        <v>-194999.84400000001</v>
      </c>
      <c r="AV61" s="93">
        <v>-262004.842</v>
      </c>
      <c r="AW61" s="94" t="s">
        <v>332</v>
      </c>
      <c r="AX61" s="94" t="s">
        <v>332</v>
      </c>
      <c r="AY61" s="93">
        <v>14.695722999999999</v>
      </c>
      <c r="BA61" s="11" t="s">
        <v>119</v>
      </c>
      <c r="BB61" s="11" t="s">
        <v>317</v>
      </c>
      <c r="BC61" s="2">
        <f>V37-V36</f>
        <v>4.8861999999996186E-3</v>
      </c>
      <c r="BH61" s="2">
        <v>0.41981937600000002</v>
      </c>
      <c r="BI61" s="2">
        <v>47.198585299999998</v>
      </c>
      <c r="BJ61" s="2">
        <v>0.41981938402357893</v>
      </c>
      <c r="BK61" s="2">
        <v>47.198585726573597</v>
      </c>
      <c r="BL61" s="2">
        <v>1.2483572831999998E-2</v>
      </c>
      <c r="BM61" s="2">
        <v>7.9663131720000005E-5</v>
      </c>
      <c r="BN61" s="2">
        <v>1.2483572492165045E-2</v>
      </c>
      <c r="BO61" s="2">
        <v>7.9663128137902442E-5</v>
      </c>
      <c r="BP61" s="2">
        <v>47.050797917072458</v>
      </c>
      <c r="BQ61" s="2">
        <v>82.229222900747317</v>
      </c>
      <c r="BR61" s="2">
        <v>0.13521758616529297</v>
      </c>
      <c r="BS61" s="2">
        <v>2.0515951914263337</v>
      </c>
      <c r="BT61" s="2">
        <v>5.7831927319961722E-2</v>
      </c>
      <c r="BU61" s="2">
        <v>0.47662965699729609</v>
      </c>
      <c r="BV61" s="2">
        <v>509062.02389678883</v>
      </c>
      <c r="BW61" s="2">
        <v>426.91070237129048</v>
      </c>
      <c r="BX61" s="2">
        <v>8.9157700378235969</v>
      </c>
      <c r="BY61" s="2">
        <v>0.619861993</v>
      </c>
      <c r="BZ61" s="2">
        <v>7.0581973800000002</v>
      </c>
      <c r="CA61" s="2">
        <v>0.61986198881187093</v>
      </c>
      <c r="CB61" s="2">
        <v>7.0581978786418516</v>
      </c>
      <c r="CC61" s="2">
        <v>613.90273242399996</v>
      </c>
      <c r="CD61" s="2">
        <v>176.442868992</v>
      </c>
      <c r="CE61" s="2">
        <v>613.90323684519433</v>
      </c>
      <c r="CF61" s="2">
        <v>176.44300530376668</v>
      </c>
      <c r="CG61" s="2">
        <v>1.4728990543280002E-3</v>
      </c>
      <c r="CH61" s="2">
        <v>1.4729013713923834E-3</v>
      </c>
      <c r="CI61" s="2">
        <v>5.6188345213849292E-5</v>
      </c>
      <c r="CJ61" s="2">
        <v>5.6207628985586487E-5</v>
      </c>
      <c r="CK61" s="2">
        <v>4.9327184207842381</v>
      </c>
      <c r="CL61" s="2">
        <v>0.79960759702549189</v>
      </c>
      <c r="CM61" s="2">
        <v>65.27682347072394</v>
      </c>
      <c r="CN61" s="2">
        <v>10958.510125427527</v>
      </c>
      <c r="CO61" s="2">
        <v>408.23740809503681</v>
      </c>
      <c r="CP61" s="2">
        <v>406.2754201750659</v>
      </c>
      <c r="CQ61" s="2">
        <v>-198500.33099331858</v>
      </c>
      <c r="CR61" s="2">
        <v>-262035.97796822592</v>
      </c>
      <c r="CS61" s="2">
        <v>1.0864851950888077</v>
      </c>
      <c r="CT61" s="2">
        <v>-39987.994569230992</v>
      </c>
      <c r="CU61" s="2">
        <v>-237829.79867194445</v>
      </c>
      <c r="CV61" s="2">
        <v>-64088.630768573603</v>
      </c>
      <c r="CW61" s="2">
        <v>-273827.02318330028</v>
      </c>
      <c r="CX61" s="2">
        <v>-615018.09017028741</v>
      </c>
      <c r="CY61" s="2">
        <v>-664811.28070749238</v>
      </c>
      <c r="CZ61" s="2">
        <v>3.5931116725147721E-5</v>
      </c>
      <c r="DA61" s="2">
        <v>-2.4027765585229721</v>
      </c>
      <c r="DB61" s="2">
        <v>0.61064254342273305</v>
      </c>
      <c r="DC61" s="2">
        <v>-615227.39933046699</v>
      </c>
      <c r="DD61" s="2">
        <v>0.29720291776264729</v>
      </c>
      <c r="DE61" s="2">
        <v>5.2447080477486197E-2</v>
      </c>
      <c r="DF61" s="2">
        <v>182.3744653577061</v>
      </c>
    </row>
    <row r="62" spans="1:110" x14ac:dyDescent="0.3">
      <c r="A62" s="93" t="s">
        <v>298</v>
      </c>
      <c r="B62" s="93">
        <v>22</v>
      </c>
      <c r="C62" s="93">
        <v>6.1664823529411699</v>
      </c>
      <c r="D62" s="93">
        <v>5.9317764705882299</v>
      </c>
      <c r="E62" s="94" t="s">
        <v>332</v>
      </c>
      <c r="F62" s="94" t="s">
        <v>332</v>
      </c>
      <c r="G62" s="93">
        <v>29.095020000000002</v>
      </c>
      <c r="H62" s="93">
        <v>67.325198299999997</v>
      </c>
      <c r="I62" s="93">
        <v>29.095020000000002</v>
      </c>
      <c r="J62" s="93">
        <v>67.325198299999997</v>
      </c>
      <c r="K62" s="93">
        <v>15.3412705</v>
      </c>
      <c r="L62" s="94" t="s">
        <v>332</v>
      </c>
      <c r="M62" s="94" t="s">
        <v>332</v>
      </c>
      <c r="N62" s="93">
        <v>0.129644852</v>
      </c>
      <c r="O62" s="93">
        <v>0.129644852</v>
      </c>
      <c r="P62" s="93">
        <v>0.179812944</v>
      </c>
      <c r="Q62" s="93">
        <v>3.01039798E-2</v>
      </c>
      <c r="R62" s="93">
        <v>3.2633905499999998E-2</v>
      </c>
      <c r="S62" s="93">
        <v>3.2633905499999998E-2</v>
      </c>
      <c r="T62" s="93">
        <v>5.1036559732949378</v>
      </c>
      <c r="U62" s="93">
        <v>0.81625793320619133</v>
      </c>
      <c r="V62" s="93">
        <v>-1.57535355</v>
      </c>
      <c r="W62" s="93">
        <v>1.97339088</v>
      </c>
      <c r="X62" s="93">
        <v>0.39803732999999997</v>
      </c>
      <c r="Y62" s="93">
        <v>-1.6269570407383251</v>
      </c>
      <c r="Z62" s="93">
        <v>0.99390058154832261</v>
      </c>
      <c r="AA62" s="93">
        <v>5.160349073832516E-2</v>
      </c>
      <c r="AB62" s="93">
        <v>-1.5883430626126922</v>
      </c>
      <c r="AC62" s="93">
        <v>1.0546708354292251</v>
      </c>
      <c r="AD62" s="93">
        <v>1.2989512612692313E-2</v>
      </c>
      <c r="AE62" s="94" t="s">
        <v>332</v>
      </c>
      <c r="AF62" s="94" t="s">
        <v>332</v>
      </c>
      <c r="AG62" s="93">
        <v>191.92146700000001</v>
      </c>
      <c r="AH62" s="93">
        <v>191.92146700000001</v>
      </c>
      <c r="AI62" s="93">
        <v>188.78521799999999</v>
      </c>
      <c r="AJ62" s="93">
        <v>188.58006900000001</v>
      </c>
      <c r="AK62" s="93">
        <v>188.58006900000001</v>
      </c>
      <c r="AL62" s="93">
        <v>66.336744239999987</v>
      </c>
      <c r="AM62" s="93">
        <v>11402.436672</v>
      </c>
      <c r="AN62" s="93">
        <v>-403350.63500000001</v>
      </c>
      <c r="AO62" s="93">
        <v>3191.7291300000002</v>
      </c>
      <c r="AP62" s="93">
        <v>-406542.36499999999</v>
      </c>
      <c r="AQ62" s="93">
        <v>35886.250899999999</v>
      </c>
      <c r="AR62" s="93">
        <v>-439236.886</v>
      </c>
      <c r="AS62" s="94" t="s">
        <v>332</v>
      </c>
      <c r="AT62" s="94" t="s">
        <v>332</v>
      </c>
      <c r="AU62" s="93">
        <v>-211993.291</v>
      </c>
      <c r="AV62" s="93">
        <v>-266446.90700000001</v>
      </c>
      <c r="AW62" s="94" t="s">
        <v>332</v>
      </c>
      <c r="AX62" s="94" t="s">
        <v>332</v>
      </c>
      <c r="AY62" s="93">
        <v>14.6959157</v>
      </c>
      <c r="BH62" s="2">
        <v>0.41673774499999999</v>
      </c>
      <c r="BI62" s="2">
        <v>47.536900799999998</v>
      </c>
      <c r="BJ62" s="2">
        <v>0.416737754294909</v>
      </c>
      <c r="BK62" s="2">
        <v>47.536901221043927</v>
      </c>
      <c r="BL62" s="2">
        <v>1.2716006615999999E-2</v>
      </c>
      <c r="BM62" s="2">
        <v>8.2280195640000001E-5</v>
      </c>
      <c r="BN62" s="2">
        <v>1.2716006235042623E-2</v>
      </c>
      <c r="BO62" s="2">
        <v>8.2280191687384558E-5</v>
      </c>
      <c r="BP62" s="2">
        <v>48.220585883263745</v>
      </c>
      <c r="BQ62" s="2">
        <v>81.610422826011643</v>
      </c>
      <c r="BR62" s="2">
        <v>0.1329267009994933</v>
      </c>
      <c r="BS62" s="2">
        <v>2.1810340661313172</v>
      </c>
      <c r="BT62" s="2">
        <v>5.8213572740822554E-2</v>
      </c>
      <c r="BU62" s="2">
        <v>0.48047348144562435</v>
      </c>
      <c r="BV62" s="2">
        <v>504165.67825523851</v>
      </c>
      <c r="BW62" s="2">
        <v>438.97648213023189</v>
      </c>
      <c r="BX62" s="2">
        <v>8.9049649427937574</v>
      </c>
      <c r="BY62" s="2">
        <v>0.61412702799999996</v>
      </c>
      <c r="BZ62" s="2">
        <v>6.8308946700000002</v>
      </c>
      <c r="CA62" s="2">
        <v>0.61412702431042032</v>
      </c>
      <c r="CB62" s="2">
        <v>6.8308951654523824</v>
      </c>
      <c r="CC62" s="2">
        <v>625.502041792</v>
      </c>
      <c r="CD62" s="2">
        <v>176.30139068080001</v>
      </c>
      <c r="CE62" s="2">
        <v>625.5025530993704</v>
      </c>
      <c r="CF62" s="2">
        <v>176.3015265573768</v>
      </c>
      <c r="CG62" s="2">
        <v>1.4961796779199999E-3</v>
      </c>
      <c r="CH62" s="2">
        <v>1.4961820238071123E-3</v>
      </c>
      <c r="CI62" s="2">
        <v>5.6052237525458251E-5</v>
      </c>
      <c r="CJ62" s="2">
        <v>5.6071474563332606E-5</v>
      </c>
      <c r="CK62" s="2">
        <v>5.1036599956342741</v>
      </c>
      <c r="CL62" s="2">
        <v>0.81625854452514168</v>
      </c>
      <c r="CM62" s="2">
        <v>66.336798323391591</v>
      </c>
      <c r="CN62" s="2">
        <v>11402.445590886562</v>
      </c>
      <c r="CO62" s="2">
        <v>410.98166223007433</v>
      </c>
      <c r="CP62" s="2">
        <v>409.05007775729462</v>
      </c>
      <c r="CQ62" s="2">
        <v>-215519.70969482121</v>
      </c>
      <c r="CR62" s="2">
        <v>-266477.82212894835</v>
      </c>
      <c r="CS62" s="2">
        <v>1.0561016714037483</v>
      </c>
      <c r="CT62" s="2">
        <v>-39601.314487492935</v>
      </c>
      <c r="CU62" s="2">
        <v>-237672.15657850783</v>
      </c>
      <c r="CV62" s="2">
        <v>-63513.803774960739</v>
      </c>
      <c r="CW62" s="2">
        <v>-273292.81583105214</v>
      </c>
      <c r="CX62" s="2">
        <v>-406633.99485942093</v>
      </c>
      <c r="CY62" s="2">
        <v>-439256.85407963011</v>
      </c>
      <c r="CZ62" s="2">
        <v>3.7593222463786004E-5</v>
      </c>
      <c r="DA62" s="2">
        <v>-1.5749988256470762</v>
      </c>
      <c r="DB62" s="2">
        <v>0.40725046148628641</v>
      </c>
      <c r="DC62" s="2">
        <v>-405579.05930311052</v>
      </c>
      <c r="DD62" s="2">
        <v>0.17976825899379667</v>
      </c>
      <c r="DE62" s="2">
        <v>3.0095563263060805E-2</v>
      </c>
      <c r="DF62" s="2">
        <v>188.78753642373678</v>
      </c>
    </row>
    <row r="63" spans="1:110" x14ac:dyDescent="0.3">
      <c r="A63" s="93" t="s">
        <v>298</v>
      </c>
      <c r="B63" s="93">
        <v>23</v>
      </c>
      <c r="C63" s="93">
        <v>5.9317764705882299</v>
      </c>
      <c r="D63" s="93">
        <v>5.6970705882352899</v>
      </c>
      <c r="E63" s="94" t="s">
        <v>332</v>
      </c>
      <c r="F63" s="94" t="s">
        <v>332</v>
      </c>
      <c r="G63" s="93">
        <v>29.493057400000001</v>
      </c>
      <c r="H63" s="93">
        <v>67.562192499999995</v>
      </c>
      <c r="I63" s="93">
        <v>29.493057400000001</v>
      </c>
      <c r="J63" s="93">
        <v>67.562192499999995</v>
      </c>
      <c r="K63" s="93">
        <v>15.414016500000001</v>
      </c>
      <c r="L63" s="94" t="s">
        <v>332</v>
      </c>
      <c r="M63" s="94" t="s">
        <v>332</v>
      </c>
      <c r="N63" s="93">
        <v>7.4480783199999998E-2</v>
      </c>
      <c r="O63" s="93">
        <v>7.4480783199999998E-2</v>
      </c>
      <c r="P63" s="93">
        <v>0.103646038</v>
      </c>
      <c r="Q63" s="93">
        <v>1.6900607099999999E-2</v>
      </c>
      <c r="R63" s="93">
        <v>1.8426000200000001E-2</v>
      </c>
      <c r="S63" s="93">
        <v>1.8426000200000001E-2</v>
      </c>
      <c r="T63" s="93">
        <v>5.2166569610864606</v>
      </c>
      <c r="U63" s="93">
        <v>0.8240526675958274</v>
      </c>
      <c r="V63" s="93">
        <v>-0.95218318599999996</v>
      </c>
      <c r="W63" s="93">
        <v>1.18917739</v>
      </c>
      <c r="X63" s="93">
        <v>0.23699420400000004</v>
      </c>
      <c r="Y63" s="93">
        <v>-0.96983469992778049</v>
      </c>
      <c r="Z63" s="93">
        <v>0.99644916754127799</v>
      </c>
      <c r="AA63" s="93">
        <v>1.7651513927780575E-2</v>
      </c>
      <c r="AB63" s="93">
        <v>-0.95655004125030285</v>
      </c>
      <c r="AC63" s="93">
        <v>1.0331438154178165</v>
      </c>
      <c r="AD63" s="93">
        <v>4.366855250302842E-3</v>
      </c>
      <c r="AE63" s="94" t="s">
        <v>332</v>
      </c>
      <c r="AF63" s="94" t="s">
        <v>332</v>
      </c>
      <c r="AG63" s="93">
        <v>194.34158600000001</v>
      </c>
      <c r="AH63" s="93">
        <v>194.34158600000001</v>
      </c>
      <c r="AI63" s="93">
        <v>192.56425300000001</v>
      </c>
      <c r="AJ63" s="93">
        <v>192.446583</v>
      </c>
      <c r="AK63" s="93">
        <v>192.446583</v>
      </c>
      <c r="AL63" s="93">
        <v>67.308258240000001</v>
      </c>
      <c r="AM63" s="93">
        <v>11689.300872</v>
      </c>
      <c r="AN63" s="93">
        <v>-243256.149</v>
      </c>
      <c r="AO63" s="93">
        <v>1843.96615</v>
      </c>
      <c r="AP63" s="93">
        <v>-245100.11499999999</v>
      </c>
      <c r="AQ63" s="93">
        <v>21201.7111</v>
      </c>
      <c r="AR63" s="93">
        <v>-264457.86</v>
      </c>
      <c r="AS63" s="94" t="s">
        <v>332</v>
      </c>
      <c r="AT63" s="94" t="s">
        <v>332</v>
      </c>
      <c r="AU63" s="93">
        <v>-222808.35800000001</v>
      </c>
      <c r="AV63" s="93">
        <v>-269112.74400000001</v>
      </c>
      <c r="AW63" s="94" t="s">
        <v>332</v>
      </c>
      <c r="AX63" s="94" t="s">
        <v>332</v>
      </c>
      <c r="AY63" s="93">
        <v>14.696108600000001</v>
      </c>
      <c r="BH63" s="2">
        <v>0.41501968500000003</v>
      </c>
      <c r="BI63" s="2">
        <v>47.785303399999997</v>
      </c>
      <c r="BJ63" s="2">
        <v>0.41501969296082503</v>
      </c>
      <c r="BK63" s="2">
        <v>47.785303813078343</v>
      </c>
      <c r="BL63" s="2">
        <v>1.2853432008E-2</v>
      </c>
      <c r="BM63" s="2">
        <v>8.3723108039999999E-5</v>
      </c>
      <c r="BN63" s="2">
        <v>1.2853431659162454E-2</v>
      </c>
      <c r="BO63" s="2">
        <v>8.372310459800178E-5</v>
      </c>
      <c r="BP63" s="2">
        <v>49.550435205320852</v>
      </c>
      <c r="BQ63" s="2">
        <v>81.235626577410869</v>
      </c>
      <c r="BR63" s="2">
        <v>0.13136362692707587</v>
      </c>
      <c r="BS63" s="2">
        <v>2.2702581966253708</v>
      </c>
      <c r="BT63" s="2">
        <v>5.841063457912575E-2</v>
      </c>
      <c r="BU63" s="2">
        <v>0.48364116997787854</v>
      </c>
      <c r="BV63" s="2">
        <v>500869.15787216899</v>
      </c>
      <c r="BW63" s="2">
        <v>446.82404121799061</v>
      </c>
      <c r="BX63" s="2">
        <v>8.8898580009807429</v>
      </c>
      <c r="BY63" s="2">
        <v>0.610287951</v>
      </c>
      <c r="BZ63" s="2">
        <v>6.7170746000000001</v>
      </c>
      <c r="CA63" s="2">
        <v>0.61028794677332976</v>
      </c>
      <c r="CB63" s="2">
        <v>6.7170750321507757</v>
      </c>
      <c r="CC63" s="2">
        <v>633.83915501600006</v>
      </c>
      <c r="CD63" s="2">
        <v>175.899958508</v>
      </c>
      <c r="CE63" s="2">
        <v>633.83967523163415</v>
      </c>
      <c r="CF63" s="2">
        <v>175.90009491152472</v>
      </c>
      <c r="CG63" s="2">
        <v>1.5099382560239999E-3</v>
      </c>
      <c r="CH63" s="2">
        <v>1.5099406285470258E-3</v>
      </c>
      <c r="CI63" s="2">
        <v>5.5862217668024442E-5</v>
      </c>
      <c r="CJ63" s="2">
        <v>5.5881389594120463E-5</v>
      </c>
      <c r="CK63" s="2">
        <v>5.2166610920950625</v>
      </c>
      <c r="CL63" s="2">
        <v>0.82405328973530279</v>
      </c>
      <c r="CM63" s="2">
        <v>67.308313323773731</v>
      </c>
      <c r="CN63" s="2">
        <v>11689.310051782137</v>
      </c>
      <c r="CO63" s="2">
        <v>412.93047553081038</v>
      </c>
      <c r="CP63" s="2">
        <v>411.0180910739997</v>
      </c>
      <c r="CQ63" s="2">
        <v>-226349.42152830682</v>
      </c>
      <c r="CR63" s="2">
        <v>-269143.49855693203</v>
      </c>
      <c r="CS63" s="2">
        <v>1.0342063238217778</v>
      </c>
      <c r="CT63" s="2">
        <v>-39239.971651037624</v>
      </c>
      <c r="CU63" s="2">
        <v>-237580.94998077696</v>
      </c>
      <c r="CV63" s="2">
        <v>-63175.417764668426</v>
      </c>
      <c r="CW63" s="2">
        <v>-272978.57716135902</v>
      </c>
      <c r="CX63" s="2">
        <v>-245162.2527866262</v>
      </c>
      <c r="CY63" s="2">
        <v>-264465.38135061553</v>
      </c>
      <c r="CZ63" s="2">
        <v>3.8678401995870339E-5</v>
      </c>
      <c r="DA63" s="2">
        <v>-0.95035424209069963</v>
      </c>
      <c r="DB63" s="2">
        <v>0.2404604282300439</v>
      </c>
      <c r="DC63" s="2">
        <v>-243788.36390233913</v>
      </c>
      <c r="DD63" s="2">
        <v>0.1036304068147567</v>
      </c>
      <c r="DE63" s="2">
        <v>1.6897909042536085E-2</v>
      </c>
      <c r="DF63" s="2">
        <v>192.56501144449666</v>
      </c>
    </row>
    <row r="64" spans="1:110" x14ac:dyDescent="0.3">
      <c r="A64" s="93" t="s">
        <v>298</v>
      </c>
      <c r="B64" s="93">
        <v>24</v>
      </c>
      <c r="C64" s="93">
        <v>5.6970705882352899</v>
      </c>
      <c r="D64" s="93">
        <v>5.4623647058823499</v>
      </c>
      <c r="E64" s="94" t="s">
        <v>332</v>
      </c>
      <c r="F64" s="94" t="s">
        <v>332</v>
      </c>
      <c r="G64" s="93">
        <v>29.730051599999999</v>
      </c>
      <c r="H64" s="93">
        <v>67.695704300000003</v>
      </c>
      <c r="I64" s="93">
        <v>29.730051599999999</v>
      </c>
      <c r="J64" s="93">
        <v>67.695704300000003</v>
      </c>
      <c r="K64" s="93">
        <v>15.4590833</v>
      </c>
      <c r="L64" s="94" t="s">
        <v>332</v>
      </c>
      <c r="M64" s="94" t="s">
        <v>332</v>
      </c>
      <c r="N64" s="93">
        <v>4.1859423700000002E-2</v>
      </c>
      <c r="O64" s="93">
        <v>4.1859423700000002E-2</v>
      </c>
      <c r="P64" s="93">
        <v>5.8306169400000003E-2</v>
      </c>
      <c r="Q64" s="93">
        <v>9.3889783100000006E-3</v>
      </c>
      <c r="R64" s="93">
        <v>1.02702442E-2</v>
      </c>
      <c r="S64" s="93">
        <v>1.02702442E-2</v>
      </c>
      <c r="T64" s="93">
        <v>5.2837039292101915</v>
      </c>
      <c r="U64" s="93">
        <v>0.82762561924145783</v>
      </c>
      <c r="V64" s="93">
        <v>-0.54964955900000001</v>
      </c>
      <c r="W64" s="93">
        <v>0.68316137600000004</v>
      </c>
      <c r="X64" s="93">
        <v>0.13351181700000003</v>
      </c>
      <c r="Y64" s="93">
        <v>-0.5552382867167599</v>
      </c>
      <c r="Z64" s="93">
        <v>0.99802651971535228</v>
      </c>
      <c r="AA64" s="93">
        <v>5.5887277167598649E-3</v>
      </c>
      <c r="AB64" s="93">
        <v>-0.55102075796417571</v>
      </c>
      <c r="AC64" s="93">
        <v>1.0192779509493655</v>
      </c>
      <c r="AD64" s="93">
        <v>1.3711989641757118E-3</v>
      </c>
      <c r="AE64" s="94" t="s">
        <v>332</v>
      </c>
      <c r="AF64" s="94" t="s">
        <v>332</v>
      </c>
      <c r="AG64" s="93">
        <v>195.69556600000001</v>
      </c>
      <c r="AH64" s="93">
        <v>195.69556600000001</v>
      </c>
      <c r="AI64" s="93">
        <v>194.69420199999999</v>
      </c>
      <c r="AJ64" s="93">
        <v>194.628963</v>
      </c>
      <c r="AK64" s="93">
        <v>194.628963</v>
      </c>
      <c r="AL64" s="93">
        <v>68.061058560000006</v>
      </c>
      <c r="AM64" s="93">
        <v>11862.219744</v>
      </c>
      <c r="AN64" s="93">
        <v>-139780.31299999999</v>
      </c>
      <c r="AO64" s="93">
        <v>1053.5963200000001</v>
      </c>
      <c r="AP64" s="93">
        <v>-140833.90900000001</v>
      </c>
      <c r="AQ64" s="93">
        <v>11963.4416</v>
      </c>
      <c r="AR64" s="93">
        <v>-151743.75399999999</v>
      </c>
      <c r="AS64" s="94" t="s">
        <v>332</v>
      </c>
      <c r="AT64" s="94" t="s">
        <v>332</v>
      </c>
      <c r="AU64" s="93">
        <v>-229214.397</v>
      </c>
      <c r="AV64" s="93">
        <v>-270646.82299999997</v>
      </c>
      <c r="AW64" s="94" t="s">
        <v>332</v>
      </c>
      <c r="AX64" s="94" t="s">
        <v>332</v>
      </c>
      <c r="AY64" s="93">
        <v>14.696301800000001</v>
      </c>
      <c r="BH64" s="2">
        <v>0.41412851499999997</v>
      </c>
      <c r="BI64" s="2">
        <v>47.945815099999997</v>
      </c>
      <c r="BJ64" s="2">
        <v>0.41412852324461474</v>
      </c>
      <c r="BK64" s="2">
        <v>47.945815531760033</v>
      </c>
      <c r="BL64" s="2">
        <v>1.2930565392E-2</v>
      </c>
      <c r="BM64" s="2">
        <v>8.4496903199999992E-5</v>
      </c>
      <c r="BN64" s="2">
        <v>1.2930565062657547E-2</v>
      </c>
      <c r="BO64" s="2">
        <v>8.4496899376587241E-5</v>
      </c>
      <c r="BP64" s="2">
        <v>50.748991180674885</v>
      </c>
      <c r="BQ64" s="2">
        <v>81.017776252921294</v>
      </c>
      <c r="BR64" s="2">
        <v>0.13039969781835092</v>
      </c>
      <c r="BS64" s="2">
        <v>2.3263408109450467</v>
      </c>
      <c r="BT64" s="2">
        <v>5.8509782517088625E-2</v>
      </c>
      <c r="BU64" s="2">
        <v>0.48579375151604337</v>
      </c>
      <c r="BV64" s="2">
        <v>498911.6108606325</v>
      </c>
      <c r="BW64" s="2">
        <v>451.38379143456018</v>
      </c>
      <c r="BX64" s="2">
        <v>8.8776054915355704</v>
      </c>
      <c r="BY64" s="2">
        <v>0.607896506</v>
      </c>
      <c r="BZ64" s="2">
        <v>6.6598318799999996</v>
      </c>
      <c r="CA64" s="2">
        <v>0.60789650236521486</v>
      </c>
      <c r="CB64" s="2">
        <v>6.6598323284170995</v>
      </c>
      <c r="CC64" s="2">
        <v>638.99171687199998</v>
      </c>
      <c r="CD64" s="2">
        <v>175.5448979464</v>
      </c>
      <c r="CE64" s="2">
        <v>638.99224191927806</v>
      </c>
      <c r="CF64" s="2">
        <v>175.54503366462032</v>
      </c>
      <c r="CG64" s="2">
        <v>1.51744172588E-3</v>
      </c>
      <c r="CH64" s="2">
        <v>1.5174441033586545E-3</v>
      </c>
      <c r="CI64" s="2">
        <v>5.5708338849287167E-5</v>
      </c>
      <c r="CJ64" s="2">
        <v>5.5727457907873237E-5</v>
      </c>
      <c r="CK64" s="2">
        <v>5.2837080945888637</v>
      </c>
      <c r="CL64" s="2">
        <v>0.82762623960789283</v>
      </c>
      <c r="CM64" s="2">
        <v>68.06111447961311</v>
      </c>
      <c r="CN64" s="2">
        <v>11862.229046110513</v>
      </c>
      <c r="CO64" s="2">
        <v>414.13778286401924</v>
      </c>
      <c r="CP64" s="2">
        <v>412.23682132722394</v>
      </c>
      <c r="CQ64" s="2">
        <v>-232763.12692110319</v>
      </c>
      <c r="CR64" s="2">
        <v>-270677.47536710487</v>
      </c>
      <c r="CS64" s="2">
        <v>1.019971489221559</v>
      </c>
      <c r="CT64" s="2">
        <v>-38944.421958754276</v>
      </c>
      <c r="CU64" s="2">
        <v>-237526.94731362953</v>
      </c>
      <c r="CV64" s="2">
        <v>-62987.731266558214</v>
      </c>
      <c r="CW64" s="2">
        <v>-272801.663794127</v>
      </c>
      <c r="CX64" s="2">
        <v>-140863.45180871946</v>
      </c>
      <c r="CY64" s="2">
        <v>-151746.38129961095</v>
      </c>
      <c r="CZ64" s="2">
        <v>3.9311796847570448E-5</v>
      </c>
      <c r="DA64" s="2">
        <v>-0.54798452065690506</v>
      </c>
      <c r="DB64" s="2">
        <v>0.13459036816583425</v>
      </c>
      <c r="DC64" s="2">
        <v>-139740.47106863957</v>
      </c>
      <c r="DD64" s="2">
        <v>5.830129476944481E-2</v>
      </c>
      <c r="DE64" s="2">
        <v>9.3881720718253341E-3</v>
      </c>
      <c r="DF64" s="2">
        <v>194.69443341407495</v>
      </c>
    </row>
    <row r="65" spans="1:110" x14ac:dyDescent="0.3">
      <c r="A65" s="93" t="s">
        <v>298</v>
      </c>
      <c r="B65" s="93">
        <v>25</v>
      </c>
      <c r="C65" s="93">
        <v>5.4623647058823499</v>
      </c>
      <c r="D65" s="93">
        <v>5.2276588235294099</v>
      </c>
      <c r="E65" s="94" t="s">
        <v>332</v>
      </c>
      <c r="F65" s="94" t="s">
        <v>332</v>
      </c>
      <c r="G65" s="93">
        <v>29.8635634</v>
      </c>
      <c r="H65" s="93">
        <v>67.769570299999998</v>
      </c>
      <c r="I65" s="93">
        <v>29.8635634</v>
      </c>
      <c r="J65" s="93">
        <v>67.769570299999998</v>
      </c>
      <c r="K65" s="93">
        <v>15.485254100000001</v>
      </c>
      <c r="L65" s="94" t="s">
        <v>332</v>
      </c>
      <c r="M65" s="94" t="s">
        <v>332</v>
      </c>
      <c r="N65" s="93">
        <v>2.3266924200000001E-2</v>
      </c>
      <c r="O65" s="93">
        <v>2.3266924200000001E-2</v>
      </c>
      <c r="P65" s="93">
        <v>3.2417189999999999E-2</v>
      </c>
      <c r="Q65" s="93">
        <v>5.1891780499999998E-3</v>
      </c>
      <c r="R65" s="93">
        <v>5.68666425E-3</v>
      </c>
      <c r="S65" s="93">
        <v>5.68666425E-3</v>
      </c>
      <c r="T65" s="93">
        <v>5.321473652873812</v>
      </c>
      <c r="U65" s="93">
        <v>0.82931342442590661</v>
      </c>
      <c r="V65" s="93">
        <v>-0.30986862399999998</v>
      </c>
      <c r="W65" s="93">
        <v>0.383734558</v>
      </c>
      <c r="X65" s="93">
        <v>7.3865934000000022E-2</v>
      </c>
      <c r="Y65" s="93">
        <v>-0.3115872570873402</v>
      </c>
      <c r="Z65" s="93">
        <v>0.99891657903159592</v>
      </c>
      <c r="AA65" s="93">
        <v>1.7186330873402034E-3</v>
      </c>
      <c r="AB65" s="93">
        <v>-0.31028867476617061</v>
      </c>
      <c r="AC65" s="93">
        <v>1.0109383424925329</v>
      </c>
      <c r="AD65" s="93">
        <v>4.2005076617065962E-4</v>
      </c>
      <c r="AE65" s="94" t="s">
        <v>332</v>
      </c>
      <c r="AF65" s="94" t="s">
        <v>332</v>
      </c>
      <c r="AG65" s="93">
        <v>196.436105</v>
      </c>
      <c r="AH65" s="93">
        <v>196.436105</v>
      </c>
      <c r="AI65" s="93">
        <v>195.87502000000001</v>
      </c>
      <c r="AJ65" s="93">
        <v>195.839212</v>
      </c>
      <c r="AK65" s="93">
        <v>195.839212</v>
      </c>
      <c r="AL65" s="93">
        <v>68.579504280000009</v>
      </c>
      <c r="AM65" s="93">
        <v>11962.349856000001</v>
      </c>
      <c r="AN65" s="93">
        <v>-78525.616399999999</v>
      </c>
      <c r="AO65" s="93">
        <v>595.85575600000004</v>
      </c>
      <c r="AP65" s="93">
        <v>-79121.472099999999</v>
      </c>
      <c r="AQ65" s="93">
        <v>6633.1640600000001</v>
      </c>
      <c r="AR65" s="93">
        <v>-85158.780400000003</v>
      </c>
      <c r="AS65" s="94" t="s">
        <v>332</v>
      </c>
      <c r="AT65" s="94" t="s">
        <v>332</v>
      </c>
      <c r="AU65" s="93">
        <v>-232870.27299999999</v>
      </c>
      <c r="AV65" s="93">
        <v>-271510.54399999999</v>
      </c>
      <c r="AW65" s="94" t="s">
        <v>332</v>
      </c>
      <c r="AX65" s="94" t="s">
        <v>332</v>
      </c>
      <c r="AY65" s="93">
        <v>14.696495199999999</v>
      </c>
      <c r="BH65" s="2">
        <v>0.413681886</v>
      </c>
      <c r="BI65" s="2">
        <v>48.042233099999997</v>
      </c>
      <c r="BJ65" s="2">
        <v>0.41368189480155626</v>
      </c>
      <c r="BK65" s="2">
        <v>48.042233509831462</v>
      </c>
      <c r="BL65" s="2">
        <v>1.297277262E-2</v>
      </c>
      <c r="BM65" s="2">
        <v>8.4911777640000002E-5</v>
      </c>
      <c r="BN65" s="2">
        <v>1.2972772253731869E-2</v>
      </c>
      <c r="BO65" s="2">
        <v>8.4911773876225269E-5</v>
      </c>
      <c r="BP65" s="2">
        <v>51.653416769634646</v>
      </c>
      <c r="BQ65" s="2">
        <v>80.894132593973367</v>
      </c>
      <c r="BR65" s="2">
        <v>0.12983556348304764</v>
      </c>
      <c r="BS65" s="2">
        <v>2.3596333925605006</v>
      </c>
      <c r="BT65" s="2">
        <v>5.8559723592782817E-2</v>
      </c>
      <c r="BU65" s="2">
        <v>0.48711887000918785</v>
      </c>
      <c r="BV65" s="2">
        <v>497803.98927061557</v>
      </c>
      <c r="BW65" s="2">
        <v>453.90038856386838</v>
      </c>
      <c r="BX65" s="2">
        <v>8.8694559883035531</v>
      </c>
      <c r="BY65" s="2">
        <v>0.60647286499999997</v>
      </c>
      <c r="BZ65" s="2">
        <v>6.6303708600000002</v>
      </c>
      <c r="CA65" s="2">
        <v>0.60647286013942936</v>
      </c>
      <c r="CB65" s="2">
        <v>6.6303712816087845</v>
      </c>
      <c r="CC65" s="2">
        <v>641.96715330400002</v>
      </c>
      <c r="CD65" s="2">
        <v>175.30231762879998</v>
      </c>
      <c r="CE65" s="2">
        <v>641.9676794944171</v>
      </c>
      <c r="CF65" s="2">
        <v>175.30245359894099</v>
      </c>
      <c r="CG65" s="2">
        <v>1.521461181504E-3</v>
      </c>
      <c r="CH65" s="2">
        <v>1.5214635722490082E-3</v>
      </c>
      <c r="CI65" s="2">
        <v>5.5606106924643587E-5</v>
      </c>
      <c r="CJ65" s="2">
        <v>5.5625190996608385E-5</v>
      </c>
      <c r="CK65" s="2">
        <v>5.3214778652886778</v>
      </c>
      <c r="CL65" s="2">
        <v>0.82931405168156291</v>
      </c>
      <c r="CM65" s="2">
        <v>68.579560633766278</v>
      </c>
      <c r="CN65" s="2">
        <v>11962.359261720219</v>
      </c>
      <c r="CO65" s="2">
        <v>414.83887987458894</v>
      </c>
      <c r="CP65" s="2">
        <v>412.94447603485372</v>
      </c>
      <c r="CQ65" s="2">
        <v>-236422.8809771798</v>
      </c>
      <c r="CR65" s="2">
        <v>-271541.13573980058</v>
      </c>
      <c r="CS65" s="2">
        <v>1.0113576130358577</v>
      </c>
      <c r="CT65" s="2">
        <v>-38732.433776639373</v>
      </c>
      <c r="CU65" s="2">
        <v>-237494.86358019194</v>
      </c>
      <c r="CV65" s="2">
        <v>-62885.267123701626</v>
      </c>
      <c r="CW65" s="2">
        <v>-272703.71200672659</v>
      </c>
      <c r="CX65" s="2">
        <v>-79133.020544676896</v>
      </c>
      <c r="CY65" s="2">
        <v>-85159.66719836666</v>
      </c>
      <c r="CZ65" s="2">
        <v>3.9663024530955829E-5</v>
      </c>
      <c r="DA65" s="2">
        <v>-0.30872622510961134</v>
      </c>
      <c r="DB65" s="2">
        <v>7.4125960115076703E-2</v>
      </c>
      <c r="DC65" s="2">
        <v>-78374.651513883917</v>
      </c>
      <c r="DD65" s="2">
        <v>3.2415720673602627E-2</v>
      </c>
      <c r="DE65" s="2">
        <v>5.1889398402390268E-3</v>
      </c>
      <c r="DF65" s="2">
        <v>195.87509291586622</v>
      </c>
    </row>
    <row r="66" spans="1:110" x14ac:dyDescent="0.3">
      <c r="A66" s="93" t="s">
        <v>298</v>
      </c>
      <c r="B66" s="93">
        <v>26</v>
      </c>
      <c r="C66" s="93">
        <v>5.2276588235294099</v>
      </c>
      <c r="D66" s="93">
        <v>4.9929529411764699</v>
      </c>
      <c r="E66" s="94" t="s">
        <v>332</v>
      </c>
      <c r="F66" s="94" t="s">
        <v>332</v>
      </c>
      <c r="G66" s="93">
        <v>29.937429300000002</v>
      </c>
      <c r="H66" s="93">
        <v>67.810255499999997</v>
      </c>
      <c r="I66" s="93">
        <v>29.937429300000002</v>
      </c>
      <c r="J66" s="93">
        <v>67.810255499999997</v>
      </c>
      <c r="K66" s="93">
        <v>15.5000236</v>
      </c>
      <c r="L66" s="94" t="s">
        <v>332</v>
      </c>
      <c r="M66" s="94" t="s">
        <v>332</v>
      </c>
      <c r="N66" s="93">
        <v>1.28589746E-2</v>
      </c>
      <c r="O66" s="93">
        <v>1.28589746E-2</v>
      </c>
      <c r="P66" s="93">
        <v>1.7919245300000001E-2</v>
      </c>
      <c r="Q66" s="93">
        <v>2.8601478699999999E-3</v>
      </c>
      <c r="R66" s="93">
        <v>3.1375795600000001E-3</v>
      </c>
      <c r="S66" s="93">
        <v>3.1375795600000001E-3</v>
      </c>
      <c r="T66" s="93">
        <v>5.3423440104823197</v>
      </c>
      <c r="U66" s="93">
        <v>0.83014816820165993</v>
      </c>
      <c r="V66" s="93">
        <v>-0.17262272100000001</v>
      </c>
      <c r="W66" s="93">
        <v>0.213307942</v>
      </c>
      <c r="X66" s="93">
        <v>4.0685220999999994E-2</v>
      </c>
      <c r="Y66" s="93">
        <v>-0.17314589122343441</v>
      </c>
      <c r="Z66" s="93">
        <v>0.99940582676258294</v>
      </c>
      <c r="AA66" s="93">
        <v>5.2317022343438655E-4</v>
      </c>
      <c r="AB66" s="93">
        <v>-0.1727503741178037</v>
      </c>
      <c r="AC66" s="93">
        <v>1.006118561636675</v>
      </c>
      <c r="AD66" s="93">
        <v>1.2765311780368275E-4</v>
      </c>
      <c r="AE66" s="94" t="s">
        <v>332</v>
      </c>
      <c r="AF66" s="94" t="s">
        <v>332</v>
      </c>
      <c r="AG66" s="93">
        <v>196.83873600000001</v>
      </c>
      <c r="AH66" s="93">
        <v>196.83873600000001</v>
      </c>
      <c r="AI66" s="93">
        <v>196.52614700000001</v>
      </c>
      <c r="AJ66" s="93">
        <v>196.506517</v>
      </c>
      <c r="AK66" s="93">
        <v>196.506517</v>
      </c>
      <c r="AL66" s="93">
        <v>68.907645720000005</v>
      </c>
      <c r="AM66" s="93">
        <v>12019.032576</v>
      </c>
      <c r="AN66" s="93">
        <v>-43655.280400000003</v>
      </c>
      <c r="AO66" s="93">
        <v>333.86663700000003</v>
      </c>
      <c r="AP66" s="93">
        <v>-43989.147100000002</v>
      </c>
      <c r="AQ66" s="93">
        <v>3657.00117</v>
      </c>
      <c r="AR66" s="93">
        <v>-47312.281600000002</v>
      </c>
      <c r="AS66" s="94" t="s">
        <v>332</v>
      </c>
      <c r="AT66" s="94" t="s">
        <v>332</v>
      </c>
      <c r="AU66" s="93">
        <v>-234918.693</v>
      </c>
      <c r="AV66" s="93">
        <v>-271991.42800000001</v>
      </c>
      <c r="AW66" s="94" t="s">
        <v>332</v>
      </c>
      <c r="AX66" s="94" t="s">
        <v>332</v>
      </c>
      <c r="AY66" s="93">
        <v>14.696688699999999</v>
      </c>
      <c r="BH66" s="2">
        <v>0.41345890800000001</v>
      </c>
      <c r="BI66" s="2">
        <v>48.0978645</v>
      </c>
      <c r="BJ66" s="2">
        <v>0.41345891658335621</v>
      </c>
      <c r="BK66" s="2">
        <v>48.097864962965396</v>
      </c>
      <c r="BL66" s="2">
        <v>1.2995671320000001E-2</v>
      </c>
      <c r="BM66" s="2">
        <v>8.5135890959999995E-5</v>
      </c>
      <c r="BN66" s="2">
        <v>1.2995670941019284E-2</v>
      </c>
      <c r="BO66" s="2">
        <v>8.5135887150302253E-5</v>
      </c>
      <c r="BP66" s="2">
        <v>52.255877720732151</v>
      </c>
      <c r="BQ66" s="2">
        <v>80.824934173571535</v>
      </c>
      <c r="BR66" s="2">
        <v>0.12951447718862513</v>
      </c>
      <c r="BS66" s="2">
        <v>2.3787453637711602</v>
      </c>
      <c r="BT66" s="2">
        <v>5.8585310714801449E-2</v>
      </c>
      <c r="BU66" s="2">
        <v>0.4878929301763264</v>
      </c>
      <c r="BV66" s="2">
        <v>497187.91174858098</v>
      </c>
      <c r="BW66" s="2">
        <v>455.26848024790746</v>
      </c>
      <c r="BX66" s="2">
        <v>8.8645158907268371</v>
      </c>
      <c r="BY66" s="2">
        <v>0.605650413</v>
      </c>
      <c r="BZ66" s="2">
        <v>6.6148424199999996</v>
      </c>
      <c r="CA66" s="2">
        <v>0.60565040881141219</v>
      </c>
      <c r="CB66" s="2">
        <v>6.6148428677380986</v>
      </c>
      <c r="CC66" s="2">
        <v>643.64037917600001</v>
      </c>
      <c r="CD66" s="2">
        <v>175.15367818079997</v>
      </c>
      <c r="CE66" s="2">
        <v>643.64090458283715</v>
      </c>
      <c r="CF66" s="2">
        <v>175.15381396372001</v>
      </c>
      <c r="CG66" s="2">
        <v>1.5236243507439999E-3</v>
      </c>
      <c r="CH66" s="2">
        <v>1.5236267377573705E-3</v>
      </c>
      <c r="CI66" s="2">
        <v>5.5544181517311607E-5</v>
      </c>
      <c r="CJ66" s="2">
        <v>5.5563244165945942E-5</v>
      </c>
      <c r="CK66" s="2">
        <v>5.342348231065901</v>
      </c>
      <c r="CL66" s="2">
        <v>0.83014879394652041</v>
      </c>
      <c r="CM66" s="2">
        <v>68.907702500093563</v>
      </c>
      <c r="CN66" s="2">
        <v>12019.042015035457</v>
      </c>
      <c r="CO66" s="2">
        <v>415.23454421414323</v>
      </c>
      <c r="CP66" s="2">
        <v>413.34383061918055</v>
      </c>
      <c r="CQ66" s="2">
        <v>-238473.26392566171</v>
      </c>
      <c r="CR66" s="2">
        <v>-272021.98401227203</v>
      </c>
      <c r="CS66" s="2">
        <v>1.0063613975218255</v>
      </c>
      <c r="CT66" s="2">
        <v>-38594.986021449869</v>
      </c>
      <c r="CU66" s="2">
        <v>-237476.10062152165</v>
      </c>
      <c r="CV66" s="2">
        <v>-62829.371095956652</v>
      </c>
      <c r="CW66" s="2">
        <v>-272649.75636169675</v>
      </c>
      <c r="CX66" s="2">
        <v>-43993.16679378206</v>
      </c>
      <c r="CY66" s="2">
        <v>-47312.581419012153</v>
      </c>
      <c r="CZ66" s="2">
        <v>3.9854805040605903E-5</v>
      </c>
      <c r="DA66" s="2">
        <v>-0.17192137733278431</v>
      </c>
      <c r="DB66" s="2">
        <v>4.0717013428346452E-2</v>
      </c>
      <c r="DC66" s="2">
        <v>-43528.913794529595</v>
      </c>
      <c r="DD66" s="2">
        <v>1.7918804857677585E-2</v>
      </c>
      <c r="DE66" s="2">
        <v>2.8600771376820649E-3</v>
      </c>
      <c r="DF66" s="2">
        <v>196.52617317849322</v>
      </c>
    </row>
    <row r="67" spans="1:110" x14ac:dyDescent="0.3">
      <c r="A67" s="93" t="s">
        <v>298</v>
      </c>
      <c r="B67" s="93">
        <v>27</v>
      </c>
      <c r="C67" s="93">
        <v>4.9929529411764699</v>
      </c>
      <c r="D67" s="93">
        <v>4.7582470588235202</v>
      </c>
      <c r="E67" s="94" t="s">
        <v>332</v>
      </c>
      <c r="F67" s="94" t="s">
        <v>332</v>
      </c>
      <c r="G67" s="93">
        <v>29.978114600000001</v>
      </c>
      <c r="H67" s="93">
        <v>67.8326615</v>
      </c>
      <c r="I67" s="93">
        <v>29.978114600000001</v>
      </c>
      <c r="J67" s="93">
        <v>67.8326615</v>
      </c>
      <c r="K67" s="93">
        <v>15.5082518</v>
      </c>
      <c r="L67" s="94" t="s">
        <v>332</v>
      </c>
      <c r="M67" s="94" t="s">
        <v>332</v>
      </c>
      <c r="N67" s="93">
        <v>7.0832313799999999E-3</v>
      </c>
      <c r="O67" s="93">
        <v>7.0832313799999999E-3</v>
      </c>
      <c r="P67" s="93">
        <v>9.8738839500000005E-3</v>
      </c>
      <c r="Q67" s="93">
        <v>1.57371365E-3</v>
      </c>
      <c r="R67" s="93">
        <v>1.7274351000000001E-3</v>
      </c>
      <c r="S67" s="93">
        <v>1.7274351000000001E-3</v>
      </c>
      <c r="T67" s="93">
        <v>5.3538029632920283</v>
      </c>
      <c r="U67" s="93">
        <v>0.83057874116245556</v>
      </c>
      <c r="V67" s="93">
        <v>-9.5583551200000005E-2</v>
      </c>
      <c r="W67" s="93">
        <v>0.117989555</v>
      </c>
      <c r="X67" s="93">
        <v>2.2406003799999991E-2</v>
      </c>
      <c r="Y67" s="93">
        <v>-9.5742258109216563E-2</v>
      </c>
      <c r="Z67" s="93">
        <v>0.99967356633597337</v>
      </c>
      <c r="AA67" s="93">
        <v>1.5870690921655919E-4</v>
      </c>
      <c r="AB67" s="93">
        <v>-9.5622256117414858E-2</v>
      </c>
      <c r="AC67" s="93">
        <v>1.0033944020740277</v>
      </c>
      <c r="AD67" s="93">
        <v>3.8704917414853362E-5</v>
      </c>
      <c r="AE67" s="94" t="s">
        <v>332</v>
      </c>
      <c r="AF67" s="94" t="s">
        <v>332</v>
      </c>
      <c r="AG67" s="93">
        <v>197.05806899999999</v>
      </c>
      <c r="AH67" s="93">
        <v>197.05806899999999</v>
      </c>
      <c r="AI67" s="93">
        <v>196.88470899999999</v>
      </c>
      <c r="AJ67" s="93">
        <v>196.87393499999999</v>
      </c>
      <c r="AK67" s="93">
        <v>196.87393499999999</v>
      </c>
      <c r="AL67" s="93">
        <v>69.10391915999999</v>
      </c>
      <c r="AM67" s="93">
        <v>12050.720783999999</v>
      </c>
      <c r="AN67" s="93">
        <v>-24150.256000000001</v>
      </c>
      <c r="AO67" s="93">
        <v>185.78699399999999</v>
      </c>
      <c r="AP67" s="93">
        <v>-24336.043000000001</v>
      </c>
      <c r="AQ67" s="93">
        <v>2013.4283600000001</v>
      </c>
      <c r="AR67" s="93">
        <v>-26163.684300000001</v>
      </c>
      <c r="AS67" s="94" t="s">
        <v>332</v>
      </c>
      <c r="AT67" s="94" t="s">
        <v>332</v>
      </c>
      <c r="AU67" s="93">
        <v>-236056.10800000001</v>
      </c>
      <c r="AV67" s="93">
        <v>-272257.61200000002</v>
      </c>
      <c r="AW67" s="94" t="s">
        <v>332</v>
      </c>
      <c r="AX67" s="94" t="s">
        <v>332</v>
      </c>
      <c r="AY67" s="93">
        <v>14.6968823</v>
      </c>
      <c r="BH67" s="2">
        <v>0.41334668499999999</v>
      </c>
      <c r="BI67" s="2">
        <v>48.129260100000003</v>
      </c>
      <c r="BJ67" s="2">
        <v>0.41334669368495236</v>
      </c>
      <c r="BK67" s="2">
        <v>48.129260526544833</v>
      </c>
      <c r="BL67" s="2">
        <v>1.3008075696E-2</v>
      </c>
      <c r="BM67" s="2">
        <v>8.5257867600000009E-5</v>
      </c>
      <c r="BN67" s="2">
        <v>1.3008075337758419E-2</v>
      </c>
      <c r="BO67" s="2">
        <v>8.5257863726035261E-5</v>
      </c>
      <c r="BP67" s="2">
        <v>52.626369033819856</v>
      </c>
      <c r="BQ67" s="2">
        <v>80.786523171651183</v>
      </c>
      <c r="BR67" s="2">
        <v>0.12933455393210294</v>
      </c>
      <c r="BS67" s="2">
        <v>2.3895093359727348</v>
      </c>
      <c r="BT67" s="2">
        <v>5.8598718340201132E-2</v>
      </c>
      <c r="BU67" s="2">
        <v>0.4883323638750694</v>
      </c>
      <c r="BV67" s="2">
        <v>496847.02701734583</v>
      </c>
      <c r="BW67" s="2">
        <v>456.01096775498814</v>
      </c>
      <c r="BX67" s="2">
        <v>8.861660531400485</v>
      </c>
      <c r="BY67" s="2">
        <v>0.605184465</v>
      </c>
      <c r="BZ67" s="2">
        <v>6.6065060300000003</v>
      </c>
      <c r="CA67" s="2">
        <v>0.60518446071491283</v>
      </c>
      <c r="CB67" s="2">
        <v>6.6065064700714267</v>
      </c>
      <c r="CC67" s="2">
        <v>644.57119340799989</v>
      </c>
      <c r="CD67" s="2">
        <v>175.06738119919999</v>
      </c>
      <c r="CE67" s="2">
        <v>644.57172441650459</v>
      </c>
      <c r="CF67" s="2">
        <v>175.06751687330186</v>
      </c>
      <c r="CG67" s="2">
        <v>1.52479975368E-3</v>
      </c>
      <c r="CH67" s="2">
        <v>1.5248021420676875E-3</v>
      </c>
      <c r="CI67" s="2">
        <v>5.5508404276985747E-5</v>
      </c>
      <c r="CJ67" s="2">
        <v>5.5527454851011401E-5</v>
      </c>
      <c r="CK67" s="2">
        <v>5.3538072177484208</v>
      </c>
      <c r="CL67" s="2">
        <v>0.83057936903828089</v>
      </c>
      <c r="CM67" s="2">
        <v>69.103976317233105</v>
      </c>
      <c r="CN67" s="2">
        <v>12050.730250011506</v>
      </c>
      <c r="CO67" s="2">
        <v>415.45497180603638</v>
      </c>
      <c r="CP67" s="2">
        <v>413.56631210255551</v>
      </c>
      <c r="CQ67" s="2">
        <v>-239611.69097478961</v>
      </c>
      <c r="CR67" s="2">
        <v>-272288.14915194246</v>
      </c>
      <c r="CS67" s="2">
        <v>1.0035317764539264</v>
      </c>
      <c r="CT67" s="2">
        <v>-38511.682083212676</v>
      </c>
      <c r="CU67" s="2">
        <v>-237465.34338970011</v>
      </c>
      <c r="CV67" s="2">
        <v>-62798.788615682308</v>
      </c>
      <c r="CW67" s="2">
        <v>-272620.06551757088</v>
      </c>
      <c r="CX67" s="2">
        <v>-24337.346858274024</v>
      </c>
      <c r="CY67" s="2">
        <v>-26163.788987543983</v>
      </c>
      <c r="CZ67" s="2">
        <v>3.9959319553825432E-5</v>
      </c>
      <c r="DA67" s="2">
        <v>-9.5174991766499989E-2</v>
      </c>
      <c r="DB67" s="2">
        <v>2.2394769777252729E-2</v>
      </c>
      <c r="DC67" s="2">
        <v>-24068.465266949501</v>
      </c>
      <c r="DD67" s="2">
        <v>9.8737517342489256E-3</v>
      </c>
      <c r="DE67" s="2">
        <v>1.5736925101611711E-3</v>
      </c>
      <c r="DF67" s="2">
        <v>196.88472074232092</v>
      </c>
    </row>
    <row r="68" spans="1:110" x14ac:dyDescent="0.3">
      <c r="A68" s="93" t="s">
        <v>298</v>
      </c>
      <c r="B68" s="93">
        <v>28</v>
      </c>
      <c r="C68" s="93">
        <v>4.7582470588235202</v>
      </c>
      <c r="D68" s="93">
        <v>4.5235411764705802</v>
      </c>
      <c r="E68" s="94" t="s">
        <v>332</v>
      </c>
      <c r="F68" s="94" t="s">
        <v>332</v>
      </c>
      <c r="G68" s="93">
        <v>30.000520600000002</v>
      </c>
      <c r="H68" s="93">
        <v>67.845019100000002</v>
      </c>
      <c r="I68" s="93">
        <v>30.000520600000002</v>
      </c>
      <c r="J68" s="93">
        <v>67.845019100000002</v>
      </c>
      <c r="K68" s="93">
        <v>15.5128076</v>
      </c>
      <c r="L68" s="94" t="s">
        <v>332</v>
      </c>
      <c r="M68" s="94" t="s">
        <v>332</v>
      </c>
      <c r="N68" s="93">
        <v>3.8918781499999999E-3</v>
      </c>
      <c r="O68" s="93">
        <v>3.8918781499999999E-3</v>
      </c>
      <c r="P68" s="93">
        <v>5.4288038400000004E-3</v>
      </c>
      <c r="Q68" s="93">
        <v>8.6459912600000001E-4</v>
      </c>
      <c r="R68" s="93">
        <v>9.4948217200000005E-4</v>
      </c>
      <c r="S68" s="93">
        <v>9.4948217200000005E-4</v>
      </c>
      <c r="T68" s="93">
        <v>5.3600775055578893</v>
      </c>
      <c r="U68" s="93">
        <v>0.83080831293687007</v>
      </c>
      <c r="V68" s="93">
        <v>-5.27588841E-2</v>
      </c>
      <c r="W68" s="93">
        <v>6.5116539200000004E-2</v>
      </c>
      <c r="X68" s="93">
        <v>1.2357655100000003E-2</v>
      </c>
      <c r="Y68" s="93">
        <v>-5.2806978587868925E-2</v>
      </c>
      <c r="Z68" s="93">
        <v>0.99982019679842971</v>
      </c>
      <c r="AA68" s="93">
        <v>4.8094487868926075E-5</v>
      </c>
      <c r="AB68" s="93">
        <v>-5.2770617473205175E-2</v>
      </c>
      <c r="AC68" s="93">
        <v>1.0018735582509057</v>
      </c>
      <c r="AD68" s="93">
        <v>1.1733373205174881E-5</v>
      </c>
      <c r="AE68" s="94" t="s">
        <v>332</v>
      </c>
      <c r="AF68" s="94" t="s">
        <v>332</v>
      </c>
      <c r="AG68" s="93">
        <v>197.178065</v>
      </c>
      <c r="AH68" s="93">
        <v>197.178065</v>
      </c>
      <c r="AI68" s="93">
        <v>197.08219399999999</v>
      </c>
      <c r="AJ68" s="93">
        <v>197.07627199999999</v>
      </c>
      <c r="AK68" s="93">
        <v>197.07627199999999</v>
      </c>
      <c r="AL68" s="93">
        <v>69.217297559999992</v>
      </c>
      <c r="AM68" s="93">
        <v>12068.318303999999</v>
      </c>
      <c r="AN68" s="93">
        <v>-13329.902700000001</v>
      </c>
      <c r="AO68" s="93">
        <v>102.942087</v>
      </c>
      <c r="AP68" s="93">
        <v>-13432.844800000001</v>
      </c>
      <c r="AQ68" s="93">
        <v>1108.76108</v>
      </c>
      <c r="AR68" s="93">
        <v>-14438.6638</v>
      </c>
      <c r="AS68" s="94" t="s">
        <v>332</v>
      </c>
      <c r="AT68" s="94" t="s">
        <v>332</v>
      </c>
      <c r="AU68" s="93">
        <v>-236684.80300000001</v>
      </c>
      <c r="AV68" s="93">
        <v>-272404.49800000002</v>
      </c>
      <c r="AW68" s="94" t="s">
        <v>332</v>
      </c>
      <c r="AX68" s="94" t="s">
        <v>332</v>
      </c>
      <c r="AY68" s="93">
        <v>14.697075999999999</v>
      </c>
      <c r="BH68" s="2">
        <v>0.41329016299999999</v>
      </c>
      <c r="BI68" s="2">
        <v>48.146759899999999</v>
      </c>
      <c r="BJ68" s="2">
        <v>0.41329017267841711</v>
      </c>
      <c r="BK68" s="2">
        <v>48.146760314289139</v>
      </c>
      <c r="BL68" s="2">
        <v>1.3014786852E-2</v>
      </c>
      <c r="BM68" s="2">
        <v>8.5324651199999996E-5</v>
      </c>
      <c r="BN68" s="2">
        <v>1.301478643369074E-2</v>
      </c>
      <c r="BO68" s="2">
        <v>8.5324647704082031E-5</v>
      </c>
      <c r="BP68" s="2">
        <v>52.843528523488821</v>
      </c>
      <c r="BQ68" s="2">
        <v>80.76530761585218</v>
      </c>
      <c r="BR68" s="2">
        <v>0.12923465334088455</v>
      </c>
      <c r="BS68" s="2">
        <v>2.3955070232626152</v>
      </c>
      <c r="BT68" s="2">
        <v>5.8605892566137366E-2</v>
      </c>
      <c r="BU68" s="2">
        <v>0.48857779778670885</v>
      </c>
      <c r="BV68" s="2">
        <v>496658.47815863742</v>
      </c>
      <c r="BW68" s="2">
        <v>456.41420584105725</v>
      </c>
      <c r="BX68" s="2">
        <v>8.8600534152357202</v>
      </c>
      <c r="BY68" s="2">
        <v>0.60492362399999999</v>
      </c>
      <c r="BZ68" s="2">
        <v>6.6019715899999998</v>
      </c>
      <c r="CA68" s="2">
        <v>0.60492361851004817</v>
      </c>
      <c r="CB68" s="2">
        <v>6.6019719929493679</v>
      </c>
      <c r="CC68" s="2">
        <v>645.08654307999996</v>
      </c>
      <c r="CD68" s="2">
        <v>175.01875688000001</v>
      </c>
      <c r="CE68" s="2">
        <v>645.0870740113894</v>
      </c>
      <c r="CF68" s="2">
        <v>175.01889294839663</v>
      </c>
      <c r="CG68" s="2">
        <v>1.5254446880719999E-3</v>
      </c>
      <c r="CH68" s="2">
        <v>1.5254470831022921E-3</v>
      </c>
      <c r="CI68" s="2">
        <v>5.5488272657841137E-5</v>
      </c>
      <c r="CJ68" s="2">
        <v>5.5507316192361948E-5</v>
      </c>
      <c r="CK68" s="2">
        <v>5.3600817300293153</v>
      </c>
      <c r="CL68" s="2">
        <v>0.83080894088649371</v>
      </c>
      <c r="CM68" s="2">
        <v>69.217354837005388</v>
      </c>
      <c r="CN68" s="2">
        <v>12068.327814776736</v>
      </c>
      <c r="CO68" s="2">
        <v>415.57701842903634</v>
      </c>
      <c r="CP68" s="2">
        <v>413.68949659321748</v>
      </c>
      <c r="CQ68" s="2">
        <v>-240240.91926671017</v>
      </c>
      <c r="CR68" s="2">
        <v>-272435.02372806676</v>
      </c>
      <c r="CS68" s="2">
        <v>1.0019502451519751</v>
      </c>
      <c r="CT68" s="2">
        <v>-38463.24095392492</v>
      </c>
      <c r="CU68" s="2">
        <v>-237459.27204558052</v>
      </c>
      <c r="CV68" s="2">
        <v>-62781.999795192918</v>
      </c>
      <c r="CW68" s="2">
        <v>-272603.7201346432</v>
      </c>
      <c r="CX68" s="2">
        <v>-13433.24832496101</v>
      </c>
      <c r="CY68" s="2">
        <v>-14438.702577452515</v>
      </c>
      <c r="CZ68" s="2">
        <v>4.0016339692958818E-5</v>
      </c>
      <c r="DA68" s="2">
        <v>-5.2527159117034275E-2</v>
      </c>
      <c r="DB68" s="2">
        <v>1.2350270217419048E-2</v>
      </c>
      <c r="DC68" s="2">
        <v>-13282.916643039342</v>
      </c>
      <c r="DD68" s="2">
        <v>5.4287640295246492E-3</v>
      </c>
      <c r="DE68" s="2">
        <v>8.6459277658022099E-4</v>
      </c>
      <c r="DF68" s="2">
        <v>197.08220209744553</v>
      </c>
    </row>
    <row r="69" spans="1:110" x14ac:dyDescent="0.3">
      <c r="A69" s="93" t="s">
        <v>298</v>
      </c>
      <c r="B69" s="93">
        <v>29</v>
      </c>
      <c r="C69" s="93">
        <v>4.5235411764705802</v>
      </c>
      <c r="D69" s="93">
        <v>4.2888352941176402</v>
      </c>
      <c r="E69" s="94" t="s">
        <v>332</v>
      </c>
      <c r="F69" s="94" t="s">
        <v>332</v>
      </c>
      <c r="G69" s="93">
        <v>30.012878199999999</v>
      </c>
      <c r="H69" s="93">
        <v>67.851854299999999</v>
      </c>
      <c r="I69" s="93">
        <v>30.012878199999999</v>
      </c>
      <c r="J69" s="93">
        <v>67.851854299999999</v>
      </c>
      <c r="K69" s="93">
        <v>15.5153225</v>
      </c>
      <c r="L69" s="94" t="s">
        <v>332</v>
      </c>
      <c r="M69" s="94" t="s">
        <v>332</v>
      </c>
      <c r="N69" s="93">
        <v>2.1324008300000002E-3</v>
      </c>
      <c r="O69" s="93">
        <v>2.1324008300000002E-3</v>
      </c>
      <c r="P69" s="93">
        <v>2.9782724400000001E-3</v>
      </c>
      <c r="Q69" s="93">
        <v>4.7413516199999999E-4</v>
      </c>
      <c r="R69" s="93">
        <v>5.2091978000000003E-4</v>
      </c>
      <c r="S69" s="93">
        <v>5.2091978000000003E-4</v>
      </c>
      <c r="T69" s="93">
        <v>5.3635033419850648</v>
      </c>
      <c r="U69" s="93">
        <v>0.83093404201185317</v>
      </c>
      <c r="V69" s="93">
        <v>-2.9072263099999999E-2</v>
      </c>
      <c r="W69" s="93">
        <v>3.5907459500000002E-2</v>
      </c>
      <c r="X69" s="93">
        <v>6.8351964000000036E-3</v>
      </c>
      <c r="Y69" s="93">
        <v>-2.9086838478476571E-2</v>
      </c>
      <c r="Z69" s="93">
        <v>0.99990061870651503</v>
      </c>
      <c r="AA69" s="93">
        <v>1.4575378476573021E-5</v>
      </c>
      <c r="AB69" s="93">
        <v>-2.9075823689004944E-2</v>
      </c>
      <c r="AC69" s="93">
        <v>1.0010302023350464</v>
      </c>
      <c r="AD69" s="93">
        <v>3.5605890049447943E-6</v>
      </c>
      <c r="AE69" s="94" t="s">
        <v>332</v>
      </c>
      <c r="AF69" s="94" t="s">
        <v>332</v>
      </c>
      <c r="AG69" s="93">
        <v>197.24402499999999</v>
      </c>
      <c r="AH69" s="93">
        <v>197.24402499999999</v>
      </c>
      <c r="AI69" s="93">
        <v>197.191078</v>
      </c>
      <c r="AJ69" s="93">
        <v>197.187816</v>
      </c>
      <c r="AK69" s="93">
        <v>197.187816</v>
      </c>
      <c r="AL69" s="93">
        <v>69.281499599999989</v>
      </c>
      <c r="AM69" s="93">
        <v>12078.060335999999</v>
      </c>
      <c r="AN69" s="93">
        <v>-7351.9890500000001</v>
      </c>
      <c r="AO69" s="93">
        <v>56.914364999999997</v>
      </c>
      <c r="AP69" s="93">
        <v>-7408.9034099999999</v>
      </c>
      <c r="AQ69" s="93">
        <v>611.23300099999994</v>
      </c>
      <c r="AR69" s="93">
        <v>-7963.2220500000003</v>
      </c>
      <c r="AS69" s="94" t="s">
        <v>332</v>
      </c>
      <c r="AT69" s="94" t="s">
        <v>332</v>
      </c>
      <c r="AU69" s="93">
        <v>-237031.489</v>
      </c>
      <c r="AV69" s="93">
        <v>-272485.40999999997</v>
      </c>
      <c r="AW69" s="94" t="s">
        <v>332</v>
      </c>
      <c r="AX69" s="94" t="s">
        <v>332</v>
      </c>
      <c r="AY69" s="93">
        <v>14.6972696</v>
      </c>
      <c r="BH69" s="2">
        <v>0.41326237799999999</v>
      </c>
      <c r="BI69" s="2">
        <v>48.156442800000001</v>
      </c>
      <c r="BJ69" s="2">
        <v>0.41326238481057831</v>
      </c>
      <c r="BK69" s="2">
        <v>48.156443198036008</v>
      </c>
      <c r="BL69" s="2">
        <v>1.3018399272000001E-2</v>
      </c>
      <c r="BM69" s="2">
        <v>8.5361401440000001E-5</v>
      </c>
      <c r="BN69" s="2">
        <v>1.3018398951623832E-2</v>
      </c>
      <c r="BO69" s="2">
        <v>8.5361397822392919E-5</v>
      </c>
      <c r="BP69" s="2">
        <v>52.967347004692755</v>
      </c>
      <c r="BQ69" s="2">
        <v>80.753629767434134</v>
      </c>
      <c r="BR69" s="2">
        <v>0.12917951027248992</v>
      </c>
      <c r="BS69" s="2">
        <v>2.3988289072521307</v>
      </c>
      <c r="BT69" s="2">
        <v>5.8609799800338973E-2</v>
      </c>
      <c r="BU69" s="2">
        <v>0.48871345818665674</v>
      </c>
      <c r="BV69" s="2">
        <v>496553.92274878803</v>
      </c>
      <c r="BW69" s="2">
        <v>456.63291076686943</v>
      </c>
      <c r="BX69" s="2">
        <v>8.8591643584896591</v>
      </c>
      <c r="BY69" s="2">
        <v>0.60477857000000002</v>
      </c>
      <c r="BZ69" s="2">
        <v>6.5994797399999996</v>
      </c>
      <c r="CA69" s="2">
        <v>0.60477856573316391</v>
      </c>
      <c r="CB69" s="2">
        <v>6.5994801585850436</v>
      </c>
      <c r="CC69" s="2">
        <v>645.37131915199996</v>
      </c>
      <c r="CD69" s="2">
        <v>174.99190153679999</v>
      </c>
      <c r="CE69" s="2">
        <v>645.37184599645025</v>
      </c>
      <c r="CF69" s="2">
        <v>174.99203715936409</v>
      </c>
      <c r="CG69" s="2">
        <v>1.525802234272E-3</v>
      </c>
      <c r="CH69" s="2">
        <v>1.5258046271133176E-3</v>
      </c>
      <c r="CI69" s="2">
        <v>5.5477137219959263E-5</v>
      </c>
      <c r="CJ69" s="2">
        <v>5.5496177054560349E-5</v>
      </c>
      <c r="CK69" s="2">
        <v>5.3635076119145513</v>
      </c>
      <c r="CL69" s="2">
        <v>0.83093467116798159</v>
      </c>
      <c r="CM69" s="2">
        <v>69.281556957379678</v>
      </c>
      <c r="CN69" s="2">
        <v>12078.069821751355</v>
      </c>
      <c r="CO69" s="2">
        <v>415.64439080098833</v>
      </c>
      <c r="CP69" s="2">
        <v>413.75749406218637</v>
      </c>
      <c r="CQ69" s="2">
        <v>-240587.89082639778</v>
      </c>
      <c r="CR69" s="2">
        <v>-272515.93032661232</v>
      </c>
      <c r="CS69" s="2">
        <v>1.0010727106821902</v>
      </c>
      <c r="CT69" s="2">
        <v>-38435.743391279779</v>
      </c>
      <c r="CU69" s="2">
        <v>-237455.88004364687</v>
      </c>
      <c r="CV69" s="2">
        <v>-62772.75167739785</v>
      </c>
      <c r="CW69" s="2">
        <v>-272594.71089506033</v>
      </c>
      <c r="CX69" s="2">
        <v>-7409.0233513887379</v>
      </c>
      <c r="CY69" s="2">
        <v>-7963.2375891023121</v>
      </c>
      <c r="CZ69" s="2">
        <v>4.0047462024854523E-5</v>
      </c>
      <c r="DA69" s="2">
        <v>-2.8942674822521788E-2</v>
      </c>
      <c r="DB69" s="2">
        <v>6.8402950567056382E-3</v>
      </c>
      <c r="DC69" s="2">
        <v>-7327.7942200302541</v>
      </c>
      <c r="DD69" s="2">
        <v>2.9782604568839872E-3</v>
      </c>
      <c r="DE69" s="2">
        <v>4.7413325202730268E-4</v>
      </c>
      <c r="DF69" s="2">
        <v>197.19108408606553</v>
      </c>
    </row>
    <row r="70" spans="1:110" x14ac:dyDescent="0.3">
      <c r="A70" s="93" t="s">
        <v>298</v>
      </c>
      <c r="B70" s="93">
        <v>30</v>
      </c>
      <c r="C70" s="93">
        <v>4.2888352941176402</v>
      </c>
      <c r="D70" s="93">
        <v>4.0541294117647002</v>
      </c>
      <c r="E70" s="94" t="s">
        <v>332</v>
      </c>
      <c r="F70" s="94" t="s">
        <v>332</v>
      </c>
      <c r="G70" s="93">
        <v>30.019713400000001</v>
      </c>
      <c r="H70" s="93">
        <v>67.855654099999995</v>
      </c>
      <c r="I70" s="93">
        <v>30.019713400000001</v>
      </c>
      <c r="J70" s="93">
        <v>67.855654099999995</v>
      </c>
      <c r="K70" s="93">
        <v>15.516708599999999</v>
      </c>
      <c r="L70" s="94" t="s">
        <v>332</v>
      </c>
      <c r="M70" s="94" t="s">
        <v>332</v>
      </c>
      <c r="N70" s="93">
        <v>1.16347624E-3</v>
      </c>
      <c r="O70" s="93">
        <v>1.16347624E-3</v>
      </c>
      <c r="P70" s="93">
        <v>1.6288500799999999E-3</v>
      </c>
      <c r="Q70" s="93">
        <v>2.5925463899999999E-4</v>
      </c>
      <c r="R70" s="93">
        <v>2.8501478300000001E-4</v>
      </c>
      <c r="S70" s="93">
        <v>2.8501478300000001E-4</v>
      </c>
      <c r="T70" s="93">
        <v>5.3653642540405713</v>
      </c>
      <c r="U70" s="93">
        <v>0.83100474657724877</v>
      </c>
      <c r="V70" s="93">
        <v>-1.6005508500000001E-2</v>
      </c>
      <c r="W70" s="93">
        <v>1.9805238199999999E-2</v>
      </c>
      <c r="X70" s="93">
        <v>3.7997296999999972E-3</v>
      </c>
      <c r="Y70" s="93">
        <v>-1.6009929395224373E-2</v>
      </c>
      <c r="Z70" s="93">
        <v>0.99994478060287961</v>
      </c>
      <c r="AA70" s="93">
        <v>4.4208952243723251E-6</v>
      </c>
      <c r="AB70" s="93">
        <v>-1.6006591479135905E-2</v>
      </c>
      <c r="AC70" s="93">
        <v>1.0005642850982184</v>
      </c>
      <c r="AD70" s="93">
        <v>1.0829791359041544E-6</v>
      </c>
      <c r="AE70" s="94" t="s">
        <v>332</v>
      </c>
      <c r="AF70" s="94" t="s">
        <v>332</v>
      </c>
      <c r="AG70" s="93">
        <v>197.280474</v>
      </c>
      <c r="AH70" s="93">
        <v>197.280474</v>
      </c>
      <c r="AI70" s="93">
        <v>197.25123600000001</v>
      </c>
      <c r="AJ70" s="93">
        <v>197.24943500000001</v>
      </c>
      <c r="AK70" s="93">
        <v>197.24943500000001</v>
      </c>
      <c r="AL70" s="93">
        <v>69.317487720000003</v>
      </c>
      <c r="AM70" s="93">
        <v>12083.449716000001</v>
      </c>
      <c r="AN70" s="93">
        <v>-4056.4134600000002</v>
      </c>
      <c r="AO70" s="93">
        <v>31.4484773</v>
      </c>
      <c r="AP70" s="93">
        <v>-4087.8619399999998</v>
      </c>
      <c r="AQ70" s="93">
        <v>337.65645899999998</v>
      </c>
      <c r="AR70" s="93">
        <v>-4394.0699199999999</v>
      </c>
      <c r="AS70" s="94" t="s">
        <v>332</v>
      </c>
      <c r="AT70" s="94" t="s">
        <v>332</v>
      </c>
      <c r="AU70" s="93">
        <v>-237222.42499999999</v>
      </c>
      <c r="AV70" s="93">
        <v>-272529.93199999997</v>
      </c>
      <c r="AW70" s="94" t="s">
        <v>332</v>
      </c>
      <c r="AX70" s="94" t="s">
        <v>332</v>
      </c>
      <c r="AY70" s="93">
        <v>14.697463300000001</v>
      </c>
      <c r="BH70" s="2">
        <v>0.41324976600000002</v>
      </c>
      <c r="BI70" s="2">
        <v>48.1617733</v>
      </c>
      <c r="BJ70" s="2">
        <v>0.41324977296681586</v>
      </c>
      <c r="BK70" s="2">
        <v>48.161773653734784</v>
      </c>
      <c r="BL70" s="2">
        <v>1.3020318899999999E-2</v>
      </c>
      <c r="BM70" s="2">
        <v>8.5381735680000007E-5</v>
      </c>
      <c r="BN70" s="2">
        <v>1.3020318574943564E-2</v>
      </c>
      <c r="BO70" s="2">
        <v>8.5381732304628559E-5</v>
      </c>
      <c r="BP70" s="2">
        <v>53.036875098134935</v>
      </c>
      <c r="BQ70" s="2">
        <v>80.747222006399767</v>
      </c>
      <c r="BR70" s="2">
        <v>0.12914921230091023</v>
      </c>
      <c r="BS70" s="2">
        <v>2.4006624633034956</v>
      </c>
      <c r="BT70" s="2">
        <v>5.8611962604672094E-2</v>
      </c>
      <c r="BU70" s="2">
        <v>0.48878780189836124</v>
      </c>
      <c r="BV70" s="2">
        <v>496495.60649051459</v>
      </c>
      <c r="BW70" s="2">
        <v>456.75084438144052</v>
      </c>
      <c r="BX70" s="2">
        <v>8.858679913473873</v>
      </c>
      <c r="BY70" s="2">
        <v>0.60469814600000005</v>
      </c>
      <c r="BZ70" s="2">
        <v>6.5980962700000001</v>
      </c>
      <c r="CA70" s="2">
        <v>0.60469814102645225</v>
      </c>
      <c r="CB70" s="2">
        <v>6.5980966732237567</v>
      </c>
      <c r="CC70" s="2">
        <v>645.52866697599995</v>
      </c>
      <c r="CD70" s="2">
        <v>174.97733965519998</v>
      </c>
      <c r="CE70" s="2">
        <v>645.52919500939527</v>
      </c>
      <c r="CF70" s="2">
        <v>174.97747581385869</v>
      </c>
      <c r="CG70" s="2">
        <v>1.5260031279040001E-3</v>
      </c>
      <c r="CH70" s="2">
        <v>1.5260055265316412E-3</v>
      </c>
      <c r="CI70" s="2">
        <v>5.5471070010183304E-5</v>
      </c>
      <c r="CJ70" s="2">
        <v>5.5490107833985948E-5</v>
      </c>
      <c r="CK70" s="2">
        <v>5.3653685094209171</v>
      </c>
      <c r="CL70" s="2">
        <v>0.8310053761098527</v>
      </c>
      <c r="CM70" s="2">
        <v>69.317545141375021</v>
      </c>
      <c r="CN70" s="2">
        <v>12083.459222636602</v>
      </c>
      <c r="CO70" s="2">
        <v>415.68152342843382</v>
      </c>
      <c r="CP70" s="2">
        <v>413.79497256447672</v>
      </c>
      <c r="CQ70" s="2">
        <v>-240778.98185884755</v>
      </c>
      <c r="CR70" s="2">
        <v>-272560.44893735566</v>
      </c>
      <c r="CS70" s="2">
        <v>1.000587746385188</v>
      </c>
      <c r="CT70" s="2">
        <v>-38420.343219516733</v>
      </c>
      <c r="CU70" s="2">
        <v>-237453.99588824174</v>
      </c>
      <c r="CV70" s="2">
        <v>-62767.635685938265</v>
      </c>
      <c r="CW70" s="2">
        <v>-272589.73447261623</v>
      </c>
      <c r="CX70" s="2">
        <v>-4087.8958201355554</v>
      </c>
      <c r="CY70" s="2">
        <v>-4394.0766956087264</v>
      </c>
      <c r="CZ70" s="2">
        <v>4.0064420949580634E-5</v>
      </c>
      <c r="DA70" s="2">
        <v>-1.5933588308606098E-2</v>
      </c>
      <c r="DB70" s="2">
        <v>3.8137590866578605E-3</v>
      </c>
      <c r="DC70" s="2">
        <v>-4045.6135781616072</v>
      </c>
      <c r="DD70" s="2">
        <v>1.6288464671707756E-3</v>
      </c>
      <c r="DE70" s="2">
        <v>2.5925406349425949E-4</v>
      </c>
      <c r="DF70" s="2">
        <v>197.25124162742668</v>
      </c>
    </row>
    <row r="71" spans="1:110" x14ac:dyDescent="0.3">
      <c r="A71" s="93" t="s">
        <v>298</v>
      </c>
      <c r="B71" s="93">
        <v>31</v>
      </c>
      <c r="C71" s="93">
        <v>4.0541294117647002</v>
      </c>
      <c r="D71" s="93">
        <v>3.8194235294117602</v>
      </c>
      <c r="E71" s="94" t="s">
        <v>332</v>
      </c>
      <c r="F71" s="94" t="s">
        <v>332</v>
      </c>
      <c r="G71" s="93">
        <v>30.023513099999999</v>
      </c>
      <c r="H71" s="93">
        <v>67.857785199999995</v>
      </c>
      <c r="I71" s="93">
        <v>30.023513099999999</v>
      </c>
      <c r="J71" s="93">
        <v>67.857785199999995</v>
      </c>
      <c r="K71" s="93">
        <v>15.5174722</v>
      </c>
      <c r="L71" s="94" t="s">
        <v>332</v>
      </c>
      <c r="M71" s="94" t="s">
        <v>332</v>
      </c>
      <c r="N71" s="93">
        <v>6.3022987100000004E-4</v>
      </c>
      <c r="O71" s="93">
        <v>6.3022987100000004E-4</v>
      </c>
      <c r="P71" s="93">
        <v>8.8621667000000003E-4</v>
      </c>
      <c r="Q71" s="93">
        <v>1.41037963E-4</v>
      </c>
      <c r="R71" s="93">
        <v>1.55214008E-4</v>
      </c>
      <c r="S71" s="93">
        <v>1.55214008E-4</v>
      </c>
      <c r="T71" s="93">
        <v>5.3663651463219173</v>
      </c>
      <c r="U71" s="93">
        <v>0.83104582300292928</v>
      </c>
      <c r="V71" s="93">
        <v>-8.8073857199999998E-3</v>
      </c>
      <c r="W71" s="93">
        <v>1.0938542000000001E-2</v>
      </c>
      <c r="X71" s="93">
        <v>2.131156280000001E-3</v>
      </c>
      <c r="Y71" s="93">
        <v>-8.8087288383474245E-3</v>
      </c>
      <c r="Z71" s="93">
        <v>0.9999690360287552</v>
      </c>
      <c r="AA71" s="93">
        <v>1.3431183474252407E-6</v>
      </c>
      <c r="AB71" s="93">
        <v>-8.8077165053078929E-3</v>
      </c>
      <c r="AC71" s="93">
        <v>1.0003074257626305</v>
      </c>
      <c r="AD71" s="93">
        <v>3.3078530789317039E-7</v>
      </c>
      <c r="AE71" s="94" t="s">
        <v>332</v>
      </c>
      <c r="AF71" s="94" t="s">
        <v>332</v>
      </c>
      <c r="AG71" s="93">
        <v>197.300759</v>
      </c>
      <c r="AH71" s="93">
        <v>197.300759</v>
      </c>
      <c r="AI71" s="93">
        <v>197.28459799999999</v>
      </c>
      <c r="AJ71" s="93">
        <v>197.28360000000001</v>
      </c>
      <c r="AK71" s="93">
        <v>197.28360000000001</v>
      </c>
      <c r="AL71" s="93">
        <v>69.337591199999991</v>
      </c>
      <c r="AM71" s="93">
        <v>12086.435519999999</v>
      </c>
      <c r="AN71" s="93">
        <v>-2241.6848799999998</v>
      </c>
      <c r="AO71" s="93">
        <v>17.388127399999998</v>
      </c>
      <c r="AP71" s="93">
        <v>-2259.0729999999999</v>
      </c>
      <c r="AQ71" s="93">
        <v>187.22232299999999</v>
      </c>
      <c r="AR71" s="93">
        <v>-2428.9072000000001</v>
      </c>
      <c r="AS71" s="94" t="s">
        <v>332</v>
      </c>
      <c r="AT71" s="94" t="s">
        <v>332</v>
      </c>
      <c r="AU71" s="93">
        <v>-237327.51</v>
      </c>
      <c r="AV71" s="93">
        <v>-272554.408</v>
      </c>
      <c r="AW71" s="94" t="s">
        <v>332</v>
      </c>
      <c r="AX71" s="94" t="s">
        <v>332</v>
      </c>
      <c r="AY71" s="93">
        <v>14.697657100000001</v>
      </c>
      <c r="BH71" s="2">
        <v>0.41324529999999998</v>
      </c>
      <c r="BI71" s="2">
        <v>48.164693900000003</v>
      </c>
      <c r="BJ71" s="2">
        <v>0.41324530966195061</v>
      </c>
      <c r="BK71" s="2">
        <v>48.164694295921528</v>
      </c>
      <c r="BL71" s="2">
        <v>1.3021311168E-2</v>
      </c>
      <c r="BM71" s="2">
        <v>8.5393073519999998E-5</v>
      </c>
      <c r="BN71" s="2">
        <v>1.3021310764419031E-2</v>
      </c>
      <c r="BO71" s="2">
        <v>8.539306978282565E-5</v>
      </c>
      <c r="BP71" s="2">
        <v>53.075611295502803</v>
      </c>
      <c r="BQ71" s="2">
        <v>80.743719957112376</v>
      </c>
      <c r="BR71" s="2">
        <v>0.12913264780097922</v>
      </c>
      <c r="BS71" s="2">
        <v>2.401672404461423</v>
      </c>
      <c r="BT71" s="2">
        <v>5.8613182282999325E-2</v>
      </c>
      <c r="BU71" s="2">
        <v>0.48882813900240946</v>
      </c>
      <c r="BV71" s="2">
        <v>496462.73423745402</v>
      </c>
      <c r="BW71" s="2">
        <v>456.81359074744182</v>
      </c>
      <c r="BX71" s="2">
        <v>8.8584209371931717</v>
      </c>
      <c r="BY71" s="2">
        <v>0.60465355799999998</v>
      </c>
      <c r="BZ71" s="2">
        <v>6.5973177700000001</v>
      </c>
      <c r="CA71" s="2">
        <v>0.60465355261676879</v>
      </c>
      <c r="CB71" s="2">
        <v>6.597318202499058</v>
      </c>
      <c r="CC71" s="2">
        <v>645.61575859199991</v>
      </c>
      <c r="CD71" s="2">
        <v>174.96963802560001</v>
      </c>
      <c r="CE71" s="2">
        <v>645.61628609175818</v>
      </c>
      <c r="CF71" s="2">
        <v>174.96977339423535</v>
      </c>
      <c r="CG71" s="2">
        <v>1.5261183204320001E-3</v>
      </c>
      <c r="CH71" s="2">
        <v>1.5261207092561466E-3</v>
      </c>
      <c r="CI71" s="2">
        <v>5.5467826883910386E-5</v>
      </c>
      <c r="CJ71" s="2">
        <v>5.5486863465338208E-5</v>
      </c>
      <c r="CK71" s="2">
        <v>5.3663693814329871</v>
      </c>
      <c r="CL71" s="2">
        <v>0.83104645049510084</v>
      </c>
      <c r="CM71" s="2">
        <v>69.337648734260782</v>
      </c>
      <c r="CN71" s="2">
        <v>12086.44501930727</v>
      </c>
      <c r="CO71" s="2">
        <v>415.70197972618826</v>
      </c>
      <c r="CP71" s="2">
        <v>413.81561693160864</v>
      </c>
      <c r="CQ71" s="2">
        <v>-240884.15256145847</v>
      </c>
      <c r="CR71" s="2">
        <v>-272584.92343384254</v>
      </c>
      <c r="CS71" s="2">
        <v>1.0003203239445069</v>
      </c>
      <c r="CT71" s="2">
        <v>-38411.779056993139</v>
      </c>
      <c r="CU71" s="2">
        <v>-237452.95204769218</v>
      </c>
      <c r="CV71" s="2">
        <v>-62764.787179896113</v>
      </c>
      <c r="CW71" s="2">
        <v>-272586.97536007577</v>
      </c>
      <c r="CX71" s="2">
        <v>-2259.0817346513104</v>
      </c>
      <c r="CY71" s="2">
        <v>-2428.910388302098</v>
      </c>
      <c r="CZ71" s="2">
        <v>4.0073616619211929E-5</v>
      </c>
      <c r="DA71" s="2">
        <v>-8.7676330882278455E-3</v>
      </c>
      <c r="DB71" s="2">
        <v>2.1554864912703433E-3</v>
      </c>
      <c r="DC71" s="2">
        <v>-2239.6442362348394</v>
      </c>
      <c r="DD71" s="2">
        <v>8.8621559455986834E-4</v>
      </c>
      <c r="DE71" s="2">
        <v>1.4103779175971072E-4</v>
      </c>
      <c r="DF71" s="2">
        <v>197.28460459243664</v>
      </c>
    </row>
    <row r="72" spans="1:110" x14ac:dyDescent="0.3">
      <c r="A72" s="93" t="s">
        <v>298</v>
      </c>
      <c r="B72" s="93">
        <v>32</v>
      </c>
      <c r="C72" s="93">
        <v>3.8194235294117602</v>
      </c>
      <c r="D72" s="93">
        <v>3.5847176470588198</v>
      </c>
      <c r="E72" s="94" t="s">
        <v>332</v>
      </c>
      <c r="F72" s="94" t="s">
        <v>332</v>
      </c>
      <c r="G72" s="93">
        <v>30.0256443</v>
      </c>
      <c r="H72" s="93">
        <v>67.858999400000002</v>
      </c>
      <c r="I72" s="93">
        <v>30.0256443</v>
      </c>
      <c r="J72" s="93">
        <v>67.858999400000002</v>
      </c>
      <c r="K72" s="93">
        <v>15.5178928</v>
      </c>
      <c r="L72" s="94" t="s">
        <v>332</v>
      </c>
      <c r="M72" s="94" t="s">
        <v>332</v>
      </c>
      <c r="N72" s="93">
        <v>3.3685635500000001E-4</v>
      </c>
      <c r="O72" s="93">
        <v>3.3685635500000001E-4</v>
      </c>
      <c r="P72" s="93">
        <v>4.7765198099999998E-4</v>
      </c>
      <c r="Q72" s="93">
        <v>7.6011907400000002E-5</v>
      </c>
      <c r="R72" s="93">
        <v>8.3810775200000002E-5</v>
      </c>
      <c r="S72" s="93">
        <v>8.3810775200000002E-5</v>
      </c>
      <c r="T72" s="93">
        <v>5.3668933299921129</v>
      </c>
      <c r="U72" s="93">
        <v>0.83107081057222409</v>
      </c>
      <c r="V72" s="93">
        <v>-4.8451634600000003E-3</v>
      </c>
      <c r="W72" s="93">
        <v>6.0593161499999998E-3</v>
      </c>
      <c r="X72" s="93">
        <v>1.2141526899999994E-3</v>
      </c>
      <c r="Y72" s="93">
        <v>-4.8455724550495669E-3</v>
      </c>
      <c r="Z72" s="93">
        <v>0.99998235802463076</v>
      </c>
      <c r="AA72" s="93">
        <v>4.0899504956684478E-7</v>
      </c>
      <c r="AB72" s="93">
        <v>-4.8452652190781606E-3</v>
      </c>
      <c r="AC72" s="93">
        <v>1.0001659717576565</v>
      </c>
      <c r="AD72" s="93">
        <v>1.0175907816006524E-7</v>
      </c>
      <c r="AE72" s="94" t="s">
        <v>332</v>
      </c>
      <c r="AF72" s="94" t="s">
        <v>332</v>
      </c>
      <c r="AG72" s="93">
        <v>197.31217000000001</v>
      </c>
      <c r="AH72" s="93">
        <v>197.31217000000001</v>
      </c>
      <c r="AI72" s="93">
        <v>197.303226</v>
      </c>
      <c r="AJ72" s="93">
        <v>197.30266900000001</v>
      </c>
      <c r="AK72" s="93">
        <v>197.30266900000001</v>
      </c>
      <c r="AL72" s="93">
        <v>69.348846960000003</v>
      </c>
      <c r="AM72" s="93">
        <v>12088.096595999999</v>
      </c>
      <c r="AN72" s="93">
        <v>-1243.08349</v>
      </c>
      <c r="AO72" s="93">
        <v>9.6253975199999999</v>
      </c>
      <c r="AP72" s="93">
        <v>-1252.7088900000001</v>
      </c>
      <c r="AQ72" s="93">
        <v>104.498649</v>
      </c>
      <c r="AR72" s="93">
        <v>-1347.58214</v>
      </c>
      <c r="AS72" s="94" t="s">
        <v>332</v>
      </c>
      <c r="AT72" s="94" t="s">
        <v>332</v>
      </c>
      <c r="AU72" s="93">
        <v>-237385.32399999999</v>
      </c>
      <c r="AV72" s="93">
        <v>-272567.84999999998</v>
      </c>
      <c r="AW72" s="94" t="s">
        <v>332</v>
      </c>
      <c r="AX72" s="94" t="s">
        <v>332</v>
      </c>
      <c r="AY72" s="93">
        <v>14.697850799999999</v>
      </c>
      <c r="BH72" s="2">
        <v>0.41324525899999998</v>
      </c>
      <c r="BI72" s="2">
        <v>48.166284300000001</v>
      </c>
      <c r="BJ72" s="2">
        <v>0.41324526803170214</v>
      </c>
      <c r="BK72" s="2">
        <v>48.166284664889965</v>
      </c>
      <c r="BL72" s="2">
        <v>1.3021794252E-2</v>
      </c>
      <c r="BM72" s="2">
        <v>8.5399473240000003E-5</v>
      </c>
      <c r="BN72" s="2">
        <v>1.3021793891238849E-2</v>
      </c>
      <c r="BO72" s="2">
        <v>8.5399469638383589E-5</v>
      </c>
      <c r="BP72" s="2">
        <v>53.097126335216508</v>
      </c>
      <c r="BQ72" s="2">
        <v>80.741818274220748</v>
      </c>
      <c r="BR72" s="2">
        <v>0.12912365534601636</v>
      </c>
      <c r="BS72" s="2">
        <v>2.4022278456675732</v>
      </c>
      <c r="BT72" s="2">
        <v>5.8613887570435882E-2</v>
      </c>
      <c r="BU72" s="2">
        <v>0.48884968424480735</v>
      </c>
      <c r="BV72" s="2">
        <v>496443.85506018176</v>
      </c>
      <c r="BW72" s="2">
        <v>456.84606339249416</v>
      </c>
      <c r="BX72" s="2">
        <v>8.8582869483568309</v>
      </c>
      <c r="BY72" s="2">
        <v>0.60462876399999999</v>
      </c>
      <c r="BZ72" s="2">
        <v>6.5968705700000001</v>
      </c>
      <c r="CA72" s="2">
        <v>0.60462875942285732</v>
      </c>
      <c r="CB72" s="2">
        <v>6.5968709821075233</v>
      </c>
      <c r="CC72" s="2">
        <v>645.66417119199991</v>
      </c>
      <c r="CD72" s="2">
        <v>174.96573948559998</v>
      </c>
      <c r="CE72" s="2">
        <v>645.66469963849192</v>
      </c>
      <c r="CF72" s="2">
        <v>174.96587542077864</v>
      </c>
      <c r="CG72" s="2">
        <v>1.5261865301520001E-3</v>
      </c>
      <c r="CH72" s="2">
        <v>1.5261889260709347E-3</v>
      </c>
      <c r="CI72" s="2">
        <v>5.546614893075356E-5</v>
      </c>
      <c r="CJ72" s="2">
        <v>5.5485184935023575E-5</v>
      </c>
      <c r="CK72" s="2">
        <v>5.3668975607929195</v>
      </c>
      <c r="CL72" s="2">
        <v>0.83107143874899303</v>
      </c>
      <c r="CM72" s="2">
        <v>69.348904456424563</v>
      </c>
      <c r="CN72" s="2">
        <v>12088.106117974557</v>
      </c>
      <c r="CO72" s="2">
        <v>415.71324729930882</v>
      </c>
      <c r="CP72" s="2">
        <v>413.82698900198614</v>
      </c>
      <c r="CQ72" s="2">
        <v>-240942.01380031643</v>
      </c>
      <c r="CR72" s="2">
        <v>-272598.36480643443</v>
      </c>
      <c r="CS72" s="2">
        <v>1.0001730384838461</v>
      </c>
      <c r="CT72" s="2">
        <v>-38407.03090099182</v>
      </c>
      <c r="CU72" s="2">
        <v>-237452.37405136041</v>
      </c>
      <c r="CV72" s="2">
        <v>-62763.184785583544</v>
      </c>
      <c r="CW72" s="2">
        <v>-272585.4353607666</v>
      </c>
      <c r="CX72" s="2">
        <v>-1252.7106622166725</v>
      </c>
      <c r="CY72" s="2">
        <v>-1347.5834411799367</v>
      </c>
      <c r="CZ72" s="2">
        <v>4.0078551604474321E-5</v>
      </c>
      <c r="DA72" s="2">
        <v>-4.8232422636715301E-3</v>
      </c>
      <c r="DB72" s="2">
        <v>1.240388008713381E-3</v>
      </c>
      <c r="DC72" s="2">
        <v>-1245.0020436842351</v>
      </c>
      <c r="DD72" s="2">
        <v>4.7765165499871618E-4</v>
      </c>
      <c r="DE72" s="2">
        <v>7.6011855588167021E-5</v>
      </c>
      <c r="DF72" s="2">
        <v>197.30323202063238</v>
      </c>
    </row>
    <row r="73" spans="1:110" x14ac:dyDescent="0.3">
      <c r="A73" s="93" t="s">
        <v>298</v>
      </c>
      <c r="B73" s="93">
        <v>33</v>
      </c>
      <c r="C73" s="93">
        <v>3.5847176470588198</v>
      </c>
      <c r="D73" s="93">
        <v>3.3500117647058798</v>
      </c>
      <c r="E73" s="94" t="s">
        <v>332</v>
      </c>
      <c r="F73" s="94" t="s">
        <v>332</v>
      </c>
      <c r="G73" s="93">
        <v>30.026858499999999</v>
      </c>
      <c r="H73" s="93">
        <v>67.859710100000001</v>
      </c>
      <c r="I73" s="93">
        <v>30.026858499999999</v>
      </c>
      <c r="J73" s="93">
        <v>67.859710100000001</v>
      </c>
      <c r="K73" s="93">
        <v>15.5181247</v>
      </c>
      <c r="L73" s="94" t="s">
        <v>332</v>
      </c>
      <c r="M73" s="94" t="s">
        <v>332</v>
      </c>
      <c r="N73" s="93">
        <v>1.75481749E-4</v>
      </c>
      <c r="O73" s="93">
        <v>1.75481749E-4</v>
      </c>
      <c r="P73" s="93">
        <v>2.5291670200000002E-4</v>
      </c>
      <c r="Q73" s="93">
        <v>4.0247059399999997E-5</v>
      </c>
      <c r="R73" s="93">
        <v>4.4536857099999998E-5</v>
      </c>
      <c r="S73" s="93">
        <v>4.4536857099999998E-5</v>
      </c>
      <c r="T73" s="93">
        <v>5.3671615241222534</v>
      </c>
      <c r="U73" s="93">
        <v>0.83108701447646216</v>
      </c>
      <c r="V73" s="93">
        <v>-2.6650571300000001E-3</v>
      </c>
      <c r="W73" s="93">
        <v>3.37573205E-3</v>
      </c>
      <c r="X73" s="93">
        <v>7.1067491999999991E-4</v>
      </c>
      <c r="Y73" s="93">
        <v>-2.665181840477932E-3</v>
      </c>
      <c r="Z73" s="93">
        <v>0.99998967314606402</v>
      </c>
      <c r="AA73" s="93">
        <v>1.2471047793203505E-7</v>
      </c>
      <c r="AB73" s="93">
        <v>-2.6650887812273566E-3</v>
      </c>
      <c r="AC73" s="93">
        <v>1.0000881017912009</v>
      </c>
      <c r="AD73" s="93">
        <v>3.1651227356593929E-8</v>
      </c>
      <c r="AE73" s="94" t="s">
        <v>332</v>
      </c>
      <c r="AF73" s="94" t="s">
        <v>332</v>
      </c>
      <c r="AG73" s="93">
        <v>197.31869800000001</v>
      </c>
      <c r="AH73" s="93">
        <v>197.31869800000001</v>
      </c>
      <c r="AI73" s="93">
        <v>197.31375</v>
      </c>
      <c r="AJ73" s="93">
        <v>197.313435</v>
      </c>
      <c r="AK73" s="93">
        <v>197.313435</v>
      </c>
      <c r="AL73" s="93">
        <v>69.355205279999993</v>
      </c>
      <c r="AM73" s="93">
        <v>12089.028383999999</v>
      </c>
      <c r="AN73" s="93">
        <v>-693.89968899999997</v>
      </c>
      <c r="AO73" s="93">
        <v>5.32483825</v>
      </c>
      <c r="AP73" s="93">
        <v>-699.22452699999997</v>
      </c>
      <c r="AQ73" s="93">
        <v>59.007708800000003</v>
      </c>
      <c r="AR73" s="93">
        <v>-752.90739799999994</v>
      </c>
      <c r="AS73" s="94" t="s">
        <v>332</v>
      </c>
      <c r="AT73" s="94" t="s">
        <v>332</v>
      </c>
      <c r="AU73" s="93">
        <v>-237417.12400000001</v>
      </c>
      <c r="AV73" s="93">
        <v>-272575.22100000002</v>
      </c>
      <c r="AW73" s="94" t="s">
        <v>332</v>
      </c>
      <c r="AX73" s="94" t="s">
        <v>332</v>
      </c>
      <c r="AY73" s="93">
        <v>14.6980445</v>
      </c>
      <c r="BH73" s="2">
        <v>0.41324764600000002</v>
      </c>
      <c r="BI73" s="2">
        <v>48.167141600000001</v>
      </c>
      <c r="BJ73" s="2">
        <v>0.41324765328549379</v>
      </c>
      <c r="BK73" s="2">
        <v>48.16714205226576</v>
      </c>
      <c r="BL73" s="2">
        <v>1.3021997148E-2</v>
      </c>
      <c r="BM73" s="2">
        <v>8.5403159999999993E-5</v>
      </c>
      <c r="BN73" s="2">
        <v>1.3021996843236454E-2</v>
      </c>
      <c r="BO73" s="2">
        <v>8.5403156152151019E-5</v>
      </c>
      <c r="BP73" s="2">
        <v>53.109087425582025</v>
      </c>
      <c r="BQ73" s="2">
        <v>80.740797265834075</v>
      </c>
      <c r="BR73" s="2">
        <v>0.12911883039429073</v>
      </c>
      <c r="BS73" s="2">
        <v>2.4025328691050376</v>
      </c>
      <c r="BT73" s="2">
        <v>5.8614310232922018E-2</v>
      </c>
      <c r="BU73" s="2">
        <v>0.48886087182728127</v>
      </c>
      <c r="BV73" s="2">
        <v>496432.67627588514</v>
      </c>
      <c r="BW73" s="2">
        <v>456.86190067427373</v>
      </c>
      <c r="BX73" s="2">
        <v>8.8582220414423496</v>
      </c>
      <c r="BY73" s="2">
        <v>0.60461487700000005</v>
      </c>
      <c r="BZ73" s="2">
        <v>6.5966051400000003</v>
      </c>
      <c r="CA73" s="2">
        <v>0.60461487283322446</v>
      </c>
      <c r="CB73" s="2">
        <v>6.5966056030893307</v>
      </c>
      <c r="CC73" s="2">
        <v>645.69131759999993</v>
      </c>
      <c r="CD73" s="2">
        <v>174.9639439968</v>
      </c>
      <c r="CE73" s="2">
        <v>645.6918490638044</v>
      </c>
      <c r="CF73" s="2">
        <v>174.96407933492748</v>
      </c>
      <c r="CG73" s="2">
        <v>1.5262289800479999E-3</v>
      </c>
      <c r="CH73" s="2">
        <v>1.5262313708251586E-3</v>
      </c>
      <c r="CI73" s="2">
        <v>5.5465336048879843E-5</v>
      </c>
      <c r="CJ73" s="2">
        <v>5.5484371829966034E-5</v>
      </c>
      <c r="CK73" s="2">
        <v>5.3671657919308045</v>
      </c>
      <c r="CL73" s="2">
        <v>0.83108763809737596</v>
      </c>
      <c r="CM73" s="2">
        <v>69.355262686136228</v>
      </c>
      <c r="CN73" s="2">
        <v>12089.037869814128</v>
      </c>
      <c r="CO73" s="2">
        <v>415.71945973441859</v>
      </c>
      <c r="CP73" s="2">
        <v>413.83325721491082</v>
      </c>
      <c r="CQ73" s="2">
        <v>-240973.84035212337</v>
      </c>
      <c r="CR73" s="2">
        <v>-272605.73570162972</v>
      </c>
      <c r="CS73" s="2">
        <v>1.0000919736530296</v>
      </c>
      <c r="CT73" s="2">
        <v>-38404.398316330633</v>
      </c>
      <c r="CU73" s="2">
        <v>-237452.05380160449</v>
      </c>
      <c r="CV73" s="2">
        <v>-62762.26674177868</v>
      </c>
      <c r="CW73" s="2">
        <v>-272584.56585726904</v>
      </c>
      <c r="CX73" s="2">
        <v>-699.22459280010366</v>
      </c>
      <c r="CY73" s="2">
        <v>-752.90742882457971</v>
      </c>
      <c r="CZ73" s="2">
        <v>4.0081145288689768E-5</v>
      </c>
      <c r="DA73" s="2">
        <v>-2.6529832337858828E-3</v>
      </c>
      <c r="DB73" s="2">
        <v>7.4236059523198345E-4</v>
      </c>
      <c r="DC73" s="2">
        <v>-699.05046656413492</v>
      </c>
      <c r="DD73" s="2">
        <v>2.5291660598304039E-4</v>
      </c>
      <c r="DE73" s="2">
        <v>4.0247044189524675E-5</v>
      </c>
      <c r="DF73" s="2">
        <v>197.31375607790631</v>
      </c>
    </row>
    <row r="74" spans="1:110" x14ac:dyDescent="0.3">
      <c r="A74" s="93" t="s">
        <v>298</v>
      </c>
      <c r="B74" s="93">
        <v>34</v>
      </c>
      <c r="C74" s="93">
        <v>3.3500117647058798</v>
      </c>
      <c r="D74" s="93">
        <v>3.1153058823529398</v>
      </c>
      <c r="E74" s="94" t="s">
        <v>332</v>
      </c>
      <c r="F74" s="94" t="s">
        <v>332</v>
      </c>
      <c r="G74" s="93">
        <v>30.027569100000001</v>
      </c>
      <c r="H74" s="93">
        <v>67.860145200000005</v>
      </c>
      <c r="I74" s="93">
        <v>30.027569100000001</v>
      </c>
      <c r="J74" s="93">
        <v>67.860145200000005</v>
      </c>
      <c r="K74" s="93">
        <v>15.5182527</v>
      </c>
      <c r="L74" s="94" t="s">
        <v>332</v>
      </c>
      <c r="M74" s="94" t="s">
        <v>332</v>
      </c>
      <c r="N74" s="93">
        <v>8.6723919899999995E-5</v>
      </c>
      <c r="O74" s="93">
        <v>8.6723919899999995E-5</v>
      </c>
      <c r="P74" s="93">
        <v>1.2931044199999999E-4</v>
      </c>
      <c r="Q74" s="93">
        <v>2.0577080800000001E-5</v>
      </c>
      <c r="R74" s="93">
        <v>2.2936489799999999E-5</v>
      </c>
      <c r="S74" s="93">
        <v>2.2936489799999999E-5</v>
      </c>
      <c r="T74" s="93">
        <v>5.3672867084477556</v>
      </c>
      <c r="U74" s="93">
        <v>0.83109842399814515</v>
      </c>
      <c r="V74" s="93">
        <v>-1.46578468E-3</v>
      </c>
      <c r="W74" s="93">
        <v>1.90088618E-3</v>
      </c>
      <c r="X74" s="93">
        <v>4.3510149999999997E-4</v>
      </c>
      <c r="Y74" s="93">
        <v>-1.4658224137076344E-3</v>
      </c>
      <c r="Z74" s="93">
        <v>0.9999936692635476</v>
      </c>
      <c r="AA74" s="93">
        <v>3.7733707634369843E-8</v>
      </c>
      <c r="AB74" s="93">
        <v>-1.4657946597011167E-3</v>
      </c>
      <c r="AC74" s="93">
        <v>1.0000452669921476</v>
      </c>
      <c r="AD74" s="93">
        <v>9.9797011167146994E-9</v>
      </c>
      <c r="AE74" s="94" t="s">
        <v>332</v>
      </c>
      <c r="AF74" s="94" t="s">
        <v>332</v>
      </c>
      <c r="AG74" s="93">
        <v>197.32252399999999</v>
      </c>
      <c r="AH74" s="93">
        <v>197.32252399999999</v>
      </c>
      <c r="AI74" s="93">
        <v>197.319818</v>
      </c>
      <c r="AJ74" s="93">
        <v>197.319637</v>
      </c>
      <c r="AK74" s="93">
        <v>197.319637</v>
      </c>
      <c r="AL74" s="93">
        <v>69.35886576</v>
      </c>
      <c r="AM74" s="93">
        <v>12089.559024</v>
      </c>
      <c r="AN74" s="93">
        <v>-392.16585400000002</v>
      </c>
      <c r="AO74" s="93">
        <v>2.9129368499999999</v>
      </c>
      <c r="AP74" s="93">
        <v>-395.07879100000002</v>
      </c>
      <c r="AQ74" s="93">
        <v>33.990439799999997</v>
      </c>
      <c r="AR74" s="93">
        <v>-426.156294</v>
      </c>
      <c r="AS74" s="94" t="s">
        <v>332</v>
      </c>
      <c r="AT74" s="94" t="s">
        <v>332</v>
      </c>
      <c r="AU74" s="93">
        <v>-237434.614</v>
      </c>
      <c r="AV74" s="93">
        <v>-272579.25199999998</v>
      </c>
      <c r="AW74" s="94" t="s">
        <v>332</v>
      </c>
      <c r="AX74" s="94" t="s">
        <v>332</v>
      </c>
      <c r="AY74" s="93">
        <v>14.6982382</v>
      </c>
      <c r="BH74" s="2">
        <v>0.413251386</v>
      </c>
      <c r="BI74" s="2">
        <v>48.167595400000003</v>
      </c>
      <c r="BJ74" s="2">
        <v>0.41325139271341721</v>
      </c>
      <c r="BK74" s="2">
        <v>48.167595751240384</v>
      </c>
      <c r="BL74" s="2">
        <v>1.3022045099999999E-2</v>
      </c>
      <c r="BM74" s="2">
        <v>8.5405356E-5</v>
      </c>
      <c r="BN74" s="2">
        <v>1.3022044760022953E-2</v>
      </c>
      <c r="BO74" s="2">
        <v>8.5405352618312018E-5</v>
      </c>
      <c r="BP74" s="2">
        <v>53.115778514429238</v>
      </c>
      <c r="BQ74" s="2">
        <v>80.740260982677057</v>
      </c>
      <c r="BR74" s="2">
        <v>0.12911629284272857</v>
      </c>
      <c r="BS74" s="2">
        <v>2.40270002924504</v>
      </c>
      <c r="BT74" s="2">
        <v>5.8614575355361832E-2</v>
      </c>
      <c r="BU74" s="2">
        <v>0.48886635020445968</v>
      </c>
      <c r="BV74" s="2">
        <v>496425.7266712517</v>
      </c>
      <c r="BW74" s="2">
        <v>456.86857838176633</v>
      </c>
      <c r="BX74" s="2">
        <v>8.8581954005418968</v>
      </c>
      <c r="BY74" s="2">
        <v>0.60460698300000004</v>
      </c>
      <c r="BZ74" s="2">
        <v>6.5964395500000004</v>
      </c>
      <c r="CA74" s="2">
        <v>0.60460697848043676</v>
      </c>
      <c r="CB74" s="2">
        <v>6.5964399511124938</v>
      </c>
      <c r="CC74" s="2">
        <v>645.70681356</v>
      </c>
      <c r="CD74" s="2">
        <v>174.96331080319999</v>
      </c>
      <c r="CE74" s="2">
        <v>645.70734172274194</v>
      </c>
      <c r="CF74" s="2">
        <v>174.9634470281259</v>
      </c>
      <c r="CG74" s="2">
        <v>1.52625733628E-3</v>
      </c>
      <c r="CH74" s="2">
        <v>1.5262597347632956E-3</v>
      </c>
      <c r="CI74" s="2">
        <v>5.5465002291242362E-5</v>
      </c>
      <c r="CJ74" s="2">
        <v>5.5484038094506037E-5</v>
      </c>
      <c r="CK74" s="2">
        <v>5.367290960906737</v>
      </c>
      <c r="CL74" s="2">
        <v>0.83109905221822367</v>
      </c>
      <c r="CM74" s="2">
        <v>69.358923030941241</v>
      </c>
      <c r="CN74" s="2">
        <v>12089.56855089107</v>
      </c>
      <c r="CO74" s="2">
        <v>415.72288876285307</v>
      </c>
      <c r="CP74" s="2">
        <v>413.83671793337868</v>
      </c>
      <c r="CQ74" s="2">
        <v>-240991.34477470475</v>
      </c>
      <c r="CR74" s="2">
        <v>-272609.76709950529</v>
      </c>
      <c r="CS74" s="2">
        <v>1.000047372463063</v>
      </c>
      <c r="CT74" s="2">
        <v>-38402.933774165402</v>
      </c>
      <c r="CU74" s="2">
        <v>-237451.87660984503</v>
      </c>
      <c r="CV74" s="2">
        <v>-62761.725375515613</v>
      </c>
      <c r="CW74" s="2">
        <v>-272584.06490262831</v>
      </c>
      <c r="CX74" s="2">
        <v>-395.07855866949348</v>
      </c>
      <c r="CY74" s="2">
        <v>-426.15610631583115</v>
      </c>
      <c r="CZ74" s="2">
        <v>4.008245070213602E-5</v>
      </c>
      <c r="DA74" s="2">
        <v>-1.4591397978841651E-3</v>
      </c>
      <c r="DB74" s="2">
        <v>4.631343171126265E-4</v>
      </c>
      <c r="DC74" s="2">
        <v>-397.51921739696854</v>
      </c>
      <c r="DD74" s="2">
        <v>1.2931040902658132E-4</v>
      </c>
      <c r="DE74" s="2">
        <v>2.0577075645138031E-5</v>
      </c>
      <c r="DF74" s="2">
        <v>197.31982378724521</v>
      </c>
    </row>
    <row r="75" spans="1:110" x14ac:dyDescent="0.3">
      <c r="A75" s="93" t="s">
        <v>298</v>
      </c>
      <c r="B75" s="93">
        <v>35</v>
      </c>
      <c r="C75" s="93">
        <v>3.1153058823529398</v>
      </c>
      <c r="D75" s="93">
        <v>2.8805999999999998</v>
      </c>
      <c r="E75" s="93">
        <v>30.028289900000001</v>
      </c>
      <c r="F75" s="94" t="s">
        <v>332</v>
      </c>
      <c r="G75" s="93">
        <v>30.028004200000002</v>
      </c>
      <c r="H75" s="93">
        <v>67.860430899999997</v>
      </c>
      <c r="I75" s="93">
        <v>30.028004200000002</v>
      </c>
      <c r="J75" s="93">
        <v>67.860430899999997</v>
      </c>
      <c r="K75" s="93">
        <v>15.5183237</v>
      </c>
      <c r="L75" s="93">
        <v>1.1062065399999999E-5</v>
      </c>
      <c r="M75" s="94" t="s">
        <v>332</v>
      </c>
      <c r="N75" s="93">
        <v>3.7908740400000001E-5</v>
      </c>
      <c r="O75" s="93">
        <v>3.7908740400000001E-5</v>
      </c>
      <c r="P75" s="93">
        <v>6.13294735E-5</v>
      </c>
      <c r="Q75" s="93">
        <v>9.7592563699999998E-6</v>
      </c>
      <c r="R75" s="93">
        <v>1.10568796E-5</v>
      </c>
      <c r="S75" s="93">
        <v>1.10568796E-5</v>
      </c>
      <c r="T75" s="93">
        <v>5.3673330893626048</v>
      </c>
      <c r="U75" s="93">
        <v>0.8311072264923739</v>
      </c>
      <c r="V75" s="93">
        <v>-8.0614891199999995E-4</v>
      </c>
      <c r="W75" s="93">
        <v>1.0918670399999999E-3</v>
      </c>
      <c r="X75" s="93">
        <v>2.8571812799999994E-4</v>
      </c>
      <c r="Y75" s="93">
        <v>-8.0615974321434193E-4</v>
      </c>
      <c r="Z75" s="93">
        <v>0.99999585260199475</v>
      </c>
      <c r="AA75" s="93">
        <v>1.0831214341925969E-8</v>
      </c>
      <c r="AB75" s="93">
        <v>-8.061520711509408E-4</v>
      </c>
      <c r="AC75" s="93">
        <v>1.0000217432375524</v>
      </c>
      <c r="AD75" s="93">
        <v>3.159150940833388E-9</v>
      </c>
      <c r="AE75" s="93">
        <v>197.32627199999999</v>
      </c>
      <c r="AF75" s="94" t="s">
        <v>332</v>
      </c>
      <c r="AG75" s="93">
        <v>197.324838</v>
      </c>
      <c r="AH75" s="93">
        <v>197.324838</v>
      </c>
      <c r="AI75" s="93">
        <v>197.32343499999999</v>
      </c>
      <c r="AJ75" s="93">
        <v>197.32332700000001</v>
      </c>
      <c r="AK75" s="93">
        <v>197.32332700000001</v>
      </c>
      <c r="AL75" s="93">
        <v>69.361049159999993</v>
      </c>
      <c r="AM75" s="93">
        <v>12089.86938</v>
      </c>
      <c r="AN75" s="93">
        <v>-226.79799800000001</v>
      </c>
      <c r="AO75" s="93">
        <v>1.50990018</v>
      </c>
      <c r="AP75" s="93">
        <v>-228.30789899999999</v>
      </c>
      <c r="AQ75" s="93">
        <v>20.232365900000001</v>
      </c>
      <c r="AR75" s="93">
        <v>-247.03036399999999</v>
      </c>
      <c r="AS75" s="93">
        <v>-237449.52742633008</v>
      </c>
      <c r="AT75" s="94" t="s">
        <v>332</v>
      </c>
      <c r="AU75" s="93">
        <v>-237444.234</v>
      </c>
      <c r="AV75" s="93">
        <v>-272581.446</v>
      </c>
      <c r="AW75" s="93">
        <v>14.698625699999999</v>
      </c>
      <c r="AX75" s="94" t="s">
        <v>332</v>
      </c>
      <c r="AY75" s="93">
        <v>14.698432</v>
      </c>
      <c r="BH75" s="2">
        <v>0.41325590600000001</v>
      </c>
      <c r="BI75" s="2">
        <v>48.167827000000003</v>
      </c>
      <c r="BJ75" s="2">
        <v>0.41325591458401595</v>
      </c>
      <c r="BK75" s="2">
        <v>48.167827442953325</v>
      </c>
      <c r="BL75" s="2">
        <v>1.3022006184E-2</v>
      </c>
      <c r="BM75" s="2">
        <v>8.5406732279999999E-5</v>
      </c>
      <c r="BN75" s="2">
        <v>1.3022005834134785E-2</v>
      </c>
      <c r="BO75" s="2">
        <v>8.5406728655008322E-5</v>
      </c>
      <c r="BP75" s="2">
        <v>53.119579606655648</v>
      </c>
      <c r="BQ75" s="2">
        <v>80.739991140209511</v>
      </c>
      <c r="BR75" s="2">
        <v>0.12911500460993441</v>
      </c>
      <c r="BS75" s="2">
        <v>2.4027913338417868</v>
      </c>
      <c r="BT75" s="2">
        <v>5.8614750281363037E-2</v>
      </c>
      <c r="BU75" s="2">
        <v>0.48886869140485739</v>
      </c>
      <c r="BV75" s="2">
        <v>496421.10892669577</v>
      </c>
      <c r="BW75" s="2">
        <v>456.87019926005979</v>
      </c>
      <c r="BX75" s="2">
        <v>8.8581900857717635</v>
      </c>
      <c r="BY75" s="2">
        <v>0.60460236599999995</v>
      </c>
      <c r="BZ75" s="2">
        <v>6.5963288200000001</v>
      </c>
      <c r="CA75" s="2">
        <v>0.60460236123218036</v>
      </c>
      <c r="CB75" s="2">
        <v>6.5963292497852599</v>
      </c>
      <c r="CC75" s="2">
        <v>645.71596580000005</v>
      </c>
      <c r="CD75" s="2">
        <v>174.96332376559999</v>
      </c>
      <c r="CE75" s="2">
        <v>645.71649393605003</v>
      </c>
      <c r="CF75" s="2">
        <v>174.96345935178107</v>
      </c>
      <c r="CG75" s="2">
        <v>1.5262780407679999E-3</v>
      </c>
      <c r="CH75" s="2">
        <v>1.5262804332878339E-3</v>
      </c>
      <c r="CI75" s="2">
        <v>5.5464935845213853E-5</v>
      </c>
      <c r="CJ75" s="2">
        <v>5.5483971515523124E-5</v>
      </c>
      <c r="CK75" s="2">
        <v>5.3673373291188939</v>
      </c>
      <c r="CL75" s="2">
        <v>0.83110785202249704</v>
      </c>
      <c r="CM75" s="2">
        <v>69.361106546641096</v>
      </c>
      <c r="CN75" s="2">
        <v>12089.878890463689</v>
      </c>
      <c r="CO75" s="2">
        <v>415.72479080206284</v>
      </c>
      <c r="CP75" s="2">
        <v>413.83863480705827</v>
      </c>
      <c r="CQ75" s="2">
        <v>-241000.97234508576</v>
      </c>
      <c r="CR75" s="2">
        <v>-272611.96185187623</v>
      </c>
      <c r="CS75" s="2">
        <v>1.0000228381756495</v>
      </c>
      <c r="CT75" s="2">
        <v>-38402.111969940641</v>
      </c>
      <c r="CU75" s="2">
        <v>-237451.77961990313</v>
      </c>
      <c r="CV75" s="2">
        <v>-62761.391010786814</v>
      </c>
      <c r="CW75" s="2">
        <v>-272583.76679223101</v>
      </c>
      <c r="CX75" s="2">
        <v>-228.30795097324611</v>
      </c>
      <c r="CY75" s="2">
        <v>-247.03020352053116</v>
      </c>
      <c r="CZ75" s="2">
        <v>4.0083046515261683E-5</v>
      </c>
      <c r="DA75" s="2">
        <v>-8.0249304603401052E-4</v>
      </c>
      <c r="DB75" s="2">
        <v>3.1781266210685112E-4</v>
      </c>
      <c r="DC75" s="2">
        <v>-233.70438630387457</v>
      </c>
      <c r="DD75" s="2">
        <v>6.1329461515124276E-5</v>
      </c>
      <c r="DE75" s="2">
        <v>9.7592544593995412E-6</v>
      </c>
      <c r="DF75" s="2">
        <v>197.3234410865729</v>
      </c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50E134EE-635C-4528-A82E-E345647F9489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52FA-2964-4319-AEC6-472B52D254FC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37.824667653130085</v>
      </c>
      <c r="G3" s="16" t="s">
        <v>13</v>
      </c>
      <c r="H3" s="17">
        <f>B31</f>
        <v>48.062545973171318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36.82750835154075</v>
      </c>
      <c r="P3" s="16" t="s">
        <v>318</v>
      </c>
      <c r="Q3" s="17">
        <f>AA36</f>
        <v>6115.851667935337</v>
      </c>
      <c r="R3" s="18" t="s">
        <v>14</v>
      </c>
      <c r="S3" s="18"/>
      <c r="T3" s="18"/>
      <c r="U3" s="18"/>
      <c r="X3" s="14" t="s">
        <v>15</v>
      </c>
      <c r="Y3" s="15">
        <f>G42</f>
        <v>36.82750835154075</v>
      </c>
      <c r="AB3" s="16" t="s">
        <v>16</v>
      </c>
      <c r="AC3" s="17">
        <f>O19</f>
        <v>26.589630031499517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29.600853422060435</v>
      </c>
      <c r="BF3" s="2"/>
      <c r="BG3" s="2"/>
      <c r="BH3" s="16" t="s">
        <v>20</v>
      </c>
      <c r="BI3" s="17" cm="1">
        <f t="array" ref="BI3">INDEX(H42:H300,B2+B3-5,1)</f>
        <v>67.425521075190517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67.42421601885394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60.9780272097981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58.197068291510405</v>
      </c>
      <c r="P4" s="16" t="s">
        <v>24</v>
      </c>
      <c r="Q4" s="17">
        <f>AE36</f>
        <v>31.643110547202145</v>
      </c>
      <c r="R4" s="21"/>
      <c r="X4" s="14" t="s">
        <v>24</v>
      </c>
      <c r="Y4" s="15">
        <f>AG42</f>
        <v>58.197068291510405</v>
      </c>
      <c r="AB4" s="16" t="s">
        <v>24</v>
      </c>
      <c r="AC4" s="17">
        <f>O20</f>
        <v>38.764109554536624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197.36280724061498</v>
      </c>
      <c r="BF4" s="2"/>
      <c r="BG4" s="2"/>
      <c r="BH4" s="16" t="s">
        <v>24</v>
      </c>
      <c r="BI4" s="17" cm="1">
        <f t="array" ref="BI4">INDEX(AK42:AK300,B2+B3-5,1)</f>
        <v>197.3071436466584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197.31050758040496</v>
      </c>
      <c r="BU4" s="14"/>
      <c r="BV4" s="15"/>
      <c r="BW4" s="14" t="s">
        <v>25</v>
      </c>
      <c r="BX4" s="15">
        <f>F37</f>
        <v>29.599548365723852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14.817082087891995</v>
      </c>
      <c r="G5" s="16" t="s">
        <v>27</v>
      </c>
      <c r="H5" s="17">
        <f>S31</f>
        <v>18.6326</v>
      </c>
      <c r="I5" s="21"/>
      <c r="J5" s="2">
        <f>H3+F14</f>
        <v>85.887213626301403</v>
      </c>
      <c r="K5" s="22" t="s">
        <v>28</v>
      </c>
      <c r="L5" s="2">
        <f>H14+F3</f>
        <v>85.887213626301403</v>
      </c>
      <c r="N5" s="14" t="s">
        <v>27</v>
      </c>
      <c r="O5" s="15">
        <f>AY42</f>
        <v>14.6937395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-1.3939108196843162</v>
      </c>
      <c r="AG5" s="22" t="s">
        <v>28</v>
      </c>
      <c r="AH5" s="2">
        <f>Y15-Y3</f>
        <v>-1.3939108196843151</v>
      </c>
      <c r="AI5" s="22" t="s">
        <v>28</v>
      </c>
      <c r="AJ5" s="2">
        <f>AC15-AC3</f>
        <v>-1.3939108196843115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14.69449270044603</v>
      </c>
      <c r="BF5" s="2"/>
      <c r="BG5" s="2"/>
      <c r="BH5" s="16" t="s">
        <v>27</v>
      </c>
      <c r="BI5" s="17" cm="1">
        <f t="array" ref="BI5">INDEX(AY42:AY300,B2+B3-5,1)</f>
        <v>14.694453596306106</v>
      </c>
      <c r="BJ5" s="2"/>
      <c r="BK5" s="21"/>
      <c r="BM5" s="2">
        <f>BG13</f>
        <v>-1.3050563365844799E-3</v>
      </c>
      <c r="BN5" s="22" t="s">
        <v>28</v>
      </c>
      <c r="BO5" s="2">
        <f>-BE3+BG15</f>
        <v>-1.305056336583732E-3</v>
      </c>
      <c r="BP5" s="22" t="s">
        <v>28</v>
      </c>
      <c r="BQ5" s="2">
        <f>IF(BB8="NO APLICA",BI15-BI3,-BC9+BI15-BI3)</f>
        <v>-1.3050563365766266E-3</v>
      </c>
      <c r="BS5" s="16" t="s">
        <v>27</v>
      </c>
      <c r="BT5" s="17" cm="1">
        <f t="array" ref="BT5">INDEX(AY42:AY300,B2+B3-4,1)</f>
        <v>14.69449270044603</v>
      </c>
      <c r="BU5" s="14"/>
      <c r="BV5" s="15"/>
      <c r="BW5" s="14" t="s">
        <v>24</v>
      </c>
      <c r="BX5" s="15">
        <f>N37</f>
        <v>197.70562030323686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1.1776417155455512E-5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0.98180926621907294</v>
      </c>
      <c r="P6" s="16" t="s">
        <v>31</v>
      </c>
      <c r="Q6" s="17">
        <f>AC36</f>
        <v>0</v>
      </c>
      <c r="S6" s="2">
        <f>O3</f>
        <v>36.82750835154075</v>
      </c>
      <c r="T6" s="22" t="s">
        <v>28</v>
      </c>
      <c r="U6" s="2">
        <f>O13</f>
        <v>36.82750835154075</v>
      </c>
      <c r="W6" s="24" t="s">
        <v>33</v>
      </c>
      <c r="X6" s="14" t="s">
        <v>32</v>
      </c>
      <c r="Y6" s="15">
        <f>N42</f>
        <v>0.98180926621907294</v>
      </c>
      <c r="AB6" s="16" t="s">
        <v>31</v>
      </c>
      <c r="AC6" s="17">
        <f>O22</f>
        <v>0.98180926621907294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4.0319377503370081E-5</v>
      </c>
      <c r="BF6" s="2"/>
      <c r="BG6" s="2"/>
      <c r="BH6" s="16" t="s">
        <v>31</v>
      </c>
      <c r="BI6" s="17" cm="1">
        <f t="array" ref="BI6">INDEX(S42:S300,B2+B3-5,1)</f>
        <v>2.4307221100667729E-5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1.1776417155455563E-5</v>
      </c>
      <c r="BU6" s="14"/>
      <c r="BV6" s="15"/>
      <c r="BW6" s="14" t="s">
        <v>27</v>
      </c>
      <c r="BX6" s="15">
        <f>W37</f>
        <v>14.817082087891995</v>
      </c>
      <c r="CA6" s="2">
        <f>BT3</f>
        <v>67.42421601885394</v>
      </c>
      <c r="CB6" s="22" t="s">
        <v>28</v>
      </c>
      <c r="CC6" s="2">
        <f>BX4+BT19</f>
        <v>67.42421601885394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-283097.3181648638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-49518.394651806215</v>
      </c>
      <c r="P7" s="16" t="s">
        <v>35</v>
      </c>
      <c r="Q7" s="17">
        <f>AG36</f>
        <v>-285326.16672907822</v>
      </c>
      <c r="S7" s="2">
        <f>Q13</f>
        <v>6115.851667935337</v>
      </c>
      <c r="T7" s="22" t="s">
        <v>28</v>
      </c>
      <c r="U7" s="2">
        <f>Q3</f>
        <v>6115.851667935337</v>
      </c>
      <c r="W7" s="25">
        <f>C42</f>
        <v>9.6416000000000004</v>
      </c>
      <c r="X7" s="14" t="s">
        <v>35</v>
      </c>
      <c r="Y7" s="15">
        <f>AU42</f>
        <v>-49518.394651806215</v>
      </c>
      <c r="AB7" s="16" t="s">
        <v>35</v>
      </c>
      <c r="AC7" s="17">
        <f>O23</f>
        <v>-70061.537537735174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3.1153058823529438</v>
      </c>
      <c r="BD7" s="14" t="s">
        <v>35</v>
      </c>
      <c r="BE7" s="15" cm="1">
        <f t="array" ref="BE7">INDEX(AU42:AU300,B2+B3-4,1)</f>
        <v>-237441.21122009933</v>
      </c>
      <c r="BF7" s="2"/>
      <c r="BG7" s="2"/>
      <c r="BH7" s="16" t="s">
        <v>35</v>
      </c>
      <c r="BI7" s="17" cm="1">
        <f t="array" ref="BI7">INDEX(AV42:AV300,B2+B3-5,1)</f>
        <v>-272579.9763753633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-272582.33394888235</v>
      </c>
      <c r="BU7" s="14"/>
      <c r="BV7" s="15"/>
      <c r="BW7" s="14" t="s">
        <v>32</v>
      </c>
      <c r="BX7" s="15">
        <f>J37</f>
        <v>1.1776417155455512E-5</v>
      </c>
      <c r="BZ7" s="21"/>
      <c r="CA7" s="2">
        <f>BV19*B12</f>
        <v>29.599548365723855</v>
      </c>
      <c r="CB7" s="22" t="s">
        <v>28</v>
      </c>
      <c r="CC7" s="2">
        <f>BX4</f>
        <v>29.599548365723852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39.984332394999107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197.3106064019112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-237445.03220671392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10.052534679169938</v>
      </c>
      <c r="K9" s="22" t="s">
        <v>28</v>
      </c>
      <c r="L9" s="2">
        <f>H14*H17+F3*F6</f>
        <v>10.052534679169938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36.82750835154075</v>
      </c>
      <c r="Z9" s="37" t="s">
        <v>41</v>
      </c>
      <c r="AA9" s="38">
        <f>P42</f>
        <v>0.99990866497137987</v>
      </c>
      <c r="AB9" s="39" t="s">
        <v>42</v>
      </c>
      <c r="AC9" s="40">
        <f>J42</f>
        <v>25.195719211815206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29.600853422060435</v>
      </c>
      <c r="BF9" s="37" t="s">
        <v>41</v>
      </c>
      <c r="BG9" s="38" cm="1">
        <f t="array" ref="BG9">INDEX(P42:P300,B2+B3-4,1)</f>
        <v>6.5360566234245877E-5</v>
      </c>
      <c r="BH9" s="39" t="s">
        <v>47</v>
      </c>
      <c r="BI9" s="40" cm="1">
        <f t="array" ref="BI9">INDEX(J42:J300,B2+B3-4,1)</f>
        <v>67.42421601885394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58.197068291510405</v>
      </c>
      <c r="Z10" s="37" t="s">
        <v>51</v>
      </c>
      <c r="AA10" s="38">
        <f>Q42</f>
        <v>0.95447649611730512</v>
      </c>
      <c r="AB10" s="39" t="s">
        <v>52</v>
      </c>
      <c r="AC10" s="40">
        <f>AJ42</f>
        <v>39.912157869352413</v>
      </c>
      <c r="AF10" s="2">
        <f>AA11</f>
        <v>-1.8094366707114751</v>
      </c>
      <c r="AG10" s="22" t="s">
        <v>28</v>
      </c>
      <c r="AH10" s="2">
        <f>Y15*Y18-Y3*Y6</f>
        <v>-1.8094366707114702</v>
      </c>
      <c r="AI10" s="22" t="s">
        <v>28</v>
      </c>
      <c r="AJ10" s="2">
        <f>AC15*AC18-AC3*AC6</f>
        <v>-1.8094366707114737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197.36280724061498</v>
      </c>
      <c r="BF10" s="37" t="s">
        <v>51</v>
      </c>
      <c r="BG10" s="38" cm="1">
        <f t="array" ref="BG10">INDEX(Q42:Q300,B2+B3-4,1)</f>
        <v>1.0399774351144021E-5</v>
      </c>
      <c r="BH10" s="39" t="s">
        <v>52</v>
      </c>
      <c r="BI10" s="40" cm="1">
        <f t="array" ref="BI10">INDEX(AJ42:AJ300,B2+B3-4,1)</f>
        <v>197.31050758040496</v>
      </c>
      <c r="BJ10" s="2"/>
      <c r="BK10" s="2"/>
      <c r="BM10" s="2">
        <f>BG11</f>
        <v>-8.4491135438894392E-4</v>
      </c>
      <c r="BN10" s="22" t="s">
        <v>28</v>
      </c>
      <c r="BO10" s="2">
        <f>-BE3*BE6+BG15*BG18</f>
        <v>-8.4491135437813323E-4</v>
      </c>
      <c r="BP10" s="22" t="s">
        <v>28</v>
      </c>
      <c r="BQ10" s="2">
        <f>IF(BB8="NO APLICA",BI15*BI18-BI3*BI6,-BC9*BC12+BI15*BI18-BI3*BI6)</f>
        <v>-8.449113543848143E-4</v>
      </c>
      <c r="BZ10" s="21"/>
      <c r="CB10" s="2"/>
      <c r="CI10" s="2"/>
    </row>
    <row r="11" spans="1:88" ht="15.6" x14ac:dyDescent="0.3">
      <c r="A11" s="1" t="s">
        <v>53</v>
      </c>
      <c r="B11" s="2">
        <v>2.5971816816233102</v>
      </c>
      <c r="D11" s="13"/>
      <c r="E11" s="25">
        <f>N31</f>
        <v>397725.78334740235</v>
      </c>
      <c r="F11" s="26"/>
      <c r="G11" s="27"/>
      <c r="I11" s="18" t="s">
        <v>54</v>
      </c>
      <c r="J11" s="18"/>
      <c r="K11" s="18"/>
      <c r="L11" s="18"/>
      <c r="N11" s="25">
        <f>-P36</f>
        <v>756552.76624504221</v>
      </c>
      <c r="R11" s="21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-1.8094366707114751</v>
      </c>
      <c r="AB11" s="39" t="s">
        <v>27</v>
      </c>
      <c r="AC11" s="40">
        <f>AY42</f>
        <v>14.6937395</v>
      </c>
      <c r="AF11" s="2">
        <f>AA11</f>
        <v>-1.8094366707114751</v>
      </c>
      <c r="AG11" s="22" t="s">
        <v>28</v>
      </c>
      <c r="AH11" s="2">
        <f>X23+Z23</f>
        <v>-1.8094366707113867</v>
      </c>
      <c r="AI11" s="22" t="s">
        <v>28</v>
      </c>
      <c r="AJ11" s="2">
        <f>X24+Z24</f>
        <v>-1.8094366707114655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14.69449270044603</v>
      </c>
      <c r="BF11" s="43" t="s">
        <v>55</v>
      </c>
      <c r="BG11" s="38" cm="1">
        <f t="array" ref="BG11">INDEX(V42:V300,B2+B3-4,1)</f>
        <v>-8.4491135438894392E-4</v>
      </c>
      <c r="BH11" s="39" t="s">
        <v>27</v>
      </c>
      <c r="BI11" s="40" cm="1">
        <f t="array" ref="BI11">INDEX(AY42:AY300,B2+B3-4,1)</f>
        <v>14.69449270044603</v>
      </c>
      <c r="BJ11" s="2"/>
      <c r="BK11" s="2"/>
      <c r="BM11" s="2">
        <f>BG11</f>
        <v>-8.4491135438894392E-4</v>
      </c>
      <c r="BN11" s="22" t="s">
        <v>28</v>
      </c>
      <c r="BO11" s="2">
        <f>BD23+BF23</f>
        <v>-8.4491135437723269E-4</v>
      </c>
      <c r="BP11" s="22" t="s">
        <v>28</v>
      </c>
      <c r="BQ11" s="2">
        <f>BD24+BF24</f>
        <v>-8.4491135438412269E-4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36.157588951303005</v>
      </c>
      <c r="T12" s="22" t="s">
        <v>28</v>
      </c>
      <c r="U12" s="2">
        <f>O13*O16</f>
        <v>36.157588951303005</v>
      </c>
      <c r="W12" s="25"/>
      <c r="X12" s="35" t="s">
        <v>58</v>
      </c>
      <c r="Y12" s="36">
        <f>O42</f>
        <v>0.98180926621907294</v>
      </c>
      <c r="Z12" s="43" t="s">
        <v>59</v>
      </c>
      <c r="AA12" s="38">
        <f>W42</f>
        <v>0.41552585102715889</v>
      </c>
      <c r="AB12" s="39" t="s">
        <v>60</v>
      </c>
      <c r="AC12" s="40">
        <f>R42</f>
        <v>0.96431097184787495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4.0319377503370081E-5</v>
      </c>
      <c r="BF12" s="43" t="s">
        <v>59</v>
      </c>
      <c r="BG12" s="38" cm="1">
        <f t="array" ref="BG12">INDEX(W42:W300,B2+B3-4,1)</f>
        <v>-4.6014498219553595E-4</v>
      </c>
      <c r="BH12" s="39" t="s">
        <v>60</v>
      </c>
      <c r="BI12" s="40" cm="1">
        <f t="array" ref="BI12">INDEX(R42:R300,B2+B3-4,1)</f>
        <v>1.1776417155455563E-5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7.9401569421757331E-4</v>
      </c>
      <c r="CB12" s="22" t="s">
        <v>28</v>
      </c>
      <c r="CC12" s="2">
        <f>BT19*BT22+BX4*BX7</f>
        <v>7.9401569421756984E-4</v>
      </c>
      <c r="CH12" s="2"/>
      <c r="CI12" s="2"/>
    </row>
    <row r="13" spans="1:88" ht="16.2" x14ac:dyDescent="0.3">
      <c r="A13" s="7" t="s">
        <v>65</v>
      </c>
      <c r="B13" s="2">
        <v>0.98077763787890904</v>
      </c>
      <c r="D13" s="13"/>
      <c r="F13" s="26"/>
      <c r="G13" s="27"/>
      <c r="N13" s="14" t="s">
        <v>319</v>
      </c>
      <c r="O13" s="15">
        <f>E36</f>
        <v>36.82750835154075</v>
      </c>
      <c r="P13" s="16" t="s">
        <v>320</v>
      </c>
      <c r="Q13" s="17">
        <f>Z36</f>
        <v>6115.851667935337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-1.3939108196843162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-1.3050563365844799E-3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3.4857662916784561E-4</v>
      </c>
      <c r="CB13" s="22" t="s">
        <v>28</v>
      </c>
      <c r="CC13" s="2">
        <f>BX4*BX7</f>
        <v>3.4857662916784555E-4</v>
      </c>
      <c r="CH13" s="2"/>
      <c r="CI13" s="2"/>
    </row>
    <row r="14" spans="1:88" ht="16.8" thickBot="1" x14ac:dyDescent="0.35">
      <c r="A14" s="12" t="s">
        <v>69</v>
      </c>
      <c r="B14" s="2">
        <v>1.1132696077973108E-5</v>
      </c>
      <c r="D14" s="13"/>
      <c r="E14" s="14" t="s">
        <v>66</v>
      </c>
      <c r="F14" s="15">
        <f>D31</f>
        <v>37.824667653130085</v>
      </c>
      <c r="G14" s="16" t="s">
        <v>67</v>
      </c>
      <c r="H14" s="17">
        <f>C31</f>
        <v>48.062545973171318</v>
      </c>
      <c r="N14" s="14" t="s">
        <v>24</v>
      </c>
      <c r="O14" s="15">
        <f>M36</f>
        <v>38.764109554536624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-3082.7091997302614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196.77467916338452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197.30936652973551</v>
      </c>
      <c r="G15" s="16" t="s">
        <v>24</v>
      </c>
      <c r="H15" s="17">
        <f>K31</f>
        <v>117.73282335130094</v>
      </c>
      <c r="J15" s="2">
        <f>E11</f>
        <v>397725.78334740235</v>
      </c>
      <c r="K15" s="22" t="s">
        <v>28</v>
      </c>
      <c r="L15" s="2">
        <f>H14*H18-H3*H7</f>
        <v>397725.78334740177</v>
      </c>
      <c r="N15" s="14" t="s">
        <v>27</v>
      </c>
      <c r="O15" s="15">
        <f>V36</f>
        <v>14.6937395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35.433597531856435</v>
      </c>
      <c r="AB15" s="16" t="s">
        <v>73</v>
      </c>
      <c r="AC15" s="17">
        <f>H42</f>
        <v>25.195719211815206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29.599548365723852</v>
      </c>
      <c r="BH15" s="16" t="s">
        <v>21</v>
      </c>
      <c r="BI15" s="17" cm="1">
        <f t="array" ref="BI15">INDEX(H42:H300,B2+B3-4,1)</f>
        <v>67.42421601885394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14.817082087891995</v>
      </c>
      <c r="G16" s="16" t="s">
        <v>27</v>
      </c>
      <c r="H16" s="17">
        <f>T31</f>
        <v>18.6326</v>
      </c>
      <c r="J16" s="2">
        <f>E11</f>
        <v>397725.78334740235</v>
      </c>
      <c r="K16" s="2" t="s">
        <v>28</v>
      </c>
      <c r="L16" s="2">
        <f>F14*F18-F3*F7</f>
        <v>397725.78334740549</v>
      </c>
      <c r="N16" s="14" t="s">
        <v>30</v>
      </c>
      <c r="O16" s="15">
        <f>I36</f>
        <v>0.98180926621907294</v>
      </c>
      <c r="P16" s="16" t="s">
        <v>31</v>
      </c>
      <c r="Q16" s="17">
        <f>AB36</f>
        <v>0</v>
      </c>
      <c r="W16" s="25">
        <f>D42</f>
        <v>9.530423529411765</v>
      </c>
      <c r="X16" s="14" t="s">
        <v>24</v>
      </c>
      <c r="Y16" s="15">
        <f>AG43</f>
        <v>67.090192923936641</v>
      </c>
      <c r="AB16" s="16" t="s">
        <v>24</v>
      </c>
      <c r="AC16" s="17">
        <f>AK42</f>
        <v>39.912157869352413</v>
      </c>
      <c r="AF16" s="2">
        <f>AA14</f>
        <v>-3082.7091997302614</v>
      </c>
      <c r="AG16" s="22" t="s">
        <v>28</v>
      </c>
      <c r="AH16" s="2">
        <f>Y15*Y19-Y3*Y7</f>
        <v>-3082.7091997526586</v>
      </c>
      <c r="AI16" s="22" t="s">
        <v>28</v>
      </c>
      <c r="AJ16" s="2">
        <f>AC15*AC19-AC3*AC7</f>
        <v>-3082.7091997307725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2.8806000000000025</v>
      </c>
      <c r="BD16" s="14"/>
      <c r="BE16" s="15"/>
      <c r="BF16" s="41" t="s">
        <v>24</v>
      </c>
      <c r="BG16" s="42">
        <f>BX5</f>
        <v>197.70562030323686</v>
      </c>
      <c r="BH16" s="16" t="s">
        <v>24</v>
      </c>
      <c r="BI16" s="17" cm="1">
        <f t="array" ref="BI16">INDEX(AK42:AK300,B2+B3-4,1)</f>
        <v>197.31050758040496</v>
      </c>
      <c r="BJ16" s="2"/>
      <c r="BK16" s="2"/>
      <c r="BM16" s="2">
        <f>BG14</f>
        <v>196.77467916338452</v>
      </c>
      <c r="BN16" s="22" t="s">
        <v>28</v>
      </c>
      <c r="BO16" s="2">
        <f>-BE3*BE7+BG15*BG19</f>
        <v>196.77467916533351</v>
      </c>
      <c r="BP16" s="22" t="s">
        <v>28</v>
      </c>
      <c r="BQ16" s="2">
        <f>IF(BB8="NO APLICA",BI15*BI19-BI3*BI7,-BC9*BC13+BI15*BI19-BI3*BI7)</f>
        <v>196.77467916533351</v>
      </c>
      <c r="BX16" s="25">
        <f>P37</f>
        <v>1040048.2623583507</v>
      </c>
    </row>
    <row r="17" spans="1:82" ht="15.6" x14ac:dyDescent="0.3">
      <c r="D17" s="13"/>
      <c r="E17" s="14" t="s">
        <v>30</v>
      </c>
      <c r="F17" s="15">
        <f>H31</f>
        <v>1.1776417155455512E-5</v>
      </c>
      <c r="G17" s="16" t="s">
        <v>31</v>
      </c>
      <c r="H17" s="17">
        <f>G31</f>
        <v>0.209146</v>
      </c>
      <c r="K17" s="22" t="s">
        <v>28</v>
      </c>
      <c r="L17" s="2">
        <f>E11</f>
        <v>397725.78334740235</v>
      </c>
      <c r="N17" s="14" t="s">
        <v>35</v>
      </c>
      <c r="O17" s="15">
        <f>R36</f>
        <v>-70061.537537735174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14.693751939680356</v>
      </c>
      <c r="AB17" s="16" t="s">
        <v>27</v>
      </c>
      <c r="AC17" s="17">
        <f>AY42</f>
        <v>14.6937395</v>
      </c>
      <c r="AF17" s="2">
        <f>AA14</f>
        <v>-3082.7091997302614</v>
      </c>
      <c r="AG17" s="22" t="s">
        <v>28</v>
      </c>
      <c r="AH17" s="2">
        <f>X25+Z25</f>
        <v>-3082.7091997857133</v>
      </c>
      <c r="AI17" s="22" t="s">
        <v>28</v>
      </c>
      <c r="AJ17" s="2">
        <f>X26+Z26</f>
        <v>-3082.7091997303373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14.817082087891995</v>
      </c>
      <c r="BH17" s="16" t="s">
        <v>27</v>
      </c>
      <c r="BI17" s="17" cm="1">
        <f t="array" ref="BI17">INDEX(AY42:AY300,B2+B3-4,1)</f>
        <v>14.69449270044603</v>
      </c>
      <c r="BJ17" s="2"/>
      <c r="BK17" s="2"/>
      <c r="BM17" s="2">
        <f>BG14</f>
        <v>196.77467916338452</v>
      </c>
      <c r="BN17" s="22" t="s">
        <v>28</v>
      </c>
      <c r="BO17" s="2">
        <f>BD25+BF25</f>
        <v>196.77467916319725</v>
      </c>
      <c r="BP17" s="22" t="s">
        <v>28</v>
      </c>
      <c r="BQ17" s="2">
        <f>BD26+BF26</f>
        <v>196.77467916660913</v>
      </c>
    </row>
    <row r="18" spans="1:82" ht="16.2" thickBot="1" x14ac:dyDescent="0.35">
      <c r="D18" s="13"/>
      <c r="E18" s="14" t="s">
        <v>35</v>
      </c>
      <c r="F18" s="15">
        <f>Q31</f>
        <v>-272582.33394888241</v>
      </c>
      <c r="G18" s="16" t="s">
        <v>35</v>
      </c>
      <c r="H18" s="17">
        <f>P31</f>
        <v>-235341.53160407144</v>
      </c>
      <c r="S18" s="2">
        <f>N11</f>
        <v>756552.76624504221</v>
      </c>
      <c r="T18" s="22" t="s">
        <v>28</v>
      </c>
      <c r="U18" s="2">
        <f>O3*O7-O13*O17</f>
        <v>756552.76619844371</v>
      </c>
      <c r="W18" s="24" t="s">
        <v>77</v>
      </c>
      <c r="X18" s="14" t="s">
        <v>32</v>
      </c>
      <c r="Y18" s="15">
        <f>N43</f>
        <v>0.96936677823105499</v>
      </c>
      <c r="AB18" s="16" t="s">
        <v>31</v>
      </c>
      <c r="AC18" s="17">
        <f>S42</f>
        <v>0.96431097184787495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1.1776417155455512E-5</v>
      </c>
      <c r="BH18" s="16" t="s">
        <v>31</v>
      </c>
      <c r="BI18" s="17" cm="1">
        <f t="array" ref="BI18">INDEX(S42:S300,B2+B3-4,1)</f>
        <v>1.1776417155455563E-5</v>
      </c>
      <c r="BJ18" s="2"/>
      <c r="BK18" s="2"/>
      <c r="BL18" s="2"/>
      <c r="BM18" s="2"/>
      <c r="BN18" s="2"/>
      <c r="BO18" s="2"/>
      <c r="BP18" s="2"/>
      <c r="CA18" s="54">
        <f>BT3*BT7</f>
        <v>-18378650.167092826</v>
      </c>
      <c r="CB18" s="55" t="s">
        <v>28</v>
      </c>
      <c r="CC18" s="54">
        <f>BT19*BT23+BX4*BX8-BX16</f>
        <v>-18378650.16709283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0.148148</v>
      </c>
      <c r="N19" s="14" t="s">
        <v>323</v>
      </c>
      <c r="O19" s="15">
        <f>O13-Q19</f>
        <v>26.589630031499517</v>
      </c>
      <c r="P19" s="14" t="s">
        <v>12</v>
      </c>
      <c r="Q19" s="15">
        <f>G36</f>
        <v>10.237878320041233</v>
      </c>
      <c r="S19" s="2">
        <f>N11</f>
        <v>756552.76624504221</v>
      </c>
      <c r="T19" s="22" t="s">
        <v>28</v>
      </c>
      <c r="U19" s="2">
        <f>Q3*Q7-Q13*Q17</f>
        <v>756552.76624512672</v>
      </c>
      <c r="W19" s="25">
        <f>W7-W16</f>
        <v>0.11117647058823543</v>
      </c>
      <c r="X19" s="14" t="s">
        <v>35</v>
      </c>
      <c r="Y19" s="15">
        <f>AU43</f>
        <v>-51553.382355594287</v>
      </c>
      <c r="AB19" s="16" t="s">
        <v>35</v>
      </c>
      <c r="AC19" s="17">
        <f>AV42</f>
        <v>-74059.924865772104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0.23470588235294132</v>
      </c>
      <c r="BD19" s="14"/>
      <c r="BE19" s="15"/>
      <c r="BF19" s="41" t="s">
        <v>35</v>
      </c>
      <c r="BG19" s="42">
        <f>BX8</f>
        <v>-237445.03220671392</v>
      </c>
      <c r="BH19" s="16" t="s">
        <v>35</v>
      </c>
      <c r="BI19" s="17" cm="1">
        <f t="array" ref="BI19">INDEX(AV42:AV300,B2+B3-4,1)</f>
        <v>-272582.33394888235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37.824667653130085</v>
      </c>
      <c r="BU19" s="16" t="s">
        <v>83</v>
      </c>
      <c r="BV19" s="17">
        <f>E37-G37</f>
        <v>29.599548365723855</v>
      </c>
      <c r="CA19" s="54">
        <f>BX16</f>
        <v>1040048.2623583507</v>
      </c>
      <c r="CB19" s="55" t="s">
        <v>28</v>
      </c>
      <c r="CC19" s="54">
        <f>BX4*BX8-BV19*BV23</f>
        <v>1040048.2623583497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0.6930033332237322</v>
      </c>
      <c r="N20" s="14" t="s">
        <v>24</v>
      </c>
      <c r="O20" s="15">
        <f>AVERAGE(O14,Q20)</f>
        <v>38.764109554536624</v>
      </c>
      <c r="P20" s="14" t="s">
        <v>24</v>
      </c>
      <c r="Q20" s="15">
        <f>O36</f>
        <v>38.764109554536624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197.30936652973551</v>
      </c>
      <c r="BU20" s="16" t="s">
        <v>24</v>
      </c>
      <c r="BV20" s="17">
        <f>M37</f>
        <v>197.30936652973551</v>
      </c>
    </row>
    <row r="21" spans="1:82" ht="15" thickBot="1" x14ac:dyDescent="0.35">
      <c r="A21" s="9"/>
      <c r="D21" s="13"/>
      <c r="F21" s="11" t="s">
        <v>325</v>
      </c>
      <c r="G21" s="2">
        <v>0.80443574093469605</v>
      </c>
      <c r="N21" s="14" t="s">
        <v>27</v>
      </c>
      <c r="O21" s="15">
        <f>AVERAGE(O15,Q21)</f>
        <v>14.6937395</v>
      </c>
      <c r="P21" s="14" t="s">
        <v>27</v>
      </c>
      <c r="Q21" s="15">
        <f>X36</f>
        <v>14.6937395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14.817082087891995</v>
      </c>
      <c r="BU21" s="16" t="s">
        <v>27</v>
      </c>
      <c r="BV21" s="17">
        <f>V37</f>
        <v>14.817082087891995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9543.5771580593682</v>
      </c>
      <c r="N22" s="14" t="s">
        <v>30</v>
      </c>
      <c r="O22" s="15">
        <f>AVERAGE(O16,Q22)</f>
        <v>0.98180926621907294</v>
      </c>
      <c r="P22" s="14" t="s">
        <v>30</v>
      </c>
      <c r="Q22" s="15">
        <f>K36</f>
        <v>0.98180926621907294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519.57710922967021</v>
      </c>
      <c r="AC22" s="10" t="s">
        <v>90</v>
      </c>
      <c r="AD22" s="65">
        <f>AL42</f>
        <v>96.297263792994727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413.38840098076287</v>
      </c>
      <c r="BI22" s="10" t="s">
        <v>90</v>
      </c>
      <c r="BJ22" s="65" cm="1">
        <f t="array" ref="BJ22">INDEX(AL42:AL300,B2+B3-4,1)</f>
        <v>68.359763657657155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1.1776417155455512E-5</v>
      </c>
      <c r="BU22" s="16" t="s">
        <v>31</v>
      </c>
      <c r="BV22" s="17">
        <f>I37</f>
        <v>1.1776417155455512E-5</v>
      </c>
    </row>
    <row r="23" spans="1:82" ht="16.8" thickBot="1" x14ac:dyDescent="0.35">
      <c r="A23" s="9"/>
      <c r="D23" s="13"/>
      <c r="F23" s="11" t="s">
        <v>327</v>
      </c>
      <c r="G23" s="2">
        <v>1338.3028227852965</v>
      </c>
      <c r="N23" s="14" t="s">
        <v>35</v>
      </c>
      <c r="O23" s="15">
        <f>AVERAGE(O17,Q23)</f>
        <v>-70061.537537735174</v>
      </c>
      <c r="P23" s="14" t="s">
        <v>35</v>
      </c>
      <c r="Q23" s="15">
        <f>T36</f>
        <v>-70061.537537735174</v>
      </c>
      <c r="S23" s="2">
        <f>B11</f>
        <v>2.5971816816233102</v>
      </c>
      <c r="T23" s="22" t="s">
        <v>28</v>
      </c>
      <c r="U23" s="2">
        <f>O19/Q19</f>
        <v>2.5971816816233102</v>
      </c>
      <c r="W23" s="68" t="s">
        <v>91</v>
      </c>
      <c r="X23" s="69">
        <f>Y42</f>
        <v>-0.44088211166230168</v>
      </c>
      <c r="Y23" s="68" t="s">
        <v>92</v>
      </c>
      <c r="Z23" s="69">
        <f>AA42</f>
        <v>-1.3685545590490851</v>
      </c>
      <c r="AA23" s="10" t="s">
        <v>93</v>
      </c>
      <c r="AB23" s="70">
        <f>T42</f>
        <v>4.3867149668323755</v>
      </c>
      <c r="AC23" s="10" t="s">
        <v>94</v>
      </c>
      <c r="AD23" s="71">
        <f>AM42</f>
        <v>3710.3894063392609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-8.4485873531813481E-4</v>
      </c>
      <c r="BE23" s="68" t="s">
        <v>92</v>
      </c>
      <c r="BF23" s="69" cm="1">
        <f t="array" ref="BF23">INDEX(AA42:AA300,B2+B3-4,1)</f>
        <v>-5.261905909791485E-8</v>
      </c>
      <c r="BG23" s="10" t="s">
        <v>93</v>
      </c>
      <c r="BH23" s="70" cm="1">
        <f t="array" ref="BH23">INDEX(T42:T300,B2+B3-4,1)</f>
        <v>5.2929554987407448</v>
      </c>
      <c r="BI23" s="10" t="s">
        <v>94</v>
      </c>
      <c r="BJ23" s="71" cm="1">
        <f t="array" ref="BJ23">INDEX(AM42:AM300,B2+B3-4,1)</f>
        <v>12011.691493401426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-272582.33394888241</v>
      </c>
      <c r="BU23" s="16" t="s">
        <v>35</v>
      </c>
      <c r="BV23" s="17">
        <f>R37</f>
        <v>-272582.33394888241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-0.46527317351241465</v>
      </c>
      <c r="Y24" s="72" t="s">
        <v>96</v>
      </c>
      <c r="Z24" s="73">
        <f>AD42</f>
        <v>-1.3441634971990508</v>
      </c>
      <c r="AA24" s="10" t="s">
        <v>97</v>
      </c>
      <c r="AB24" s="71">
        <f>U42</f>
        <v>0.14559607323695978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-8.4489598549629169E-4</v>
      </c>
      <c r="BE24" s="74" t="s">
        <v>99</v>
      </c>
      <c r="BF24" s="75" cm="1">
        <f t="array" ref="BF24">INDEX(AD42:AD300,B2+B3-4,1)</f>
        <v>-1.5368887830989459E-8</v>
      </c>
      <c r="BG24" s="10" t="s">
        <v>97</v>
      </c>
      <c r="BH24" s="71" cm="1">
        <f t="array" ref="BH24">INDEX(U42:U300,B2+B3-4,1)</f>
        <v>0.82567738547171887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0.99999999999999989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0.97760763613102153</v>
      </c>
      <c r="Q25" s="129"/>
      <c r="R25" s="102" t="s">
        <v>329</v>
      </c>
      <c r="S25" s="11" t="s">
        <v>322</v>
      </c>
      <c r="T25" s="128">
        <v>0.24077399999999993</v>
      </c>
      <c r="U25" s="129"/>
      <c r="W25" s="77" t="s">
        <v>101</v>
      </c>
      <c r="X25" s="78">
        <f>AO42</f>
        <v>16112.635713662345</v>
      </c>
      <c r="Y25" s="77" t="s">
        <v>102</v>
      </c>
      <c r="Z25" s="78">
        <f>AP42</f>
        <v>-19195.344913448058</v>
      </c>
      <c r="AA25" s="10" t="s">
        <v>103</v>
      </c>
      <c r="AB25" s="71">
        <f>Z42</f>
        <v>1.0000000000002003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55.064899848636323</v>
      </c>
      <c r="BE25" s="77" t="s">
        <v>102</v>
      </c>
      <c r="BF25" s="78" cm="1">
        <f t="array" ref="BF25">INDEX(AP42:AP300,B2+B3-4,1)</f>
        <v>141.70977931456093</v>
      </c>
      <c r="BG25" s="10" t="s">
        <v>103</v>
      </c>
      <c r="BH25" s="71" cm="1">
        <f t="array" ref="BH25">INDEX(Z42:Z300,B2+B3-4,1)</f>
        <v>1.0000000000138618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110.70467058368781</v>
      </c>
      <c r="U26" s="129"/>
      <c r="W26" s="82" t="s">
        <v>105</v>
      </c>
      <c r="X26" s="83">
        <f>AQ42</f>
        <v>2460.2592924783626</v>
      </c>
      <c r="Y26" s="82" t="s">
        <v>106</v>
      </c>
      <c r="Z26" s="83">
        <f>AR42</f>
        <v>-5542.9684922086999</v>
      </c>
      <c r="AA26" s="10" t="s">
        <v>107</v>
      </c>
      <c r="AB26" s="71">
        <f>AC42</f>
        <v>1.0078679436825864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18.316920427848423</v>
      </c>
      <c r="BE26" s="84" t="s">
        <v>109</v>
      </c>
      <c r="BF26" s="85" cm="1">
        <f t="array" ref="BF26">INDEX(AR42:AR300,B2+B3-4,1)</f>
        <v>178.4577587387607</v>
      </c>
      <c r="BG26" s="10" t="s">
        <v>107</v>
      </c>
      <c r="BH26" s="71" cm="1">
        <f t="array" ref="BH26">INDEX(AC42:AC300,B2+B3-4,1)</f>
        <v>1.0000243253705972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48.062545973171318</v>
      </c>
      <c r="C31" s="2">
        <v>48.062545973171318</v>
      </c>
      <c r="D31" s="2">
        <v>37.824667653130085</v>
      </c>
      <c r="E31" s="2">
        <v>37.824667653130085</v>
      </c>
      <c r="F31" s="2">
        <v>0.209146</v>
      </c>
      <c r="G31" s="2">
        <v>0.209146</v>
      </c>
      <c r="H31" s="2">
        <v>1.1776417155455512E-5</v>
      </c>
      <c r="I31" s="2">
        <v>1.1776417155455512E-5</v>
      </c>
      <c r="J31" s="2">
        <v>20</v>
      </c>
      <c r="K31" s="2">
        <v>117.73282335130094</v>
      </c>
      <c r="L31" s="2">
        <v>197.30936652973551</v>
      </c>
      <c r="M31" s="2">
        <v>60.9780272097981</v>
      </c>
      <c r="N31" s="2">
        <v>397725.78334740235</v>
      </c>
      <c r="O31" s="2">
        <v>-243616.70253591126</v>
      </c>
      <c r="P31" s="2">
        <v>-235341.53160407144</v>
      </c>
      <c r="Q31" s="2">
        <v>-272582.33394888241</v>
      </c>
      <c r="R31" s="2">
        <v>-283097.3181648638</v>
      </c>
      <c r="S31" s="2">
        <v>18.6326</v>
      </c>
      <c r="T31" s="2">
        <v>18.6326</v>
      </c>
      <c r="U31" s="2">
        <v>14.817082087891995</v>
      </c>
      <c r="V31" s="2">
        <v>14.817082087891995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36.82750835154075</v>
      </c>
      <c r="F36" s="94" t="s">
        <v>332</v>
      </c>
      <c r="G36" s="93">
        <v>10.237878320041233</v>
      </c>
      <c r="H36" s="94" t="s">
        <v>332</v>
      </c>
      <c r="I36" s="93">
        <v>0.98180926621907294</v>
      </c>
      <c r="J36" s="93" t="s">
        <v>332</v>
      </c>
      <c r="K36" s="93">
        <v>0.98180926621907294</v>
      </c>
      <c r="L36" s="2" t="s">
        <v>332</v>
      </c>
      <c r="M36" s="93">
        <v>38.764109554536624</v>
      </c>
      <c r="N36" s="93" t="s">
        <v>332</v>
      </c>
      <c r="O36" s="93">
        <v>38.764109554536624</v>
      </c>
      <c r="P36" s="93">
        <v>-756552.76624504221</v>
      </c>
      <c r="Q36" s="93" t="s">
        <v>332</v>
      </c>
      <c r="R36" s="93">
        <v>-70061.537537735174</v>
      </c>
      <c r="S36" s="93" t="s">
        <v>332</v>
      </c>
      <c r="T36" s="93">
        <v>-70061.537537735174</v>
      </c>
      <c r="U36" s="93" t="s">
        <v>332</v>
      </c>
      <c r="V36" s="93">
        <v>14.6937395</v>
      </c>
      <c r="W36" s="93" t="s">
        <v>332</v>
      </c>
      <c r="X36" s="93">
        <v>14.6937395</v>
      </c>
      <c r="Z36" s="2">
        <v>6115.851667935337</v>
      </c>
      <c r="AA36" s="2">
        <v>6115.851667935337</v>
      </c>
      <c r="AB36" s="2">
        <v>0</v>
      </c>
      <c r="AC36" s="2">
        <v>0</v>
      </c>
      <c r="AD36" s="2">
        <v>30</v>
      </c>
      <c r="AE36" s="2">
        <v>31.643110547202145</v>
      </c>
      <c r="AF36" s="2">
        <v>-285449.87031237665</v>
      </c>
      <c r="AG36" s="2">
        <v>-285326.16672907822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36</v>
      </c>
      <c r="C37" s="93">
        <v>0</v>
      </c>
      <c r="D37" s="93" t="s">
        <v>332</v>
      </c>
      <c r="E37" s="93">
        <v>67.42421601885394</v>
      </c>
      <c r="F37" s="93">
        <v>29.599548365723852</v>
      </c>
      <c r="G37" s="93">
        <v>37.824667653130085</v>
      </c>
      <c r="H37" s="93" t="s">
        <v>332</v>
      </c>
      <c r="I37" s="93">
        <v>1.1776417155455512E-5</v>
      </c>
      <c r="J37" s="93">
        <v>1.1776417155455512E-5</v>
      </c>
      <c r="K37" s="93">
        <v>1.1776417155455512E-5</v>
      </c>
      <c r="L37" s="93" t="s">
        <v>332</v>
      </c>
      <c r="M37" s="93">
        <v>197.30936652973551</v>
      </c>
      <c r="N37" s="93">
        <v>197.70562030323686</v>
      </c>
      <c r="O37" s="93">
        <v>197.30936652973551</v>
      </c>
      <c r="P37" s="93">
        <v>1040048.2623583507</v>
      </c>
      <c r="Q37" s="93" t="s">
        <v>332</v>
      </c>
      <c r="R37" s="97">
        <v>-272582.33394888241</v>
      </c>
      <c r="S37" s="97">
        <v>-237445.03220671392</v>
      </c>
      <c r="T37" s="93">
        <v>-272582.33394888241</v>
      </c>
      <c r="U37" s="93" t="s">
        <v>332</v>
      </c>
      <c r="V37" s="93">
        <v>14.817082087891995</v>
      </c>
      <c r="W37" s="93">
        <v>14.817082087891995</v>
      </c>
      <c r="X37" s="93">
        <v>14.817082087891995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197.30936652973551</v>
      </c>
      <c r="BE41" s="2">
        <v>36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9.530423529411765</v>
      </c>
      <c r="E42" s="93" t="s">
        <v>332</v>
      </c>
      <c r="F42" s="93" t="s">
        <v>332</v>
      </c>
      <c r="G42" s="93">
        <v>36.82750835154075</v>
      </c>
      <c r="H42" s="93">
        <v>25.195719211815206</v>
      </c>
      <c r="I42" s="93">
        <v>36.82750835154075</v>
      </c>
      <c r="J42" s="93">
        <v>25.195719211815206</v>
      </c>
      <c r="K42" s="93">
        <v>9.1870790074279682</v>
      </c>
      <c r="L42" s="93" t="s">
        <v>332</v>
      </c>
      <c r="M42" s="93" t="s">
        <v>332</v>
      </c>
      <c r="N42" s="93">
        <v>0.98180926621907294</v>
      </c>
      <c r="O42" s="93">
        <v>0.98180926621907294</v>
      </c>
      <c r="P42" s="93">
        <v>0.99990866497137987</v>
      </c>
      <c r="Q42" s="93">
        <v>0.95447649611730512</v>
      </c>
      <c r="R42" s="93">
        <v>0.96431097184787495</v>
      </c>
      <c r="S42" s="93">
        <v>0.96431097184787495</v>
      </c>
      <c r="T42" s="93">
        <v>4.3867149668323755</v>
      </c>
      <c r="U42" s="93">
        <v>0.14559607323695978</v>
      </c>
      <c r="V42" s="93">
        <v>-1.8094366707114751</v>
      </c>
      <c r="W42" s="93">
        <v>0.41552585102715889</v>
      </c>
      <c r="X42" s="93">
        <v>-1.3939108196843162</v>
      </c>
      <c r="Y42" s="93">
        <v>-0.44088211166230168</v>
      </c>
      <c r="Z42" s="93">
        <v>1.0000000000002003</v>
      </c>
      <c r="AA42" s="93">
        <v>-1.3685545590490851</v>
      </c>
      <c r="AB42" s="93">
        <v>-0.46527317351241465</v>
      </c>
      <c r="AC42" s="93">
        <v>1.0078679436825864</v>
      </c>
      <c r="AD42" s="93">
        <v>-1.3441634971990508</v>
      </c>
      <c r="AE42" s="93" t="s">
        <v>332</v>
      </c>
      <c r="AF42" s="93" t="s">
        <v>332</v>
      </c>
      <c r="AG42" s="93">
        <v>58.197068291510405</v>
      </c>
      <c r="AH42" s="93">
        <v>58.197068291510405</v>
      </c>
      <c r="AI42" s="93">
        <v>39.984332394999107</v>
      </c>
      <c r="AJ42" s="93">
        <v>39.912157869352413</v>
      </c>
      <c r="AK42" s="93">
        <v>39.912157869352413</v>
      </c>
      <c r="AL42" s="93">
        <v>96.297263792994727</v>
      </c>
      <c r="AM42" s="93">
        <v>3710.3894063392609</v>
      </c>
      <c r="AN42" s="93">
        <v>-3082.7091997302614</v>
      </c>
      <c r="AO42" s="93">
        <v>16112.635713662345</v>
      </c>
      <c r="AP42" s="93">
        <v>-19195.344913448058</v>
      </c>
      <c r="AQ42" s="93">
        <v>2460.2592924783626</v>
      </c>
      <c r="AR42" s="93">
        <v>-5542.9684922086999</v>
      </c>
      <c r="AS42" s="93" t="s">
        <v>332</v>
      </c>
      <c r="AT42" s="93" t="s">
        <v>332</v>
      </c>
      <c r="AU42" s="93">
        <v>-49518.394651806215</v>
      </c>
      <c r="AV42" s="93">
        <v>-74059.924865772104</v>
      </c>
      <c r="AW42" s="93" t="s">
        <v>332</v>
      </c>
      <c r="AX42" s="93" t="s">
        <v>332</v>
      </c>
      <c r="AY42" s="93">
        <v>14.6937395</v>
      </c>
      <c r="BA42" s="7" t="s">
        <v>293</v>
      </c>
      <c r="BB42" s="2">
        <v>197.46530000000001</v>
      </c>
      <c r="BC42" s="2">
        <v>197.31114887829199</v>
      </c>
      <c r="BD42" s="2">
        <v>197.29046885467258</v>
      </c>
      <c r="BE42" s="2">
        <v>32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9.530423529411765</v>
      </c>
      <c r="D43" s="93">
        <v>9.4192470588235295</v>
      </c>
      <c r="E43" s="93" t="s">
        <v>332</v>
      </c>
      <c r="F43" s="93" t="s">
        <v>332</v>
      </c>
      <c r="G43" s="93">
        <v>35.433597531856435</v>
      </c>
      <c r="H43" s="93">
        <v>23.240340093854911</v>
      </c>
      <c r="I43" s="93">
        <v>35.433597531856435</v>
      </c>
      <c r="J43" s="93">
        <v>23.240340093854911</v>
      </c>
      <c r="K43" s="93">
        <v>9.2069301696376957</v>
      </c>
      <c r="L43" s="93" t="s">
        <v>332</v>
      </c>
      <c r="M43" s="93" t="s">
        <v>332</v>
      </c>
      <c r="N43" s="93">
        <v>0.96936677823105499</v>
      </c>
      <c r="O43" s="93">
        <v>0.96936677823105499</v>
      </c>
      <c r="P43" s="93">
        <v>0.99980590457317076</v>
      </c>
      <c r="Q43" s="93">
        <v>0.91586400617971331</v>
      </c>
      <c r="R43" s="93">
        <v>0.93330511659205162</v>
      </c>
      <c r="S43" s="93">
        <v>0.93330511659205162</v>
      </c>
      <c r="T43" s="93">
        <v>4.3523791059928225</v>
      </c>
      <c r="U43" s="93">
        <v>0.13017988392453794</v>
      </c>
      <c r="V43" s="93">
        <v>-2.6061801586175273</v>
      </c>
      <c r="W43" s="93">
        <v>0.65080104065723154</v>
      </c>
      <c r="X43" s="93">
        <v>-1.9553791179602957</v>
      </c>
      <c r="Y43" s="93">
        <v>-0.71070060281983105</v>
      </c>
      <c r="Z43" s="93">
        <v>1.0000000000003408</v>
      </c>
      <c r="AA43" s="93">
        <v>-1.895479555797454</v>
      </c>
      <c r="AB43" s="93">
        <v>-0.78121482294786115</v>
      </c>
      <c r="AC43" s="93">
        <v>1.0432053836429678</v>
      </c>
      <c r="AD43" s="93">
        <v>-1.824965335669597</v>
      </c>
      <c r="AE43" s="93" t="s">
        <v>332</v>
      </c>
      <c r="AF43" s="93" t="s">
        <v>332</v>
      </c>
      <c r="AG43" s="93">
        <v>67.090192923936641</v>
      </c>
      <c r="AH43" s="93">
        <v>67.090192923936641</v>
      </c>
      <c r="AI43" s="93">
        <v>41.852113795235596</v>
      </c>
      <c r="AJ43" s="93">
        <v>41.732979480577896</v>
      </c>
      <c r="AK43" s="93">
        <v>41.732979480577896</v>
      </c>
      <c r="AL43" s="93">
        <v>91.433721431296505</v>
      </c>
      <c r="AM43" s="93">
        <v>3284.0756015293068</v>
      </c>
      <c r="AN43" s="93">
        <v>-19831.998638069992</v>
      </c>
      <c r="AO43" s="93">
        <v>21246.017907063706</v>
      </c>
      <c r="AP43" s="93">
        <v>-41078.016545248007</v>
      </c>
      <c r="AQ43" s="93">
        <v>3602.1754856807238</v>
      </c>
      <c r="AR43" s="93">
        <v>-23434.174123751207</v>
      </c>
      <c r="AS43" s="93" t="s">
        <v>332</v>
      </c>
      <c r="AT43" s="93" t="s">
        <v>332</v>
      </c>
      <c r="AU43" s="93">
        <v>-51553.382355594287</v>
      </c>
      <c r="AV43" s="93">
        <v>-81144.469607087667</v>
      </c>
      <c r="AW43" s="93" t="s">
        <v>332</v>
      </c>
      <c r="AX43" s="93" t="s">
        <v>332</v>
      </c>
      <c r="AY43" s="93">
        <v>14.693751939680356</v>
      </c>
      <c r="BA43" s="7" t="s">
        <v>294</v>
      </c>
      <c r="BB43" s="2">
        <v>191.57380000000001</v>
      </c>
      <c r="BC43" s="2">
        <v>195.70392170218801</v>
      </c>
      <c r="BD43" s="2">
        <v>194.6256446169171</v>
      </c>
      <c r="BE43" s="2">
        <v>24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9.4192470588235295</v>
      </c>
      <c r="D44" s="93">
        <v>9.3080705882352941</v>
      </c>
      <c r="E44" s="93" t="s">
        <v>332</v>
      </c>
      <c r="F44" s="93" t="s">
        <v>332</v>
      </c>
      <c r="G44" s="93">
        <v>33.478218413896137</v>
      </c>
      <c r="H44" s="93">
        <v>20.701820435337016</v>
      </c>
      <c r="I44" s="93">
        <v>33.478218413896137</v>
      </c>
      <c r="J44" s="93">
        <v>20.701820435337016</v>
      </c>
      <c r="K44" s="93">
        <v>9.2243501744342851</v>
      </c>
      <c r="L44" s="93" t="s">
        <v>332</v>
      </c>
      <c r="M44" s="93" t="s">
        <v>332</v>
      </c>
      <c r="N44" s="93">
        <v>0.94813803200467017</v>
      </c>
      <c r="O44" s="93">
        <v>0.94813803200467017</v>
      </c>
      <c r="P44" s="93">
        <v>0.99952031390119023</v>
      </c>
      <c r="Q44" s="93">
        <v>0.84684868081661469</v>
      </c>
      <c r="R44" s="93">
        <v>0.87711086899821056</v>
      </c>
      <c r="S44" s="93">
        <v>0.87711086899821056</v>
      </c>
      <c r="T44" s="93">
        <v>4.2785257032194073</v>
      </c>
      <c r="U44" s="93">
        <v>0.11146526288825355</v>
      </c>
      <c r="V44" s="93">
        <v>-3.5325366090510935</v>
      </c>
      <c r="W44" s="93">
        <v>0.99401695053319727</v>
      </c>
      <c r="X44" s="93">
        <v>-2.5385196585178962</v>
      </c>
      <c r="Y44" s="93">
        <v>-1.1256695758180932</v>
      </c>
      <c r="Z44" s="93">
        <v>1.0000000000005995</v>
      </c>
      <c r="AA44" s="93">
        <v>-2.4068670332323254</v>
      </c>
      <c r="AB44" s="93">
        <v>-1.3059734253987909</v>
      </c>
      <c r="AC44" s="93">
        <v>1.1310040710529965</v>
      </c>
      <c r="AD44" s="93">
        <v>-2.2265631836516726</v>
      </c>
      <c r="AE44" s="93" t="s">
        <v>332</v>
      </c>
      <c r="AF44" s="93" t="s">
        <v>332</v>
      </c>
      <c r="AG44" s="93">
        <v>79.914179187046841</v>
      </c>
      <c r="AH44" s="93">
        <v>79.914179187046841</v>
      </c>
      <c r="AI44" s="93">
        <v>45.751334278847551</v>
      </c>
      <c r="AJ44" s="93">
        <v>45.493503816859359</v>
      </c>
      <c r="AK44" s="93">
        <v>45.493503816859359</v>
      </c>
      <c r="AL44" s="93">
        <v>83.36708349181923</v>
      </c>
      <c r="AM44" s="93">
        <v>2831.0248014031358</v>
      </c>
      <c r="AN44" s="93">
        <v>-57879.108475072841</v>
      </c>
      <c r="AO44" s="93">
        <v>26271.472721285056</v>
      </c>
      <c r="AP44" s="93">
        <v>-84150.58119654686</v>
      </c>
      <c r="AQ44" s="93">
        <v>6733.0785657552597</v>
      </c>
      <c r="AR44" s="93">
        <v>-64612.187040828408</v>
      </c>
      <c r="AS44" s="93" t="s">
        <v>332</v>
      </c>
      <c r="AT44" s="93" t="s">
        <v>332</v>
      </c>
      <c r="AU44" s="93">
        <v>-55156.871778627712</v>
      </c>
      <c r="AV44" s="93">
        <v>-93890.495521900695</v>
      </c>
      <c r="AW44" s="93" t="s">
        <v>332</v>
      </c>
      <c r="AX44" s="93" t="s">
        <v>332</v>
      </c>
      <c r="AY44" s="93">
        <v>14.693763853562794</v>
      </c>
      <c r="BA44" s="7" t="s">
        <v>295</v>
      </c>
      <c r="BB44" s="2">
        <v>46.583300000000001</v>
      </c>
      <c r="BC44" s="2">
        <v>169.1377326175338</v>
      </c>
      <c r="BD44" s="2">
        <v>165.4662145369858</v>
      </c>
      <c r="BE44" s="2">
        <v>10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9.3080705882352941</v>
      </c>
      <c r="D45" s="93">
        <v>9.1968941176470587</v>
      </c>
      <c r="E45" s="93" t="s">
        <v>332</v>
      </c>
      <c r="F45" s="93" t="s">
        <v>332</v>
      </c>
      <c r="G45" s="93">
        <v>30.939698755378245</v>
      </c>
      <c r="H45" s="93">
        <v>17.732104024741361</v>
      </c>
      <c r="I45" s="93">
        <v>30.939698755378245</v>
      </c>
      <c r="J45" s="93">
        <v>17.732104024741361</v>
      </c>
      <c r="K45" s="93">
        <v>9.2447302595665644</v>
      </c>
      <c r="L45" s="93" t="s">
        <v>332</v>
      </c>
      <c r="M45" s="93" t="s">
        <v>332</v>
      </c>
      <c r="N45" s="93">
        <v>0.91175533853636004</v>
      </c>
      <c r="O45" s="93">
        <v>0.91175533853636004</v>
      </c>
      <c r="P45" s="93">
        <v>0.99827601807515864</v>
      </c>
      <c r="Q45" s="93">
        <v>0.72434138030905548</v>
      </c>
      <c r="R45" s="93">
        <v>0.77289561714846988</v>
      </c>
      <c r="S45" s="93">
        <v>0.77289561714846988</v>
      </c>
      <c r="T45" s="93">
        <v>4.1745104977033867</v>
      </c>
      <c r="U45" s="93">
        <v>9.2913130388260365E-2</v>
      </c>
      <c r="V45" s="93">
        <v>-4.452726228347168</v>
      </c>
      <c r="W45" s="93">
        <v>1.4830098177515123</v>
      </c>
      <c r="X45" s="93">
        <v>-2.9697164105956557</v>
      </c>
      <c r="Y45" s="93">
        <v>-1.7450714370449456</v>
      </c>
      <c r="Z45" s="93">
        <v>1.0000000000014879</v>
      </c>
      <c r="AA45" s="93">
        <v>-2.7076547912996261</v>
      </c>
      <c r="AB45" s="93">
        <v>-2.1574454304103452</v>
      </c>
      <c r="AC45" s="93">
        <v>1.3144197353357707</v>
      </c>
      <c r="AD45" s="93">
        <v>-2.2952807979232679</v>
      </c>
      <c r="AE45" s="93" t="s">
        <v>332</v>
      </c>
      <c r="AF45" s="93" t="s">
        <v>332</v>
      </c>
      <c r="AG45" s="93">
        <v>97.609333632327079</v>
      </c>
      <c r="AH45" s="93">
        <v>97.609333632327079</v>
      </c>
      <c r="AI45" s="93">
        <v>55.055660092798995</v>
      </c>
      <c r="AJ45" s="93">
        <v>54.428802664932519</v>
      </c>
      <c r="AK45" s="93">
        <v>54.428802664932519</v>
      </c>
      <c r="AL45" s="93">
        <v>76.35896350307307</v>
      </c>
      <c r="AM45" s="93">
        <v>2318.8953462388913</v>
      </c>
      <c r="AN45" s="93">
        <v>-133838.47057287526</v>
      </c>
      <c r="AO45" s="93">
        <v>30039.404989431077</v>
      </c>
      <c r="AP45" s="93">
        <v>-163877.87556261959</v>
      </c>
      <c r="AQ45" s="93">
        <v>13438.294960093017</v>
      </c>
      <c r="AR45" s="93">
        <v>-147276.76553283646</v>
      </c>
      <c r="AS45" s="93" t="s">
        <v>332</v>
      </c>
      <c r="AT45" s="93" t="s">
        <v>332</v>
      </c>
      <c r="AU45" s="93">
        <v>-61553.052728941584</v>
      </c>
      <c r="AV45" s="93">
        <v>-117162.78263153388</v>
      </c>
      <c r="AW45" s="93" t="s">
        <v>332</v>
      </c>
      <c r="AX45" s="93" t="s">
        <v>332</v>
      </c>
      <c r="AY45" s="93">
        <v>14.693775011665522</v>
      </c>
      <c r="BA45" s="12" t="s">
        <v>296</v>
      </c>
      <c r="BB45" s="2">
        <v>94.2881</v>
      </c>
      <c r="BC45" s="2">
        <v>58.197068291510405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9.1968941176470587</v>
      </c>
      <c r="D46" s="93">
        <v>9.0857176470588232</v>
      </c>
      <c r="E46" s="93" t="s">
        <v>332</v>
      </c>
      <c r="F46" s="93" t="s">
        <v>332</v>
      </c>
      <c r="G46" s="93">
        <v>27.96998234478259</v>
      </c>
      <c r="H46" s="93">
        <v>15.194160664778686</v>
      </c>
      <c r="I46" s="93">
        <v>27.96998234478259</v>
      </c>
      <c r="J46" s="93">
        <v>15.194160664778686</v>
      </c>
      <c r="K46" s="93">
        <v>9.1965279144449834</v>
      </c>
      <c r="L46" s="93" t="s">
        <v>332</v>
      </c>
      <c r="M46" s="93" t="s">
        <v>332</v>
      </c>
      <c r="N46" s="93">
        <v>0.84936447194464415</v>
      </c>
      <c r="O46" s="93">
        <v>0.84936447194464415</v>
      </c>
      <c r="P46" s="93">
        <v>0.98854137210089432</v>
      </c>
      <c r="Q46" s="93">
        <v>0.53836727731403178</v>
      </c>
      <c r="R46" s="93">
        <v>0.59460710940438477</v>
      </c>
      <c r="S46" s="93">
        <v>0.59460710940438477</v>
      </c>
      <c r="T46" s="93">
        <v>4.0299065395697555</v>
      </c>
      <c r="U46" s="93">
        <v>8.8441829781959622E-2</v>
      </c>
      <c r="V46" s="93">
        <v>-4.6705095307854076</v>
      </c>
      <c r="W46" s="93">
        <v>2.1325661708227348</v>
      </c>
      <c r="X46" s="93">
        <v>-2.5379433599626728</v>
      </c>
      <c r="Y46" s="93">
        <v>-2.5148706090097379</v>
      </c>
      <c r="Z46" s="93">
        <v>1.0000000000061864</v>
      </c>
      <c r="AA46" s="93">
        <v>-2.1556389217601115</v>
      </c>
      <c r="AB46" s="93">
        <v>-3.1614303648315176</v>
      </c>
      <c r="AC46" s="93">
        <v>1.6313858873935647</v>
      </c>
      <c r="AD46" s="93">
        <v>-1.5090791650994568</v>
      </c>
      <c r="AE46" s="93" t="s">
        <v>332</v>
      </c>
      <c r="AF46" s="93" t="s">
        <v>332</v>
      </c>
      <c r="AG46" s="93">
        <v>120.52657070412327</v>
      </c>
      <c r="AH46" s="93">
        <v>120.52657070412327</v>
      </c>
      <c r="AI46" s="93">
        <v>77.648903632884853</v>
      </c>
      <c r="AJ46" s="93">
        <v>76.249940095342239</v>
      </c>
      <c r="AK46" s="93">
        <v>76.249940095342239</v>
      </c>
      <c r="AL46" s="93">
        <v>68.485977156787627</v>
      </c>
      <c r="AM46" s="93">
        <v>1919.4790932772232</v>
      </c>
      <c r="AN46" s="93">
        <v>-286610.47879375139</v>
      </c>
      <c r="AO46" s="93">
        <v>27005.778288759575</v>
      </c>
      <c r="AP46" s="93">
        <v>-313616.25708362448</v>
      </c>
      <c r="AQ46" s="93">
        <v>24695.264089362838</v>
      </c>
      <c r="AR46" s="93">
        <v>-311305.74289784575</v>
      </c>
      <c r="AS46" s="93" t="s">
        <v>332</v>
      </c>
      <c r="AT46" s="93" t="s">
        <v>332</v>
      </c>
      <c r="AU46" s="93">
        <v>-72873.53114330821</v>
      </c>
      <c r="AV46" s="93">
        <v>-155596.16489607721</v>
      </c>
      <c r="AW46" s="93" t="s">
        <v>332</v>
      </c>
      <c r="AX46" s="93" t="s">
        <v>332</v>
      </c>
      <c r="AY46" s="93">
        <v>14.693785157398626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9.0857176470588232</v>
      </c>
      <c r="D47" s="93">
        <v>8.9745411764705878</v>
      </c>
      <c r="E47" s="93" t="s">
        <v>332</v>
      </c>
      <c r="F47" s="93" t="s">
        <v>332</v>
      </c>
      <c r="G47" s="93">
        <v>25.432038984819915</v>
      </c>
      <c r="H47" s="93">
        <v>14.105084369058796</v>
      </c>
      <c r="I47" s="93">
        <v>25.432038984819915</v>
      </c>
      <c r="J47" s="93">
        <v>14.105084369058796</v>
      </c>
      <c r="K47" s="93">
        <v>9.0163399189561861</v>
      </c>
      <c r="L47" s="93" t="s">
        <v>332</v>
      </c>
      <c r="M47" s="93" t="s">
        <v>332</v>
      </c>
      <c r="N47" s="93">
        <v>0.75047855050691492</v>
      </c>
      <c r="O47" s="93">
        <v>0.75047855050691492</v>
      </c>
      <c r="P47" s="93">
        <v>0.92308111857804476</v>
      </c>
      <c r="Q47" s="93">
        <v>0.34048227389397306</v>
      </c>
      <c r="R47" s="93">
        <v>0.38521895766445469</v>
      </c>
      <c r="S47" s="93">
        <v>0.38521895766445469</v>
      </c>
      <c r="T47" s="93">
        <v>3.8971343019741211</v>
      </c>
      <c r="U47" s="93">
        <v>0.11178348878774021</v>
      </c>
      <c r="V47" s="93">
        <v>-3.6010100545772432</v>
      </c>
      <c r="W47" s="93">
        <v>2.5119337588573538</v>
      </c>
      <c r="X47" s="93">
        <v>-1.0890762957198894</v>
      </c>
      <c r="Y47" s="93">
        <v>-2.7836816546477454</v>
      </c>
      <c r="Z47" s="93">
        <v>1.000000000045334</v>
      </c>
      <c r="AA47" s="93">
        <v>-0.81732839980330285</v>
      </c>
      <c r="AB47" s="93">
        <v>-3.181477219904989</v>
      </c>
      <c r="AC47" s="93">
        <v>1.5805548251203125</v>
      </c>
      <c r="AD47" s="93">
        <v>-0.41953283545428122</v>
      </c>
      <c r="AE47" s="93" t="s">
        <v>332</v>
      </c>
      <c r="AF47" s="93" t="s">
        <v>332</v>
      </c>
      <c r="AG47" s="93">
        <v>143.47334502274859</v>
      </c>
      <c r="AH47" s="93">
        <v>143.47334502274859</v>
      </c>
      <c r="AI47" s="93">
        <v>113.3391541517562</v>
      </c>
      <c r="AJ47" s="93">
        <v>111.13082769936054</v>
      </c>
      <c r="AK47" s="93">
        <v>111.13082769936054</v>
      </c>
      <c r="AL47" s="93">
        <v>61.702919538853081</v>
      </c>
      <c r="AM47" s="93">
        <v>1805.5538345079292</v>
      </c>
      <c r="AN47" s="93">
        <v>-434783.99596237397</v>
      </c>
      <c r="AO47" s="93">
        <v>16764.689907284814</v>
      </c>
      <c r="AP47" s="93">
        <v>-451548.68586855615</v>
      </c>
      <c r="AQ47" s="93">
        <v>35950.422025055908</v>
      </c>
      <c r="AR47" s="93">
        <v>-470734.4179722984</v>
      </c>
      <c r="AS47" s="93" t="s">
        <v>332</v>
      </c>
      <c r="AT47" s="93" t="s">
        <v>332</v>
      </c>
      <c r="AU47" s="93">
        <v>-91415.472415292068</v>
      </c>
      <c r="AV47" s="93">
        <v>-198434.62477213738</v>
      </c>
      <c r="AW47" s="93" t="s">
        <v>332</v>
      </c>
      <c r="AX47" s="93" t="s">
        <v>332</v>
      </c>
      <c r="AY47" s="93">
        <v>14.693794236319423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8.9745411764705878</v>
      </c>
      <c r="D48" s="93">
        <v>8.8633647058823524</v>
      </c>
      <c r="E48" s="93" t="s">
        <v>332</v>
      </c>
      <c r="F48" s="93" t="s">
        <v>332</v>
      </c>
      <c r="G48" s="93">
        <v>24.342962689100023</v>
      </c>
      <c r="H48" s="93">
        <v>13.954449500894617</v>
      </c>
      <c r="I48" s="93">
        <v>24.342962689100023</v>
      </c>
      <c r="J48" s="93">
        <v>13.954449500894617</v>
      </c>
      <c r="K48" s="93">
        <v>8.8718047571156138</v>
      </c>
      <c r="L48" s="93" t="s">
        <v>332</v>
      </c>
      <c r="M48" s="93" t="s">
        <v>332</v>
      </c>
      <c r="N48" s="93">
        <v>0.63612592670487511</v>
      </c>
      <c r="O48" s="97">
        <v>0.63612592670487511</v>
      </c>
      <c r="P48" s="93">
        <v>0.77080243804295834</v>
      </c>
      <c r="Q48" s="93">
        <v>0.20700003145585125</v>
      </c>
      <c r="R48" s="93">
        <v>0.23506821303673842</v>
      </c>
      <c r="S48" s="93">
        <v>0.23506821303673842</v>
      </c>
      <c r="T48" s="93">
        <v>3.8780734894681448</v>
      </c>
      <c r="U48" s="93">
        <v>0.14029145287470929</v>
      </c>
      <c r="V48" s="93">
        <v>-2.1532983901569738</v>
      </c>
      <c r="W48" s="93">
        <v>2.0026635219927948</v>
      </c>
      <c r="X48" s="93">
        <v>-0.1506348681641789</v>
      </c>
      <c r="Y48" s="93">
        <v>-2.0574756449708027</v>
      </c>
      <c r="Z48" s="93">
        <v>1.0000000000394493</v>
      </c>
      <c r="AA48" s="93">
        <v>-9.5822745105004992E-2</v>
      </c>
      <c r="AB48" s="93">
        <v>-2.1178889208741833</v>
      </c>
      <c r="AC48" s="93">
        <v>1.3245151597179847</v>
      </c>
      <c r="AD48" s="93">
        <v>-3.5409469280378213E-2</v>
      </c>
      <c r="AE48" s="93" t="s">
        <v>332</v>
      </c>
      <c r="AF48" s="93" t="s">
        <v>332</v>
      </c>
      <c r="AG48" s="93">
        <v>158.40455337755219</v>
      </c>
      <c r="AH48" s="93">
        <v>158.40455337755219</v>
      </c>
      <c r="AI48" s="93">
        <v>142.45428483075779</v>
      </c>
      <c r="AJ48" s="93">
        <v>140.5273998647624</v>
      </c>
      <c r="AK48" s="93">
        <v>140.5273998647624</v>
      </c>
      <c r="AL48" s="93">
        <v>58.380803120509562</v>
      </c>
      <c r="AM48" s="93">
        <v>1877.0630072910753</v>
      </c>
      <c r="AN48" s="93">
        <v>-381713.51024937729</v>
      </c>
      <c r="AO48" s="93">
        <v>8261.3313271934876</v>
      </c>
      <c r="AP48" s="93">
        <v>-389974.8415732024</v>
      </c>
      <c r="AQ48" s="93">
        <v>32088.29301522837</v>
      </c>
      <c r="AR48" s="93">
        <v>-413801.80324991688</v>
      </c>
      <c r="AS48" s="93" t="s">
        <v>332</v>
      </c>
      <c r="AT48" s="93" t="s">
        <v>332</v>
      </c>
      <c r="AU48" s="93">
        <v>-113366.06350909131</v>
      </c>
      <c r="AV48" s="93">
        <v>-227930.92871486355</v>
      </c>
      <c r="AW48" s="93" t="s">
        <v>332</v>
      </c>
      <c r="AX48" s="93" t="s">
        <v>332</v>
      </c>
      <c r="AY48" s="93">
        <v>14.693802578125133</v>
      </c>
      <c r="BA48" s="122" t="s">
        <v>300</v>
      </c>
      <c r="BB48" s="1" t="s">
        <v>301</v>
      </c>
      <c r="BC48" s="2">
        <v>-24.824014989998851</v>
      </c>
      <c r="BD48" s="2">
        <v>-11.333225384674984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8.8633647058823524</v>
      </c>
      <c r="D49" s="93">
        <v>8.7521882352941169</v>
      </c>
      <c r="E49" s="93" t="s">
        <v>332</v>
      </c>
      <c r="F49" s="93" t="s">
        <v>332</v>
      </c>
      <c r="G49" s="93">
        <v>24.192327820935848</v>
      </c>
      <c r="H49" s="93">
        <v>14.011079079649427</v>
      </c>
      <c r="I49" s="93">
        <v>24.192327820935848</v>
      </c>
      <c r="J49" s="93">
        <v>14.011079079649427</v>
      </c>
      <c r="K49" s="93">
        <v>8.8348610921650295</v>
      </c>
      <c r="L49" s="93" t="s">
        <v>332</v>
      </c>
      <c r="M49" s="93" t="s">
        <v>332</v>
      </c>
      <c r="N49" s="93">
        <v>0.5510793094312183</v>
      </c>
      <c r="O49" s="93">
        <v>0.5510793094312183</v>
      </c>
      <c r="P49" s="93">
        <v>0.62570353768063502</v>
      </c>
      <c r="Q49" s="93">
        <v>0.14061770328715681</v>
      </c>
      <c r="R49" s="93">
        <v>0.15538756388040537</v>
      </c>
      <c r="S49" s="93">
        <v>0.15538756388040537</v>
      </c>
      <c r="T49" s="93">
        <v>3.9303526256990136</v>
      </c>
      <c r="U49" s="93">
        <v>0.1537119022887436</v>
      </c>
      <c r="V49" s="93">
        <v>-1.1031000624713667</v>
      </c>
      <c r="W49" s="93">
        <v>1.1597296412261771</v>
      </c>
      <c r="X49" s="93">
        <v>5.6629578754810367E-2</v>
      </c>
      <c r="Y49" s="93">
        <v>-1.13430745170286</v>
      </c>
      <c r="Z49" s="93">
        <v>0.99999999993131361</v>
      </c>
      <c r="AA49" s="93">
        <v>3.1207389153581688E-2</v>
      </c>
      <c r="AB49" s="93">
        <v>-1.111899594817368</v>
      </c>
      <c r="AC49" s="93">
        <v>1.1971380916391583</v>
      </c>
      <c r="AD49" s="93">
        <v>8.7995322862835425E-3</v>
      </c>
      <c r="AE49" s="93" t="s">
        <v>332</v>
      </c>
      <c r="AF49" s="93" t="s">
        <v>332</v>
      </c>
      <c r="AG49" s="93">
        <v>165.81232889689289</v>
      </c>
      <c r="AH49" s="93">
        <v>165.81232889689289</v>
      </c>
      <c r="AI49" s="93">
        <v>158.4998061170914</v>
      </c>
      <c r="AJ49" s="93">
        <v>157.41844766511923</v>
      </c>
      <c r="AK49" s="93">
        <v>157.41844766511923</v>
      </c>
      <c r="AL49" s="93">
        <v>57.475202043506783</v>
      </c>
      <c r="AM49" s="93">
        <v>2040.341460742173</v>
      </c>
      <c r="AN49" s="93">
        <v>-227981.27927063368</v>
      </c>
      <c r="AO49" s="93">
        <v>3713.1924970590103</v>
      </c>
      <c r="AP49" s="93">
        <v>-231694.4717671524</v>
      </c>
      <c r="AQ49" s="93">
        <v>19492.711693590601</v>
      </c>
      <c r="AR49" s="93">
        <v>-247473.99096577082</v>
      </c>
      <c r="AS49" s="93" t="s">
        <v>332</v>
      </c>
      <c r="AT49" s="93" t="s">
        <v>332</v>
      </c>
      <c r="AU49" s="93">
        <v>-129850.23135142587</v>
      </c>
      <c r="AV49" s="93">
        <v>-243281.18443664588</v>
      </c>
      <c r="AW49" s="93" t="s">
        <v>332</v>
      </c>
      <c r="AX49" s="93" t="s">
        <v>332</v>
      </c>
      <c r="AY49" s="93">
        <v>14.69381074171875</v>
      </c>
      <c r="BA49" s="124"/>
      <c r="BB49" s="7" t="s">
        <v>303</v>
      </c>
      <c r="BC49" s="2">
        <v>12.28523203813241</v>
      </c>
      <c r="BD49" s="2">
        <v>16.644048350724528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8.7521882352941169</v>
      </c>
      <c r="D50" s="93">
        <v>8.6410117647058815</v>
      </c>
      <c r="E50" s="93" t="s">
        <v>332</v>
      </c>
      <c r="F50" s="93" t="s">
        <v>332</v>
      </c>
      <c r="G50" s="93">
        <v>24.248957399690656</v>
      </c>
      <c r="H50" s="93">
        <v>14.056614653636014</v>
      </c>
      <c r="I50" s="93">
        <v>24.248957399690656</v>
      </c>
      <c r="J50" s="93">
        <v>14.056614653636014</v>
      </c>
      <c r="K50" s="93">
        <v>8.8423075535702154</v>
      </c>
      <c r="L50" s="93" t="s">
        <v>332</v>
      </c>
      <c r="M50" s="93" t="s">
        <v>332</v>
      </c>
      <c r="N50" s="93">
        <v>0.50430173326657968</v>
      </c>
      <c r="O50" s="93">
        <v>0.50430173326657968</v>
      </c>
      <c r="P50" s="93">
        <v>0.53914353080204369</v>
      </c>
      <c r="Q50" s="93">
        <v>0.11177136996165452</v>
      </c>
      <c r="R50" s="93">
        <v>0.11860320024025316</v>
      </c>
      <c r="S50" s="93">
        <v>0.11860320024025316</v>
      </c>
      <c r="T50" s="93">
        <v>3.9753969115291232</v>
      </c>
      <c r="U50" s="93">
        <v>0.15872379051513452</v>
      </c>
      <c r="V50" s="93">
        <v>-0.50998796306603311</v>
      </c>
      <c r="W50" s="93">
        <v>0.55552353705262014</v>
      </c>
      <c r="X50" s="93">
        <v>4.5535573986586989E-2</v>
      </c>
      <c r="Y50" s="93">
        <v>-0.53295163194793616</v>
      </c>
      <c r="Z50" s="93">
        <v>1.0000000000090465</v>
      </c>
      <c r="AA50" s="93">
        <v>2.2963668886724395E-2</v>
      </c>
      <c r="AB50" s="93">
        <v>-0.51538862785496176</v>
      </c>
      <c r="AC50" s="93">
        <v>1.1531297093852324</v>
      </c>
      <c r="AD50" s="93">
        <v>5.4006647995860392E-3</v>
      </c>
      <c r="AE50" s="93" t="s">
        <v>332</v>
      </c>
      <c r="AF50" s="93" t="s">
        <v>332</v>
      </c>
      <c r="AG50" s="93">
        <v>169.1377326175338</v>
      </c>
      <c r="AH50" s="93">
        <v>169.1377326175338</v>
      </c>
      <c r="AI50" s="93">
        <v>165.96793959880176</v>
      </c>
      <c r="AJ50" s="93">
        <v>165.4662145369858</v>
      </c>
      <c r="AK50" s="93">
        <v>165.4662145369858</v>
      </c>
      <c r="AL50" s="93">
        <v>57.303995831440197</v>
      </c>
      <c r="AM50" s="93">
        <v>2125.04066294211</v>
      </c>
      <c r="AN50" s="93">
        <v>-110114.59133437389</v>
      </c>
      <c r="AO50" s="93">
        <v>1606.1327126362069</v>
      </c>
      <c r="AP50" s="93">
        <v>-111720.72404703932</v>
      </c>
      <c r="AQ50" s="93">
        <v>9427.545918183725</v>
      </c>
      <c r="AR50" s="93">
        <v>-119542.13725417967</v>
      </c>
      <c r="AS50" s="93" t="s">
        <v>332</v>
      </c>
      <c r="AT50" s="93" t="s">
        <v>332</v>
      </c>
      <c r="AU50" s="93">
        <v>-138948.68089469837</v>
      </c>
      <c r="AV50" s="93">
        <v>-250326.73881794626</v>
      </c>
      <c r="AW50" s="93" t="s">
        <v>332</v>
      </c>
      <c r="AX50" s="93" t="s">
        <v>332</v>
      </c>
      <c r="AY50" s="93">
        <v>14.693819019005634</v>
      </c>
      <c r="BA50" s="124"/>
      <c r="BB50" s="7" t="s">
        <v>305</v>
      </c>
      <c r="BC50" s="2">
        <v>-12.538782951866441</v>
      </c>
      <c r="BD50" s="2">
        <v>5.3108229660495425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8.6410117647058815</v>
      </c>
      <c r="D51" s="93">
        <v>8.5298352941176461</v>
      </c>
      <c r="E51" s="93" t="s">
        <v>332</v>
      </c>
      <c r="F51" s="93" t="s">
        <v>332</v>
      </c>
      <c r="G51" s="93">
        <v>24.294492973677244</v>
      </c>
      <c r="H51" s="93">
        <v>14.077648297308366</v>
      </c>
      <c r="I51" s="93">
        <v>24.294492973677244</v>
      </c>
      <c r="J51" s="93">
        <v>14.077648297308366</v>
      </c>
      <c r="K51" s="93">
        <v>8.8510554432026272</v>
      </c>
      <c r="L51" s="93" t="s">
        <v>332</v>
      </c>
      <c r="M51" s="93" t="s">
        <v>332</v>
      </c>
      <c r="N51" s="93">
        <v>0.48236459580396934</v>
      </c>
      <c r="O51" s="93">
        <v>0.48236459580396934</v>
      </c>
      <c r="P51" s="93">
        <v>0.49746613707757942</v>
      </c>
      <c r="Q51" s="93">
        <v>9.970020365290426E-2</v>
      </c>
      <c r="R51" s="93">
        <v>0.10266622706765258</v>
      </c>
      <c r="S51" s="93">
        <v>0.10266622706765258</v>
      </c>
      <c r="T51" s="93">
        <v>3.9987665506428169</v>
      </c>
      <c r="U51" s="93">
        <v>0.16054597505421492</v>
      </c>
      <c r="V51" s="93">
        <v>-0.22186044580366523</v>
      </c>
      <c r="W51" s="93">
        <v>0.24289408947601648</v>
      </c>
      <c r="X51" s="93">
        <v>2.1033643672351238E-2</v>
      </c>
      <c r="Y51" s="93">
        <v>-0.23200633082499209</v>
      </c>
      <c r="Z51" s="93">
        <v>1.0000000000300491</v>
      </c>
      <c r="AA51" s="93">
        <v>1.0145885028298423E-2</v>
      </c>
      <c r="AB51" s="93">
        <v>-0.22401989063353819</v>
      </c>
      <c r="AC51" s="93">
        <v>1.1363399452506411</v>
      </c>
      <c r="AD51" s="93">
        <v>2.1594448373257061E-3</v>
      </c>
      <c r="AE51" s="93" t="s">
        <v>332</v>
      </c>
      <c r="AF51" s="93" t="s">
        <v>332</v>
      </c>
      <c r="AG51" s="93">
        <v>170.57392554632474</v>
      </c>
      <c r="AH51" s="93">
        <v>170.57392554632474</v>
      </c>
      <c r="AI51" s="93">
        <v>169.19648055651999</v>
      </c>
      <c r="AJ51" s="93">
        <v>168.9813191378978</v>
      </c>
      <c r="AK51" s="93">
        <v>168.9813191378978</v>
      </c>
      <c r="AL51" s="93">
        <v>57.268116016193524</v>
      </c>
      <c r="AM51" s="93">
        <v>2164.1006948701352</v>
      </c>
      <c r="AN51" s="93">
        <v>-48192.655047482338</v>
      </c>
      <c r="AO51" s="93">
        <v>698.20382065956846</v>
      </c>
      <c r="AP51" s="93">
        <v>-48890.858868166077</v>
      </c>
      <c r="AQ51" s="93">
        <v>4121.3255806613333</v>
      </c>
      <c r="AR51" s="93">
        <v>-52313.980628638412</v>
      </c>
      <c r="AS51" s="93" t="s">
        <v>332</v>
      </c>
      <c r="AT51" s="93" t="s">
        <v>332</v>
      </c>
      <c r="AU51" s="93">
        <v>-143220.73890828536</v>
      </c>
      <c r="AV51" s="93">
        <v>-253376.06713708889</v>
      </c>
      <c r="AW51" s="93" t="s">
        <v>332</v>
      </c>
      <c r="AX51" s="93" t="s">
        <v>332</v>
      </c>
      <c r="AY51" s="93">
        <v>14.693827411736168</v>
      </c>
      <c r="BA51" s="124"/>
      <c r="BB51" s="7" t="s">
        <v>306</v>
      </c>
      <c r="BC51" s="2">
        <v>-13.428540273069201</v>
      </c>
      <c r="BD51" s="2">
        <v>-13.211488242252614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8.5298352941176461</v>
      </c>
      <c r="D52" s="93">
        <v>8.4186588235294106</v>
      </c>
      <c r="E52" s="93" t="s">
        <v>332</v>
      </c>
      <c r="F52" s="93" t="s">
        <v>332</v>
      </c>
      <c r="G52" s="93">
        <v>24.31552661734959</v>
      </c>
      <c r="H52" s="93">
        <v>14.085535425455072</v>
      </c>
      <c r="I52" s="93">
        <v>24.31552661734959</v>
      </c>
      <c r="J52" s="93">
        <v>14.085535425455072</v>
      </c>
      <c r="K52" s="93">
        <v>8.8558034700967401</v>
      </c>
      <c r="L52" s="93" t="s">
        <v>332</v>
      </c>
      <c r="M52" s="93" t="s">
        <v>332</v>
      </c>
      <c r="N52" s="93">
        <v>0.47282310675962308</v>
      </c>
      <c r="O52" s="93">
        <v>0.47282310675962308</v>
      </c>
      <c r="P52" s="93">
        <v>0.47915686052794332</v>
      </c>
      <c r="Q52" s="93">
        <v>9.4699883950969899E-2</v>
      </c>
      <c r="R52" s="93">
        <v>9.5951144042806677E-2</v>
      </c>
      <c r="S52" s="93">
        <v>9.5951144042806677E-2</v>
      </c>
      <c r="T52" s="93">
        <v>4.0092014415652866</v>
      </c>
      <c r="U52" s="93">
        <v>0.16122331797812645</v>
      </c>
      <c r="V52" s="93">
        <v>-9.3775798145292064E-2</v>
      </c>
      <c r="W52" s="93">
        <v>0.10166292629199655</v>
      </c>
      <c r="X52" s="93">
        <v>7.8871281467044873E-3</v>
      </c>
      <c r="Y52" s="93">
        <v>-9.7505014576613855E-2</v>
      </c>
      <c r="Z52" s="93">
        <v>1.0000000000247606</v>
      </c>
      <c r="AA52" s="93">
        <v>3.729216433736084E-3</v>
      </c>
      <c r="AB52" s="93">
        <v>-9.4532577111434715E-2</v>
      </c>
      <c r="AC52" s="93">
        <v>1.129473997594129</v>
      </c>
      <c r="AD52" s="93">
        <v>7.567789688885171E-4</v>
      </c>
      <c r="AE52" s="93" t="s">
        <v>332</v>
      </c>
      <c r="AF52" s="93" t="s">
        <v>332</v>
      </c>
      <c r="AG52" s="93">
        <v>171.19766336372584</v>
      </c>
      <c r="AH52" s="93">
        <v>171.19766336372584</v>
      </c>
      <c r="AI52" s="93">
        <v>170.55174380979651</v>
      </c>
      <c r="AJ52" s="93">
        <v>170.46193324483079</v>
      </c>
      <c r="AK52" s="93">
        <v>170.46193324483079</v>
      </c>
      <c r="AL52" s="93">
        <v>57.255029351327636</v>
      </c>
      <c r="AM52" s="93">
        <v>2180.8867790733971</v>
      </c>
      <c r="AN52" s="93">
        <v>-20097.703513047396</v>
      </c>
      <c r="AO52" s="93">
        <v>327.50659047768312</v>
      </c>
      <c r="AP52" s="93">
        <v>-20425.210103532507</v>
      </c>
      <c r="AQ52" s="93">
        <v>1734.5567691144552</v>
      </c>
      <c r="AR52" s="93">
        <v>-21832.260282286927</v>
      </c>
      <c r="AS52" s="93" t="s">
        <v>332</v>
      </c>
      <c r="AT52" s="93" t="s">
        <v>332</v>
      </c>
      <c r="AU52" s="93">
        <v>-145078.81921099956</v>
      </c>
      <c r="AV52" s="93">
        <v>-254661.02318987148</v>
      </c>
      <c r="AW52" s="93" t="s">
        <v>332</v>
      </c>
      <c r="AX52" s="93" t="s">
        <v>332</v>
      </c>
      <c r="AY52" s="93">
        <v>14.693835865012373</v>
      </c>
      <c r="BA52" s="124"/>
      <c r="BB52" s="7" t="s">
        <v>308</v>
      </c>
      <c r="BC52" s="2">
        <v>-11.395474716765603</v>
      </c>
      <c r="BD52" s="2">
        <v>1.8782628575823559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8.4186588235294106</v>
      </c>
      <c r="D53" s="93">
        <v>8.3074823529411752</v>
      </c>
      <c r="E53" s="93" t="s">
        <v>332</v>
      </c>
      <c r="F53" s="93" t="s">
        <v>332</v>
      </c>
      <c r="G53" s="93">
        <v>24.323413745496296</v>
      </c>
      <c r="H53" s="93">
        <v>14.08722997669045</v>
      </c>
      <c r="I53" s="93">
        <v>24.323413745496296</v>
      </c>
      <c r="J53" s="93">
        <v>14.08722997669045</v>
      </c>
      <c r="K53" s="93">
        <v>8.8580322603101376</v>
      </c>
      <c r="L53" s="93" t="s">
        <v>332</v>
      </c>
      <c r="M53" s="93" t="s">
        <v>332</v>
      </c>
      <c r="N53" s="93">
        <v>0.46881441720653172</v>
      </c>
      <c r="O53" s="93">
        <v>0.46881441720653172</v>
      </c>
      <c r="P53" s="93">
        <v>0.47141085524418125</v>
      </c>
      <c r="Q53" s="93">
        <v>9.2635167716782846E-2</v>
      </c>
      <c r="R53" s="93">
        <v>9.3156264948790479E-2</v>
      </c>
      <c r="S53" s="93">
        <v>9.3156264948790479E-2</v>
      </c>
      <c r="T53" s="93">
        <v>4.0137489379573763</v>
      </c>
      <c r="U53" s="93">
        <v>0.16147142637674133</v>
      </c>
      <c r="V53" s="93">
        <v>-3.9209510425942409E-2</v>
      </c>
      <c r="W53" s="93">
        <v>4.0904061661320434E-2</v>
      </c>
      <c r="X53" s="93">
        <v>1.6945512353780258E-3</v>
      </c>
      <c r="Y53" s="93">
        <v>-4.0003940475001158E-2</v>
      </c>
      <c r="Z53" s="93">
        <v>1.0000000000195384</v>
      </c>
      <c r="AA53" s="93">
        <v>7.9443004984035748E-4</v>
      </c>
      <c r="AB53" s="93">
        <v>-3.9367368488747077E-2</v>
      </c>
      <c r="AC53" s="93">
        <v>1.1266325385052514</v>
      </c>
      <c r="AD53" s="93">
        <v>1.5785806385217559E-4</v>
      </c>
      <c r="AE53" s="93" t="s">
        <v>332</v>
      </c>
      <c r="AF53" s="93" t="s">
        <v>332</v>
      </c>
      <c r="AG53" s="93">
        <v>171.49013123379655</v>
      </c>
      <c r="AH53" s="93">
        <v>171.49013123379655</v>
      </c>
      <c r="AI53" s="93">
        <v>171.11436619822419</v>
      </c>
      <c r="AJ53" s="93">
        <v>171.0771941577103</v>
      </c>
      <c r="AK53" s="93">
        <v>171.0771941577103</v>
      </c>
      <c r="AL53" s="93">
        <v>57.246581686970622</v>
      </c>
      <c r="AM53" s="93">
        <v>2187.7143098981946</v>
      </c>
      <c r="AN53" s="93">
        <v>-7967.0640588595297</v>
      </c>
      <c r="AO53" s="93">
        <v>190.54746873587689</v>
      </c>
      <c r="AP53" s="93">
        <v>-8157.6115275977318</v>
      </c>
      <c r="AQ53" s="93">
        <v>720.35117180553857</v>
      </c>
      <c r="AR53" s="93">
        <v>-8687.4152306989199</v>
      </c>
      <c r="AS53" s="93" t="s">
        <v>332</v>
      </c>
      <c r="AT53" s="93" t="s">
        <v>332</v>
      </c>
      <c r="AU53" s="93">
        <v>-145858.0456992095</v>
      </c>
      <c r="AV53" s="93">
        <v>-255195.94225626395</v>
      </c>
      <c r="AW53" s="93" t="s">
        <v>332</v>
      </c>
      <c r="AX53" s="93" t="s">
        <v>332</v>
      </c>
      <c r="AY53" s="93">
        <v>14.693844345190955</v>
      </c>
      <c r="BA53" s="124"/>
      <c r="BB53" s="7" t="s">
        <v>310</v>
      </c>
      <c r="BC53" s="2">
        <v>-15.182972340830419</v>
      </c>
      <c r="BD53" s="2">
        <v>-11.879597705129568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8.3074823529411752</v>
      </c>
      <c r="D54" s="93">
        <v>8.1963058823529398</v>
      </c>
      <c r="E54" s="93" t="s">
        <v>332</v>
      </c>
      <c r="F54" s="93" t="s">
        <v>332</v>
      </c>
      <c r="G54" s="93">
        <v>24.325108296731674</v>
      </c>
      <c r="H54" s="93">
        <v>14.085628539742592</v>
      </c>
      <c r="I54" s="93">
        <v>24.325108296731674</v>
      </c>
      <c r="J54" s="93">
        <v>14.085628539742592</v>
      </c>
      <c r="K54" s="93">
        <v>8.8591042780491946</v>
      </c>
      <c r="L54" s="93" t="s">
        <v>332</v>
      </c>
      <c r="M54" s="93" t="s">
        <v>332</v>
      </c>
      <c r="N54" s="93">
        <v>0.46716986376869801</v>
      </c>
      <c r="O54" s="93">
        <v>0.46716986376869801</v>
      </c>
      <c r="P54" s="93">
        <v>0.46818763522711038</v>
      </c>
      <c r="Q54" s="93">
        <v>9.1784569313719699E-2</v>
      </c>
      <c r="R54" s="93">
        <v>9.2000181781990917E-2</v>
      </c>
      <c r="S54" s="93">
        <v>9.2000181781990917E-2</v>
      </c>
      <c r="T54" s="93">
        <v>4.0158680047190476</v>
      </c>
      <c r="U54" s="93">
        <v>0.16154463094153618</v>
      </c>
      <c r="V54" s="93">
        <v>-1.6433341933653207E-2</v>
      </c>
      <c r="W54" s="93">
        <v>1.4831904985796186E-2</v>
      </c>
      <c r="X54" s="93">
        <v>-1.6014369478570222E-3</v>
      </c>
      <c r="Y54" s="93">
        <v>-1.5685198852611933E-2</v>
      </c>
      <c r="Z54" s="93">
        <v>1.0000000000176441</v>
      </c>
      <c r="AA54" s="93">
        <v>-7.4814308076452457E-4</v>
      </c>
      <c r="AB54" s="93">
        <v>-1.6286009442917627E-2</v>
      </c>
      <c r="AC54" s="93">
        <v>1.1254584512586723</v>
      </c>
      <c r="AD54" s="93">
        <v>-1.4733249031524274E-4</v>
      </c>
      <c r="AE54" s="93" t="s">
        <v>332</v>
      </c>
      <c r="AF54" s="93" t="s">
        <v>332</v>
      </c>
      <c r="AG54" s="93">
        <v>171.66029411813389</v>
      </c>
      <c r="AH54" s="93">
        <v>171.66029411813389</v>
      </c>
      <c r="AI54" s="93">
        <v>171.34666850810683</v>
      </c>
      <c r="AJ54" s="93">
        <v>171.33133916731009</v>
      </c>
      <c r="AK54" s="93">
        <v>171.33133916731009</v>
      </c>
      <c r="AL54" s="93">
        <v>57.23839348278662</v>
      </c>
      <c r="AM54" s="93">
        <v>2190.19438298055</v>
      </c>
      <c r="AN54" s="93">
        <v>-2708.4773666793908</v>
      </c>
      <c r="AO54" s="93">
        <v>159.0335555204677</v>
      </c>
      <c r="AP54" s="93">
        <v>-2867.5109222006849</v>
      </c>
      <c r="AQ54" s="93">
        <v>297.43765873496653</v>
      </c>
      <c r="AR54" s="93">
        <v>-3005.915025424616</v>
      </c>
      <c r="AS54" s="93" t="s">
        <v>332</v>
      </c>
      <c r="AT54" s="93" t="s">
        <v>332</v>
      </c>
      <c r="AU54" s="93">
        <v>-146175.4091424887</v>
      </c>
      <c r="AV54" s="93">
        <v>-255417.24282291389</v>
      </c>
      <c r="AW54" s="93" t="s">
        <v>332</v>
      </c>
      <c r="AX54" s="93" t="s">
        <v>332</v>
      </c>
      <c r="AY54" s="93">
        <v>14.693852837062488</v>
      </c>
      <c r="BA54" s="126"/>
      <c r="BB54" s="23" t="s">
        <v>311</v>
      </c>
      <c r="BC54" s="2">
        <v>-9.6410426491164607</v>
      </c>
      <c r="BD54" s="2">
        <v>0.54637232045709017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8.1963058823529398</v>
      </c>
      <c r="D55" s="93">
        <v>8.0851294117647043</v>
      </c>
      <c r="E55" s="93" t="s">
        <v>332</v>
      </c>
      <c r="F55" s="93" t="s">
        <v>332</v>
      </c>
      <c r="G55" s="93">
        <v>24.323506859783819</v>
      </c>
      <c r="H55" s="93">
        <v>14.081615507757869</v>
      </c>
      <c r="I55" s="93">
        <v>24.323506859783819</v>
      </c>
      <c r="J55" s="93">
        <v>14.081615507757869</v>
      </c>
      <c r="K55" s="93">
        <v>8.8597283725608502</v>
      </c>
      <c r="L55" s="93" t="s">
        <v>332</v>
      </c>
      <c r="M55" s="93" t="s">
        <v>332</v>
      </c>
      <c r="N55" s="93">
        <v>0.46652500614421855</v>
      </c>
      <c r="O55" s="93">
        <v>0.46652500614421855</v>
      </c>
      <c r="P55" s="93">
        <v>0.46686183827320676</v>
      </c>
      <c r="Q55" s="93">
        <v>9.1436139691475141E-2</v>
      </c>
      <c r="R55" s="93">
        <v>9.1524813147863412E-2</v>
      </c>
      <c r="S55" s="93">
        <v>9.1524813147863412E-2</v>
      </c>
      <c r="T55" s="93">
        <v>4.0170844029406618</v>
      </c>
      <c r="U55" s="93">
        <v>0.16153549015694746</v>
      </c>
      <c r="V55" s="93">
        <v>-7.0631580025046041E-3</v>
      </c>
      <c r="W55" s="93">
        <v>3.050126017781209E-3</v>
      </c>
      <c r="X55" s="93">
        <v>-4.0130319847233951E-3</v>
      </c>
      <c r="Y55" s="93">
        <v>-5.1909782310683023E-3</v>
      </c>
      <c r="Z55" s="93">
        <v>1.000000000020473</v>
      </c>
      <c r="AA55" s="93">
        <v>-1.8721797713300275E-3</v>
      </c>
      <c r="AB55" s="93">
        <v>-6.6958659997744347E-3</v>
      </c>
      <c r="AC55" s="93">
        <v>1.1249758753503203</v>
      </c>
      <c r="AD55" s="93">
        <v>-3.6729200255820817E-4</v>
      </c>
      <c r="AE55" s="93" t="s">
        <v>332</v>
      </c>
      <c r="AF55" s="93" t="s">
        <v>332</v>
      </c>
      <c r="AG55" s="93">
        <v>171.80234817121595</v>
      </c>
      <c r="AH55" s="93">
        <v>171.80234817121595</v>
      </c>
      <c r="AI55" s="93">
        <v>171.44192712183045</v>
      </c>
      <c r="AJ55" s="93">
        <v>171.43563993160001</v>
      </c>
      <c r="AK55" s="93">
        <v>171.43563993160001</v>
      </c>
      <c r="AL55" s="93">
        <v>57.228224424711279</v>
      </c>
      <c r="AM55" s="93">
        <v>2190.6931111788458</v>
      </c>
      <c r="AN55" s="93">
        <v>-256.62679622498553</v>
      </c>
      <c r="AO55" s="93">
        <v>182.74303171909963</v>
      </c>
      <c r="AP55" s="93">
        <v>-439.36982794440223</v>
      </c>
      <c r="AQ55" s="93">
        <v>122.02773512533155</v>
      </c>
      <c r="AR55" s="93">
        <v>-378.65453135448996</v>
      </c>
      <c r="AS55" s="93" t="s">
        <v>332</v>
      </c>
      <c r="AT55" s="93" t="s">
        <v>332</v>
      </c>
      <c r="AU55" s="93">
        <v>-146296.3854509074</v>
      </c>
      <c r="AV55" s="93">
        <v>-255508.2568376328</v>
      </c>
      <c r="AW55" s="93" t="s">
        <v>332</v>
      </c>
      <c r="AX55" s="93" t="s">
        <v>332</v>
      </c>
      <c r="AY55" s="93">
        <v>14.693861334416837</v>
      </c>
      <c r="BA55" s="122" t="s">
        <v>312</v>
      </c>
      <c r="BB55" s="1" t="s">
        <v>241</v>
      </c>
      <c r="BC55" s="2">
        <v>-1727978.0570506542</v>
      </c>
      <c r="BD55" s="2">
        <v>-3476648.5653585456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8.0851294117647043</v>
      </c>
      <c r="D56" s="93">
        <v>7.9739529411764689</v>
      </c>
      <c r="E56" s="93" t="s">
        <v>332</v>
      </c>
      <c r="F56" s="93" t="s">
        <v>332</v>
      </c>
      <c r="G56" s="93">
        <v>24.319493827799096</v>
      </c>
      <c r="H56" s="93">
        <v>14.075075838141874</v>
      </c>
      <c r="I56" s="93">
        <v>24.319493827799096</v>
      </c>
      <c r="J56" s="93">
        <v>14.075075838141874</v>
      </c>
      <c r="K56" s="93">
        <v>8.8602440932480544</v>
      </c>
      <c r="L56" s="93" t="s">
        <v>332</v>
      </c>
      <c r="M56" s="93" t="s">
        <v>332</v>
      </c>
      <c r="N56" s="93">
        <v>0.46631155687311865</v>
      </c>
      <c r="O56" s="93">
        <v>0.46631155687311865</v>
      </c>
      <c r="P56" s="93">
        <v>0.46632847584664755</v>
      </c>
      <c r="Q56" s="93">
        <v>9.1296211816479525E-2</v>
      </c>
      <c r="R56" s="93">
        <v>9.1332155115969899E-2</v>
      </c>
      <c r="S56" s="93">
        <v>9.1332155115969899E-2</v>
      </c>
      <c r="T56" s="93">
        <v>4.0180839766319147</v>
      </c>
      <c r="U56" s="93">
        <v>0.16147495092004038</v>
      </c>
      <c r="V56" s="93">
        <v>-3.3102184494555754E-3</v>
      </c>
      <c r="W56" s="93">
        <v>-3.2294511665391552E-3</v>
      </c>
      <c r="X56" s="93">
        <v>-6.5396696159947306E-3</v>
      </c>
      <c r="Y56" s="93">
        <v>-2.6069492934287561E-4</v>
      </c>
      <c r="Z56" s="93">
        <v>1.0000000001625151</v>
      </c>
      <c r="AA56" s="93">
        <v>-3.0495235200703329E-3</v>
      </c>
      <c r="AB56" s="93">
        <v>-2.712936329609868E-3</v>
      </c>
      <c r="AC56" s="93">
        <v>1.1247804650896998</v>
      </c>
      <c r="AD56" s="93">
        <v>-5.9728211977522606E-4</v>
      </c>
      <c r="AE56" s="93" t="s">
        <v>332</v>
      </c>
      <c r="AF56" s="93" t="s">
        <v>332</v>
      </c>
      <c r="AG56" s="93">
        <v>171.96564733186656</v>
      </c>
      <c r="AH56" s="93">
        <v>171.96564733186656</v>
      </c>
      <c r="AI56" s="93">
        <v>171.4802132095584</v>
      </c>
      <c r="AJ56" s="93">
        <v>171.47767952743453</v>
      </c>
      <c r="AK56" s="93">
        <v>171.47767952743453</v>
      </c>
      <c r="AL56" s="93">
        <v>57.214170894051755</v>
      </c>
      <c r="AM56" s="93">
        <v>2190.1287882073029</v>
      </c>
      <c r="AN56" s="93">
        <v>1151.4894168278065</v>
      </c>
      <c r="AO56" s="93">
        <v>246.08185734276086</v>
      </c>
      <c r="AP56" s="93">
        <v>905.40755948491778</v>
      </c>
      <c r="AQ56" s="93">
        <v>49.166293309939029</v>
      </c>
      <c r="AR56" s="93">
        <v>1102.3231235165058</v>
      </c>
      <c r="AS56" s="93" t="s">
        <v>332</v>
      </c>
      <c r="AT56" s="93" t="s">
        <v>332</v>
      </c>
      <c r="AU56" s="93">
        <v>-146331.07856073286</v>
      </c>
      <c r="AV56" s="93">
        <v>-255545.16251210362</v>
      </c>
      <c r="AW56" s="93" t="s">
        <v>332</v>
      </c>
      <c r="AX56" s="93" t="s">
        <v>332</v>
      </c>
      <c r="AY56" s="93">
        <v>14.693869834981912</v>
      </c>
      <c r="BA56" s="124"/>
      <c r="BB56" s="7" t="s">
        <v>313</v>
      </c>
      <c r="BC56" s="2">
        <v>153682.16046953408</v>
      </c>
      <c r="BD56" s="2">
        <v>31913.28897588198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297</v>
      </c>
      <c r="B57" s="93">
        <v>17</v>
      </c>
      <c r="C57" s="93">
        <v>7.9739529411764689</v>
      </c>
      <c r="D57" s="93">
        <v>7.8627764705882335</v>
      </c>
      <c r="E57" s="93" t="s">
        <v>332</v>
      </c>
      <c r="F57" s="93" t="s">
        <v>332</v>
      </c>
      <c r="G57" s="93">
        <v>24.3129541581831</v>
      </c>
      <c r="H57" s="93">
        <v>14.065262145742251</v>
      </c>
      <c r="I57" s="93">
        <v>24.3129541581831</v>
      </c>
      <c r="J57" s="93">
        <v>14.065262145742251</v>
      </c>
      <c r="K57" s="93">
        <v>8.8608322380001923</v>
      </c>
      <c r="L57" s="93" t="s">
        <v>332</v>
      </c>
      <c r="M57" s="93" t="s">
        <v>332</v>
      </c>
      <c r="N57" s="93">
        <v>0.46630083440279924</v>
      </c>
      <c r="O57" s="93">
        <v>0.46630083440279924</v>
      </c>
      <c r="P57" s="93">
        <v>0.4661296943414121</v>
      </c>
      <c r="Q57" s="93">
        <v>9.1244105679244653E-2</v>
      </c>
      <c r="R57" s="93">
        <v>9.125795194505662E-2</v>
      </c>
      <c r="S57" s="93">
        <v>9.125795194505662E-2</v>
      </c>
      <c r="T57" s="93">
        <v>4.0192221840982594</v>
      </c>
      <c r="U57" s="93">
        <v>0.16136735511866074</v>
      </c>
      <c r="V57" s="93">
        <v>-1.9399927274740142E-3</v>
      </c>
      <c r="W57" s="93">
        <v>-7.8736996721494625E-3</v>
      </c>
      <c r="X57" s="93">
        <v>-9.8136923996234773E-3</v>
      </c>
      <c r="Y57" s="93">
        <v>2.6361402270603756E-3</v>
      </c>
      <c r="Z57" s="93">
        <v>0.99999999999334133</v>
      </c>
      <c r="AA57" s="93">
        <v>-4.5761329545168363E-3</v>
      </c>
      <c r="AB57" s="93">
        <v>-1.0444152580359777E-3</v>
      </c>
      <c r="AC57" s="93">
        <v>1.12470544765776</v>
      </c>
      <c r="AD57" s="93">
        <v>-8.9557746940840672E-4</v>
      </c>
      <c r="AE57" s="93" t="s">
        <v>332</v>
      </c>
      <c r="AF57" s="93" t="s">
        <v>332</v>
      </c>
      <c r="AG57" s="93">
        <v>172.18568405144379</v>
      </c>
      <c r="AH57" s="93">
        <v>172.18568405144379</v>
      </c>
      <c r="AI57" s="93">
        <v>171.49448985043244</v>
      </c>
      <c r="AJ57" s="93">
        <v>171.4935342498575</v>
      </c>
      <c r="AK57" s="93">
        <v>171.4935342498575</v>
      </c>
      <c r="AL57" s="93">
        <v>57.194046279835689</v>
      </c>
      <c r="AM57" s="93">
        <v>2188.7729417483165</v>
      </c>
      <c r="AN57" s="93">
        <v>2307.5183870197161</v>
      </c>
      <c r="AO57" s="93">
        <v>350.28813124537743</v>
      </c>
      <c r="AP57" s="93">
        <v>1957.2302557742887</v>
      </c>
      <c r="AQ57" s="93">
        <v>18.533251861429171</v>
      </c>
      <c r="AR57" s="93">
        <v>2288.9851351575753</v>
      </c>
      <c r="AS57" s="93" t="s">
        <v>332</v>
      </c>
      <c r="AT57" s="93" t="s">
        <v>332</v>
      </c>
      <c r="AU57" s="93">
        <v>-146323.07737308482</v>
      </c>
      <c r="AV57" s="93">
        <v>-255559.40492223462</v>
      </c>
      <c r="AW57" s="93" t="s">
        <v>332</v>
      </c>
      <c r="AX57" s="93" t="s">
        <v>332</v>
      </c>
      <c r="AY57" s="93">
        <v>14.693878338255249</v>
      </c>
      <c r="BA57" s="124"/>
      <c r="BB57" s="7" t="s">
        <v>314</v>
      </c>
      <c r="BC57" s="2">
        <v>-1881660.2175170269</v>
      </c>
      <c r="BD57" s="2">
        <v>-3508561.8543344513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297</v>
      </c>
      <c r="B58" s="93">
        <v>18</v>
      </c>
      <c r="C58" s="93">
        <v>7.8627764705882335</v>
      </c>
      <c r="D58" s="93">
        <v>7.751599999999998</v>
      </c>
      <c r="E58" s="93" t="s">
        <v>332</v>
      </c>
      <c r="F58" s="93" t="s">
        <v>332</v>
      </c>
      <c r="G58" s="93">
        <v>24.303140465783475</v>
      </c>
      <c r="H58" s="93">
        <v>14.050847079633083</v>
      </c>
      <c r="I58" s="93">
        <v>24.303140465783475</v>
      </c>
      <c r="J58" s="93">
        <v>14.050847079633083</v>
      </c>
      <c r="K58" s="93">
        <v>8.8616221590600404</v>
      </c>
      <c r="L58" s="93" t="s">
        <v>332</v>
      </c>
      <c r="M58" s="93" t="s">
        <v>332</v>
      </c>
      <c r="N58" s="93">
        <v>0.46640930352146209</v>
      </c>
      <c r="O58" s="93">
        <v>0.46640930352146209</v>
      </c>
      <c r="P58" s="93">
        <v>0.46607892053710909</v>
      </c>
      <c r="Q58" s="93">
        <v>9.1230811293404004E-2</v>
      </c>
      <c r="R58" s="93">
        <v>9.1235080205405092E-2</v>
      </c>
      <c r="S58" s="93">
        <v>9.1235080205405092E-2</v>
      </c>
      <c r="T58" s="93">
        <v>4.0207503720714515</v>
      </c>
      <c r="U58" s="93">
        <v>0.16120261162802754</v>
      </c>
      <c r="V58" s="93">
        <v>-1.636856726576883E-3</v>
      </c>
      <c r="W58" s="93">
        <v>-1.2778209382591972E-2</v>
      </c>
      <c r="X58" s="93">
        <v>-1.4415066109168855E-2</v>
      </c>
      <c r="Y58" s="93">
        <v>5.0864642176237321E-3</v>
      </c>
      <c r="Z58" s="93">
        <v>0.99999999999855749</v>
      </c>
      <c r="AA58" s="93">
        <v>-6.7233209441932779E-3</v>
      </c>
      <c r="AB58" s="93">
        <v>-3.2169701392820025E-4</v>
      </c>
      <c r="AC58" s="93">
        <v>1.124682712748496</v>
      </c>
      <c r="AD58" s="93">
        <v>-1.3151597126362371E-3</v>
      </c>
      <c r="AE58" s="93" t="s">
        <v>332</v>
      </c>
      <c r="AF58" s="93" t="s">
        <v>332</v>
      </c>
      <c r="AG58" s="93">
        <v>172.49919168818073</v>
      </c>
      <c r="AH58" s="93">
        <v>172.49919168818073</v>
      </c>
      <c r="AI58" s="93">
        <v>171.49815360278075</v>
      </c>
      <c r="AJ58" s="93">
        <v>171.49789095705711</v>
      </c>
      <c r="AK58" s="93">
        <v>171.49789095705711</v>
      </c>
      <c r="AL58" s="93">
        <v>57.164938112511081</v>
      </c>
      <c r="AM58" s="93">
        <v>2186.5773388526968</v>
      </c>
      <c r="AN58" s="93">
        <v>3621.6044240505694</v>
      </c>
      <c r="AO58" s="93">
        <v>507.09994945796859</v>
      </c>
      <c r="AP58" s="93">
        <v>3114.5044745925757</v>
      </c>
      <c r="AQ58" s="93">
        <v>5.0891869589677796</v>
      </c>
      <c r="AR58" s="93">
        <v>3616.515237091141</v>
      </c>
      <c r="AS58" s="93" t="s">
        <v>332</v>
      </c>
      <c r="AT58" s="93" t="s">
        <v>332</v>
      </c>
      <c r="AU58" s="93">
        <v>-146287.21580548433</v>
      </c>
      <c r="AV58" s="93">
        <v>-255563.83891061746</v>
      </c>
      <c r="AW58" s="93" t="s">
        <v>332</v>
      </c>
      <c r="AX58" s="93" t="s">
        <v>332</v>
      </c>
      <c r="AY58" s="93">
        <v>14.693886844663124</v>
      </c>
      <c r="BA58" s="124"/>
      <c r="BB58" s="7" t="s">
        <v>315</v>
      </c>
      <c r="BC58" s="2">
        <v>154956.53269300074</v>
      </c>
      <c r="BD58" s="2">
        <v>361014.3039893579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6.8705999999999996</v>
      </c>
      <c r="D59" s="93">
        <v>6.6358941176470587</v>
      </c>
      <c r="E59" s="93" t="s">
        <v>332</v>
      </c>
      <c r="F59" s="93">
        <v>48.062545973171318</v>
      </c>
      <c r="G59" s="93">
        <v>24.288725399674306</v>
      </c>
      <c r="H59" s="93">
        <v>65.15563282204198</v>
      </c>
      <c r="I59" s="93">
        <v>24.288725399674306</v>
      </c>
      <c r="J59" s="93">
        <v>65.15563282204198</v>
      </c>
      <c r="K59" s="93">
        <v>14.755116847439664</v>
      </c>
      <c r="L59" s="93" t="s">
        <v>332</v>
      </c>
      <c r="M59" s="93">
        <v>0.209146</v>
      </c>
      <c r="N59" s="93">
        <v>0.46661872020076189</v>
      </c>
      <c r="O59" s="93">
        <v>0.46661872020076189</v>
      </c>
      <c r="P59" s="93">
        <v>0.60971356260157916</v>
      </c>
      <c r="Q59" s="93">
        <v>0.13483857312505027</v>
      </c>
      <c r="R59" s="93">
        <v>0.13949044226809362</v>
      </c>
      <c r="S59" s="93">
        <v>0.13949044226809362</v>
      </c>
      <c r="T59" s="93">
        <v>4.0229249185220715</v>
      </c>
      <c r="U59" s="93">
        <v>0.70785369921859853</v>
      </c>
      <c r="V59" s="93">
        <v>-2.2454313617711601</v>
      </c>
      <c r="W59" s="93">
        <v>5.2876711310087448</v>
      </c>
      <c r="X59" s="93">
        <v>3.0422397692375842</v>
      </c>
      <c r="Y59" s="93">
        <v>-3.6649973894299968</v>
      </c>
      <c r="Z59" s="93">
        <v>1.000000000001819</v>
      </c>
      <c r="AA59" s="93">
        <v>1.4195660276655027</v>
      </c>
      <c r="AB59" s="93">
        <v>-2.6697947326579898</v>
      </c>
      <c r="AC59" s="93">
        <v>1.1800057339096157</v>
      </c>
      <c r="AD59" s="93">
        <v>0.4243633708965337</v>
      </c>
      <c r="AE59" s="93" t="s">
        <v>332</v>
      </c>
      <c r="AF59" s="93">
        <v>117.73282335130094</v>
      </c>
      <c r="AG59" s="93">
        <v>172.95367259575602</v>
      </c>
      <c r="AH59" s="93">
        <v>172.95367259575602</v>
      </c>
      <c r="AI59" s="93">
        <v>159.96903184542063</v>
      </c>
      <c r="AJ59" s="93">
        <v>158.89160586976618</v>
      </c>
      <c r="AK59" s="93">
        <v>158.89160586976618</v>
      </c>
      <c r="AL59" s="93">
        <v>57.122759219417141</v>
      </c>
      <c r="AM59" s="93">
        <v>9545.2261240154166</v>
      </c>
      <c r="AN59" s="93">
        <v>-1158585.6444151266</v>
      </c>
      <c r="AO59" s="93">
        <v>10944.143240641764</v>
      </c>
      <c r="AP59" s="93">
        <v>-1169529.7876557915</v>
      </c>
      <c r="AQ59" s="93">
        <v>151745.67296426711</v>
      </c>
      <c r="AR59" s="93">
        <v>-1310331.3173791382</v>
      </c>
      <c r="AS59" s="93" t="s">
        <v>332</v>
      </c>
      <c r="AT59" s="93">
        <v>-235341.53160407144</v>
      </c>
      <c r="AU59" s="93">
        <v>-146224.92910610445</v>
      </c>
      <c r="AV59" s="93">
        <v>-246495.76023632847</v>
      </c>
      <c r="AW59" s="93" t="s">
        <v>332</v>
      </c>
      <c r="AX59" s="93">
        <v>18.6326</v>
      </c>
      <c r="AY59" s="93">
        <v>14.693895355304264</v>
      </c>
      <c r="BA59" s="126"/>
      <c r="BB59" s="12" t="s">
        <v>316</v>
      </c>
      <c r="BC59" s="2">
        <v>-1882934.5897322744</v>
      </c>
      <c r="BD59" s="2">
        <v>-3837662.8693474298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6.6358941176470587</v>
      </c>
      <c r="D60" s="93">
        <v>6.4011882352941178</v>
      </c>
      <c r="E60" s="93" t="s">
        <v>332</v>
      </c>
      <c r="F60" s="93" t="s">
        <v>332</v>
      </c>
      <c r="G60" s="93">
        <v>27.330965168911888</v>
      </c>
      <c r="H60" s="93">
        <v>65.941618138035508</v>
      </c>
      <c r="I60" s="93">
        <v>27.330965168911888</v>
      </c>
      <c r="J60" s="93">
        <v>65.941618138035508</v>
      </c>
      <c r="K60" s="93">
        <v>15.032952211123161</v>
      </c>
      <c r="L60" s="93" t="s">
        <v>332</v>
      </c>
      <c r="M60" s="93" t="s">
        <v>332</v>
      </c>
      <c r="N60" s="93">
        <v>0.33252183167948335</v>
      </c>
      <c r="O60" s="93">
        <v>0.33252183167948335</v>
      </c>
      <c r="P60" s="93">
        <v>0.44536433626404626</v>
      </c>
      <c r="Q60" s="93">
        <v>8.589916069680481E-2</v>
      </c>
      <c r="R60" s="93">
        <v>9.1111232141630763E-2</v>
      </c>
      <c r="S60" s="93">
        <v>9.1111232141630763E-2</v>
      </c>
      <c r="T60" s="93">
        <v>4.6405708504048508</v>
      </c>
      <c r="U60" s="93">
        <v>0.76422817394679765</v>
      </c>
      <c r="V60" s="93">
        <v>-3.0805659606310769</v>
      </c>
      <c r="W60" s="93">
        <v>3.8665512766245964</v>
      </c>
      <c r="X60" s="93">
        <v>0.78598531599351962</v>
      </c>
      <c r="Y60" s="93">
        <v>-3.3419232375844885</v>
      </c>
      <c r="Z60" s="93">
        <v>0.99999999999818401</v>
      </c>
      <c r="AA60" s="93">
        <v>0.26135727694734268</v>
      </c>
      <c r="AB60" s="93">
        <v>-3.1521780512210071</v>
      </c>
      <c r="AC60" s="93">
        <v>1.1238563870725131</v>
      </c>
      <c r="AD60" s="93">
        <v>7.161209058539858E-2</v>
      </c>
      <c r="AE60" s="93" t="s">
        <v>332</v>
      </c>
      <c r="AF60" s="93" t="s">
        <v>332</v>
      </c>
      <c r="AG60" s="93">
        <v>181.61480669492272</v>
      </c>
      <c r="AH60" s="93">
        <v>181.61480669492272</v>
      </c>
      <c r="AI60" s="93">
        <v>172.96193718560693</v>
      </c>
      <c r="AJ60" s="93">
        <v>172.48485601611023</v>
      </c>
      <c r="AK60" s="93">
        <v>172.48485601611023</v>
      </c>
      <c r="AL60" s="93">
        <v>63.28464422465921</v>
      </c>
      <c r="AM60" s="93">
        <v>10306.547185229223</v>
      </c>
      <c r="AN60" s="93">
        <v>-788010.90832017187</v>
      </c>
      <c r="AO60" s="93">
        <v>8231.9509517584556</v>
      </c>
      <c r="AP60" s="93">
        <v>-796242.85927191505</v>
      </c>
      <c r="AQ60" s="93">
        <v>73917.921754568073</v>
      </c>
      <c r="AR60" s="93">
        <v>-861928.83007458737</v>
      </c>
      <c r="AS60" s="93" t="s">
        <v>332</v>
      </c>
      <c r="AT60" s="93" t="s">
        <v>332</v>
      </c>
      <c r="AU60" s="93">
        <v>-172339.42398117104</v>
      </c>
      <c r="AV60" s="93">
        <v>-255507.80569563803</v>
      </c>
      <c r="AW60" s="93" t="s">
        <v>332</v>
      </c>
      <c r="AX60" s="93" t="s">
        <v>332</v>
      </c>
      <c r="AY60" s="93">
        <v>14.693921803444798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6.4011882352941178</v>
      </c>
      <c r="D61" s="93">
        <v>6.166482352941177</v>
      </c>
      <c r="E61" s="93" t="s">
        <v>332</v>
      </c>
      <c r="F61" s="93" t="s">
        <v>332</v>
      </c>
      <c r="G61" s="93">
        <v>28.116950484905406</v>
      </c>
      <c r="H61" s="93">
        <v>66.515190846345476</v>
      </c>
      <c r="I61" s="93">
        <v>28.116950484905406</v>
      </c>
      <c r="J61" s="93">
        <v>66.515190846345476</v>
      </c>
      <c r="K61" s="93">
        <v>15.152410411765901</v>
      </c>
      <c r="L61" s="93" t="s">
        <v>332</v>
      </c>
      <c r="M61" s="93" t="s">
        <v>332</v>
      </c>
      <c r="N61" s="93">
        <v>0.21366387660438027</v>
      </c>
      <c r="O61" s="93">
        <v>0.21366387660438027</v>
      </c>
      <c r="P61" s="93">
        <v>0.29275098177943659</v>
      </c>
      <c r="Q61" s="93">
        <v>5.1542577600718391E-2</v>
      </c>
      <c r="R61" s="93">
        <v>5.5361020715053701E-2</v>
      </c>
      <c r="S61" s="93">
        <v>5.5361020715053701E-2</v>
      </c>
      <c r="T61" s="93">
        <v>4.8692933545873212</v>
      </c>
      <c r="U61" s="93">
        <v>0.79516955941507306</v>
      </c>
      <c r="V61" s="93">
        <v>-2.3256732196565042</v>
      </c>
      <c r="W61" s="93">
        <v>2.8992459279664766</v>
      </c>
      <c r="X61" s="93">
        <v>0.57357270830997242</v>
      </c>
      <c r="Y61" s="93">
        <v>-2.448224988030864</v>
      </c>
      <c r="Z61" s="93">
        <v>0.99999999999902878</v>
      </c>
      <c r="AA61" s="93">
        <v>0.12255176837198214</v>
      </c>
      <c r="AB61" s="93">
        <v>-2.3574267902457904</v>
      </c>
      <c r="AC61" s="93">
        <v>1.0853198946444518</v>
      </c>
      <c r="AD61" s="93">
        <v>3.1753570586337834E-2</v>
      </c>
      <c r="AE61" s="93" t="s">
        <v>332</v>
      </c>
      <c r="AF61" s="93" t="s">
        <v>332</v>
      </c>
      <c r="AG61" s="93">
        <v>188.01196360095494</v>
      </c>
      <c r="AH61" s="93">
        <v>188.01196360095494</v>
      </c>
      <c r="AI61" s="93">
        <v>182.62712412770199</v>
      </c>
      <c r="AJ61" s="93">
        <v>182.30304350916145</v>
      </c>
      <c r="AK61" s="93">
        <v>182.30304350916145</v>
      </c>
      <c r="AL61" s="93">
        <v>64.370301022048238</v>
      </c>
      <c r="AM61" s="93">
        <v>10905.690942265517</v>
      </c>
      <c r="AN61" s="93">
        <v>-591278.53551960993</v>
      </c>
      <c r="AO61" s="93">
        <v>5252.1851343438611</v>
      </c>
      <c r="AP61" s="93">
        <v>-596530.72065395128</v>
      </c>
      <c r="AQ61" s="93">
        <v>53553.51362655015</v>
      </c>
      <c r="AR61" s="93">
        <v>-644832.04914609087</v>
      </c>
      <c r="AS61" s="93" t="s">
        <v>332</v>
      </c>
      <c r="AT61" s="93" t="s">
        <v>332</v>
      </c>
      <c r="AU61" s="93">
        <v>-195548.00956571242</v>
      </c>
      <c r="AV61" s="93">
        <v>-262193.89087038022</v>
      </c>
      <c r="AW61" s="93" t="s">
        <v>332</v>
      </c>
      <c r="AX61" s="93" t="s">
        <v>332</v>
      </c>
      <c r="AY61" s="93">
        <v>14.693954672315696</v>
      </c>
      <c r="BA61" s="11" t="s">
        <v>119</v>
      </c>
      <c r="BB61" s="11" t="s">
        <v>317</v>
      </c>
      <c r="BC61" s="2">
        <f>V37-V36</f>
        <v>0.12334258789199559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6.166482352941177</v>
      </c>
      <c r="D62" s="93">
        <v>5.9317764705882361</v>
      </c>
      <c r="E62" s="93" t="s">
        <v>332</v>
      </c>
      <c r="F62" s="93" t="s">
        <v>332</v>
      </c>
      <c r="G62" s="93">
        <v>28.69052319321538</v>
      </c>
      <c r="H62" s="93">
        <v>66.902446141209737</v>
      </c>
      <c r="I62" s="93">
        <v>28.69052319321538</v>
      </c>
      <c r="J62" s="93">
        <v>66.902446141209737</v>
      </c>
      <c r="K62" s="93">
        <v>15.254316441666592</v>
      </c>
      <c r="L62" s="93" t="s">
        <v>332</v>
      </c>
      <c r="M62" s="93" t="s">
        <v>332</v>
      </c>
      <c r="N62" s="93">
        <v>0.12833169316725018</v>
      </c>
      <c r="O62" s="93">
        <v>0.12833169316725018</v>
      </c>
      <c r="P62" s="93">
        <v>0.17765170834376628</v>
      </c>
      <c r="Q62" s="93">
        <v>2.9716084776704899E-2</v>
      </c>
      <c r="R62" s="93">
        <v>3.2197177786301108E-2</v>
      </c>
      <c r="S62" s="93">
        <v>3.2197177786301108E-2</v>
      </c>
      <c r="T62" s="93">
        <v>5.0351130386499063</v>
      </c>
      <c r="U62" s="93">
        <v>0.81122962479491623</v>
      </c>
      <c r="V62" s="93">
        <v>-1.5282789055624062</v>
      </c>
      <c r="W62" s="93">
        <v>1.9155342004266744</v>
      </c>
      <c r="X62" s="93">
        <v>0.3872552948642683</v>
      </c>
      <c r="Y62" s="93">
        <v>-1.5779760332399142</v>
      </c>
      <c r="Z62" s="93">
        <v>1.0000000000002576</v>
      </c>
      <c r="AA62" s="93">
        <v>4.9697127677914274E-2</v>
      </c>
      <c r="AB62" s="93">
        <v>-1.5407474331408493</v>
      </c>
      <c r="AC62" s="93">
        <v>1.0554793837502661</v>
      </c>
      <c r="AD62" s="93">
        <v>1.2468527577431304E-2</v>
      </c>
      <c r="AE62" s="93" t="s">
        <v>332</v>
      </c>
      <c r="AF62" s="93" t="s">
        <v>332</v>
      </c>
      <c r="AG62" s="93">
        <v>192.03893073009166</v>
      </c>
      <c r="AH62" s="93">
        <v>192.03893073009166</v>
      </c>
      <c r="AI62" s="93">
        <v>188.89029449998699</v>
      </c>
      <c r="AJ62" s="93">
        <v>188.68894179743782</v>
      </c>
      <c r="AK62" s="93">
        <v>188.68894179743782</v>
      </c>
      <c r="AL62" s="93">
        <v>65.406612364986358</v>
      </c>
      <c r="AM62" s="93">
        <v>11337.689388639134</v>
      </c>
      <c r="AN62" s="93">
        <v>-391608.17924980109</v>
      </c>
      <c r="AO62" s="93">
        <v>3141.4987830872706</v>
      </c>
      <c r="AP62" s="93">
        <v>-394749.67803289188</v>
      </c>
      <c r="AQ62" s="93">
        <v>34823.688479925615</v>
      </c>
      <c r="AR62" s="93">
        <v>-426431.86772970372</v>
      </c>
      <c r="AS62" s="93" t="s">
        <v>332</v>
      </c>
      <c r="AT62" s="93" t="s">
        <v>332</v>
      </c>
      <c r="AU62" s="93">
        <v>-212247.51451521128</v>
      </c>
      <c r="AV62" s="93">
        <v>-266529.63976238796</v>
      </c>
      <c r="AW62" s="93" t="s">
        <v>332</v>
      </c>
      <c r="AX62" s="93" t="s">
        <v>332</v>
      </c>
      <c r="AY62" s="93">
        <v>14.693989780674764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5.9317764705882361</v>
      </c>
      <c r="D63" s="93">
        <v>5.6970705882352952</v>
      </c>
      <c r="E63" s="93" t="s">
        <v>332</v>
      </c>
      <c r="F63" s="93" t="s">
        <v>332</v>
      </c>
      <c r="G63" s="93">
        <v>29.077778488079648</v>
      </c>
      <c r="H63" s="93">
        <v>67.133932941084893</v>
      </c>
      <c r="I63" s="93">
        <v>29.077778488079648</v>
      </c>
      <c r="J63" s="93">
        <v>67.133932941084893</v>
      </c>
      <c r="K63" s="93">
        <v>15.32655170034011</v>
      </c>
      <c r="L63" s="93" t="s">
        <v>332</v>
      </c>
      <c r="M63" s="93" t="s">
        <v>332</v>
      </c>
      <c r="N63" s="93">
        <v>7.4064272638996953E-2</v>
      </c>
      <c r="O63" s="93">
        <v>7.4064272638996953E-2</v>
      </c>
      <c r="P63" s="93">
        <v>0.10292079539323674</v>
      </c>
      <c r="Q63" s="93">
        <v>1.677786207716456E-2</v>
      </c>
      <c r="R63" s="93">
        <v>1.8279469331543365E-2</v>
      </c>
      <c r="S63" s="93">
        <v>1.8279469331543365E-2</v>
      </c>
      <c r="T63" s="93">
        <v>5.1446405942596449</v>
      </c>
      <c r="U63" s="93">
        <v>0.81880153225925034</v>
      </c>
      <c r="V63" s="93">
        <v>-0.92689728444444974</v>
      </c>
      <c r="W63" s="93">
        <v>1.1583840843196074</v>
      </c>
      <c r="X63" s="93">
        <v>0.23148679987515772</v>
      </c>
      <c r="Y63" s="93">
        <v>-0.94404218590133238</v>
      </c>
      <c r="Z63" s="93">
        <v>1.000000000001483</v>
      </c>
      <c r="AA63" s="93">
        <v>1.7144901458282607E-2</v>
      </c>
      <c r="AB63" s="93">
        <v>-0.93112874030347492</v>
      </c>
      <c r="AC63" s="93">
        <v>1.0339633521424245</v>
      </c>
      <c r="AD63" s="93">
        <v>4.2314558589750624E-3</v>
      </c>
      <c r="AE63" s="93" t="s">
        <v>332</v>
      </c>
      <c r="AF63" s="93" t="s">
        <v>332</v>
      </c>
      <c r="AG63" s="93">
        <v>194.38788955005532</v>
      </c>
      <c r="AH63" s="93">
        <v>194.38788955005532</v>
      </c>
      <c r="AI63" s="93">
        <v>192.59244781488121</v>
      </c>
      <c r="AJ63" s="93">
        <v>192.47651040245859</v>
      </c>
      <c r="AK63" s="93">
        <v>192.47651040245859</v>
      </c>
      <c r="AL63" s="93">
        <v>66.356786604895348</v>
      </c>
      <c r="AM63" s="93">
        <v>11617.461579592915</v>
      </c>
      <c r="AN63" s="93">
        <v>-237012.79719834833</v>
      </c>
      <c r="AO63" s="93">
        <v>1826.0014472452865</v>
      </c>
      <c r="AP63" s="93">
        <v>-238838.7986455978</v>
      </c>
      <c r="AQ63" s="93">
        <v>20643.308490816355</v>
      </c>
      <c r="AR63" s="93">
        <v>-257656.10568916381</v>
      </c>
      <c r="AS63" s="93" t="s">
        <v>332</v>
      </c>
      <c r="AT63" s="93" t="s">
        <v>332</v>
      </c>
      <c r="AU63" s="93">
        <v>-222888.43075847896</v>
      </c>
      <c r="AV63" s="93">
        <v>-269141.05691221793</v>
      </c>
      <c r="AW63" s="93" t="s">
        <v>332</v>
      </c>
      <c r="AX63" s="93" t="s">
        <v>332</v>
      </c>
      <c r="AY63" s="93">
        <v>14.694026482640316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5.6970705882352952</v>
      </c>
      <c r="D64" s="93">
        <v>5.4623647058823543</v>
      </c>
      <c r="E64" s="93" t="s">
        <v>332</v>
      </c>
      <c r="F64" s="93" t="s">
        <v>332</v>
      </c>
      <c r="G64" s="93">
        <v>29.309265287954805</v>
      </c>
      <c r="H64" s="93">
        <v>67.264991725830953</v>
      </c>
      <c r="I64" s="93">
        <v>29.309265287954805</v>
      </c>
      <c r="J64" s="93">
        <v>67.264991725830953</v>
      </c>
      <c r="K64" s="93">
        <v>15.371433831971739</v>
      </c>
      <c r="L64" s="93" t="s">
        <v>332</v>
      </c>
      <c r="M64" s="93" t="s">
        <v>332</v>
      </c>
      <c r="N64" s="93">
        <v>4.1854588205539923E-2</v>
      </c>
      <c r="O64" s="93">
        <v>4.1854588205539923E-2</v>
      </c>
      <c r="P64" s="93">
        <v>5.8237609628300734E-2</v>
      </c>
      <c r="Q64" s="93">
        <v>9.3772993497304689E-3</v>
      </c>
      <c r="R64" s="93">
        <v>1.0249431355781029E-2</v>
      </c>
      <c r="S64" s="93">
        <v>1.0249431355781029E-2</v>
      </c>
      <c r="T64" s="93">
        <v>5.2098561847640239</v>
      </c>
      <c r="U64" s="93">
        <v>0.82230178455776404</v>
      </c>
      <c r="V64" s="93">
        <v>-0.53774475296159163</v>
      </c>
      <c r="W64" s="93">
        <v>0.66880353770764966</v>
      </c>
      <c r="X64" s="93">
        <v>0.131058784746058</v>
      </c>
      <c r="Y64" s="93">
        <v>-0.543230164426449</v>
      </c>
      <c r="Z64" s="93">
        <v>1.0000000000025908</v>
      </c>
      <c r="AA64" s="93">
        <v>5.485411466264755E-3</v>
      </c>
      <c r="AB64" s="93">
        <v>-0.53908803097915292</v>
      </c>
      <c r="AC64" s="93">
        <v>1.0199340513661916</v>
      </c>
      <c r="AD64" s="93">
        <v>1.3432780178268035E-3</v>
      </c>
      <c r="AE64" s="93" t="s">
        <v>332</v>
      </c>
      <c r="AF64" s="93" t="s">
        <v>332</v>
      </c>
      <c r="AG64" s="93">
        <v>195.70392170218801</v>
      </c>
      <c r="AH64" s="93">
        <v>195.70392170218801</v>
      </c>
      <c r="AI64" s="93">
        <v>194.69026864736597</v>
      </c>
      <c r="AJ64" s="93">
        <v>194.6256446169171</v>
      </c>
      <c r="AK64" s="93">
        <v>194.6256446169171</v>
      </c>
      <c r="AL64" s="93">
        <v>67.094199303043112</v>
      </c>
      <c r="AM64" s="93">
        <v>11786.811821076035</v>
      </c>
      <c r="AN64" s="93">
        <v>-136870.60761272456</v>
      </c>
      <c r="AO64" s="93">
        <v>1045.4149053533852</v>
      </c>
      <c r="AP64" s="93">
        <v>-137916.02251808124</v>
      </c>
      <c r="AQ64" s="93">
        <v>11708.594632127162</v>
      </c>
      <c r="AR64" s="93">
        <v>-148579.20224486152</v>
      </c>
      <c r="AS64" s="93" t="s">
        <v>332</v>
      </c>
      <c r="AT64" s="93" t="s">
        <v>332</v>
      </c>
      <c r="AU64" s="93">
        <v>-229214.65783414815</v>
      </c>
      <c r="AV64" s="93">
        <v>-270651.46084094513</v>
      </c>
      <c r="AW64" s="93" t="s">
        <v>332</v>
      </c>
      <c r="AX64" s="93" t="s">
        <v>332</v>
      </c>
      <c r="AY64" s="93">
        <v>14.694064223776349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5.4623647058823543</v>
      </c>
      <c r="D65" s="93">
        <v>5.2276588235294135</v>
      </c>
      <c r="E65" s="93" t="s">
        <v>332</v>
      </c>
      <c r="F65" s="93" t="s">
        <v>332</v>
      </c>
      <c r="G65" s="93">
        <v>29.440324072700864</v>
      </c>
      <c r="H65" s="93">
        <v>67.337855163447685</v>
      </c>
      <c r="I65" s="93">
        <v>29.440324072700864</v>
      </c>
      <c r="J65" s="93">
        <v>67.337855163447685</v>
      </c>
      <c r="K65" s="93">
        <v>15.397626813784328</v>
      </c>
      <c r="L65" s="93" t="s">
        <v>332</v>
      </c>
      <c r="M65" s="93" t="s">
        <v>332</v>
      </c>
      <c r="N65" s="93">
        <v>2.3402679758977921E-2</v>
      </c>
      <c r="O65" s="93">
        <v>2.3402679758977921E-2</v>
      </c>
      <c r="P65" s="93">
        <v>3.2578735876222717E-2</v>
      </c>
      <c r="Q65" s="93">
        <v>5.2149282992218935E-3</v>
      </c>
      <c r="R65" s="93">
        <v>5.7102166705598738E-3</v>
      </c>
      <c r="S65" s="93">
        <v>5.7102166705598738E-3</v>
      </c>
      <c r="T65" s="93">
        <v>5.2468234390436344</v>
      </c>
      <c r="U65" s="93">
        <v>0.82396708885383196</v>
      </c>
      <c r="V65" s="93">
        <v>-0.30491417222728018</v>
      </c>
      <c r="W65" s="93">
        <v>0.37777760984401254</v>
      </c>
      <c r="X65" s="93">
        <v>7.2863437616732377E-2</v>
      </c>
      <c r="Y65" s="93">
        <v>-0.30661937192285882</v>
      </c>
      <c r="Z65" s="93">
        <v>1.0000000000036007</v>
      </c>
      <c r="AA65" s="93">
        <v>1.7051996966826533E-3</v>
      </c>
      <c r="AB65" s="93">
        <v>-0.30533023824312933</v>
      </c>
      <c r="AC65" s="93">
        <v>1.0114034249672552</v>
      </c>
      <c r="AD65" s="93">
        <v>4.160660161533646E-4</v>
      </c>
      <c r="AE65" s="93" t="s">
        <v>332</v>
      </c>
      <c r="AF65" s="93" t="s">
        <v>332</v>
      </c>
      <c r="AG65" s="93">
        <v>196.42896145486336</v>
      </c>
      <c r="AH65" s="93">
        <v>196.42896145486336</v>
      </c>
      <c r="AI65" s="93">
        <v>195.86010349450237</v>
      </c>
      <c r="AJ65" s="93">
        <v>195.82442552913389</v>
      </c>
      <c r="AK65" s="93">
        <v>195.82442552913389</v>
      </c>
      <c r="AL65" s="93">
        <v>67.603388214189792</v>
      </c>
      <c r="AM65" s="93">
        <v>11885.3859649608</v>
      </c>
      <c r="AN65" s="93">
        <v>-77317.387591565421</v>
      </c>
      <c r="AO65" s="93">
        <v>592.1423082375112</v>
      </c>
      <c r="AP65" s="93">
        <v>-77909.529899805231</v>
      </c>
      <c r="AQ65" s="93">
        <v>6529.3080472277543</v>
      </c>
      <c r="AR65" s="93">
        <v>-83846.695638797042</v>
      </c>
      <c r="AS65" s="93" t="s">
        <v>332</v>
      </c>
      <c r="AT65" s="93" t="s">
        <v>332</v>
      </c>
      <c r="AU65" s="93">
        <v>-232843.3547481815</v>
      </c>
      <c r="AV65" s="93">
        <v>-271506.80129719898</v>
      </c>
      <c r="AW65" s="93" t="s">
        <v>332</v>
      </c>
      <c r="AX65" s="93" t="s">
        <v>332</v>
      </c>
      <c r="AY65" s="93">
        <v>14.694102573492943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5.2276588235294135</v>
      </c>
      <c r="D66" s="93">
        <v>4.9929529411764726</v>
      </c>
      <c r="E66" s="93" t="s">
        <v>332</v>
      </c>
      <c r="F66" s="93" t="s">
        <v>332</v>
      </c>
      <c r="G66" s="93">
        <v>29.513187510317596</v>
      </c>
      <c r="H66" s="93">
        <v>67.378168492077165</v>
      </c>
      <c r="I66" s="93">
        <v>29.513187510317596</v>
      </c>
      <c r="J66" s="93">
        <v>67.378168492077165</v>
      </c>
      <c r="K66" s="93">
        <v>15.412492256289712</v>
      </c>
      <c r="L66" s="93" t="s">
        <v>332</v>
      </c>
      <c r="M66" s="93" t="s">
        <v>332</v>
      </c>
      <c r="N66" s="93">
        <v>1.301344708745548E-2</v>
      </c>
      <c r="O66" s="93">
        <v>1.301344708745548E-2</v>
      </c>
      <c r="P66" s="93">
        <v>1.8121488094660972E-2</v>
      </c>
      <c r="Q66" s="93">
        <v>2.8923684878856743E-3</v>
      </c>
      <c r="R66" s="93">
        <v>3.1703091646503308E-3</v>
      </c>
      <c r="S66" s="93">
        <v>3.1703091646503308E-3</v>
      </c>
      <c r="T66" s="93">
        <v>5.2674022575808541</v>
      </c>
      <c r="U66" s="93">
        <v>0.8247944870782743</v>
      </c>
      <c r="V66" s="93">
        <v>-0.17090411804649591</v>
      </c>
      <c r="W66" s="93">
        <v>0.21121744667597733</v>
      </c>
      <c r="X66" s="93">
        <v>4.0313328629481414E-2</v>
      </c>
      <c r="Y66" s="93">
        <v>-0.17142873341475443</v>
      </c>
      <c r="Z66" s="93">
        <v>1.0000000000045526</v>
      </c>
      <c r="AA66" s="93">
        <v>5.246153690389605E-4</v>
      </c>
      <c r="AB66" s="93">
        <v>-0.17103192376145626</v>
      </c>
      <c r="AC66" s="93">
        <v>1.0064267081473537</v>
      </c>
      <c r="AD66" s="93">
        <v>1.2780571521160548E-4</v>
      </c>
      <c r="AE66" s="93" t="s">
        <v>332</v>
      </c>
      <c r="AF66" s="93" t="s">
        <v>332</v>
      </c>
      <c r="AG66" s="93">
        <v>196.82692424129618</v>
      </c>
      <c r="AH66" s="93">
        <v>196.82692424129618</v>
      </c>
      <c r="AI66" s="93">
        <v>196.50897461779579</v>
      </c>
      <c r="AJ66" s="93">
        <v>196.48930171396313</v>
      </c>
      <c r="AK66" s="93">
        <v>196.48930171396313</v>
      </c>
      <c r="AL66" s="93">
        <v>67.926798138430769</v>
      </c>
      <c r="AM66" s="93">
        <v>11941.502428793183</v>
      </c>
      <c r="AN66" s="93">
        <v>-43229.799701124641</v>
      </c>
      <c r="AO66" s="93">
        <v>332.86821736844115</v>
      </c>
      <c r="AP66" s="93">
        <v>-43562.667918494641</v>
      </c>
      <c r="AQ66" s="93">
        <v>3620.7647762235106</v>
      </c>
      <c r="AR66" s="93">
        <v>-46850.564477353408</v>
      </c>
      <c r="AS66" s="93" t="s">
        <v>332</v>
      </c>
      <c r="AT66" s="93" t="s">
        <v>332</v>
      </c>
      <c r="AU66" s="93">
        <v>-234888.25824486764</v>
      </c>
      <c r="AV66" s="93">
        <v>-271985.95437478746</v>
      </c>
      <c r="AW66" s="93" t="s">
        <v>332</v>
      </c>
      <c r="AX66" s="93" t="s">
        <v>332</v>
      </c>
      <c r="AY66" s="93">
        <v>14.694141262796311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4.9929529411764726</v>
      </c>
      <c r="D67" s="93">
        <v>4.7582470588235317</v>
      </c>
      <c r="E67" s="93" t="s">
        <v>332</v>
      </c>
      <c r="F67" s="93" t="s">
        <v>332</v>
      </c>
      <c r="G67" s="93">
        <v>29.553500838947077</v>
      </c>
      <c r="H67" s="93">
        <v>67.400448220772788</v>
      </c>
      <c r="I67" s="93">
        <v>29.553500838947077</v>
      </c>
      <c r="J67" s="93">
        <v>67.400448220772788</v>
      </c>
      <c r="K67" s="93">
        <v>15.420822748148183</v>
      </c>
      <c r="L67" s="93" t="s">
        <v>332</v>
      </c>
      <c r="M67" s="93" t="s">
        <v>332</v>
      </c>
      <c r="N67" s="93">
        <v>7.2128235217727528E-3</v>
      </c>
      <c r="O67" s="93">
        <v>7.2128235217727528E-3</v>
      </c>
      <c r="P67" s="93">
        <v>1.0048170387874467E-2</v>
      </c>
      <c r="Q67" s="93">
        <v>1.6014403074709844E-3</v>
      </c>
      <c r="R67" s="93">
        <v>1.7564253098924139E-3</v>
      </c>
      <c r="S67" s="93">
        <v>1.7564253098924139E-3</v>
      </c>
      <c r="T67" s="93">
        <v>5.2787950494213449</v>
      </c>
      <c r="U67" s="93">
        <v>0.82522174555867611</v>
      </c>
      <c r="V67" s="93">
        <v>-9.5225771914886029E-2</v>
      </c>
      <c r="W67" s="93">
        <v>0.11750550061049704</v>
      </c>
      <c r="X67" s="93">
        <v>2.2279728695611008E-2</v>
      </c>
      <c r="Y67" s="93">
        <v>-9.5386471665557762E-2</v>
      </c>
      <c r="Z67" s="93">
        <v>1.0000000000054796</v>
      </c>
      <c r="AA67" s="93">
        <v>1.6069975119441845E-4</v>
      </c>
      <c r="AB67" s="93">
        <v>-9.5264904594081407E-2</v>
      </c>
      <c r="AC67" s="93">
        <v>1.0035905416679693</v>
      </c>
      <c r="AD67" s="93">
        <v>3.9132679378507469E-5</v>
      </c>
      <c r="AE67" s="93" t="s">
        <v>332</v>
      </c>
      <c r="AF67" s="93" t="s">
        <v>332</v>
      </c>
      <c r="AG67" s="93">
        <v>197.04580255351223</v>
      </c>
      <c r="AH67" s="93">
        <v>197.04580255351223</v>
      </c>
      <c r="AI67" s="93">
        <v>196.86831925554762</v>
      </c>
      <c r="AJ67" s="93">
        <v>196.85746138793394</v>
      </c>
      <c r="AK67" s="93">
        <v>196.85746138793394</v>
      </c>
      <c r="AL67" s="93">
        <v>68.12101689262289</v>
      </c>
      <c r="AM67" s="93">
        <v>11973.051469261798</v>
      </c>
      <c r="AN67" s="93">
        <v>-24049.544387118178</v>
      </c>
      <c r="AO67" s="93">
        <v>186.44303233948557</v>
      </c>
      <c r="AP67" s="93">
        <v>-24235.987419458717</v>
      </c>
      <c r="AQ67" s="93">
        <v>2004.7348347916693</v>
      </c>
      <c r="AR67" s="93">
        <v>-26054.279221914352</v>
      </c>
      <c r="AS67" s="93" t="s">
        <v>332</v>
      </c>
      <c r="AT67" s="93" t="s">
        <v>332</v>
      </c>
      <c r="AU67" s="93">
        <v>-236030.61604332723</v>
      </c>
      <c r="AV67" s="93">
        <v>-272252.86315046315</v>
      </c>
      <c r="AW67" s="93" t="s">
        <v>332</v>
      </c>
      <c r="AX67" s="93" t="s">
        <v>332</v>
      </c>
      <c r="AY67" s="93">
        <v>14.694180138892042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4.7582470588235317</v>
      </c>
      <c r="D68" s="93">
        <v>4.5235411764705908</v>
      </c>
      <c r="E68" s="93" t="s">
        <v>332</v>
      </c>
      <c r="F68" s="93" t="s">
        <v>332</v>
      </c>
      <c r="G68" s="93">
        <v>29.575780567642688</v>
      </c>
      <c r="H68" s="93">
        <v>67.412748652652354</v>
      </c>
      <c r="I68" s="93">
        <v>29.575780567642688</v>
      </c>
      <c r="J68" s="93">
        <v>67.412748652652354</v>
      </c>
      <c r="K68" s="93">
        <v>15.425462786408316</v>
      </c>
      <c r="L68" s="93" t="s">
        <v>332</v>
      </c>
      <c r="M68" s="93" t="s">
        <v>332</v>
      </c>
      <c r="N68" s="93">
        <v>3.9876686878219814E-3</v>
      </c>
      <c r="O68" s="93">
        <v>3.9876686878219814E-3</v>
      </c>
      <c r="P68" s="93">
        <v>5.5592902680941126E-3</v>
      </c>
      <c r="Q68" s="93">
        <v>8.8534128322267035E-4</v>
      </c>
      <c r="R68" s="93">
        <v>9.7146962847261301E-4</v>
      </c>
      <c r="S68" s="93">
        <v>9.7146962847261301E-4</v>
      </c>
      <c r="T68" s="93">
        <v>5.2850940500657746</v>
      </c>
      <c r="U68" s="93">
        <v>0.82544854178725668</v>
      </c>
      <c r="V68" s="93">
        <v>-5.2894415265256442E-2</v>
      </c>
      <c r="W68" s="93">
        <v>6.5194847144827608E-2</v>
      </c>
      <c r="X68" s="93">
        <v>1.2300431879571166E-2</v>
      </c>
      <c r="Y68" s="93">
        <v>-5.2943465311970334E-2</v>
      </c>
      <c r="Z68" s="93">
        <v>1.0000000000064024</v>
      </c>
      <c r="AA68" s="93">
        <v>4.9050047052853224E-5</v>
      </c>
      <c r="AB68" s="93">
        <v>-5.2906364761119484E-2</v>
      </c>
      <c r="AC68" s="93">
        <v>1.0019952114270594</v>
      </c>
      <c r="AD68" s="93">
        <v>1.1949495988099686E-5</v>
      </c>
      <c r="AE68" s="93" t="s">
        <v>332</v>
      </c>
      <c r="AF68" s="93" t="s">
        <v>332</v>
      </c>
      <c r="AG68" s="93">
        <v>197.16674298672103</v>
      </c>
      <c r="AH68" s="93">
        <v>197.16674298672103</v>
      </c>
      <c r="AI68" s="93">
        <v>197.06726146307807</v>
      </c>
      <c r="AJ68" s="93">
        <v>197.06126185616674</v>
      </c>
      <c r="AK68" s="93">
        <v>197.06126185616674</v>
      </c>
      <c r="AL68" s="93">
        <v>68.233605716907547</v>
      </c>
      <c r="AM68" s="93">
        <v>11990.663430225859</v>
      </c>
      <c r="AN68" s="93">
        <v>-13341.833661065426</v>
      </c>
      <c r="AO68" s="93">
        <v>104.70778009252679</v>
      </c>
      <c r="AP68" s="93">
        <v>-13446.54144115865</v>
      </c>
      <c r="AQ68" s="93">
        <v>1109.6964888811497</v>
      </c>
      <c r="AR68" s="93">
        <v>-14451.530149950264</v>
      </c>
      <c r="AS68" s="93" t="s">
        <v>332</v>
      </c>
      <c r="AT68" s="93" t="s">
        <v>332</v>
      </c>
      <c r="AU68" s="93">
        <v>-236665.96178694145</v>
      </c>
      <c r="AV68" s="93">
        <v>-272401.09929367894</v>
      </c>
      <c r="AW68" s="93" t="s">
        <v>332</v>
      </c>
      <c r="AX68" s="93" t="s">
        <v>332</v>
      </c>
      <c r="AY68" s="93">
        <v>14.694219117588927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4.5235411764705908</v>
      </c>
      <c r="D69" s="93">
        <v>4.28883529411765</v>
      </c>
      <c r="E69" s="93" t="s">
        <v>332</v>
      </c>
      <c r="F69" s="93" t="s">
        <v>332</v>
      </c>
      <c r="G69" s="93">
        <v>29.588080999522258</v>
      </c>
      <c r="H69" s="93">
        <v>67.419513979588217</v>
      </c>
      <c r="I69" s="93">
        <v>29.588080999522258</v>
      </c>
      <c r="J69" s="93">
        <v>67.419513979588217</v>
      </c>
      <c r="K69" s="93">
        <v>15.428039034564389</v>
      </c>
      <c r="L69" s="93" t="s">
        <v>332</v>
      </c>
      <c r="M69" s="93" t="s">
        <v>332</v>
      </c>
      <c r="N69" s="93">
        <v>2.1983175868549457E-3</v>
      </c>
      <c r="O69" s="93">
        <v>2.1983175868549457E-3</v>
      </c>
      <c r="P69" s="93">
        <v>3.0688374011269741E-3</v>
      </c>
      <c r="Q69" s="93">
        <v>4.8852602530456344E-4</v>
      </c>
      <c r="R69" s="93">
        <v>5.3630078428919443E-4</v>
      </c>
      <c r="S69" s="93">
        <v>5.3630078428919443E-4</v>
      </c>
      <c r="T69" s="93">
        <v>5.2885767455949599</v>
      </c>
      <c r="U69" s="93">
        <v>0.82557091540277228</v>
      </c>
      <c r="V69" s="93">
        <v>-2.9332299664331155E-2</v>
      </c>
      <c r="W69" s="93">
        <v>3.6097626600199766E-2</v>
      </c>
      <c r="X69" s="93">
        <v>6.7653269358686104E-3</v>
      </c>
      <c r="Y69" s="93">
        <v>-2.9347172001299771E-2</v>
      </c>
      <c r="Z69" s="93">
        <v>1.0000000000073372</v>
      </c>
      <c r="AA69" s="93">
        <v>1.4872337183943448E-5</v>
      </c>
      <c r="AB69" s="93">
        <v>-2.9335927914390568E-2</v>
      </c>
      <c r="AC69" s="93">
        <v>1.0011043206115275</v>
      </c>
      <c r="AD69" s="93">
        <v>3.6282501416791484E-6</v>
      </c>
      <c r="AE69" s="93" t="s">
        <v>332</v>
      </c>
      <c r="AF69" s="93" t="s">
        <v>332</v>
      </c>
      <c r="AG69" s="93">
        <v>197.23414235293339</v>
      </c>
      <c r="AH69" s="93">
        <v>197.23414235293339</v>
      </c>
      <c r="AI69" s="93">
        <v>197.17741583286147</v>
      </c>
      <c r="AJ69" s="93">
        <v>197.17409746112824</v>
      </c>
      <c r="AK69" s="93">
        <v>197.17409746112824</v>
      </c>
      <c r="AL69" s="93">
        <v>68.297419703572842</v>
      </c>
      <c r="AM69" s="93">
        <v>12000.453047156552</v>
      </c>
      <c r="AN69" s="93">
        <v>-7384.3709699424435</v>
      </c>
      <c r="AO69" s="93">
        <v>59.772465154221045</v>
      </c>
      <c r="AP69" s="93">
        <v>-7444.1434350971131</v>
      </c>
      <c r="AQ69" s="93">
        <v>614.3748177654852</v>
      </c>
      <c r="AR69" s="93">
        <v>-7998.745787707423</v>
      </c>
      <c r="AS69" s="93" t="s">
        <v>332</v>
      </c>
      <c r="AT69" s="93" t="s">
        <v>332</v>
      </c>
      <c r="AU69" s="93">
        <v>-237018.49360946822</v>
      </c>
      <c r="AV69" s="93">
        <v>-272483.29342633317</v>
      </c>
      <c r="AW69" s="93" t="s">
        <v>332</v>
      </c>
      <c r="AX69" s="93" t="s">
        <v>332</v>
      </c>
      <c r="AY69" s="93">
        <v>14.694258152753159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4.28883529411765</v>
      </c>
      <c r="D70" s="93">
        <v>4.0541294117647091</v>
      </c>
      <c r="E70" s="93" t="s">
        <v>332</v>
      </c>
      <c r="F70" s="93" t="s">
        <v>332</v>
      </c>
      <c r="G70" s="93">
        <v>29.594846326458129</v>
      </c>
      <c r="H70" s="93">
        <v>67.423187120066814</v>
      </c>
      <c r="I70" s="93">
        <v>29.594846326458129</v>
      </c>
      <c r="J70" s="93">
        <v>67.423187120066814</v>
      </c>
      <c r="K70" s="93">
        <v>15.429466445033153</v>
      </c>
      <c r="L70" s="93" t="s">
        <v>332</v>
      </c>
      <c r="M70" s="93" t="s">
        <v>332</v>
      </c>
      <c r="N70" s="93">
        <v>1.2066864198067948E-3</v>
      </c>
      <c r="O70" s="93">
        <v>1.2066864198067948E-3</v>
      </c>
      <c r="P70" s="93">
        <v>1.6886849683632956E-3</v>
      </c>
      <c r="Q70" s="93">
        <v>2.6876106320609358E-4</v>
      </c>
      <c r="R70" s="93">
        <v>2.9523455540614275E-4</v>
      </c>
      <c r="S70" s="93">
        <v>2.9523455540614275E-4</v>
      </c>
      <c r="T70" s="93">
        <v>5.2905042221356338</v>
      </c>
      <c r="U70" s="93">
        <v>0.82563722915308213</v>
      </c>
      <c r="V70" s="93">
        <v>-1.625148355023676E-2</v>
      </c>
      <c r="W70" s="93">
        <v>1.9924624028836855E-2</v>
      </c>
      <c r="X70" s="93">
        <v>3.6731404786000963E-3</v>
      </c>
      <c r="Y70" s="93">
        <v>-1.6255915878835431E-2</v>
      </c>
      <c r="Z70" s="93">
        <v>1.0000000000082985</v>
      </c>
      <c r="AA70" s="93">
        <v>4.4323287335693669E-6</v>
      </c>
      <c r="AB70" s="93">
        <v>-1.6252567988180113E-2</v>
      </c>
      <c r="AC70" s="93">
        <v>1.0006088058357052</v>
      </c>
      <c r="AD70" s="93">
        <v>1.0844379961438058E-6</v>
      </c>
      <c r="AE70" s="93" t="s">
        <v>332</v>
      </c>
      <c r="AF70" s="93" t="s">
        <v>332</v>
      </c>
      <c r="AG70" s="93">
        <v>197.2724732485284</v>
      </c>
      <c r="AH70" s="93">
        <v>197.2724732485284</v>
      </c>
      <c r="AI70" s="93">
        <v>197.23843327214266</v>
      </c>
      <c r="AJ70" s="93">
        <v>197.2365962757965</v>
      </c>
      <c r="AK70" s="93">
        <v>197.2365962757965</v>
      </c>
      <c r="AL70" s="93">
        <v>68.332937292586607</v>
      </c>
      <c r="AM70" s="93">
        <v>12005.87516968751</v>
      </c>
      <c r="AN70" s="93">
        <v>-4070.8831377059923</v>
      </c>
      <c r="AO70" s="93">
        <v>35.889734676628692</v>
      </c>
      <c r="AP70" s="93">
        <v>-4106.7728723829423</v>
      </c>
      <c r="AQ70" s="93">
        <v>340.29300685838041</v>
      </c>
      <c r="AR70" s="93">
        <v>-4411.1761445641378</v>
      </c>
      <c r="AS70" s="93" t="s">
        <v>332</v>
      </c>
      <c r="AT70" s="93" t="s">
        <v>332</v>
      </c>
      <c r="AU70" s="93">
        <v>-237213.82705729289</v>
      </c>
      <c r="AV70" s="93">
        <v>-272528.82692680985</v>
      </c>
      <c r="AW70" s="93" t="s">
        <v>332</v>
      </c>
      <c r="AX70" s="93" t="s">
        <v>332</v>
      </c>
      <c r="AY70" s="93">
        <v>14.694297219070549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4.0541294117647091</v>
      </c>
      <c r="D71" s="93">
        <v>3.8194235294117678</v>
      </c>
      <c r="E71" s="93" t="s">
        <v>332</v>
      </c>
      <c r="F71" s="93" t="s">
        <v>332</v>
      </c>
      <c r="G71" s="93">
        <v>29.598519466936729</v>
      </c>
      <c r="H71" s="93">
        <v>67.425097426481784</v>
      </c>
      <c r="I71" s="93">
        <v>29.598519466936729</v>
      </c>
      <c r="J71" s="93">
        <v>67.425097426481784</v>
      </c>
      <c r="K71" s="93">
        <v>15.430255422690667</v>
      </c>
      <c r="L71" s="93" t="s">
        <v>332</v>
      </c>
      <c r="M71" s="93" t="s">
        <v>332</v>
      </c>
      <c r="N71" s="93">
        <v>6.5747260196686826E-4</v>
      </c>
      <c r="O71" s="93">
        <v>6.5747260196686826E-4</v>
      </c>
      <c r="P71" s="93">
        <v>9.242967221561114E-4</v>
      </c>
      <c r="Q71" s="93">
        <v>1.4708782313517947E-4</v>
      </c>
      <c r="R71" s="93">
        <v>1.6174946213655115E-4</v>
      </c>
      <c r="S71" s="93">
        <v>1.6174946213655115E-4</v>
      </c>
      <c r="T71" s="93">
        <v>5.2915750426818891</v>
      </c>
      <c r="U71" s="93">
        <v>0.82567253233768911</v>
      </c>
      <c r="V71" s="93">
        <v>-8.9996814302487124E-3</v>
      </c>
      <c r="W71" s="93">
        <v>1.0909987845225863E-2</v>
      </c>
      <c r="X71" s="93">
        <v>1.9103064149771502E-3</v>
      </c>
      <c r="Y71" s="93">
        <v>-9.0009374042942462E-3</v>
      </c>
      <c r="Z71" s="93">
        <v>1.0000000000092961</v>
      </c>
      <c r="AA71" s="93">
        <v>1.255974129209027E-6</v>
      </c>
      <c r="AB71" s="93">
        <v>-8.9999904212505442E-3</v>
      </c>
      <c r="AC71" s="93">
        <v>1.0003338109552855</v>
      </c>
      <c r="AD71" s="93">
        <v>3.0899103513855734E-7</v>
      </c>
      <c r="AE71" s="93" t="s">
        <v>332</v>
      </c>
      <c r="AF71" s="93" t="s">
        <v>332</v>
      </c>
      <c r="AG71" s="93">
        <v>197.29546383439546</v>
      </c>
      <c r="AH71" s="93">
        <v>197.29546383439546</v>
      </c>
      <c r="AI71" s="93">
        <v>197.27225797654305</v>
      </c>
      <c r="AJ71" s="93">
        <v>197.27124002099677</v>
      </c>
      <c r="AK71" s="93">
        <v>197.27124002099677</v>
      </c>
      <c r="AL71" s="93">
        <v>68.352181381736372</v>
      </c>
      <c r="AM71" s="93">
        <v>12008.860738543975</v>
      </c>
      <c r="AN71" s="93">
        <v>-2220.427583103065</v>
      </c>
      <c r="AO71" s="93">
        <v>24.475023751944725</v>
      </c>
      <c r="AP71" s="93">
        <v>-2244.9026068552389</v>
      </c>
      <c r="AQ71" s="93">
        <v>188.62694745881873</v>
      </c>
      <c r="AR71" s="93">
        <v>-2409.0545305648534</v>
      </c>
      <c r="AS71" s="93" t="s">
        <v>332</v>
      </c>
      <c r="AT71" s="93" t="s">
        <v>332</v>
      </c>
      <c r="AU71" s="93">
        <v>-237321.92582321283</v>
      </c>
      <c r="AV71" s="93">
        <v>-272554.03733186127</v>
      </c>
      <c r="AW71" s="93" t="s">
        <v>332</v>
      </c>
      <c r="AX71" s="93" t="s">
        <v>332</v>
      </c>
      <c r="AY71" s="93">
        <v>14.694336302629225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 t="s">
        <v>298</v>
      </c>
      <c r="B72" s="93">
        <v>32</v>
      </c>
      <c r="C72" s="93">
        <v>3.8194235294117678</v>
      </c>
      <c r="D72" s="93">
        <v>3.5847176470588265</v>
      </c>
      <c r="E72" s="93" t="s">
        <v>332</v>
      </c>
      <c r="F72" s="93" t="s">
        <v>332</v>
      </c>
      <c r="G72" s="93">
        <v>29.60042977335171</v>
      </c>
      <c r="H72" s="93">
        <v>67.425944935950398</v>
      </c>
      <c r="I72" s="93">
        <v>29.60042977335171</v>
      </c>
      <c r="J72" s="93">
        <v>67.425944935950398</v>
      </c>
      <c r="K72" s="93">
        <v>15.430689224629875</v>
      </c>
      <c r="L72" s="93" t="s">
        <v>332</v>
      </c>
      <c r="M72" s="93" t="s">
        <v>332</v>
      </c>
      <c r="N72" s="93">
        <v>3.5339129391762417E-4</v>
      </c>
      <c r="O72" s="93">
        <v>3.5339129391762417E-4</v>
      </c>
      <c r="P72" s="93">
        <v>5.0108332928217101E-4</v>
      </c>
      <c r="Q72" s="93">
        <v>7.9734563966885324E-5</v>
      </c>
      <c r="R72" s="93">
        <v>8.7852041441866294E-5</v>
      </c>
      <c r="S72" s="93">
        <v>8.7852041441866294E-5</v>
      </c>
      <c r="T72" s="93">
        <v>5.2921778063137115</v>
      </c>
      <c r="U72" s="93">
        <v>0.82568980451069063</v>
      </c>
      <c r="V72" s="93">
        <v>-4.9824663344856992E-3</v>
      </c>
      <c r="W72" s="93">
        <v>5.8299758030871916E-3</v>
      </c>
      <c r="X72" s="93">
        <v>8.4750946860149244E-4</v>
      </c>
      <c r="Y72" s="93">
        <v>-4.9827658369018873E-3</v>
      </c>
      <c r="Z72" s="93">
        <v>1.0000000000103413</v>
      </c>
      <c r="AA72" s="93">
        <v>2.9950246771651947E-7</v>
      </c>
      <c r="AB72" s="93">
        <v>-4.9825407899018884E-3</v>
      </c>
      <c r="AC72" s="93">
        <v>1.0001813849423171</v>
      </c>
      <c r="AD72" s="93">
        <v>7.4455436957952395E-8</v>
      </c>
      <c r="AE72" s="93" t="s">
        <v>332</v>
      </c>
      <c r="AF72" s="93" t="s">
        <v>332</v>
      </c>
      <c r="AG72" s="93">
        <v>197.31114887829199</v>
      </c>
      <c r="AH72" s="93">
        <v>197.31114887829199</v>
      </c>
      <c r="AI72" s="93">
        <v>197.29103377424414</v>
      </c>
      <c r="AJ72" s="93">
        <v>197.29046885467258</v>
      </c>
      <c r="AK72" s="93">
        <v>197.29046885467258</v>
      </c>
      <c r="AL72" s="93">
        <v>68.361895506252239</v>
      </c>
      <c r="AM72" s="93">
        <v>12010.479140994894</v>
      </c>
      <c r="AN72" s="93">
        <v>-1171.752529775066</v>
      </c>
      <c r="AO72" s="93">
        <v>21.218843228246744</v>
      </c>
      <c r="AP72" s="93">
        <v>-1192.9713730035132</v>
      </c>
      <c r="AQ72" s="93">
        <v>104.6965278503103</v>
      </c>
      <c r="AR72" s="93">
        <v>-1276.4490576252495</v>
      </c>
      <c r="AS72" s="93" t="s">
        <v>332</v>
      </c>
      <c r="AT72" s="93" t="s">
        <v>332</v>
      </c>
      <c r="AU72" s="93">
        <v>-237381.62326677373</v>
      </c>
      <c r="AV72" s="93">
        <v>-272567.98983046284</v>
      </c>
      <c r="AW72" s="93" t="s">
        <v>332</v>
      </c>
      <c r="AX72" s="93" t="s">
        <v>332</v>
      </c>
      <c r="AY72" s="93">
        <v>14.694375395794307</v>
      </c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 t="s">
        <v>298</v>
      </c>
      <c r="B73" s="93">
        <v>33</v>
      </c>
      <c r="C73" s="93">
        <v>3.5847176470588265</v>
      </c>
      <c r="D73" s="93">
        <v>3.3500117647058851</v>
      </c>
      <c r="E73" s="93" t="s">
        <v>332</v>
      </c>
      <c r="F73" s="93" t="s">
        <v>332</v>
      </c>
      <c r="G73" s="93">
        <v>29.601277282820309</v>
      </c>
      <c r="H73" s="93">
        <v>67.426058229805136</v>
      </c>
      <c r="I73" s="93">
        <v>29.601277282820309</v>
      </c>
      <c r="J73" s="93">
        <v>67.426058229805136</v>
      </c>
      <c r="K73" s="93">
        <v>15.430924147115082</v>
      </c>
      <c r="L73" s="93" t="s">
        <v>332</v>
      </c>
      <c r="M73" s="93" t="s">
        <v>332</v>
      </c>
      <c r="N73" s="93">
        <v>1.8506187389635983E-4</v>
      </c>
      <c r="O73" s="93">
        <v>1.8506187389635983E-4</v>
      </c>
      <c r="P73" s="93">
        <v>2.6680739378811522E-4</v>
      </c>
      <c r="Q73" s="93">
        <v>4.2454029199114193E-5</v>
      </c>
      <c r="R73" s="93">
        <v>4.694755267413772E-5</v>
      </c>
      <c r="S73" s="93">
        <v>4.694755267413772E-5</v>
      </c>
      <c r="T73" s="93">
        <v>5.2925313746595641</v>
      </c>
      <c r="U73" s="93">
        <v>0.8256953706190745</v>
      </c>
      <c r="V73" s="93">
        <v>-2.7580184884278655E-3</v>
      </c>
      <c r="W73" s="93">
        <v>2.8713123431678049E-3</v>
      </c>
      <c r="X73" s="93">
        <v>1.132938547399393E-4</v>
      </c>
      <c r="Y73" s="93">
        <v>-2.7580394547693618E-3</v>
      </c>
      <c r="Z73" s="93">
        <v>1.000000000011444</v>
      </c>
      <c r="AA73" s="93">
        <v>2.0966373059115154E-8</v>
      </c>
      <c r="AB73" s="93">
        <v>-2.758023807284243E-3</v>
      </c>
      <c r="AC73" s="93">
        <v>1.0000969545763869</v>
      </c>
      <c r="AD73" s="93">
        <v>5.3188692130594076E-9</v>
      </c>
      <c r="AE73" s="93" t="s">
        <v>332</v>
      </c>
      <c r="AF73" s="93" t="s">
        <v>332</v>
      </c>
      <c r="AG73" s="93">
        <v>197.32474945143915</v>
      </c>
      <c r="AH73" s="93">
        <v>197.32474945143915</v>
      </c>
      <c r="AI73" s="93">
        <v>197.30148111748434</v>
      </c>
      <c r="AJ73" s="93">
        <v>197.30116684765309</v>
      </c>
      <c r="AK73" s="93">
        <v>197.30116684765309</v>
      </c>
      <c r="AL73" s="93">
        <v>68.365618217572717</v>
      </c>
      <c r="AM73" s="93">
        <v>12011.313916098732</v>
      </c>
      <c r="AN73" s="93">
        <v>-551.32587010865097</v>
      </c>
      <c r="AO73" s="93">
        <v>24.546804861805434</v>
      </c>
      <c r="AP73" s="93">
        <v>-575.87267497059725</v>
      </c>
      <c r="AQ73" s="93">
        <v>58.248553674115684</v>
      </c>
      <c r="AR73" s="93">
        <v>-609.57442378445342</v>
      </c>
      <c r="AS73" s="93" t="s">
        <v>332</v>
      </c>
      <c r="AT73" s="93" t="s">
        <v>332</v>
      </c>
      <c r="AU73" s="93">
        <v>-237414.41135720312</v>
      </c>
      <c r="AV73" s="93">
        <v>-272575.70859091717</v>
      </c>
      <c r="AW73" s="93" t="s">
        <v>332</v>
      </c>
      <c r="AX73" s="93" t="s">
        <v>332</v>
      </c>
      <c r="AY73" s="93">
        <v>14.694414494414628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 t="s">
        <v>298</v>
      </c>
      <c r="B74" s="93">
        <v>34</v>
      </c>
      <c r="C74" s="93">
        <v>3.3500117647058851</v>
      </c>
      <c r="D74" s="93">
        <v>3.1153058823529438</v>
      </c>
      <c r="E74" s="93" t="s">
        <v>332</v>
      </c>
      <c r="F74" s="93" t="s">
        <v>332</v>
      </c>
      <c r="G74" s="93">
        <v>29.601390576675048</v>
      </c>
      <c r="H74" s="93">
        <v>67.425521075190517</v>
      </c>
      <c r="I74" s="93">
        <v>29.601390576675048</v>
      </c>
      <c r="J74" s="93">
        <v>67.425521075190517</v>
      </c>
      <c r="K74" s="93">
        <v>15.431045372498938</v>
      </c>
      <c r="L74" s="93" t="s">
        <v>332</v>
      </c>
      <c r="M74" s="93" t="s">
        <v>332</v>
      </c>
      <c r="N74" s="93">
        <v>9.1889242440830067E-5</v>
      </c>
      <c r="O74" s="93">
        <v>9.1889242440830067E-5</v>
      </c>
      <c r="P74" s="93">
        <v>1.3713306961962203E-4</v>
      </c>
      <c r="Q74" s="93">
        <v>2.1820002822455595E-5</v>
      </c>
      <c r="R74" s="93">
        <v>2.4307221100667729E-5</v>
      </c>
      <c r="S74" s="93">
        <v>2.4307221100667729E-5</v>
      </c>
      <c r="T74" s="93">
        <v>5.2927633989477867</v>
      </c>
      <c r="U74" s="93">
        <v>0.82569148760886679</v>
      </c>
      <c r="V74" s="93">
        <v>-1.5265613717576245E-3</v>
      </c>
      <c r="W74" s="93">
        <v>9.8940675714146472E-4</v>
      </c>
      <c r="X74" s="93">
        <v>-5.3715461461615981E-4</v>
      </c>
      <c r="Y74" s="93">
        <v>-1.5265120130077577E-3</v>
      </c>
      <c r="Z74" s="93">
        <v>1.0000000000126144</v>
      </c>
      <c r="AA74" s="93">
        <v>-4.9358730610674953E-8</v>
      </c>
      <c r="AB74" s="93">
        <v>-1.5265483150137564E-3</v>
      </c>
      <c r="AC74" s="93">
        <v>1.0000502052618112</v>
      </c>
      <c r="AD74" s="93">
        <v>-1.3056735982718962E-8</v>
      </c>
      <c r="AE74" s="93" t="s">
        <v>332</v>
      </c>
      <c r="AF74" s="93" t="s">
        <v>332</v>
      </c>
      <c r="AG74" s="93">
        <v>197.34046362109916</v>
      </c>
      <c r="AH74" s="93">
        <v>197.34046362109916</v>
      </c>
      <c r="AI74" s="93">
        <v>197.30731922073886</v>
      </c>
      <c r="AJ74" s="93">
        <v>197.3071436466584</v>
      </c>
      <c r="AK74" s="93">
        <v>197.3071436466584</v>
      </c>
      <c r="AL74" s="93">
        <v>68.364876676017701</v>
      </c>
      <c r="AM74" s="93">
        <v>12011.671214333692</v>
      </c>
      <c r="AN74" s="93">
        <v>-141.342290417931</v>
      </c>
      <c r="AO74" s="93">
        <v>34.965403892504774</v>
      </c>
      <c r="AP74" s="93">
        <v>-176.30769431060151</v>
      </c>
      <c r="AQ74" s="93">
        <v>32.543119944421996</v>
      </c>
      <c r="AR74" s="93">
        <v>-173.88541036165711</v>
      </c>
      <c r="AS74" s="93" t="s">
        <v>332</v>
      </c>
      <c r="AT74" s="93" t="s">
        <v>332</v>
      </c>
      <c r="AU74" s="93">
        <v>-237432.12769640388</v>
      </c>
      <c r="AV74" s="93">
        <v>-272579.9763753633</v>
      </c>
      <c r="AW74" s="93" t="s">
        <v>332</v>
      </c>
      <c r="AX74" s="93" t="s">
        <v>332</v>
      </c>
      <c r="AY74" s="93">
        <v>14.694453596306106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 t="s">
        <v>298</v>
      </c>
      <c r="B75" s="93">
        <v>35</v>
      </c>
      <c r="C75" s="93">
        <v>3.1153058823529438</v>
      </c>
      <c r="D75" s="93">
        <v>2.8806000000000025</v>
      </c>
      <c r="E75" s="93">
        <v>29.599548365723852</v>
      </c>
      <c r="F75" s="93" t="s">
        <v>332</v>
      </c>
      <c r="G75" s="93">
        <v>29.600853422060435</v>
      </c>
      <c r="H75" s="93">
        <v>67.42421601885394</v>
      </c>
      <c r="I75" s="93">
        <v>29.600853422060435</v>
      </c>
      <c r="J75" s="93">
        <v>67.42421601885394</v>
      </c>
      <c r="K75" s="93">
        <v>15.43109767730366</v>
      </c>
      <c r="L75" s="93">
        <v>1.1776417155455512E-5</v>
      </c>
      <c r="M75" s="93" t="s">
        <v>332</v>
      </c>
      <c r="N75" s="93">
        <v>4.0319377503370081E-5</v>
      </c>
      <c r="O75" s="93">
        <v>4.0319377503370081E-5</v>
      </c>
      <c r="P75" s="93">
        <v>6.5360566234245877E-5</v>
      </c>
      <c r="Q75" s="93">
        <v>1.0399774351144021E-5</v>
      </c>
      <c r="R75" s="93">
        <v>1.1776417155455563E-5</v>
      </c>
      <c r="S75" s="93">
        <v>1.1776417155455563E-5</v>
      </c>
      <c r="T75" s="93">
        <v>5.2929554987407448</v>
      </c>
      <c r="U75" s="93">
        <v>0.82567738547171887</v>
      </c>
      <c r="V75" s="93">
        <v>-8.4491135438894392E-4</v>
      </c>
      <c r="W75" s="93">
        <v>-4.6014498219553595E-4</v>
      </c>
      <c r="X75" s="93">
        <v>-1.3050563365844799E-3</v>
      </c>
      <c r="Y75" s="93">
        <v>-8.4485873531813481E-4</v>
      </c>
      <c r="Z75" s="93">
        <v>1.0000000000138618</v>
      </c>
      <c r="AA75" s="93">
        <v>-5.261905909791485E-8</v>
      </c>
      <c r="AB75" s="93">
        <v>-8.4489598549629169E-4</v>
      </c>
      <c r="AC75" s="93">
        <v>1.0000243253705972</v>
      </c>
      <c r="AD75" s="93">
        <v>-1.5368887830989459E-8</v>
      </c>
      <c r="AE75" s="93">
        <v>197.70562030323686</v>
      </c>
      <c r="AF75" s="93" t="s">
        <v>332</v>
      </c>
      <c r="AG75" s="93">
        <v>197.36280724061498</v>
      </c>
      <c r="AH75" s="93">
        <v>197.36280724061498</v>
      </c>
      <c r="AI75" s="93">
        <v>197.3106064019112</v>
      </c>
      <c r="AJ75" s="93">
        <v>197.31050758040496</v>
      </c>
      <c r="AK75" s="93">
        <v>197.31050758040496</v>
      </c>
      <c r="AL75" s="93">
        <v>68.359763657657155</v>
      </c>
      <c r="AM75" s="93">
        <v>12011.691493401426</v>
      </c>
      <c r="AN75" s="93">
        <v>196.77467916338452</v>
      </c>
      <c r="AO75" s="93">
        <v>55.064899848636323</v>
      </c>
      <c r="AP75" s="93">
        <v>141.70977931456093</v>
      </c>
      <c r="AQ75" s="93">
        <v>18.316920427848423</v>
      </c>
      <c r="AR75" s="93">
        <v>178.4577587387607</v>
      </c>
      <c r="AS75" s="93">
        <v>-237445.03220671392</v>
      </c>
      <c r="AT75" s="93" t="s">
        <v>332</v>
      </c>
      <c r="AU75" s="93">
        <v>-237441.21122009933</v>
      </c>
      <c r="AV75" s="93">
        <v>-272582.33394888235</v>
      </c>
      <c r="AW75" s="93">
        <v>14.817082087891995</v>
      </c>
      <c r="AX75" s="93" t="s">
        <v>332</v>
      </c>
      <c r="AY75" s="93">
        <v>14.69449270044603</v>
      </c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2ADD26C1-0736-4871-A3A3-92909A1C7AE9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2024-11-04T13:58:21Z</dcterms:created>
  <dcterms:modified xsi:type="dcterms:W3CDTF">2024-11-04T14:06:32Z</dcterms:modified>
</cp:coreProperties>
</file>