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F3DBB269-D22B-4010-81FD-840B309240DA}" xr6:coauthVersionLast="47" xr6:coauthVersionMax="47" xr10:uidLastSave="{00000000-0000-0000-0000-000000000000}"/>
  <bookViews>
    <workbookView minimized="1" xWindow="2268" yWindow="2268" windowWidth="17280" windowHeight="8880" xr2:uid="{A2A96B63-7352-4CB7-8E2A-8FD1409B4F07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AJ17" i="2" s="1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 a="1"/>
  <c r="AN25" i="2" s="1"/>
  <c r="AB25" i="2"/>
  <c r="Z25" i="2"/>
  <c r="X25" i="2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AJ11" i="2" s="1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X23" i="2"/>
  <c r="AH11" i="2" s="1"/>
  <c r="S23" i="2"/>
  <c r="Q23" i="2"/>
  <c r="BV22" i="2"/>
  <c r="BT22" i="2"/>
  <c r="BJ22" i="2" a="1"/>
  <c r="BJ22" i="2" s="1"/>
  <c r="AT22" i="2" a="1"/>
  <c r="AT22" i="2" s="1"/>
  <c r="AD22" i="2"/>
  <c r="Q22" i="2"/>
  <c r="BV21" i="2"/>
  <c r="BT21" i="2"/>
  <c r="Q21" i="2"/>
  <c r="BV20" i="2"/>
  <c r="BT20" i="2"/>
  <c r="Q20" i="2"/>
  <c r="O20" i="2" s="1"/>
  <c r="AC4" i="2" s="1"/>
  <c r="BV19" i="2"/>
  <c r="CA13" i="2" s="1"/>
  <c r="BT19" i="2"/>
  <c r="BI19" i="2" a="1"/>
  <c r="BI19" i="2" s="1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S18" i="2"/>
  <c r="H18" i="2"/>
  <c r="F18" i="2"/>
  <c r="BI17" i="2" a="1"/>
  <c r="BI17" i="2" s="1"/>
  <c r="AS17" i="2" a="1"/>
  <c r="AS17" i="2" s="1"/>
  <c r="AO17" i="2" a="1"/>
  <c r="AO17" i="2" s="1"/>
  <c r="AC17" i="2"/>
  <c r="Y17" i="2"/>
  <c r="Q17" i="2"/>
  <c r="O17" i="2"/>
  <c r="O23" i="2" s="1"/>
  <c r="AC7" i="2" s="1"/>
  <c r="H17" i="2"/>
  <c r="F17" i="2"/>
  <c r="BX16" i="2"/>
  <c r="CA19" i="2" s="1"/>
  <c r="BI16" i="2" a="1"/>
  <c r="BI16" i="2" s="1"/>
  <c r="BG16" i="2"/>
  <c r="BC16" i="2" a="1"/>
  <c r="BC16" i="2" s="1"/>
  <c r="AS16" i="2" a="1"/>
  <c r="AS16" i="2" s="1"/>
  <c r="AO16" i="2" a="1"/>
  <c r="AO16" i="2" s="1"/>
  <c r="AM16" i="2" a="1"/>
  <c r="AM16" i="2" s="1"/>
  <c r="AC16" i="2"/>
  <c r="Y16" i="2"/>
  <c r="W16" i="2"/>
  <c r="Q16" i="2"/>
  <c r="O16" i="2"/>
  <c r="O22" i="2" s="1"/>
  <c r="AC6" i="2" s="1"/>
  <c r="H16" i="2"/>
  <c r="F16" i="2"/>
  <c r="BI15" i="2" a="1"/>
  <c r="BI15" i="2" s="1"/>
  <c r="AS15" i="2" a="1"/>
  <c r="AS15" i="2" s="1"/>
  <c r="AO15" i="2" a="1"/>
  <c r="AO15" i="2" s="1"/>
  <c r="AC15" i="2"/>
  <c r="Y15" i="2"/>
  <c r="Q15" i="2"/>
  <c r="O15" i="2"/>
  <c r="O21" i="2" s="1"/>
  <c r="AC5" i="2" s="1"/>
  <c r="H15" i="2"/>
  <c r="F15" i="2"/>
  <c r="BG14" i="2" a="1"/>
  <c r="BG14" i="2" s="1"/>
  <c r="AQ14" i="2" a="1"/>
  <c r="AQ14" i="2" s="1"/>
  <c r="AV16" i="2" s="1"/>
  <c r="AA14" i="2"/>
  <c r="AF17" i="2" s="1"/>
  <c r="Q14" i="2"/>
  <c r="O14" i="2"/>
  <c r="H14" i="2"/>
  <c r="F14" i="2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AF5" i="2" s="1"/>
  <c r="Q13" i="2"/>
  <c r="O13" i="2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M10" i="2" s="1"/>
  <c r="BE11" i="2" a="1"/>
  <c r="BE11" i="2" s="1"/>
  <c r="BC11" i="2" a="1"/>
  <c r="BC11" i="2" s="1"/>
  <c r="AS11" i="2" a="1"/>
  <c r="AS11" i="2" s="1"/>
  <c r="AQ11" i="2" a="1"/>
  <c r="AQ11" i="2" s="1"/>
  <c r="AO11" i="2" a="1"/>
  <c r="AO11" i="2" s="1"/>
  <c r="AM11" i="2" a="1"/>
  <c r="AM11" i="2" s="1"/>
  <c r="AC11" i="2"/>
  <c r="AA11" i="2"/>
  <c r="AF10" i="2" s="1"/>
  <c r="Y11" i="2"/>
  <c r="N11" i="2"/>
  <c r="S19" i="2" s="1"/>
  <c r="E11" i="2"/>
  <c r="J15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19" i="2" s="1"/>
  <c r="BG8" i="2" a="1"/>
  <c r="BG8" i="2" s="1"/>
  <c r="BB8" i="2"/>
  <c r="AQ8" i="2" a="1"/>
  <c r="AQ8" i="2" s="1"/>
  <c r="AL8" i="2"/>
  <c r="AA8" i="2"/>
  <c r="CC7" i="2"/>
  <c r="BX7" i="2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AH16" i="2" s="1"/>
  <c r="W7" i="2"/>
  <c r="Q7" i="2"/>
  <c r="O7" i="2"/>
  <c r="H7" i="2"/>
  <c r="F7" i="2"/>
  <c r="BX6" i="2"/>
  <c r="BG17" i="2" s="1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S6" i="2"/>
  <c r="Q6" i="2"/>
  <c r="O6" i="2"/>
  <c r="H6" i="2"/>
  <c r="F6" i="2"/>
  <c r="BX5" i="2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Y5" i="2"/>
  <c r="Q5" i="2"/>
  <c r="O5" i="2"/>
  <c r="H5" i="2"/>
  <c r="F5" i="2"/>
  <c r="BX4" i="2"/>
  <c r="CC6" i="2" s="1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Q3" i="2"/>
  <c r="U7" i="2" s="1"/>
  <c r="O3" i="2"/>
  <c r="S12" i="2" s="1"/>
  <c r="H3" i="2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B26" i="1"/>
  <c r="Z26" i="1"/>
  <c r="X26" i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X25" i="1"/>
  <c r="CA24" i="1"/>
  <c r="BH24" i="1" a="1"/>
  <c r="BH24" i="1" s="1"/>
  <c r="BF24" i="1" a="1"/>
  <c r="BF24" i="1" s="1"/>
  <c r="BD24" i="1" a="1"/>
  <c r="BD24" i="1" s="1"/>
  <c r="AR24" i="1" a="1"/>
  <c r="AR24" i="1" s="1"/>
  <c r="AP24" i="1" a="1"/>
  <c r="AP24" i="1" s="1"/>
  <c r="AN24" i="1" a="1"/>
  <c r="AN24" i="1" s="1"/>
  <c r="AB24" i="1"/>
  <c r="Z24" i="1"/>
  <c r="X24" i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X23" i="1"/>
  <c r="Q23" i="1"/>
  <c r="O23" i="1"/>
  <c r="AC7" i="1" s="1"/>
  <c r="BV22" i="1"/>
  <c r="BT22" i="1"/>
  <c r="BJ22" i="1" a="1"/>
  <c r="BJ22" i="1" s="1"/>
  <c r="AT22" i="1" a="1"/>
  <c r="AT22" i="1" s="1"/>
  <c r="AD22" i="1"/>
  <c r="Q22" i="1"/>
  <c r="O22" i="1"/>
  <c r="AC6" i="1" s="1"/>
  <c r="BV21" i="1"/>
  <c r="BT21" i="1"/>
  <c r="Q21" i="1"/>
  <c r="BV20" i="1"/>
  <c r="BT20" i="1"/>
  <c r="Q20" i="1"/>
  <c r="O20" i="1" s="1"/>
  <c r="AC4" i="1" s="1"/>
  <c r="BV19" i="1"/>
  <c r="CA7" i="1" s="1"/>
  <c r="BT19" i="1"/>
  <c r="BI19" i="1" a="1"/>
  <c r="BI19" i="1" s="1"/>
  <c r="AS19" i="1" a="1"/>
  <c r="AS19" i="1" s="1"/>
  <c r="AO19" i="1" a="1"/>
  <c r="AO19" i="1" s="1"/>
  <c r="AC19" i="1"/>
  <c r="Y19" i="1"/>
  <c r="Q19" i="1"/>
  <c r="BI18" i="1" a="1"/>
  <c r="BI18" i="1" s="1"/>
  <c r="BG18" i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J17" i="1"/>
  <c r="AH17" i="1"/>
  <c r="AC17" i="1"/>
  <c r="Y17" i="1"/>
  <c r="S17" i="1"/>
  <c r="O17" i="1"/>
  <c r="H17" i="1"/>
  <c r="F17" i="1"/>
  <c r="BX16" i="1"/>
  <c r="CA19" i="1" s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C16" i="1"/>
  <c r="Y16" i="1"/>
  <c r="W16" i="1"/>
  <c r="O16" i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AH10" i="1" s="1"/>
  <c r="O15" i="1"/>
  <c r="H15" i="1"/>
  <c r="F15" i="1"/>
  <c r="BV14" i="1"/>
  <c r="BG14" i="1" a="1"/>
  <c r="BG14" i="1" s="1"/>
  <c r="AQ14" i="1" a="1"/>
  <c r="AQ14" i="1" s="1"/>
  <c r="AA14" i="1"/>
  <c r="AF16" i="1" s="1"/>
  <c r="O14" i="1"/>
  <c r="J14" i="1"/>
  <c r="H14" i="1"/>
  <c r="F14" i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AF5" i="1" s="1"/>
  <c r="O13" i="1"/>
  <c r="U5" i="1" s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J11" i="1"/>
  <c r="AH11" i="1"/>
  <c r="AC11" i="1"/>
  <c r="AA11" i="1"/>
  <c r="AF11" i="1" s="1"/>
  <c r="Y11" i="1"/>
  <c r="N11" i="1"/>
  <c r="S13" i="1" s="1"/>
  <c r="E11" i="1"/>
  <c r="J15" i="1" s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F10" i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BX8" i="1"/>
  <c r="BG19" i="1" s="1"/>
  <c r="BG8" i="1" a="1"/>
  <c r="BG8" i="1" s="1"/>
  <c r="BB8" i="1"/>
  <c r="AQ8" i="1" a="1"/>
  <c r="AQ8" i="1" s="1"/>
  <c r="AL8" i="1"/>
  <c r="AA8" i="1"/>
  <c r="CC7" i="1"/>
  <c r="BX7" i="1"/>
  <c r="BV7" i="1"/>
  <c r="BE19" i="1" s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W19" i="1" s="1"/>
  <c r="AB22" i="1" s="1"/>
  <c r="O7" i="1"/>
  <c r="H7" i="1"/>
  <c r="F7" i="1"/>
  <c r="BX6" i="1"/>
  <c r="BG17" i="1" s="1"/>
  <c r="BV6" i="1"/>
  <c r="BE18" i="1" s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AH5" i="1"/>
  <c r="Y5" i="1"/>
  <c r="O5" i="1"/>
  <c r="H5" i="1"/>
  <c r="F5" i="1"/>
  <c r="BX4" i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O3" i="1"/>
  <c r="S5" i="1" s="1"/>
  <c r="H3" i="1"/>
  <c r="J5" i="1" s="1"/>
  <c r="F3" i="1"/>
  <c r="L5" i="1" s="1"/>
  <c r="BC2" i="1"/>
  <c r="AO2" i="1"/>
  <c r="X2" i="1"/>
  <c r="CA18" i="2" l="1"/>
  <c r="AZ11" i="2"/>
  <c r="AZ17" i="2"/>
  <c r="BQ17" i="2"/>
  <c r="AX17" i="2"/>
  <c r="AH17" i="2"/>
  <c r="BQ11" i="2"/>
  <c r="AX11" i="2"/>
  <c r="AH10" i="2"/>
  <c r="AZ16" i="2"/>
  <c r="AM19" i="2"/>
  <c r="AR22" i="2" s="1" a="1"/>
  <c r="AR22" i="2" s="1"/>
  <c r="W19" i="2"/>
  <c r="AB22" i="2" s="1"/>
  <c r="CC19" i="2"/>
  <c r="CA7" i="2"/>
  <c r="CC24" i="2"/>
  <c r="CC12" i="2"/>
  <c r="CC13" i="2"/>
  <c r="CC18" i="2"/>
  <c r="U19" i="2"/>
  <c r="U13" i="2"/>
  <c r="O19" i="2"/>
  <c r="U18" i="2"/>
  <c r="L16" i="2"/>
  <c r="L15" i="2"/>
  <c r="J9" i="2"/>
  <c r="BO17" i="2"/>
  <c r="BQ10" i="2"/>
  <c r="BM17" i="2"/>
  <c r="BM16" i="2"/>
  <c r="BC19" i="2"/>
  <c r="BH22" i="2" s="1" a="1"/>
  <c r="BH22" i="2" s="1"/>
  <c r="BO11" i="2"/>
  <c r="CA12" i="2"/>
  <c r="BQ11" i="1"/>
  <c r="AZ11" i="1"/>
  <c r="AX11" i="1"/>
  <c r="BO17" i="1"/>
  <c r="AZ17" i="1"/>
  <c r="AH16" i="1"/>
  <c r="AX17" i="1"/>
  <c r="BQ5" i="1"/>
  <c r="AM19" i="1"/>
  <c r="AR22" i="1" s="1" a="1"/>
  <c r="AR22" i="1" s="1"/>
  <c r="CC12" i="1"/>
  <c r="CC25" i="1"/>
  <c r="CA13" i="1"/>
  <c r="CC6" i="1"/>
  <c r="O21" i="1"/>
  <c r="AC5" i="1" s="1"/>
  <c r="U13" i="1"/>
  <c r="L15" i="1"/>
  <c r="L9" i="1"/>
  <c r="L14" i="1"/>
  <c r="BC19" i="1"/>
  <c r="BH22" i="1" s="1" a="1"/>
  <c r="BH22" i="1" s="1"/>
  <c r="BO11" i="1"/>
  <c r="AV10" i="2"/>
  <c r="AV11" i="2"/>
  <c r="AZ10" i="2"/>
  <c r="AX10" i="2"/>
  <c r="AX16" i="2"/>
  <c r="AX5" i="2"/>
  <c r="AC3" i="2"/>
  <c r="AJ10" i="2" s="1"/>
  <c r="U23" i="2"/>
  <c r="BQ5" i="2"/>
  <c r="BQ16" i="2"/>
  <c r="AH5" i="2"/>
  <c r="AF11" i="2"/>
  <c r="AF16" i="2"/>
  <c r="S13" i="2"/>
  <c r="AJ16" i="2"/>
  <c r="AV17" i="2"/>
  <c r="BG15" i="2"/>
  <c r="BO5" i="2" s="1"/>
  <c r="CA6" i="2"/>
  <c r="BM11" i="2"/>
  <c r="BG18" i="2"/>
  <c r="BO10" i="2" s="1"/>
  <c r="L17" i="2"/>
  <c r="AZ5" i="2"/>
  <c r="U6" i="2"/>
  <c r="J5" i="2"/>
  <c r="J16" i="2"/>
  <c r="L5" i="2"/>
  <c r="U12" i="2"/>
  <c r="L9" i="2"/>
  <c r="S7" i="2"/>
  <c r="AV16" i="1"/>
  <c r="AV17" i="1"/>
  <c r="BM16" i="1"/>
  <c r="BM17" i="1"/>
  <c r="AV10" i="1"/>
  <c r="AV11" i="1"/>
  <c r="AX10" i="1"/>
  <c r="AX16" i="1"/>
  <c r="AX5" i="1"/>
  <c r="BQ17" i="1"/>
  <c r="CA12" i="1"/>
  <c r="CA18" i="1"/>
  <c r="CA6" i="1"/>
  <c r="BM10" i="1"/>
  <c r="BM11" i="1"/>
  <c r="AZ10" i="1"/>
  <c r="BQ16" i="1"/>
  <c r="BE15" i="1"/>
  <c r="BG15" i="1"/>
  <c r="J9" i="1"/>
  <c r="AZ5" i="1"/>
  <c r="S9" i="1"/>
  <c r="BQ10" i="1"/>
  <c r="U9" i="1"/>
  <c r="AZ16" i="1"/>
  <c r="CC18" i="1"/>
  <c r="O19" i="1"/>
  <c r="AF17" i="1"/>
  <c r="CC24" i="1"/>
  <c r="CC13" i="1"/>
  <c r="CC19" i="1"/>
  <c r="AJ5" i="2" l="1"/>
  <c r="BO16" i="2"/>
  <c r="U17" i="1"/>
  <c r="AC3" i="1"/>
  <c r="BO5" i="1"/>
  <c r="BO10" i="1"/>
  <c r="BO16" i="1"/>
  <c r="AJ16" i="1" l="1"/>
  <c r="AJ5" i="1"/>
  <c r="AJ10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<sst xmlns="http://schemas.openxmlformats.org/spreadsheetml/2006/main" count="1805" uniqueCount="333">
  <si>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</si>
  <si>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</si>
  <si>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</si>
  <si>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</si>
  <si>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</si>
  <si>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</si>
  <si>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</si>
  <si>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</si>
  <si>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</si>
  <si>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</si>
  <si>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</si>
  <si>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</si>
  <si>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</si>
  <si>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</si>
  <si>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</si>
  <si>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</si>
  <si>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</si>
  <si>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</si>
  <si>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</si>
  <si>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</si>
  <si>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</si>
  <si>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</si>
  <si>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</si>
  <si>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</si>
  <si>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</si>
  <si>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</si>
  <si>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</si>
  <si>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</si>
  <si>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</si>
  <si>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</si>
  <si>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</si>
  <si>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</si>
  <si>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</si>
  <si>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</si>
  <si>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</si>
  <si>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</si>
  <si>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</si>
  <si>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</si>
  <si>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</si>
  <si>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</si>
  <si>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</si>
  <si>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</si>
  <si>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</si>
  <si>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</si>
  <si>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</si>
  <si>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</si>
  <si>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</si>
  <si>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</si>
  <si>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</si>
  <si>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</si>
  <si>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</si>
  <si>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</si>
  <si>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</si>
  <si>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</si>
  <si>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</si>
  <si>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</si>
  <si>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</si>
  <si>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</si>
  <si>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</si>
  <si>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</si>
  <si>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</si>
  <si>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</si>
  <si>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</si>
  <si>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</si>
  <si>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</si>
  <si>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</si>
  <si>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</si>
  <si>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</si>
  <si>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</si>
  <si>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</si>
  <si>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</si>
  <si>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</si>
  <si>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</si>
  <si>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</si>
  <si>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</si>
  <si>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</si>
  <si>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</si>
  <si>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</si>
  <si>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</si>
  <si>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</si>
  <si>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</si>
  <si>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</si>
  <si>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</si>
  <si>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</si>
  <si>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</si>
  <si>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</si>
  <si>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</si>
  <si>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</si>
  <si>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</si>
  <si>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</si>
  <si>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</si>
  <si>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</si>
  <si>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</si>
  <si>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</si>
  <si>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</si>
  <si>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</si>
  <si>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</si>
  <si>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</si>
  <si>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</si>
  <si>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</si>
  <si>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</si>
  <si>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</si>
  <si>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</si>
  <si>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</si>
  <si>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</si>
  <si>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</si>
  <si>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</si>
  <si>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</si>
  <si>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</si>
  <si>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</si>
  <si>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</si>
  <si>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</si>
  <si>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</si>
  <si>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</si>
  <si>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</si>
  <si>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</si>
  <si>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</si>
  <si>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</si>
  <si>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</si>
  <si>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</si>
  <si>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</si>
  <si>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</si>
  <si>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</si>
  <si>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</si>
  <si>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</si>
  <si>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</si>
  <si>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</si>
  <si>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</si>
  <si>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</si>
  <si>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</si>
  <si>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</si>
  <si>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</si>
  <si>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</si>
  <si>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</si>
  <si>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</si>
  <si>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</si>
  <si>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</si>
  <si>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</si>
  <si>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</si>
  <si>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</si>
  <si>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</si>
  <si>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</si>
  <si>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</si>
  <si>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</si>
  <si>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</si>
  <si>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</si>
  <si>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</si>
  <si>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</si>
  <si>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</si>
  <si>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</si>
  <si>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</si>
  <si>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</si>
  <si>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</si>
  <si>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</si>
  <si>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</si>
  <si>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</si>
  <si>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</si>
  <si>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</si>
  <si>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</si>
  <si>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</si>
  <si>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</si>
  <si>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</si>
  <si>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</si>
  <si>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</si>
  <si>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</si>
  <si>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</si>
  <si>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</si>
  <si>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</si>
  <si>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</si>
  <si>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</si>
  <si>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</si>
  <si>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</si>
  <si>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</si>
  <si>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</si>
  <si>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</si>
  <si>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</si>
  <si>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</si>
  <si>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</si>
  <si>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</si>
  <si>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</si>
  <si>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</si>
  <si>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</si>
  <si>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</si>
  <si>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</si>
  <si>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</si>
  <si>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</si>
  <si>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</si>
  <si>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</si>
  <si>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</si>
  <si>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</si>
  <si>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</si>
  <si>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</si>
  <si>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</si>
  <si>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</si>
  <si>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</si>
  <si>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</si>
  <si>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</si>
  <si>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</si>
  <si>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</si>
  <si>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</si>
  <si>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</si>
  <si>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</si>
  <si>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</si>
  <si>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</si>
  <si>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</si>
  <si>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</si>
  <si>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</si>
  <si>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</si>
  <si>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</si>
  <si>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</si>
  <si>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</si>
  <si>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</si>
  <si>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</si>
  <si>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</si>
  <si>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</si>
  <si>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</si>
  <si>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</si>
  <si>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</si>
  <si>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</si>
  <si>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</si>
  <si>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</si>
  <si>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</si>
  <si>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</si>
  <si>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</si>
  <si>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</si>
  <si>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</si>
  <si>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</si>
  <si>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</si>
  <si>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</si>
  <si>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</si>
  <si>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</si>
  <si>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</si>
  <si>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</si>
  <si>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</si>
  <si>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</si>
  <si>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</si>
  <si>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</si>
  <si>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</si>
  <si>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</si>
  <si>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</si>
  <si>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</si>
  <si>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</si>
  <si>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</si>
  <si>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</si>
  <si>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</si>
  <si>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</si>
  <si>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</si>
  <si>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</si>
  <si>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</si>
  <si>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</si>
  <si>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</si>
  <si>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</si>
  <si>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</si>
  <si>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</si>
  <si>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</si>
  <si>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</si>
  <si>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</si>
  <si>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</si>
  <si>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</si>
  <si>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</si>
  <si>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</si>
  <si>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</si>
  <si>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</si>
  <si>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</si>
  <si>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</si>
  <si>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</si>
  <si>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</si>
  <si>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</si>
  <si>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</si>
  <si>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</si>
  <si>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</si>
  <si>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</si>
  <si>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</si>
  <si>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</si>
  <si>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</si>
  <si>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</si>
  <si>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</si>
  <si>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</si>
  <si>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</si>
  <si>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</si>
  <si>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</si>
  <si>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</si>
  <si>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</si>
  <si>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</si>
  <si>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</si>
  <si>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</si>
  <si>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</si>
  <si>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</si>
  <si>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</si>
  <si>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</si>
  <si>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</si>
  <si>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</si>
  <si>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</si>
  <si>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</si>
  <si>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</si>
  <si>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</si>
  <si>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</si>
  <si>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</si>
  <si>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</si>
  <si>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</si>
  <si>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</si>
  <si>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</si>
  <si>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</si>
  <si>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</si>
  <si>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</si>
  <si>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</si>
  <si>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</si>
  <si>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</si>
  <si>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</si>
  <si>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</si>
  <si>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</si>
  <si>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</si>
  <si>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</si>
  <si>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</si>
  <si>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</si>
  <si>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</si>
  <si>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</si>
  <si>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</si>
  <si>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</si>
  <si>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</si>
  <si>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</si>
  <si>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</si>
  <si>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</si>
  <si>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</si>
  <si>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</si>
  <si>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</si>
  <si>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</si>
  <si>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</si>
  <si>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</si>
  <si>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</si>
  <si>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</si>
  <si>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MIXED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</si>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</sst>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FF269F8-097C-4A4E-905C-37673771E628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43FB6510-D2B3-33D1-F787-A6F6E8A27E2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928A04C9-1EBD-D31F-E958-456C7002D18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5079426-D396-442E-8CAB-988CFD1BF79E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345147A0-6790-41CD-1175-246F5A87964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82F623B0-BA66-548D-6E3B-5B9BC6EDB6D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42B18557-F448-4D70-8257-E9D48312612B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CD01631A-F865-4AB2-B9A0-65DC670C5427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CB5D23A4-89F5-473B-B7CE-3D6F1BCF80A5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3C1130DE-7E62-43D3-B13F-521BBAB2E362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749520E8-AE48-40E6-9ACF-77E66F41C0A0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F262BD17-FC7C-48F9-8A74-2D5BC162C0A2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34065A94-0411-45E5-A7F3-67CAE57CC11F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B8812838-CBF2-4CE1-BFFA-1EE40F8FD332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9FF6D177-5F3A-44ED-89E9-429E2C52E4E6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7A112C52-E4DD-4BA1-A78E-FE68437D31D4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C6E63CAD-8777-479D-ADE0-068D08425C9A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79AC8CEA-DD54-4CC9-AEE8-2BA2C97FA9C1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C112C0F-8089-4322-9032-809F16D3A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4119F522-B7A7-4B2C-A3B7-4D1192AE5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A8D3973-37CC-480A-8993-4C68779C4D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9119E67-BA5D-4DB6-B90D-18232A117B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41BBFE50-097E-45E8-8ABC-83FCEB6C3258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F8998F65-A08F-2DFE-F1BB-26CA397ED2CD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D02CA4F0-7DAC-6930-BD4F-33E897F5FA88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489FB94B-8938-FAED-DD2E-CFBCD0ED4DD5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8742DF57-FD38-540C-74DB-9FAC95A9EF7F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DE301995-AB44-48D3-B9BF-F2FCB5E642EE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AA271639-D662-44A4-A2AE-03E08ED97073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A85ACEC9-118F-486B-95A8-F308E2DC3A3C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69E32F23-E534-4643-AA3C-59A47C535337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1145DC72-0106-416B-8967-8596BE2BC9FE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6187C5DE-F005-4FEF-9808-963901BE0F1E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6187C5DE-F005-4FEF-9808-963901BE0F1E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CBE4E9F5-F199-49DB-A1DC-6A12062A0A22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CBE4E9F5-F199-49DB-A1DC-6A12062A0A22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553A737-221D-4A36-9BF3-75C09103DCFB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553A737-221D-4A36-9BF3-75C09103DCFB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CB76B0F-707E-4F22-87FD-B220B661401E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2CB76B0F-707E-4F22-87FD-B220B661401E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1925CB2B-098D-4DFC-84DD-11FBFDCC8C19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1925CB2B-098D-4DFC-84DD-11FBFDCC8C19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56C49AAE-1C66-48DB-ABEB-4E8FD5FD49E9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56C49AAE-1C66-48DB-ABEB-4E8FD5FD49E9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DAA6ABAB-4586-495D-B2A3-3440CA5EA31D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DAA6ABAB-4586-495D-B2A3-3440CA5EA31D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0D8A9CD0-0FF5-40C2-AABE-F9FC2E52D339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0D8A9CD0-0FF5-40C2-AABE-F9FC2E52D339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187C61C7-C17A-4648-BD42-8A842AE44221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653A49FE-6066-44C6-B362-3671C682A87D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A2CCC78D-49B9-4916-845D-033768EE14F9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A2CCC78D-49B9-4916-845D-033768EE14F9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F4902290-DAE9-466D-AB6D-FBB74CB0465B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F4902290-DAE9-466D-AB6D-FBB74CB0465B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17593E6F-98AE-480D-919E-6B922EF3FA6F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C7ECA8C7-074C-4FAC-9A05-D16868BAD5B9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C7ECA8C7-074C-4FAC-9A05-D16868BAD5B9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8EA21679-B826-4789-8F0F-4A3AE0BBA7B9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8EA21679-B826-4789-8F0F-4A3AE0BBA7B9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456BA01C-FA96-4AAB-BDAC-9552FE238168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456BA01C-FA96-4AAB-BDAC-9552FE238168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8032DF0B-174D-4EA1-9E65-2E93DA0FD89C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8032DF0B-174D-4EA1-9E65-2E93DA0FD89C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7340177F-EAC3-4C4B-873A-AB785A37E0FD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7340177F-EAC3-4C4B-873A-AB785A37E0FD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C683FF03-344E-4E50-BDB6-98A98CF411DE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C683FF03-344E-4E50-BDB6-98A98CF411DE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47D64D11-31B6-4765-8726-B9916EFF7103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47D64D11-31B6-4765-8726-B9916EFF7103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99A1795D-D08C-4719-B987-7EC014939ADF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99A1795D-D08C-4719-B987-7EC014939ADF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D23F3724-73F7-4340-B714-46C78E7A49E2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59EE0467-F35A-43EC-859C-EFF24285686E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E94CFA5B-0FDC-4D1B-8F9C-2DBD49CB3C0D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6DFB3F60-F14C-41AD-8B43-B76ECDC49AEB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746331D7-1720-435A-A437-1C409950B531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8289D0D4-9446-43EA-800E-38B76AAE881A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D31BFE6D-FBF0-4042-ABDE-1A684ADB177D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D31BFE6D-FBF0-4042-ABDE-1A684ADB177D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5642B258-5B91-4D87-B1CC-2E97C432709A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0CC7C4A4-BEE2-42EA-A85C-3D86EFCDEAB5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0CC7C4A4-BEE2-42EA-A85C-3D86EFCDEAB5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58250B19-3DCF-4998-A74D-E286F4FE510D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58250B19-3DCF-4998-A74D-E286F4FE510D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41D4AA8F-2447-43C9-A04D-9727F44C6B1F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41D4AA8F-2447-43C9-A04D-9727F44C6B1F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D7BC08D2-78C4-46C7-9C92-E3F8F8FFBD52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D7BC08D2-78C4-46C7-9C92-E3F8F8FFBD52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A0DFDB09-069E-49B8-B394-1730201B95BA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A0DFDB09-069E-49B8-B394-1730201B95BA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5D2B562D-827B-4449-935C-6E8CCD77B3BF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5D2B562D-827B-4449-935C-6E8CCD77B3BF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B58768CF-7704-4445-A7A0-D723921AA47A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B58768CF-7704-4445-A7A0-D723921AA47A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242635A0-8B49-48C3-9452-7E23222149DE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242635A0-8B49-48C3-9452-7E23222149DE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6572CD85-6A1A-4447-A091-FC97CA264263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6572CD85-6A1A-4447-A091-FC97CA264263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638D116B-81E5-47F3-855E-DC92925A5456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E76488E8-2A2A-4473-B94E-0124E1A25A30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5762AC8A-858D-4C37-A8C5-EFFF0F92F5F3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DB9B6724-7701-432E-AA87-7AC7BA837BCE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888938FB-B39D-41E9-B330-61CC79A45B57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AB2E34E9-0781-4C25-9E22-DD6E443CE8EE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2E4C2B38-2C05-4212-8C8C-49606456D5DF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2E4C2B38-2C05-4212-8C8C-49606456D5DF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763EE5B5-AE84-48E8-876E-4B31B721912F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763EE5B5-AE84-48E8-876E-4B31B721912F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3644B7FE-B46C-4ADA-A439-56E5A5F0AEFF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8F343BD0-D754-450C-96AA-FCC4E303413E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8F343BD0-D754-450C-96AA-FCC4E303413E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FF78D505-9CC5-448F-A208-9A1CDA746AD2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FF78D505-9CC5-448F-A208-9A1CDA746AD2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825B47C2-628E-4EE1-91BB-4C1BC5BA7D99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825B47C2-628E-4EE1-91BB-4C1BC5BA7D99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A3D39DCA-3EE5-4627-9512-702F29C9089D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A3D39DCA-3EE5-4627-9512-702F29C9089D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844B5516-69F1-4B67-BDCF-5D81B64BEA6A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844B5516-69F1-4B67-BDCF-5D81B64BEA6A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F3FBF104-04DF-4CD4-8959-5DC18960EE7A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F3FBF104-04DF-4CD4-8959-5DC18960EE7A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CCF32807-4FB7-41A0-B9D6-1AD5ED4BB763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CCF32807-4FB7-41A0-B9D6-1AD5ED4BB763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2C3FFF6C-2ACF-4CAC-BBFF-2E4D82DE0865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2C3FFF6C-2ACF-4CAC-BBFF-2E4D82DE0865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7280621E-7265-4B59-AA82-A41D27A084E8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7280621E-7265-4B59-AA82-A41D27A084E8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8AA585DD-A967-4BCA-9074-134B26396104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8AA585DD-A967-4BCA-9074-134B26396104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5A67D3A0-24C7-47FA-9E89-EE6E89761F1E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5A67D3A0-24C7-47FA-9E89-EE6E89761F1E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93B3637F-B4B9-4EC7-A763-8091E2B0A597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93B3637F-B4B9-4EC7-A763-8091E2B0A597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676DD7BB-AF05-4149-B7DD-464F9B5A23F2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676DD7BB-AF05-4149-B7DD-464F9B5A23F2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06F7D051-0EE6-4E12-9C58-45AD14022246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06F7D051-0EE6-4E12-9C58-45AD14022246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7A15FBFF-0B43-4977-8AE0-9A048B0443DD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7A15FBFF-0B43-4977-8AE0-9A048B0443DD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D5398301-5974-4162-9EF2-A9F2D0A346C7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934AB921-1631-4775-A8D1-4508A7835BAE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52C88894-DEA3-47AF-B6B0-8999D06AEB27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3215F603-C627-49CE-AEC3-8686A25AB601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3215F603-C627-49CE-AEC3-8686A25AB601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1A7FBA1-FA0F-453F-B243-095163BF326A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01A7FBA1-FA0F-453F-B243-095163BF326A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5729F253-83B9-4CF4-8960-E73486B57937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5729F253-83B9-4CF4-8960-E73486B57937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8D999D2E-BBEF-4B64-BBF6-04EAD412410B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8D999D2E-BBEF-4B64-BBF6-04EAD412410B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74D6781B-3CD6-434C-BFEA-0AC7E78354BD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74D6781B-3CD6-434C-BFEA-0AC7E78354BD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ECA17FFF-326C-41DC-9E30-3CFBB4D25D58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ECA17FFF-326C-41DC-9E30-3CFBB4D25D58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96A452A6-7A08-459F-BEA8-D6B6C0EA5696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96A452A6-7A08-459F-BEA8-D6B6C0EA5696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0AD07AF4-F2EA-457F-B393-432F009FE67C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0AD07AF4-F2EA-457F-B393-432F009FE67C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083A3070-D83C-4759-83DE-4B9F931C0890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083A3070-D83C-4759-83DE-4B9F931C0890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1802EEC2-7174-48BC-B28F-B27CA3F1E495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1802EEC2-7174-48BC-B28F-B27CA3F1E495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D4F3504A-7455-49A3-B184-857AE1991B12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D4F3504A-7455-49A3-B184-857AE1991B12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CDF11E43-B2D2-4612-8ACC-4FB391C4BC57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CDF11E43-B2D2-4612-8ACC-4FB391C4BC57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FED9FEE9-3521-BD1D-13F9-091889628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3B3ECA73-6FEF-5E89-829A-C3469D74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7769B5DE-9261-3992-F09F-768DD87F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1B477467-FEE6-B61A-D153-6D4546808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D2F8E650-530B-689C-B1A1-D3025CBDD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FC4469F1-F774-B4BE-B185-04C3F8BF6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2567402E-C156-456B-8C4A-F113F26F62A0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A8AB87E8-E3F2-48EA-3E7E-E76855790D3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F1CBA68E-FA9E-6AD1-1019-C3519CAC457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98F54026-388A-4983-B6C6-0823827372F2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CD2670D6-D1A5-3055-CD00-0D225E06008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4D6A4C38-3E55-0D28-FFF2-AAE0DFB7089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6A238874-C5F4-4A55-8445-E0846211FC87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960BDA4A-A004-4B90-9783-4EE9873860A7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C1BDF7E5-DABA-4906-AB07-CD14CB900358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A55F9DE2-31D0-4762-A20B-E390F1F9451F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B8DD3150-F024-4802-A519-7CBA928737FD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8485A7EA-48FE-42FC-8CA7-3BD949CEB9A3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B03E3B6C-7BDD-4315-A142-088140665228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A0778ABF-FCA3-454E-8371-B242BCF8CBEF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5853C3EE-F57B-4136-9871-D790E72C9E7D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B1FAE168-A897-48A5-A739-1E69DF58DC8F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F7633A48-4294-4072-8D47-3756F8C55802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49B20D18-397E-4EAC-8DB8-065849462E5D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D1700E0-8EB5-45EC-B855-BED283AF2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B378AA60-C6C2-4E15-9BAD-CD63A41428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2EEBF81-E395-43E5-B66B-819E7DEF81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A91F35F9-6732-476D-8B1A-0A899F5B5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E1634230-9138-4B04-8BB7-6BE9DADE956C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B5B3C2A0-6EED-CFAE-AF3D-5735589BB813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D7B701AC-13E2-7EE7-00B3-44AB4A2F3294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B5400419-D575-A6AB-27CD-C2EF3B3698C4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3B4AE78D-1C65-0EB0-47F2-F7CF4D3D115B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9DF9BBCC-75E0-4EF6-8922-62C63992A31D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C0E36FAA-8D8B-4F1C-99DD-C25CA0925184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54B92C55-000D-407F-B4CD-2A451B1B5463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ACFDE0FF-5B45-4953-92C3-147C0AC6DA6A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DD255135-3C58-4789-8B0B-74B39557FFE8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DD255135-3C58-4789-8B0B-74B39557FFE8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571A7348-373C-43C9-9A15-C941795EA42F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571A7348-373C-43C9-9A15-C941795EA42F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A7908CB2-BE8A-439A-93F3-BC945BB012B2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A7908CB2-BE8A-439A-93F3-BC945BB012B2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C7295AE6-0356-47B6-B201-956FE4DB2000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C7295AE6-0356-47B6-B201-956FE4DB2000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1EB497CB-E9B5-4AE7-9F07-332805050DD6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1EB497CB-E9B5-4AE7-9F07-332805050DD6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002DDEE3-F7BA-41C8-B446-1DB84F6E68BB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002DDEE3-F7BA-41C8-B446-1DB84F6E68BB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57C0775C-2812-4708-A87C-EBA5DD1B8451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57C0775C-2812-4708-A87C-EBA5DD1B8451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5C4AE305-20F1-4B4E-B48F-77532654F6D0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5C4AE305-20F1-4B4E-B48F-77532654F6D0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F954553A-E323-4145-97B7-6F03949D9C75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C2EF752F-0994-4144-8A30-B15284F4DEFC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762F7CF0-1D68-4F71-950D-353A7B7B2455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762F7CF0-1D68-4F71-950D-353A7B7B2455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33D15DBC-B93C-44DC-87CC-C8A1250E4F0A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33D15DBC-B93C-44DC-87CC-C8A1250E4F0A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88B98856-BE18-4771-95D0-A37F10C99C51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1E15A7A5-C69A-4D40-A360-FC359464DD81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1E15A7A5-C69A-4D40-A360-FC359464DD81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C082E26B-1653-4B72-9FA3-8A68E6EC95F7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C082E26B-1653-4B72-9FA3-8A68E6EC95F7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F0114D74-7B8B-416E-A39C-2933513AF5B4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F0114D74-7B8B-416E-A39C-2933513AF5B4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F5B6BA7-DBAB-4D26-B68B-8350D0830753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F5B6BA7-DBAB-4D26-B68B-8350D0830753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42A7FDEB-1EE6-4217-9999-0E5EF5193D4C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42A7FDEB-1EE6-4217-9999-0E5EF5193D4C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A612B932-9EA2-4B93-9111-66ACB04B8EF4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A612B932-9EA2-4B93-9111-66ACB04B8EF4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EA75FDB7-728C-42E8-865D-235AB4626C8E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EA75FDB7-728C-42E8-865D-235AB4626C8E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356709F8-1596-446A-8F09-E325E55C1D20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356709F8-1596-446A-8F09-E325E55C1D20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7B713E38-BAE5-4A85-8D2B-FA8606D6500E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141D4AC6-E25F-4C76-B190-461EDC32D933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4946516F-663B-4353-9A36-FA85E811B825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D8D6810F-EAFA-4D3C-B07C-068617AAED8C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07D0C771-F152-4C2D-94AC-492B3A314FC9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C5F55BAD-A140-49B2-B76F-97995E7581FE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953521AB-65C1-470E-8165-2010D0C7008D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953521AB-65C1-470E-8165-2010D0C7008D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4BB619CC-EE76-4C96-A84C-C38BBCAFBAF8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CB4ACDC1-8AB2-4DDA-B484-FE8A97666B30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CB4ACDC1-8AB2-4DDA-B484-FE8A97666B30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035E2B4E-93ED-40A3-A1F3-934A1D6D8921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035E2B4E-93ED-40A3-A1F3-934A1D6D8921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B7983DAB-EE7E-4FD8-8A50-9F27DD8C1233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B7983DAB-EE7E-4FD8-8A50-9F27DD8C1233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3D34AC81-2661-45C2-A269-9E3E8258C92E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3D34AC81-2661-45C2-A269-9E3E8258C92E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F78F9D77-EB82-4319-8DB4-62F2DB2B0F5E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F78F9D77-EB82-4319-8DB4-62F2DB2B0F5E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142C64BF-97C0-4D73-9ACF-C8A559A6228F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142C64BF-97C0-4D73-9ACF-C8A559A6228F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404321F5-84F8-4A75-984A-75E4A4051A89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404321F5-84F8-4A75-984A-75E4A4051A89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0F5AAE0E-9392-4B62-939D-B8869CF1C276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0F5AAE0E-9392-4B62-939D-B8869CF1C276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67D2D859-C971-41DE-886F-2EA60AA15AB2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67D2D859-C971-41DE-886F-2EA60AA15AB2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54B8CF89-D240-43EB-BA4A-A33433972785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1824A54C-41AE-42C0-B9CB-3C20B72AD56A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62F061D3-29DC-4E91-ACD1-A09AE88B6BDA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5BFA32C8-84F1-4A10-98AF-EF2055F54DDF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24E1F19D-A812-401D-A16C-F1AB2CAD9ABA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CA0B3671-5EC6-4B02-ADB2-B6C8F4C3BA11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CA0B3671-5EC6-4B02-ADB2-B6C8F4C3BA11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733A0442-980C-4DB1-B757-5EE67A6AFC27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733A0442-980C-4DB1-B757-5EE67A6AFC27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0CA94283-7335-4DF6-9F3E-D22EE0C735FD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3DFE5570-F3A0-4BB3-AB82-1E35E29F05A5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3DFE5570-F3A0-4BB3-AB82-1E35E29F05A5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34762160-B015-41B7-ACC6-75C70AC5F498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34762160-B015-41B7-ACC6-75C70AC5F498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466CC60D-BE72-4F87-A67B-8D30C313808E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466CC60D-BE72-4F87-A67B-8D30C313808E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FCD2B055-1ECB-4F5A-92C7-8570F6781509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FCD2B055-1ECB-4F5A-92C7-8570F6781509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ABF2D0C3-DA08-46B2-86C8-9BDE9FBC8E38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ABF2D0C3-DA08-46B2-86C8-9BDE9FBC8E38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78EC2287-257C-45DF-BA14-DE0092DF725D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78EC2287-257C-45DF-BA14-DE0092DF725D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11EB1D92-1FC5-414A-9730-4DF514319BD5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11EB1D92-1FC5-414A-9730-4DF514319BD5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2FDFF614-1D40-432A-A34E-FBBE21711A27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2FDFF614-1D40-432A-A34E-FBBE21711A27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66709135-8BF8-474E-AE8E-7DF6A1DE2B86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66709135-8BF8-474E-AE8E-7DF6A1DE2B86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E4F86607-5F39-44FB-B53A-61F8BE46A38C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E4F86607-5F39-44FB-B53A-61F8BE46A38C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9F2F0E3F-0AF8-4E17-86E6-7F31EF16A9C6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9F2F0E3F-0AF8-4E17-86E6-7F31EF16A9C6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1AEC99D9-88DC-43E7-BBA5-1906F142B267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1AEC99D9-88DC-43E7-BBA5-1906F142B267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0CF8F482-BDCA-468F-9D37-015E7F2424C8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0CF8F482-BDCA-468F-9D37-015E7F2424C8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7FE5AF7-7B22-4ACB-B49D-B4A6EB9B5B61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B7FE5AF7-7B22-4ACB-B49D-B4A6EB9B5B61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739B341F-D1ED-4D4F-ADD0-3A0880FDE1D9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77B1F574-7206-47AA-A5B7-5F5EEAB77CDE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451D0B21-6EE0-437C-A581-453A3314A279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451D0B21-6EE0-437C-A581-453A3314A279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F616D12A-79D7-45C2-AC86-2ACFAEFB1D6D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F616D12A-79D7-45C2-AC86-2ACFAEFB1D6D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5F20D568-2188-4A32-8C7B-AC395BAC1176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4A67EBCA-4032-48E1-9F37-09BD37FC5FD5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7498647A-11E5-4182-9429-07F4A1F83856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7498647A-11E5-4182-9429-07F4A1F83856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A84536D8-3ACC-498B-956B-32D852F49E63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A84536D8-3ACC-498B-956B-32D852F49E63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9CCE4CD9-8B36-4283-BDB7-C77E09338EFE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9CCE4CD9-8B36-4283-BDB7-C77E09338EFE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C214B2AA-D532-4598-A379-7C8836C38C6C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C214B2AA-D532-4598-A379-7C8836C38C6C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6DCE0A7B-FD51-494F-A4DD-1D1C566ACBA9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6DCE0A7B-FD51-494F-A4DD-1D1C566ACBA9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63</xdr:col>
      <xdr:colOff>1112531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60BFCD88-663F-A3D1-A32B-F10C28138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172212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D7EF3AA6-C353-4A23-368C-5687B5DB4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3CE1CACF-72CD-0C1D-B0AF-6DE6D5CBA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491DB949-B68B-29A3-EB40-A3A13CC02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16893BC5-A774-DA43-6AA2-480A0CDD2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59057E6C-6D67-FF2E-81D0-AC526D737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BF8E98F1-7BE1-AE52-EFBE-F7CAB17C5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016C0595-073F-CF3D-0170-FF7E00F2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2047A-08B7-4EF8-8A3B-B97547957348}">
  <dimension ref="A1:DF300"/>
  <sheetViews>
    <sheetView tabSelected="1"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36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17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17</v>
      </c>
      <c r="D3" s="13"/>
      <c r="E3" s="14" t="s">
        <v>12</v>
      </c>
      <c r="F3" s="15">
        <f>E31</f>
        <v>26.609314900000001</v>
      </c>
      <c r="G3" s="16" t="s">
        <v>13</v>
      </c>
      <c r="H3" s="17">
        <f>B31</f>
        <v>34.003232799999999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37.211456300000002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37.211456300000002</v>
      </c>
      <c r="AB3" s="16" t="s">
        <v>16</v>
      </c>
      <c r="AC3" s="17">
        <f>O19</f>
        <v>29.817539020000002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28.957910500000001</v>
      </c>
      <c r="BF3" s="2"/>
      <c r="BG3" s="2"/>
      <c r="BH3" s="16" t="s">
        <v>20</v>
      </c>
      <c r="BI3" s="17" cm="1">
        <f t="array" ref="BI3">INDEX(H42:H300,B2+B3-5,1)</f>
        <v>55.567225999999998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55.568024399999999</v>
      </c>
      <c r="BU3" s="14" t="s">
        <v>22</v>
      </c>
      <c r="BV3" s="15">
        <f>D37</f>
        <v>6.64144999E-4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61.288186400000001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74.603969699999993</v>
      </c>
      <c r="P4" s="14"/>
      <c r="R4" s="21"/>
      <c r="X4" s="14" t="s">
        <v>24</v>
      </c>
      <c r="Y4" s="15">
        <f>AG42</f>
        <v>74.603969699999993</v>
      </c>
      <c r="AB4" s="16" t="s">
        <v>24</v>
      </c>
      <c r="AC4" s="17">
        <f>O20</f>
        <v>39.695274499999996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197.34944999999999</v>
      </c>
      <c r="BF4" s="2"/>
      <c r="BG4" s="2"/>
      <c r="BH4" s="16" t="s">
        <v>24</v>
      </c>
      <c r="BI4" s="17" cm="1">
        <f t="array" ref="BI4">INDEX(AK42:AK300,B2+B3-5,1)</f>
        <v>197.31203600000001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197.32860700000001</v>
      </c>
      <c r="BU4" s="14" t="s">
        <v>24</v>
      </c>
      <c r="BV4" s="15">
        <f>L37</f>
        <v>197.32342399999999</v>
      </c>
      <c r="BW4" s="14" t="s">
        <v>25</v>
      </c>
      <c r="BX4" s="15">
        <f>F37</f>
        <v>28.9580448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14.7038089</v>
      </c>
      <c r="G5" s="16" t="s">
        <v>27</v>
      </c>
      <c r="H5" s="17">
        <f>S31</f>
        <v>18.6326</v>
      </c>
      <c r="I5" s="21"/>
      <c r="J5" s="2">
        <f>H3+F14</f>
        <v>60.6125477</v>
      </c>
      <c r="K5" s="22" t="s">
        <v>28</v>
      </c>
      <c r="L5" s="2">
        <f>H14+F3</f>
        <v>60.6125477</v>
      </c>
      <c r="N5" s="14" t="s">
        <v>27</v>
      </c>
      <c r="O5" s="15">
        <f>AY42</f>
        <v>14.7038403</v>
      </c>
      <c r="P5" s="14"/>
      <c r="R5" s="21"/>
      <c r="S5" s="2">
        <f>O3</f>
        <v>37.211456300000002</v>
      </c>
      <c r="T5" s="22" t="s">
        <v>28</v>
      </c>
      <c r="U5" s="2">
        <f>O13</f>
        <v>37.211456300000002</v>
      </c>
      <c r="X5" s="14" t="s">
        <v>27</v>
      </c>
      <c r="Y5" s="15">
        <f>AY42</f>
        <v>14.7038403</v>
      </c>
      <c r="AB5" s="16" t="s">
        <v>27</v>
      </c>
      <c r="AC5" s="17">
        <f>O21</f>
        <v>14.7038403</v>
      </c>
      <c r="AE5" s="21"/>
      <c r="AF5" s="2">
        <f>AA13</f>
        <v>-0.69650575400000003</v>
      </c>
      <c r="AG5" s="22" t="s">
        <v>28</v>
      </c>
      <c r="AH5" s="2">
        <f>Y15-Y3</f>
        <v>-0.696505700000003</v>
      </c>
      <c r="AI5" s="22" t="s">
        <v>28</v>
      </c>
      <c r="AJ5" s="2">
        <f>AC15-AC3</f>
        <v>-0.69650572000000111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14.708617200000001</v>
      </c>
      <c r="BF5" s="2"/>
      <c r="BG5" s="2"/>
      <c r="BH5" s="16" t="s">
        <v>27</v>
      </c>
      <c r="BI5" s="17" cm="1">
        <f t="array" ref="BI5">INDEX(AY42:AY300,B2+B3-5,1)</f>
        <v>14.7085629</v>
      </c>
      <c r="BJ5" s="2"/>
      <c r="BK5" s="21"/>
      <c r="BM5" s="2">
        <f>BG13</f>
        <v>7.9845252000000037E-4</v>
      </c>
      <c r="BN5" s="22" t="s">
        <v>28</v>
      </c>
      <c r="BO5" s="2">
        <f>BE15-BE3+BG15</f>
        <v>7.9844499899905941E-4</v>
      </c>
      <c r="BP5" s="22" t="s">
        <v>28</v>
      </c>
      <c r="BQ5" s="2">
        <f>IF(BB8="NO APLICA",BI15-BI3,-BC9+BI15-BI3)</f>
        <v>7.9840000000075406E-4</v>
      </c>
      <c r="BS5" s="16" t="s">
        <v>27</v>
      </c>
      <c r="BT5" s="17" cm="1">
        <f t="array" ref="BT5">INDEX(AY42:AY300,B2+B3-4,1)</f>
        <v>14.708617200000001</v>
      </c>
      <c r="BU5" s="14" t="s">
        <v>27</v>
      </c>
      <c r="BV5" s="15">
        <f>U37</f>
        <v>14.7086714</v>
      </c>
      <c r="BW5" s="14" t="s">
        <v>24</v>
      </c>
      <c r="BX5" s="15">
        <f>N37</f>
        <v>197.353354</v>
      </c>
      <c r="CI5" s="2"/>
    </row>
    <row r="6" spans="1:88" ht="15.6" x14ac:dyDescent="0.3">
      <c r="A6" s="23" t="s">
        <v>29</v>
      </c>
      <c r="B6" s="2">
        <v>1</v>
      </c>
      <c r="D6" s="13"/>
      <c r="E6" s="14" t="s">
        <v>30</v>
      </c>
      <c r="F6" s="15">
        <f>I31</f>
        <v>1.2859460399999999E-4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0.96135825399999997</v>
      </c>
      <c r="P6" s="14"/>
      <c r="R6" s="21"/>
      <c r="W6" s="24" t="s">
        <v>33</v>
      </c>
      <c r="X6" s="14" t="s">
        <v>32</v>
      </c>
      <c r="Y6" s="15">
        <f>N42</f>
        <v>0.96135825399999997</v>
      </c>
      <c r="AB6" s="16" t="s">
        <v>31</v>
      </c>
      <c r="AC6" s="17">
        <f>O22</f>
        <v>0.96135825399999997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2.5857876200000002E-4</v>
      </c>
      <c r="BF6" s="2"/>
      <c r="BG6" s="2"/>
      <c r="BH6" s="16" t="s">
        <v>31</v>
      </c>
      <c r="BI6" s="17" cm="1">
        <f t="array" ref="BI6">INDEX(S42:S300,B2+B3-5,1)</f>
        <v>1.9633363399999999E-4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1.2865911700000001E-4</v>
      </c>
      <c r="BU6" s="14" t="s">
        <v>32</v>
      </c>
      <c r="BV6" s="15">
        <f>H37</f>
        <v>8.0783228800000001E-4</v>
      </c>
      <c r="BW6" s="14" t="s">
        <v>27</v>
      </c>
      <c r="BX6" s="15">
        <f>W37</f>
        <v>14.7086714</v>
      </c>
      <c r="CA6" s="2">
        <f>BT3</f>
        <v>55.568024399999999</v>
      </c>
      <c r="CB6" s="22" t="s">
        <v>28</v>
      </c>
      <c r="CC6" s="2">
        <f>BX4+BT19+BV3</f>
        <v>55.568023844998997</v>
      </c>
      <c r="CI6" s="2"/>
    </row>
    <row r="7" spans="1:88" ht="16.2" thickBot="1" x14ac:dyDescent="0.35">
      <c r="A7" s="7" t="s">
        <v>34</v>
      </c>
      <c r="B7" s="2">
        <v>0.1</v>
      </c>
      <c r="D7" s="13"/>
      <c r="E7" s="14" t="s">
        <v>35</v>
      </c>
      <c r="F7" s="15">
        <f>R31</f>
        <v>-283050.576</v>
      </c>
      <c r="G7" s="16" t="s">
        <v>35</v>
      </c>
      <c r="H7" s="17">
        <f>O31</f>
        <v>-243616.79300000001</v>
      </c>
      <c r="I7" s="18" t="s">
        <v>36</v>
      </c>
      <c r="J7" s="18"/>
      <c r="K7" s="18"/>
      <c r="L7" s="18"/>
      <c r="N7" s="14" t="s">
        <v>35</v>
      </c>
      <c r="O7" s="15">
        <f>AU42</f>
        <v>-52781.243999999999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-52781.243999999999</v>
      </c>
      <c r="AB7" s="16" t="s">
        <v>35</v>
      </c>
      <c r="AC7" s="17">
        <f>O23</f>
        <v>-74768.340299999996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2.9470999999999998</v>
      </c>
      <c r="BD7" s="14" t="s">
        <v>35</v>
      </c>
      <c r="BE7" s="15" cm="1">
        <f t="array" ref="BE7">INDEX(AU42:AU300,B2+B3-4,1)</f>
        <v>-237400.36300000001</v>
      </c>
      <c r="BF7" s="2"/>
      <c r="BG7" s="2"/>
      <c r="BH7" s="16" t="s">
        <v>35</v>
      </c>
      <c r="BI7" s="17" cm="1">
        <f t="array" ref="BI7">INDEX(AV42:AV300,B2+B3-5,1)</f>
        <v>-272543.47499999998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-272556.337</v>
      </c>
      <c r="BU7" s="14" t="s">
        <v>35</v>
      </c>
      <c r="BV7" s="15">
        <f>Q37</f>
        <v>-237292.42600000001</v>
      </c>
      <c r="BW7" s="14" t="s">
        <v>32</v>
      </c>
      <c r="BX7" s="15">
        <f>J37</f>
        <v>1.2870282099999999E-4</v>
      </c>
      <c r="BZ7" s="21"/>
      <c r="CA7" s="2">
        <f>BV19*B13</f>
        <v>28.958044768199997</v>
      </c>
      <c r="CB7" s="22" t="s">
        <v>28</v>
      </c>
      <c r="CC7" s="2">
        <f>BX4</f>
        <v>28.9580448</v>
      </c>
      <c r="CI7" s="2"/>
    </row>
    <row r="8" spans="1:88" ht="16.8" thickBot="1" x14ac:dyDescent="0.35">
      <c r="A8" s="23" t="s">
        <v>37</v>
      </c>
      <c r="B8" s="2">
        <v>6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41.006353099999998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197.33027300000001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-237426.01462828435</v>
      </c>
      <c r="BZ8" s="21"/>
      <c r="CB8" s="2"/>
      <c r="CI8" s="2"/>
    </row>
    <row r="9" spans="1:88" ht="16.2" x14ac:dyDescent="0.3">
      <c r="A9" s="7" t="s">
        <v>39</v>
      </c>
      <c r="B9" s="2">
        <v>0.1</v>
      </c>
      <c r="D9" s="13"/>
      <c r="F9" s="26"/>
      <c r="G9" s="27"/>
      <c r="I9" s="21"/>
      <c r="J9" s="2">
        <f>H3*H6+F14*F17</f>
        <v>7.1150470480851107</v>
      </c>
      <c r="K9" s="22" t="s">
        <v>28</v>
      </c>
      <c r="L9" s="2">
        <f>H14*H17+F3*F6</f>
        <v>7.1150470480851107</v>
      </c>
      <c r="R9" s="21"/>
      <c r="S9" s="2">
        <f>O3*O6</f>
        <v>35.773540657365302</v>
      </c>
      <c r="T9" s="22" t="s">
        <v>28</v>
      </c>
      <c r="U9" s="2">
        <f>O13*O16</f>
        <v>35.773540657365302</v>
      </c>
      <c r="W9" s="25"/>
      <c r="X9" s="35" t="s">
        <v>40</v>
      </c>
      <c r="Y9" s="36">
        <f>I42</f>
        <v>37.211456300000002</v>
      </c>
      <c r="Z9" s="37" t="s">
        <v>41</v>
      </c>
      <c r="AA9" s="38">
        <f>P42</f>
        <v>0.99985600200000002</v>
      </c>
      <c r="AB9" s="39" t="s">
        <v>42</v>
      </c>
      <c r="AC9" s="40">
        <f>J42</f>
        <v>29.121033300000001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28.957910500000001</v>
      </c>
      <c r="BF9" s="37" t="s">
        <v>41</v>
      </c>
      <c r="BG9" s="38" cm="1">
        <f t="array" ref="BG9">INDEX(P42:P300,B2+B3-4,1)</f>
        <v>6.4849858799999999E-4</v>
      </c>
      <c r="BH9" s="39" t="s">
        <v>47</v>
      </c>
      <c r="BI9" s="40" cm="1">
        <f t="array" ref="BI9">INDEX(J42:J300,B2+B3-4,1)</f>
        <v>55.568024399999999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">
        <v>6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74.603969699999993</v>
      </c>
      <c r="Z10" s="37" t="s">
        <v>51</v>
      </c>
      <c r="AA10" s="38">
        <f>Q42</f>
        <v>0.93336920499999998</v>
      </c>
      <c r="AB10" s="39" t="s">
        <v>52</v>
      </c>
      <c r="AC10" s="40">
        <f>AJ42</f>
        <v>40.767577699999997</v>
      </c>
      <c r="AF10" s="2">
        <f>AA11</f>
        <v>-0.94379957400000003</v>
      </c>
      <c r="AG10" s="22" t="s">
        <v>28</v>
      </c>
      <c r="AH10" s="2">
        <f>Y15*Y18-Y3*Y6</f>
        <v>-0.94379950276513114</v>
      </c>
      <c r="AI10" s="22" t="s">
        <v>28</v>
      </c>
      <c r="AJ10" s="2">
        <f>AC15*AC18-AC3*AC6</f>
        <v>-0.94379954058800664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197.34944999999999</v>
      </c>
      <c r="BF10" s="37" t="s">
        <v>51</v>
      </c>
      <c r="BG10" s="38" cm="1">
        <f t="array" ref="BG10">INDEX(Q42:Q300,B2+B3-4,1)</f>
        <v>1.0322837700000001E-4</v>
      </c>
      <c r="BH10" s="39" t="s">
        <v>52</v>
      </c>
      <c r="BI10" s="40" cm="1">
        <f t="array" ref="BI10">INDEX(AJ42:AJ300,B2+B3-4,1)</f>
        <v>197.32860700000001</v>
      </c>
      <c r="BJ10" s="2"/>
      <c r="BK10" s="2"/>
      <c r="BM10" s="2">
        <f>BG11</f>
        <v>-3.76038278E-3</v>
      </c>
      <c r="BN10" s="22" t="s">
        <v>28</v>
      </c>
      <c r="BO10" s="2">
        <f>BE15*BE18-BE3*BE6+BG15*BG18</f>
        <v>-3.760382073018315E-3</v>
      </c>
      <c r="BP10" s="22" t="s">
        <v>28</v>
      </c>
      <c r="BQ10" s="2">
        <f>IF(BB8="NO APLICA",BI15*BI18-BI3*BI6,-BC9*BC12+BI15*BI18-BI3*BI6)</f>
        <v>-3.7603824591408274E-3</v>
      </c>
      <c r="BZ10" s="21"/>
      <c r="CB10" s="2"/>
      <c r="CI10" s="2"/>
    </row>
    <row r="11" spans="1:88" ht="16.2" x14ac:dyDescent="0.3">
      <c r="A11" s="1" t="s">
        <v>53</v>
      </c>
      <c r="B11" s="2">
        <v>4.03271202</v>
      </c>
      <c r="D11" s="13"/>
      <c r="E11" s="25">
        <f>N31</f>
        <v>279233.022</v>
      </c>
      <c r="F11" s="26"/>
      <c r="G11" s="27"/>
      <c r="I11" s="18" t="s">
        <v>54</v>
      </c>
      <c r="J11" s="18"/>
      <c r="K11" s="18"/>
      <c r="L11" s="18"/>
      <c r="N11" s="25">
        <f>-P36</f>
        <v>818171.875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14.7038403</v>
      </c>
      <c r="Z11" s="43" t="s">
        <v>55</v>
      </c>
      <c r="AA11" s="38">
        <f>V42</f>
        <v>-0.94379957400000003</v>
      </c>
      <c r="AB11" s="39" t="s">
        <v>27</v>
      </c>
      <c r="AC11" s="40">
        <f>AY42</f>
        <v>14.7038403</v>
      </c>
      <c r="AF11" s="2">
        <f>AA11</f>
        <v>-0.94379957400000003</v>
      </c>
      <c r="AG11" s="22" t="s">
        <v>28</v>
      </c>
      <c r="AH11" s="2">
        <f>X23+Z23</f>
        <v>-0.94379957400000003</v>
      </c>
      <c r="AI11" s="22" t="s">
        <v>28</v>
      </c>
      <c r="AJ11" s="2">
        <f>X24+Z24</f>
        <v>-0.94379957400000003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14.708617200000001</v>
      </c>
      <c r="BF11" s="43" t="s">
        <v>55</v>
      </c>
      <c r="BG11" s="38" cm="1">
        <f t="array" ref="BG11">INDEX(V42:V300,B2+B3-4,1)</f>
        <v>-3.76038278E-3</v>
      </c>
      <c r="BH11" s="39" t="s">
        <v>27</v>
      </c>
      <c r="BI11" s="40" cm="1">
        <f t="array" ref="BI11">INDEX(AY42:AY300,B2+B3-4,1)</f>
        <v>14.708617200000001</v>
      </c>
      <c r="BJ11" s="2"/>
      <c r="BK11" s="2"/>
      <c r="BM11" s="2">
        <f>BG11</f>
        <v>-3.76038278E-3</v>
      </c>
      <c r="BN11" s="22" t="s">
        <v>28</v>
      </c>
      <c r="BO11" s="2">
        <f>BD23+BF23</f>
        <v>-3.76038278E-3</v>
      </c>
      <c r="BP11" s="22" t="s">
        <v>28</v>
      </c>
      <c r="BQ11" s="2">
        <f>BD24+BF24</f>
        <v>-3.76038278E-3</v>
      </c>
      <c r="BU11" s="16" t="s">
        <v>56</v>
      </c>
      <c r="BV11" s="17">
        <f>Z36</f>
        <v>2.8986999999997209E-2</v>
      </c>
      <c r="BZ11" s="21"/>
      <c r="CI11" s="2"/>
    </row>
    <row r="12" spans="1:88" ht="16.2" x14ac:dyDescent="0.3">
      <c r="A12" s="7" t="s">
        <v>57</v>
      </c>
      <c r="B12" s="2">
        <v>1.0882921800000001</v>
      </c>
      <c r="D12" s="13"/>
      <c r="F12" s="26"/>
      <c r="G12" s="27"/>
      <c r="W12" s="25"/>
      <c r="X12" s="35" t="s">
        <v>58</v>
      </c>
      <c r="Y12" s="36">
        <f>O42</f>
        <v>0.96135825399999997</v>
      </c>
      <c r="Z12" s="43" t="s">
        <v>59</v>
      </c>
      <c r="AA12" s="38">
        <f>W42</f>
        <v>0.24729382</v>
      </c>
      <c r="AB12" s="39" t="s">
        <v>60</v>
      </c>
      <c r="AC12" s="40">
        <f>R42</f>
        <v>0.95194210400000001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2.5857876200000002E-4</v>
      </c>
      <c r="BF12" s="43" t="s">
        <v>59</v>
      </c>
      <c r="BG12" s="38" cm="1">
        <f t="array" ref="BG12">INDEX(W42:W300,B2+B3-4,1)</f>
        <v>4.5588353000000003E-3</v>
      </c>
      <c r="BH12" s="39" t="s">
        <v>60</v>
      </c>
      <c r="BI12" s="40" cm="1">
        <f t="array" ref="BI12">INDEX(R42:R300,B2+B3-4,1)</f>
        <v>1.2865911700000001E-4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197.353354</v>
      </c>
      <c r="BZ12" s="21"/>
      <c r="CA12" s="2">
        <f>BT3*BT6</f>
        <v>7.1493329527384554E-3</v>
      </c>
      <c r="CB12" s="22" t="s">
        <v>28</v>
      </c>
      <c r="CC12" s="2">
        <f>BT19*BT22+BV3*BV6+BX4*BX7</f>
        <v>7.1493328864552855E-3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37.211456300000002</v>
      </c>
      <c r="S13" s="2">
        <f>N11</f>
        <v>818171.875</v>
      </c>
      <c r="T13" s="22" t="s">
        <v>28</v>
      </c>
      <c r="U13" s="2">
        <f>O3*O7-O13*O17</f>
        <v>818171.87313134177</v>
      </c>
      <c r="W13" s="25"/>
      <c r="X13" s="44"/>
      <c r="Y13" s="45"/>
      <c r="Z13" s="43" t="s">
        <v>64</v>
      </c>
      <c r="AA13" s="38">
        <f>X42</f>
        <v>-0.69650575400000003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7.9845252000000037E-4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14.7086714</v>
      </c>
      <c r="CA13" s="2">
        <f>BV19*BV22</f>
        <v>3.7275758754564065E-3</v>
      </c>
      <c r="CB13" s="22" t="s">
        <v>28</v>
      </c>
      <c r="CC13" s="2">
        <f>BX4*BX7+BV11*BV14</f>
        <v>3.7275758649520617E-3</v>
      </c>
      <c r="CH13" s="2"/>
      <c r="CI13" s="2"/>
    </row>
    <row r="14" spans="1:88" ht="16.8" thickBot="1" x14ac:dyDescent="0.35">
      <c r="A14" s="7" t="s">
        <v>65</v>
      </c>
      <c r="B14" s="2">
        <v>0.959215084</v>
      </c>
      <c r="D14" s="13"/>
      <c r="E14" s="14" t="s">
        <v>66</v>
      </c>
      <c r="F14" s="15">
        <f>D31</f>
        <v>26.609314900000001</v>
      </c>
      <c r="G14" s="16" t="s">
        <v>67</v>
      </c>
      <c r="H14" s="17">
        <f>C31</f>
        <v>34.003232799999999</v>
      </c>
      <c r="J14" s="2">
        <f>E11</f>
        <v>279233.022</v>
      </c>
      <c r="K14" s="22" t="s">
        <v>28</v>
      </c>
      <c r="L14" s="2">
        <f>H14*H18-H3*H7</f>
        <v>279233.01760812476</v>
      </c>
      <c r="N14" s="16" t="s">
        <v>24</v>
      </c>
      <c r="O14" s="17">
        <f>M36</f>
        <v>39.695274499999996</v>
      </c>
      <c r="W14" s="25"/>
      <c r="X14" s="48"/>
      <c r="Y14" s="49"/>
      <c r="Z14" s="50" t="s">
        <v>68</v>
      </c>
      <c r="AA14" s="51">
        <f>AN42</f>
        <v>-9356.62961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-932.29791299999999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2.04853399E-5</v>
      </c>
      <c r="CB14" s="2"/>
    </row>
    <row r="15" spans="1:88" ht="16.8" thickBot="1" x14ac:dyDescent="0.35">
      <c r="A15" s="12" t="s">
        <v>69</v>
      </c>
      <c r="B15" s="2">
        <v>1.21566443E-4</v>
      </c>
      <c r="D15" s="13"/>
      <c r="E15" s="14" t="s">
        <v>24</v>
      </c>
      <c r="F15" s="15">
        <f>L31</f>
        <v>197.32342399999999</v>
      </c>
      <c r="G15" s="16" t="s">
        <v>24</v>
      </c>
      <c r="H15" s="17">
        <f>K31</f>
        <v>116.986177</v>
      </c>
      <c r="J15" s="2">
        <f>E11</f>
        <v>279233.022</v>
      </c>
      <c r="K15" s="2" t="s">
        <v>28</v>
      </c>
      <c r="L15" s="2">
        <f>F14*F18-F3*F7</f>
        <v>279233.01496282499</v>
      </c>
      <c r="N15" s="16" t="s">
        <v>27</v>
      </c>
      <c r="O15" s="17">
        <f>V36</f>
        <v>14.7038403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36.514950599999999</v>
      </c>
      <c r="AB15" s="16" t="s">
        <v>73</v>
      </c>
      <c r="AC15" s="17">
        <f>H42</f>
        <v>29.121033300000001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6.64144999E-4</v>
      </c>
      <c r="BF15" s="41" t="s">
        <v>76</v>
      </c>
      <c r="BG15" s="42">
        <f>BX4</f>
        <v>28.9580448</v>
      </c>
      <c r="BH15" s="16" t="s">
        <v>21</v>
      </c>
      <c r="BI15" s="17" cm="1">
        <f t="array" ref="BI15">INDEX(H42:H300,B2+B3-4,1)</f>
        <v>55.568024399999999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-272577.03610265011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14.7086714</v>
      </c>
      <c r="G16" s="16" t="s">
        <v>27</v>
      </c>
      <c r="H16" s="17">
        <f>T31</f>
        <v>18.622261200000001</v>
      </c>
      <c r="N16" s="16" t="s">
        <v>31</v>
      </c>
      <c r="O16" s="17">
        <f>I36</f>
        <v>0.96135825399999997</v>
      </c>
      <c r="W16" s="25">
        <f>D42</f>
        <v>9.6100999999999992</v>
      </c>
      <c r="X16" s="14" t="s">
        <v>24</v>
      </c>
      <c r="Y16" s="15">
        <f>AG43</f>
        <v>79.420017000000001</v>
      </c>
      <c r="AB16" s="16" t="s">
        <v>24</v>
      </c>
      <c r="AC16" s="17">
        <f>AK42</f>
        <v>40.767577699999997</v>
      </c>
      <c r="AF16" s="2">
        <f>AA14</f>
        <v>-9356.62961</v>
      </c>
      <c r="AG16" s="22" t="s">
        <v>28</v>
      </c>
      <c r="AH16" s="2">
        <f>Y15*Y19-Y3*Y7</f>
        <v>-9356.6317897802219</v>
      </c>
      <c r="AI16" s="22" t="s">
        <v>28</v>
      </c>
      <c r="AJ16" s="2">
        <f>AC15*AC19-AC3*AC7</f>
        <v>-9356.6338893272914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197.32342399999999</v>
      </c>
      <c r="BF16" s="41" t="s">
        <v>24</v>
      </c>
      <c r="BG16" s="42">
        <f>BX5</f>
        <v>197.353354</v>
      </c>
      <c r="BH16" s="16" t="s">
        <v>24</v>
      </c>
      <c r="BI16" s="17" cm="1">
        <f t="array" ref="BI16">INDEX(AK42:AK300,B2+B3-4,1)</f>
        <v>197.32860700000001</v>
      </c>
      <c r="BJ16" s="2"/>
      <c r="BK16" s="2"/>
      <c r="BM16" s="2">
        <f>BG14</f>
        <v>-932.29791299999999</v>
      </c>
      <c r="BN16" s="22" t="s">
        <v>28</v>
      </c>
      <c r="BO16" s="2">
        <f>BE15*BE19-BE3*BE7+BG15*BG19</f>
        <v>-932.30044782999903</v>
      </c>
      <c r="BP16" s="22" t="s">
        <v>28</v>
      </c>
      <c r="BQ16" s="2">
        <f>IF(BB8="NO APLICA",BI15*BI19-BI3*BI7,-BC9*BC13+BI15*BI19-BI3*BI7)</f>
        <v>-932.31464027427137</v>
      </c>
      <c r="BX16" s="25">
        <f>P37</f>
        <v>1017317.45</v>
      </c>
    </row>
    <row r="17" spans="1:82" ht="15.6" x14ac:dyDescent="0.3">
      <c r="D17" s="13"/>
      <c r="E17" s="14" t="s">
        <v>30</v>
      </c>
      <c r="F17" s="15">
        <f>H31</f>
        <v>1.2859460399999999E-4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-74768.340299999996</v>
      </c>
      <c r="S17" s="2">
        <f>B11</f>
        <v>4.03271202</v>
      </c>
      <c r="T17" s="22" t="s">
        <v>28</v>
      </c>
      <c r="U17" s="2">
        <f>O19/Q19</f>
        <v>4.0327120105406431</v>
      </c>
      <c r="W17" s="25"/>
      <c r="X17" s="14" t="s">
        <v>27</v>
      </c>
      <c r="Y17" s="15">
        <f>AY43</f>
        <v>14.7038724</v>
      </c>
      <c r="AB17" s="16" t="s">
        <v>27</v>
      </c>
      <c r="AC17" s="17">
        <f>AY42</f>
        <v>14.7038403</v>
      </c>
      <c r="AF17" s="2">
        <f>AA14</f>
        <v>-9356.62961</v>
      </c>
      <c r="AG17" s="22" t="s">
        <v>28</v>
      </c>
      <c r="AH17" s="2">
        <f>X25+Z25</f>
        <v>-9356.629640000001</v>
      </c>
      <c r="AI17" s="22" t="s">
        <v>28</v>
      </c>
      <c r="AJ17" s="2">
        <f>X26+Z26</f>
        <v>-9356.62961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14.7086714</v>
      </c>
      <c r="BF17" s="41" t="s">
        <v>27</v>
      </c>
      <c r="BG17" s="42">
        <f>BX6</f>
        <v>14.7086714</v>
      </c>
      <c r="BH17" s="16" t="s">
        <v>27</v>
      </c>
      <c r="BI17" s="17" cm="1">
        <f t="array" ref="BI17">INDEX(AY42:AY300,B2+B3-4,1)</f>
        <v>14.708617200000001</v>
      </c>
      <c r="BJ17" s="2"/>
      <c r="BK17" s="2"/>
      <c r="BM17" s="2">
        <f>BG14</f>
        <v>-932.29791299999999</v>
      </c>
      <c r="BN17" s="22" t="s">
        <v>28</v>
      </c>
      <c r="BO17" s="2">
        <f>BD25+BF25</f>
        <v>-932.29791311999998</v>
      </c>
      <c r="BP17" s="22" t="s">
        <v>28</v>
      </c>
      <c r="BQ17" s="2">
        <f>BD26+BF26</f>
        <v>-932.29791479999994</v>
      </c>
    </row>
    <row r="18" spans="1:82" ht="15.6" x14ac:dyDescent="0.3">
      <c r="D18" s="13"/>
      <c r="E18" s="14" t="s">
        <v>35</v>
      </c>
      <c r="F18" s="15">
        <f>Q31</f>
        <v>-272556.76899999997</v>
      </c>
      <c r="G18" s="16" t="s">
        <v>35</v>
      </c>
      <c r="H18" s="17">
        <f>P31</f>
        <v>-235404.83799999999</v>
      </c>
      <c r="W18" s="24" t="s">
        <v>77</v>
      </c>
      <c r="X18" s="14" t="s">
        <v>32</v>
      </c>
      <c r="Y18" s="15">
        <f>N43</f>
        <v>0.95384878200000001</v>
      </c>
      <c r="AB18" s="16" t="s">
        <v>31</v>
      </c>
      <c r="AC18" s="17">
        <f>S42</f>
        <v>0.95194210400000001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8.0783228800000001E-4</v>
      </c>
      <c r="BF18" s="41" t="s">
        <v>78</v>
      </c>
      <c r="BG18" s="42">
        <f>BX7</f>
        <v>1.2870282099999999E-4</v>
      </c>
      <c r="BH18" s="16" t="s">
        <v>31</v>
      </c>
      <c r="BI18" s="17" cm="1">
        <f t="array" ref="BI18">INDEX(S42:S300,B2+B3-4,1)</f>
        <v>1.2865911700000001E-4</v>
      </c>
      <c r="BJ18" s="2"/>
      <c r="BK18" s="2"/>
      <c r="BL18" s="2"/>
      <c r="BM18" s="2"/>
      <c r="BN18" s="2"/>
      <c r="BO18" s="2"/>
      <c r="BP18" s="2"/>
      <c r="CA18" s="54">
        <f>BT3*BT7</f>
        <v>-15145417.184790622</v>
      </c>
      <c r="CB18" s="55" t="s">
        <v>28</v>
      </c>
      <c r="CC18" s="54">
        <f>BT19*BT23+BV3*BV7+BX4*BX8-BX16</f>
        <v>-15145417.109316899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29.817539020000002</v>
      </c>
      <c r="P19" s="16" t="s">
        <v>82</v>
      </c>
      <c r="Q19" s="17">
        <f>G36</f>
        <v>7.3939172800000001</v>
      </c>
      <c r="W19" s="25">
        <f>W7-W16</f>
        <v>3.1500000000001194E-2</v>
      </c>
      <c r="X19" s="14" t="s">
        <v>35</v>
      </c>
      <c r="Y19" s="15">
        <f>AU43</f>
        <v>-54044.262799999997</v>
      </c>
      <c r="AB19" s="16" t="s">
        <v>35</v>
      </c>
      <c r="AC19" s="17">
        <f>AV42</f>
        <v>-76877.922399999996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6.6500000000000004E-2</v>
      </c>
      <c r="BD19" s="14" t="s">
        <v>35</v>
      </c>
      <c r="BE19" s="15">
        <f t="shared" si="0"/>
        <v>-237292.42600000001</v>
      </c>
      <c r="BF19" s="41" t="s">
        <v>35</v>
      </c>
      <c r="BG19" s="42">
        <f>BX8</f>
        <v>-237426.01462828435</v>
      </c>
      <c r="BH19" s="16" t="s">
        <v>35</v>
      </c>
      <c r="BI19" s="17" cm="1">
        <f t="array" ref="BI19">INDEX(AV42:AV300,B2+B3-4,1)</f>
        <v>-272556.337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26.609314900000001</v>
      </c>
      <c r="BU19" s="16" t="s">
        <v>83</v>
      </c>
      <c r="BV19" s="17">
        <f>E37-G37</f>
        <v>28.987031799999997</v>
      </c>
      <c r="CA19" s="54">
        <f>BX16</f>
        <v>1017317.45</v>
      </c>
      <c r="CB19" s="55" t="s">
        <v>28</v>
      </c>
      <c r="CC19" s="54">
        <f>BX4*BX8-BV19*BV23+BV11*BV15</f>
        <v>1017317.37594222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39.695274499999996</v>
      </c>
      <c r="P20" s="16" t="s">
        <v>24</v>
      </c>
      <c r="Q20" s="17">
        <f>O36</f>
        <v>39.695274499999996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197.32342399999999</v>
      </c>
      <c r="BU20" s="16" t="s">
        <v>24</v>
      </c>
      <c r="BV20" s="17">
        <f>M37</f>
        <v>197.32342399999999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14.7038403</v>
      </c>
      <c r="P21" s="16" t="s">
        <v>27</v>
      </c>
      <c r="Q21" s="17">
        <f>X36</f>
        <v>14.7038403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14.7086714</v>
      </c>
      <c r="BU21" s="16" t="s">
        <v>27</v>
      </c>
      <c r="BV21" s="17">
        <f>V37</f>
        <v>14.7086714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0.96135825399999997</v>
      </c>
      <c r="P22" s="16" t="s">
        <v>31</v>
      </c>
      <c r="Q22" s="17">
        <f>K36</f>
        <v>0.96135825399999997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510.32644779390478</v>
      </c>
      <c r="AC22" s="10" t="s">
        <v>90</v>
      </c>
      <c r="AD22" s="65">
        <f>AL42</f>
        <v>95.084690760000001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426.32417030021406</v>
      </c>
      <c r="BI22" s="10" t="s">
        <v>90</v>
      </c>
      <c r="BJ22" s="65" cm="1">
        <f t="array" ref="BJ22">INDEX(AL42:AL300,B2+B3-4,1)</f>
        <v>66.890252160000003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1.2859460399999999E-4</v>
      </c>
      <c r="BU22" s="16" t="s">
        <v>31</v>
      </c>
      <c r="BV22" s="17">
        <f>I37</f>
        <v>1.2859460399999999E-4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-74768.340299999996</v>
      </c>
      <c r="P23" s="16" t="s">
        <v>35</v>
      </c>
      <c r="Q23" s="17">
        <f>T36</f>
        <v>-74768.340299999996</v>
      </c>
      <c r="W23" s="68" t="s">
        <v>91</v>
      </c>
      <c r="X23" s="69">
        <f>Y42</f>
        <v>-0.27420801843360654</v>
      </c>
      <c r="Y23" s="68" t="s">
        <v>92</v>
      </c>
      <c r="Z23" s="69">
        <f>AA42</f>
        <v>-0.66959155556639349</v>
      </c>
      <c r="AA23" s="10" t="s">
        <v>93</v>
      </c>
      <c r="AB23" s="70">
        <f>T42</f>
        <v>4.6834149525467188</v>
      </c>
      <c r="AC23" s="10" t="s">
        <v>94</v>
      </c>
      <c r="AD23" s="71">
        <f>AM42</f>
        <v>4271.6250359999995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-3.7605892428641372E-3</v>
      </c>
      <c r="BE23" s="68" t="s">
        <v>92</v>
      </c>
      <c r="BF23" s="69" cm="1">
        <f t="array" ref="BF23">INDEX(AA42:AA300,B2+B3-4,1)</f>
        <v>2.0646286413738035E-7</v>
      </c>
      <c r="BG23" s="10" t="s">
        <v>93</v>
      </c>
      <c r="BH23" s="70" cm="1">
        <f t="array" ref="BH23">INDEX(T42:T300,B2+B3-4,1)</f>
        <v>5.1725928996881905</v>
      </c>
      <c r="BI23" s="10" t="s">
        <v>94</v>
      </c>
      <c r="BJ23" s="71" cm="1">
        <f t="array" ref="BJ23">INDEX(AM42:AM300,B2+B3-4,1)</f>
        <v>9899.0279640000008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-272556.76899999997</v>
      </c>
      <c r="BU23" s="16" t="s">
        <v>35</v>
      </c>
      <c r="BV23" s="17">
        <f>R37</f>
        <v>-272556.76915423403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-0.28076642108913352</v>
      </c>
      <c r="Y24" s="72" t="s">
        <v>96</v>
      </c>
      <c r="Z24" s="73">
        <f>AD42</f>
        <v>-0.66303315291086651</v>
      </c>
      <c r="AA24" s="10" t="s">
        <v>97</v>
      </c>
      <c r="AB24" s="71">
        <f>U42</f>
        <v>0.16586798294552946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-3.7604855081961896E-3</v>
      </c>
      <c r="BE24" s="74" t="s">
        <v>99</v>
      </c>
      <c r="BF24" s="75" cm="1">
        <f t="array" ref="BF24">INDEX(AD42:AD300,B2+B3-4,1)</f>
        <v>1.027281961896249E-7</v>
      </c>
      <c r="BG24" s="10" t="s">
        <v>97</v>
      </c>
      <c r="BH24" s="71" cm="1">
        <f t="array" ref="BH24">INDEX(U42:U300,B2+B3-4,1)</f>
        <v>0.6807553678515682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1.0882921800000001</v>
      </c>
      <c r="CB24" s="22" t="s">
        <v>28</v>
      </c>
      <c r="CC24" s="2">
        <f>BX4/BT19</f>
        <v>1.0882672067592389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8167.5651600000001</v>
      </c>
      <c r="Y25" s="77" t="s">
        <v>102</v>
      </c>
      <c r="Z25" s="78">
        <f>AP42</f>
        <v>-17524.194800000001</v>
      </c>
      <c r="AA25" s="10" t="s">
        <v>103</v>
      </c>
      <c r="AB25" s="71">
        <f>Z42</f>
        <v>1.0514067995781824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5.78377988</v>
      </c>
      <c r="BE25" s="77" t="s">
        <v>102</v>
      </c>
      <c r="BF25" s="78" cm="1">
        <f t="array" ref="BF25">INDEX(AP42:AP300,B2+B3-4,1)</f>
        <v>-938.08169299999997</v>
      </c>
      <c r="BG25" s="10" t="s">
        <v>103</v>
      </c>
      <c r="BH25" s="71" cm="1">
        <f t="array" ref="BH25">INDEX(Z42:Z300,B2+B3-4,1)</f>
        <v>0.99995881830690758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1069498.7298377545</v>
      </c>
      <c r="CA25" s="2">
        <f>B13</f>
        <v>0.999</v>
      </c>
      <c r="CB25" s="22" t="s">
        <v>28</v>
      </c>
      <c r="CC25" s="2">
        <f>BX4/BV19</f>
        <v>0.99900000109704234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2607.6915899999999</v>
      </c>
      <c r="Y26" s="82" t="s">
        <v>106</v>
      </c>
      <c r="Z26" s="83">
        <f>AR42</f>
        <v>-11964.3212</v>
      </c>
      <c r="AA26" s="10" t="s">
        <v>107</v>
      </c>
      <c r="AB26" s="71">
        <f>AC42</f>
        <v>1.0077518580951972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74.364375199999998</v>
      </c>
      <c r="BE26" s="84" t="s">
        <v>109</v>
      </c>
      <c r="BF26" s="85" cm="1">
        <f t="array" ref="BF26">INDEX(AR42:AR300,B2+B3-4,1)</f>
        <v>-1006.66229</v>
      </c>
      <c r="BG26" s="10" t="s">
        <v>107</v>
      </c>
      <c r="BH26" s="71" cm="1">
        <f t="array" ref="BH26">INDEX(AC42:AC300,B2+B3-4,1)</f>
        <v>1.00024209911565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222.06830000000002</v>
      </c>
      <c r="BU27" s="41" t="s">
        <v>111</v>
      </c>
      <c r="BV27" s="42">
        <v>84.431899999999999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215.6764</v>
      </c>
      <c r="BU28" s="41" t="s">
        <v>114</v>
      </c>
      <c r="BV28" s="42">
        <v>292.59528338501906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34.003232799999999</v>
      </c>
      <c r="C31" s="2">
        <v>34.003232799999999</v>
      </c>
      <c r="D31" s="2">
        <v>26.609314900000001</v>
      </c>
      <c r="E31" s="2">
        <v>26.609314900000001</v>
      </c>
      <c r="F31" s="2">
        <v>0.20914556200000001</v>
      </c>
      <c r="G31" s="2">
        <v>0.20914556200000001</v>
      </c>
      <c r="H31" s="2">
        <v>1.2859460399999999E-4</v>
      </c>
      <c r="I31" s="2">
        <v>1.2859460399999999E-4</v>
      </c>
      <c r="J31" s="2">
        <v>20</v>
      </c>
      <c r="K31" s="2">
        <v>116.986177</v>
      </c>
      <c r="L31" s="2">
        <v>197.32342399999999</v>
      </c>
      <c r="M31" s="2">
        <v>61.288186400000001</v>
      </c>
      <c r="N31" s="2">
        <v>279233.022</v>
      </c>
      <c r="O31" s="2">
        <v>-243616.79300000001</v>
      </c>
      <c r="P31" s="2">
        <v>-235404.83799999999</v>
      </c>
      <c r="Q31" s="2">
        <v>-272556.76899999997</v>
      </c>
      <c r="R31" s="2">
        <v>-283050.576</v>
      </c>
      <c r="S31" s="2">
        <v>18.6326</v>
      </c>
      <c r="T31" s="2">
        <v>18.622261200000001</v>
      </c>
      <c r="U31" s="2">
        <v>14.7086714</v>
      </c>
      <c r="V31" s="2">
        <v>14.7038089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37.211456300000002</v>
      </c>
      <c r="F36" s="94" t="s">
        <v>332</v>
      </c>
      <c r="G36" s="93">
        <v>7.3939172800000001</v>
      </c>
      <c r="H36" s="94" t="s">
        <v>332</v>
      </c>
      <c r="I36" s="93">
        <v>0.96135825399999997</v>
      </c>
      <c r="J36" s="94" t="s">
        <v>332</v>
      </c>
      <c r="K36" s="93">
        <v>0.96135825399999997</v>
      </c>
      <c r="L36" s="22" t="s">
        <v>332</v>
      </c>
      <c r="M36" s="93">
        <v>39.695274499999996</v>
      </c>
      <c r="N36" s="94" t="s">
        <v>332</v>
      </c>
      <c r="O36" s="93">
        <v>39.695274499999996</v>
      </c>
      <c r="P36" s="93">
        <v>-818171.875</v>
      </c>
      <c r="Q36" s="94" t="s">
        <v>332</v>
      </c>
      <c r="R36" s="93">
        <v>-74768.340299999996</v>
      </c>
      <c r="S36" s="94" t="s">
        <v>332</v>
      </c>
      <c r="T36" s="93">
        <v>-74768.340299999996</v>
      </c>
      <c r="U36" s="94" t="s">
        <v>332</v>
      </c>
      <c r="V36" s="93">
        <v>14.7038403</v>
      </c>
      <c r="W36" s="94" t="s">
        <v>332</v>
      </c>
      <c r="X36" s="93">
        <v>14.7038403</v>
      </c>
      <c r="Z36" s="2">
        <v>2.8986999999997209E-2</v>
      </c>
      <c r="AA36" s="2">
        <v>2.04853399E-5</v>
      </c>
      <c r="AB36" s="2">
        <v>197.353354</v>
      </c>
      <c r="AC36" s="2">
        <v>-272577.03610265011</v>
      </c>
      <c r="AD36" s="2">
        <v>14.7086714</v>
      </c>
      <c r="AF36" s="2">
        <v>1.4442328200000001</v>
      </c>
      <c r="AG36" s="2">
        <v>867.66734099999996</v>
      </c>
      <c r="AH36" s="2">
        <v>5.4199999999227089E-5</v>
      </c>
      <c r="AI36" s="2">
        <v>0.12288846982777701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32</v>
      </c>
      <c r="C37" s="93">
        <v>0</v>
      </c>
      <c r="D37" s="93">
        <v>6.64144999E-4</v>
      </c>
      <c r="E37" s="93">
        <v>55.596346699999998</v>
      </c>
      <c r="F37" s="93">
        <v>28.9580448</v>
      </c>
      <c r="G37" s="93">
        <v>26.609314900000001</v>
      </c>
      <c r="H37" s="93">
        <v>8.0783228800000001E-4</v>
      </c>
      <c r="I37" s="93">
        <v>1.2859460399999999E-4</v>
      </c>
      <c r="J37" s="93">
        <v>1.2870282099999999E-4</v>
      </c>
      <c r="K37" s="93">
        <v>1.2859460399999999E-4</v>
      </c>
      <c r="L37" s="93">
        <v>197.32342399999999</v>
      </c>
      <c r="M37" s="93">
        <v>197.32342399999999</v>
      </c>
      <c r="N37" s="93">
        <v>197.353354</v>
      </c>
      <c r="O37" s="93">
        <v>197.32342399999999</v>
      </c>
      <c r="P37" s="93">
        <v>1017317.45</v>
      </c>
      <c r="Q37" s="93">
        <v>-237292.42600000001</v>
      </c>
      <c r="R37" s="97">
        <v>-272556.76915423403</v>
      </c>
      <c r="S37" s="97">
        <v>-237426.01462828435</v>
      </c>
      <c r="T37" s="93">
        <v>-272556.76899999997</v>
      </c>
      <c r="U37" s="93">
        <v>14.7086714</v>
      </c>
      <c r="V37" s="93">
        <v>14.7086714</v>
      </c>
      <c r="W37" s="93">
        <v>14.7086714</v>
      </c>
      <c r="X37" s="93">
        <v>14.7086714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199.03489999999999</v>
      </c>
      <c r="BC41" s="2" t="s">
        <v>332</v>
      </c>
      <c r="BD41" s="2">
        <v>197.32342399999999</v>
      </c>
      <c r="BE41" s="2">
        <v>32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9.6100999999999992</v>
      </c>
      <c r="E42" s="94" t="s">
        <v>332</v>
      </c>
      <c r="F42" s="94" t="s">
        <v>332</v>
      </c>
      <c r="G42" s="93">
        <v>37.211456300000002</v>
      </c>
      <c r="H42" s="93">
        <v>29.121033300000001</v>
      </c>
      <c r="I42" s="93">
        <v>37.211456300000002</v>
      </c>
      <c r="J42" s="93">
        <v>29.121033300000001</v>
      </c>
      <c r="K42" s="93">
        <v>2.5566633099999998</v>
      </c>
      <c r="L42" s="94" t="s">
        <v>332</v>
      </c>
      <c r="M42" s="94" t="s">
        <v>332</v>
      </c>
      <c r="N42" s="93">
        <v>0.96135825399999997</v>
      </c>
      <c r="O42" s="93">
        <v>0.96135825399999997</v>
      </c>
      <c r="P42" s="93">
        <v>0.99985600200000002</v>
      </c>
      <c r="Q42" s="93">
        <v>0.93336920499999998</v>
      </c>
      <c r="R42" s="93">
        <v>0.95194210400000001</v>
      </c>
      <c r="S42" s="93">
        <v>0.95194210400000001</v>
      </c>
      <c r="T42" s="93">
        <v>4.6834149525467188</v>
      </c>
      <c r="U42" s="93">
        <v>0.16586798294552946</v>
      </c>
      <c r="V42" s="93">
        <v>-0.94379957400000003</v>
      </c>
      <c r="W42" s="93">
        <v>0.24729382</v>
      </c>
      <c r="X42" s="93">
        <v>-0.69650575400000003</v>
      </c>
      <c r="Y42" s="93">
        <v>-0.27420801843360654</v>
      </c>
      <c r="Z42" s="93">
        <v>1.0514067995781824</v>
      </c>
      <c r="AA42" s="93">
        <v>-0.66959155556639349</v>
      </c>
      <c r="AB42" s="93">
        <v>-0.28076642108913352</v>
      </c>
      <c r="AC42" s="93">
        <v>1.0077518580951972</v>
      </c>
      <c r="AD42" s="93">
        <v>-0.66303315291086651</v>
      </c>
      <c r="AE42" s="94" t="s">
        <v>332</v>
      </c>
      <c r="AF42" s="94" t="s">
        <v>332</v>
      </c>
      <c r="AG42" s="93">
        <v>74.603969699999993</v>
      </c>
      <c r="AH42" s="93">
        <v>74.603969699999993</v>
      </c>
      <c r="AI42" s="93">
        <v>41.006353099999998</v>
      </c>
      <c r="AJ42" s="93">
        <v>40.767577699999997</v>
      </c>
      <c r="AK42" s="93">
        <v>40.767577699999997</v>
      </c>
      <c r="AL42" s="93">
        <v>95.084690760000001</v>
      </c>
      <c r="AM42" s="93">
        <v>4271.6250359999995</v>
      </c>
      <c r="AN42" s="93">
        <v>-9356.62961</v>
      </c>
      <c r="AO42" s="93">
        <v>8167.5651600000001</v>
      </c>
      <c r="AP42" s="93">
        <v>-17524.194800000001</v>
      </c>
      <c r="AQ42" s="93">
        <v>2607.6915899999999</v>
      </c>
      <c r="AR42" s="93">
        <v>-11964.3212</v>
      </c>
      <c r="AS42" s="94" t="s">
        <v>332</v>
      </c>
      <c r="AT42" s="94" t="s">
        <v>332</v>
      </c>
      <c r="AU42" s="93">
        <v>-52781.243999999999</v>
      </c>
      <c r="AV42" s="93">
        <v>-76877.922399999996</v>
      </c>
      <c r="AW42" s="94" t="s">
        <v>332</v>
      </c>
      <c r="AX42" s="94" t="s">
        <v>332</v>
      </c>
      <c r="AY42" s="93">
        <v>14.7038403</v>
      </c>
      <c r="BA42" s="7" t="s">
        <v>293</v>
      </c>
      <c r="BB42" s="2">
        <v>196.22389999999999</v>
      </c>
      <c r="BC42" s="2">
        <v>197.06782200000001</v>
      </c>
      <c r="BD42" s="2">
        <v>196.998481</v>
      </c>
      <c r="BE42" s="2">
        <v>25</v>
      </c>
      <c r="BF42" s="2">
        <v>8.7696000000000005</v>
      </c>
      <c r="BH42" s="2">
        <v>0.56576733099999998</v>
      </c>
      <c r="BI42" s="2">
        <v>35.373314800000003</v>
      </c>
      <c r="BJ42" s="2">
        <v>0.56576734667018869</v>
      </c>
      <c r="BK42" s="2">
        <v>35.373315400110393</v>
      </c>
      <c r="BL42" s="2">
        <v>6.9474390120000005E-3</v>
      </c>
      <c r="BM42" s="2">
        <v>2.2172764751999998E-5</v>
      </c>
      <c r="BN42" s="2">
        <v>6.9474387318120027E-3</v>
      </c>
      <c r="BO42" s="2">
        <v>2.2172762995348035E-5</v>
      </c>
      <c r="BP42" s="2">
        <v>48.707857971541308</v>
      </c>
      <c r="BQ42" s="2">
        <v>84.210002135818797</v>
      </c>
      <c r="BR42" s="2">
        <v>0.12106768320964743</v>
      </c>
      <c r="BS42" s="2">
        <v>1.6789817688665614</v>
      </c>
      <c r="BT42" s="2">
        <v>4.2856983365071953E-2</v>
      </c>
      <c r="BU42" s="2">
        <v>0.4426708410597186</v>
      </c>
      <c r="BV42" s="2">
        <v>264083.32118345436</v>
      </c>
      <c r="BW42" s="2">
        <v>413.54638535079744</v>
      </c>
      <c r="BX42" s="2">
        <v>5.1762644441704975</v>
      </c>
      <c r="BY42" s="2">
        <v>0.63879397299999996</v>
      </c>
      <c r="BZ42" s="2">
        <v>33.048460400000003</v>
      </c>
      <c r="CA42" s="2">
        <v>0.63879396733693505</v>
      </c>
      <c r="CB42" s="2">
        <v>33.048464498140198</v>
      </c>
      <c r="CC42" s="2">
        <v>1036.895795424</v>
      </c>
      <c r="CD42" s="2">
        <v>78.603485316800004</v>
      </c>
      <c r="CE42" s="2">
        <v>1036.8966498969751</v>
      </c>
      <c r="CF42" s="2">
        <v>78.603544126422463</v>
      </c>
      <c r="CG42" s="2">
        <v>6.8202117748799999E-4</v>
      </c>
      <c r="CH42" s="2">
        <v>6.8202222341340324E-4</v>
      </c>
      <c r="CI42" s="2">
        <v>1.8939191802443993E-5</v>
      </c>
      <c r="CJ42" s="2">
        <v>1.894569144367253E-5</v>
      </c>
      <c r="CK42" s="2">
        <v>4.6834186157543645</v>
      </c>
      <c r="CL42" s="2">
        <v>0.16586810051495426</v>
      </c>
      <c r="CM42" s="2">
        <v>95.084768136595343</v>
      </c>
      <c r="CN42" s="2">
        <v>4271.6283797428596</v>
      </c>
      <c r="CO42" s="2">
        <v>510.32644779390478</v>
      </c>
      <c r="CP42" s="2">
        <v>508.04711941666028</v>
      </c>
      <c r="CQ42" s="2">
        <v>-55380.164269134904</v>
      </c>
      <c r="CR42" s="2">
        <v>-76919.490525831949</v>
      </c>
      <c r="CS42" s="2">
        <v>1.019657617582262</v>
      </c>
      <c r="CT42" s="2">
        <v>-45079.466592737313</v>
      </c>
      <c r="CU42" s="2">
        <v>-244391.83078321253</v>
      </c>
      <c r="CV42" s="2">
        <v>-65656.234629319602</v>
      </c>
      <c r="CW42" s="2">
        <v>-299159.76318003715</v>
      </c>
      <c r="CX42" s="2">
        <v>-17890.608044801505</v>
      </c>
      <c r="CY42" s="2">
        <v>-12014.034353490839</v>
      </c>
      <c r="CZ42" s="2">
        <v>4.0525110913538034E-6</v>
      </c>
      <c r="DA42" s="2">
        <v>-0.91835661670757462</v>
      </c>
      <c r="DB42" s="2">
        <v>-0.68517726240859178</v>
      </c>
      <c r="DC42" s="2">
        <v>-7444.1479886434872</v>
      </c>
      <c r="DD42" s="2">
        <v>0.99985890433584645</v>
      </c>
      <c r="DE42" s="2">
        <v>0.93446638491292855</v>
      </c>
      <c r="DF42" s="2">
        <v>40.953176847894056</v>
      </c>
    </row>
    <row r="43" spans="1:110" x14ac:dyDescent="0.3">
      <c r="A43" s="93" t="s">
        <v>297</v>
      </c>
      <c r="B43" s="93">
        <v>3</v>
      </c>
      <c r="C43" s="93">
        <v>9.6100999999999992</v>
      </c>
      <c r="D43" s="93">
        <v>9.5785999999999998</v>
      </c>
      <c r="E43" s="94" t="s">
        <v>332</v>
      </c>
      <c r="F43" s="94" t="s">
        <v>332</v>
      </c>
      <c r="G43" s="93">
        <v>36.514950599999999</v>
      </c>
      <c r="H43" s="93">
        <v>28.291171800000001</v>
      </c>
      <c r="I43" s="93">
        <v>36.514950599999999</v>
      </c>
      <c r="J43" s="93">
        <v>28.291171800000001</v>
      </c>
      <c r="K43" s="93">
        <v>2.5559102299999998</v>
      </c>
      <c r="L43" s="94" t="s">
        <v>332</v>
      </c>
      <c r="M43" s="94" t="s">
        <v>332</v>
      </c>
      <c r="N43" s="93">
        <v>0.95384878200000001</v>
      </c>
      <c r="O43" s="93">
        <v>0.95384878200000001</v>
      </c>
      <c r="P43" s="93">
        <v>0.99981204499999998</v>
      </c>
      <c r="Q43" s="93">
        <v>0.91795816399999997</v>
      </c>
      <c r="R43" s="93">
        <v>0.94044000000000005</v>
      </c>
      <c r="S43" s="93">
        <v>0.94044000000000005</v>
      </c>
      <c r="T43" s="93">
        <v>4.6679670320327853</v>
      </c>
      <c r="U43" s="93">
        <v>0.16018952008526763</v>
      </c>
      <c r="V43" s="93">
        <v>-1.11538815</v>
      </c>
      <c r="W43" s="93">
        <v>0.28552660299999999</v>
      </c>
      <c r="X43" s="93">
        <v>-0.82986154700000003</v>
      </c>
      <c r="Y43" s="93">
        <v>-0.32382572416541422</v>
      </c>
      <c r="Z43" s="93">
        <v>1.0625801975070985</v>
      </c>
      <c r="AA43" s="93">
        <v>-0.7915624258345858</v>
      </c>
      <c r="AB43" s="93">
        <v>-0.33495315673931991</v>
      </c>
      <c r="AC43" s="93">
        <v>1.0212830042429681</v>
      </c>
      <c r="AD43" s="93">
        <v>-0.78043499326068011</v>
      </c>
      <c r="AE43" s="94" t="s">
        <v>332</v>
      </c>
      <c r="AF43" s="94" t="s">
        <v>332</v>
      </c>
      <c r="AG43" s="93">
        <v>79.420017000000001</v>
      </c>
      <c r="AH43" s="93">
        <v>79.420017000000001</v>
      </c>
      <c r="AI43" s="93">
        <v>41.771017100000002</v>
      </c>
      <c r="AJ43" s="93">
        <v>41.586402700000001</v>
      </c>
      <c r="AK43" s="93">
        <v>41.586402700000001</v>
      </c>
      <c r="AL43" s="93">
        <v>92.86382051999999</v>
      </c>
      <c r="AM43" s="93">
        <v>4021.0885800000001</v>
      </c>
      <c r="AN43" s="93">
        <v>-10190.643899999999</v>
      </c>
      <c r="AO43" s="93">
        <v>8936.0499400000008</v>
      </c>
      <c r="AP43" s="93">
        <v>-19126.693800000001</v>
      </c>
      <c r="AQ43" s="93">
        <v>1897.3823</v>
      </c>
      <c r="AR43" s="93">
        <v>-12088.0262</v>
      </c>
      <c r="AS43" s="94" t="s">
        <v>332</v>
      </c>
      <c r="AT43" s="94" t="s">
        <v>332</v>
      </c>
      <c r="AU43" s="93">
        <v>-54044.262799999997</v>
      </c>
      <c r="AV43" s="93">
        <v>-79493.179000000004</v>
      </c>
      <c r="AW43" s="94" t="s">
        <v>332</v>
      </c>
      <c r="AX43" s="94" t="s">
        <v>332</v>
      </c>
      <c r="AY43" s="93">
        <v>14.7038724</v>
      </c>
      <c r="BA43" s="7" t="s">
        <v>294</v>
      </c>
      <c r="BB43" s="2">
        <v>186.85220000000001</v>
      </c>
      <c r="BC43" s="2">
        <v>196.51807400000001</v>
      </c>
      <c r="BD43" s="2">
        <v>196.33963199999999</v>
      </c>
      <c r="BE43" s="2">
        <v>24</v>
      </c>
      <c r="BF43" s="2">
        <v>5.5945999999999998</v>
      </c>
      <c r="BH43" s="2">
        <v>0.55573199200000001</v>
      </c>
      <c r="BI43" s="2">
        <v>35.630875899999999</v>
      </c>
      <c r="BJ43" s="2">
        <v>0.55573200426719083</v>
      </c>
      <c r="BK43" s="2">
        <v>35.630876413327407</v>
      </c>
      <c r="BL43" s="2">
        <v>7.1487152640000006E-3</v>
      </c>
      <c r="BM43" s="2">
        <v>2.22418908E-5</v>
      </c>
      <c r="BN43" s="2">
        <v>7.1487150175637134E-3</v>
      </c>
      <c r="BO43" s="2">
        <v>2.224188901646438E-5</v>
      </c>
      <c r="BP43" s="2">
        <v>48.113900850471943</v>
      </c>
      <c r="BQ43" s="2">
        <v>84.468755304946882</v>
      </c>
      <c r="BR43" s="2">
        <v>0.1226699425011827</v>
      </c>
      <c r="BS43" s="2">
        <v>1.6124071927790384</v>
      </c>
      <c r="BT43" s="2">
        <v>4.3485309072581683E-2</v>
      </c>
      <c r="BU43" s="2">
        <v>0.44668797561374063</v>
      </c>
      <c r="BV43" s="2">
        <v>269549.62024844572</v>
      </c>
      <c r="BW43" s="2">
        <v>413.13382127015717</v>
      </c>
      <c r="BX43" s="2">
        <v>4.9924057189184232</v>
      </c>
      <c r="BY43" s="2">
        <v>0.64100714800000003</v>
      </c>
      <c r="BZ43" s="2">
        <v>32.982536199999998</v>
      </c>
      <c r="CA43" s="2">
        <v>0.64100714314639928</v>
      </c>
      <c r="CB43" s="2">
        <v>32.982540394895018</v>
      </c>
      <c r="CC43" s="2">
        <v>1003.220301176</v>
      </c>
      <c r="CD43" s="2">
        <v>75.7269645664</v>
      </c>
      <c r="CE43" s="2">
        <v>1003.221128841764</v>
      </c>
      <c r="CF43" s="2">
        <v>75.727021136157077</v>
      </c>
      <c r="CG43" s="2">
        <v>6.2650654923199992E-4</v>
      </c>
      <c r="CH43" s="2">
        <v>6.2650751237961389E-4</v>
      </c>
      <c r="CI43" s="2">
        <v>1.761766201629328E-5</v>
      </c>
      <c r="CJ43" s="2">
        <v>1.7623708187926308E-5</v>
      </c>
      <c r="CK43" s="2">
        <v>4.6679707205851226</v>
      </c>
      <c r="CL43" s="2">
        <v>0.16018963428536898</v>
      </c>
      <c r="CM43" s="2">
        <v>92.863896121676504</v>
      </c>
      <c r="CN43" s="2">
        <v>4021.0917385867401</v>
      </c>
      <c r="CO43" s="2">
        <v>510.17612818016141</v>
      </c>
      <c r="CP43" s="2">
        <v>507.90976806288336</v>
      </c>
      <c r="CQ43" s="2">
        <v>-56690.119735993656</v>
      </c>
      <c r="CR43" s="2">
        <v>-79534.446779190839</v>
      </c>
      <c r="CS43" s="2">
        <v>1.0332505250595303</v>
      </c>
      <c r="CT43" s="2">
        <v>-44853.724613507577</v>
      </c>
      <c r="CU43" s="2">
        <v>-243993.39704626417</v>
      </c>
      <c r="CV43" s="2">
        <v>-65600.868995552679</v>
      </c>
      <c r="CW43" s="2">
        <v>-298849.87105998106</v>
      </c>
      <c r="CX43" s="2">
        <v>-19637.292895780367</v>
      </c>
      <c r="CY43" s="2">
        <v>-12159.156583402539</v>
      </c>
      <c r="CZ43" s="2">
        <v>3.9805583833477595E-6</v>
      </c>
      <c r="DA43" s="2">
        <v>-1.0798693411695262</v>
      </c>
      <c r="DB43" s="2">
        <v>-0.81400589668093848</v>
      </c>
      <c r="DC43" s="2">
        <v>-7518.0697052864161</v>
      </c>
      <c r="DD43" s="2">
        <v>0.9998166608404242</v>
      </c>
      <c r="DE43" s="2">
        <v>0.91949264429107691</v>
      </c>
      <c r="DF43" s="2">
        <v>41.693403432913676</v>
      </c>
    </row>
    <row r="44" spans="1:110" x14ac:dyDescent="0.3">
      <c r="A44" s="93" t="s">
        <v>297</v>
      </c>
      <c r="B44" s="93">
        <v>4</v>
      </c>
      <c r="C44" s="93">
        <v>9.5785999999999998</v>
      </c>
      <c r="D44" s="93">
        <v>9.5471000000000004</v>
      </c>
      <c r="E44" s="94" t="s">
        <v>332</v>
      </c>
      <c r="F44" s="94" t="s">
        <v>332</v>
      </c>
      <c r="G44" s="93">
        <v>35.685088999999998</v>
      </c>
      <c r="H44" s="93">
        <v>27.375564300000001</v>
      </c>
      <c r="I44" s="93">
        <v>35.685088999999998</v>
      </c>
      <c r="J44" s="93">
        <v>27.375564300000001</v>
      </c>
      <c r="K44" s="93">
        <v>2.5542910399999998</v>
      </c>
      <c r="L44" s="94" t="s">
        <v>332</v>
      </c>
      <c r="M44" s="94" t="s">
        <v>332</v>
      </c>
      <c r="N44" s="93">
        <v>0.94477424300000001</v>
      </c>
      <c r="O44" s="93">
        <v>0.94477424300000001</v>
      </c>
      <c r="P44" s="93">
        <v>0.99975160799999996</v>
      </c>
      <c r="Q44" s="93">
        <v>0.89942648000000003</v>
      </c>
      <c r="R44" s="93">
        <v>0.92643203100000004</v>
      </c>
      <c r="S44" s="93">
        <v>0.92643203100000004</v>
      </c>
      <c r="T44" s="93">
        <v>4.6314458754429211</v>
      </c>
      <c r="U44" s="93">
        <v>0.15339928542994552</v>
      </c>
      <c r="V44" s="93">
        <v>-1.2445499600000001</v>
      </c>
      <c r="W44" s="93">
        <v>0.32894247599999998</v>
      </c>
      <c r="X44" s="93">
        <v>-0.91560748400000014</v>
      </c>
      <c r="Y44" s="93">
        <v>-0.3795075924187653</v>
      </c>
      <c r="Z44" s="93">
        <v>1.0710304693133763</v>
      </c>
      <c r="AA44" s="93">
        <v>-0.86504236758123476</v>
      </c>
      <c r="AB44" s="93">
        <v>-0.39630185899907988</v>
      </c>
      <c r="AC44" s="93">
        <v>1.0417890538690349</v>
      </c>
      <c r="AD44" s="93">
        <v>-0.84824810100092018</v>
      </c>
      <c r="AE44" s="94" t="s">
        <v>332</v>
      </c>
      <c r="AF44" s="94" t="s">
        <v>332</v>
      </c>
      <c r="AG44" s="93">
        <v>84.940806899999998</v>
      </c>
      <c r="AH44" s="93">
        <v>84.940806899999998</v>
      </c>
      <c r="AI44" s="93">
        <v>42.736021899999997</v>
      </c>
      <c r="AJ44" s="93">
        <v>42.523898500000001</v>
      </c>
      <c r="AK44" s="93">
        <v>42.523898500000001</v>
      </c>
      <c r="AL44" s="93">
        <v>88.5457368</v>
      </c>
      <c r="AM44" s="93">
        <v>3856.9986360000003</v>
      </c>
      <c r="AN44" s="93">
        <v>-14431.6185</v>
      </c>
      <c r="AO44" s="93">
        <v>9545.5229600000002</v>
      </c>
      <c r="AP44" s="93">
        <v>-23977.141500000002</v>
      </c>
      <c r="AQ44" s="93">
        <v>2089.8184799999999</v>
      </c>
      <c r="AR44" s="93">
        <v>-16521.437000000002</v>
      </c>
      <c r="AS44" s="94" t="s">
        <v>332</v>
      </c>
      <c r="AT44" s="94" t="s">
        <v>332</v>
      </c>
      <c r="AU44" s="93">
        <v>-55586.640899999999</v>
      </c>
      <c r="AV44" s="93">
        <v>-82679.092099999994</v>
      </c>
      <c r="AW44" s="94" t="s">
        <v>332</v>
      </c>
      <c r="AX44" s="94" t="s">
        <v>332</v>
      </c>
      <c r="AY44" s="93">
        <v>14.703904</v>
      </c>
      <c r="BA44" s="7" t="s">
        <v>295</v>
      </c>
      <c r="BB44" s="2">
        <v>51.072600000000001</v>
      </c>
      <c r="BC44" s="2">
        <v>161.878433</v>
      </c>
      <c r="BD44" s="2">
        <v>153.899203</v>
      </c>
      <c r="BE44" s="2">
        <v>9</v>
      </c>
      <c r="BF44" s="2">
        <v>3.9245999999999999</v>
      </c>
      <c r="BH44" s="2">
        <v>0.54481336000000002</v>
      </c>
      <c r="BI44" s="2">
        <v>35.9500551</v>
      </c>
      <c r="BJ44" s="2">
        <v>0.54481337129926088</v>
      </c>
      <c r="BK44" s="2">
        <v>35.950055663326232</v>
      </c>
      <c r="BL44" s="2">
        <v>7.3831787640000002E-3</v>
      </c>
      <c r="BM44" s="2">
        <v>2.2313198663999999E-5</v>
      </c>
      <c r="BN44" s="2">
        <v>7.3831785155755655E-3</v>
      </c>
      <c r="BO44" s="2">
        <v>2.2313196867652715E-5</v>
      </c>
      <c r="BP44" s="2">
        <v>47.5327282834551</v>
      </c>
      <c r="BQ44" s="2">
        <v>84.810589815228951</v>
      </c>
      <c r="BR44" s="2">
        <v>0.12128294237637929</v>
      </c>
      <c r="BS44" s="2">
        <v>1.6111138888640022</v>
      </c>
      <c r="BT44" s="2">
        <v>4.4364425214829729E-2</v>
      </c>
      <c r="BU44" s="2">
        <v>0.45351602059565282</v>
      </c>
      <c r="BV44" s="2">
        <v>276378.9093904366</v>
      </c>
      <c r="BW44" s="2">
        <v>411.83615181679505</v>
      </c>
      <c r="BX44" s="2">
        <v>4.787942805191661</v>
      </c>
      <c r="BY44" s="2">
        <v>0.64555050999999997</v>
      </c>
      <c r="BZ44" s="2">
        <v>33.056648500000001</v>
      </c>
      <c r="CA44" s="2">
        <v>0.64555050564419492</v>
      </c>
      <c r="CB44" s="2">
        <v>33.056652728645602</v>
      </c>
      <c r="CC44" s="2">
        <v>961.495572896</v>
      </c>
      <c r="CD44" s="2">
        <v>72.231183617599996</v>
      </c>
      <c r="CE44" s="2">
        <v>961.49636363710704</v>
      </c>
      <c r="CF44" s="2">
        <v>72.231237421061024</v>
      </c>
      <c r="CG44" s="2">
        <v>5.6749374237600005E-4</v>
      </c>
      <c r="CH44" s="2">
        <v>5.6749461308273756E-4</v>
      </c>
      <c r="CI44" s="2">
        <v>1.6204156848268839E-5</v>
      </c>
      <c r="CJ44" s="2">
        <v>1.6209717902112435E-5</v>
      </c>
      <c r="CK44" s="2">
        <v>4.6314495340469701</v>
      </c>
      <c r="CL44" s="2">
        <v>0.15339939383240461</v>
      </c>
      <c r="CM44" s="2">
        <v>88.545808259853203</v>
      </c>
      <c r="CN44" s="2">
        <v>3857.00163780502</v>
      </c>
      <c r="CO44" s="2">
        <v>509.85292743731372</v>
      </c>
      <c r="CP44" s="2">
        <v>507.60385674333793</v>
      </c>
      <c r="CQ44" s="2">
        <v>-58285.529415581834</v>
      </c>
      <c r="CR44" s="2">
        <v>-82719.993536208436</v>
      </c>
      <c r="CS44" s="2">
        <v>1.0523709782429762</v>
      </c>
      <c r="CT44" s="2">
        <v>-44598.703307377429</v>
      </c>
      <c r="CU44" s="2">
        <v>-243562.70971587978</v>
      </c>
      <c r="CV44" s="2">
        <v>-65541.257919187279</v>
      </c>
      <c r="CW44" s="2">
        <v>-298493.65457498335</v>
      </c>
      <c r="CX44" s="2">
        <v>-24612.806377962297</v>
      </c>
      <c r="CY44" s="2">
        <v>-16617.871884509528</v>
      </c>
      <c r="CZ44" s="2">
        <v>3.8941826845114497E-6</v>
      </c>
      <c r="DA44" s="2">
        <v>-1.2005713719234969</v>
      </c>
      <c r="DB44" s="2">
        <v>-0.89730573332067476</v>
      </c>
      <c r="DC44" s="2">
        <v>-10793.035431025151</v>
      </c>
      <c r="DD44" s="2">
        <v>0.99975851871732191</v>
      </c>
      <c r="DE44" s="2">
        <v>0.90141060598709155</v>
      </c>
      <c r="DF44" s="2">
        <v>42.63022281068762</v>
      </c>
    </row>
    <row r="45" spans="1:110" ht="15" thickBot="1" x14ac:dyDescent="0.35">
      <c r="A45" s="93" t="s">
        <v>297</v>
      </c>
      <c r="B45" s="93">
        <v>5</v>
      </c>
      <c r="C45" s="93">
        <v>9.5471000000000004</v>
      </c>
      <c r="D45" s="93">
        <v>9.5155999999999992</v>
      </c>
      <c r="E45" s="94" t="s">
        <v>332</v>
      </c>
      <c r="F45" s="94" t="s">
        <v>332</v>
      </c>
      <c r="G45" s="93">
        <v>34.769481599999999</v>
      </c>
      <c r="H45" s="93">
        <v>26.370871099999999</v>
      </c>
      <c r="I45" s="93">
        <v>34.769481599999999</v>
      </c>
      <c r="J45" s="93">
        <v>26.370871099999999</v>
      </c>
      <c r="K45" s="93">
        <v>2.5529836600000002</v>
      </c>
      <c r="L45" s="94" t="s">
        <v>332</v>
      </c>
      <c r="M45" s="94" t="s">
        <v>332</v>
      </c>
      <c r="N45" s="93">
        <v>0.93385927999999996</v>
      </c>
      <c r="O45" s="93">
        <v>0.93385927999999996</v>
      </c>
      <c r="P45" s="93">
        <v>0.99966444399999999</v>
      </c>
      <c r="Q45" s="93">
        <v>0.87684231999999995</v>
      </c>
      <c r="R45" s="93">
        <v>0.90927019899999995</v>
      </c>
      <c r="S45" s="93">
        <v>0.90927019899999995</v>
      </c>
      <c r="T45" s="93">
        <v>4.5992764713047682</v>
      </c>
      <c r="U45" s="93">
        <v>0.14605449074613119</v>
      </c>
      <c r="V45" s="93">
        <v>-1.38335238</v>
      </c>
      <c r="W45" s="93">
        <v>0.37865923600000001</v>
      </c>
      <c r="X45" s="93">
        <v>-1.004693144</v>
      </c>
      <c r="Y45" s="93">
        <v>-0.44511036392322378</v>
      </c>
      <c r="Z45" s="93">
        <v>1.0802250315045419</v>
      </c>
      <c r="AA45" s="93">
        <v>-0.93824201607677626</v>
      </c>
      <c r="AB45" s="93">
        <v>-0.46981484502118442</v>
      </c>
      <c r="AC45" s="93">
        <v>1.069251956156539</v>
      </c>
      <c r="AD45" s="93">
        <v>-0.91353753497881562</v>
      </c>
      <c r="AE45" s="94" t="s">
        <v>332</v>
      </c>
      <c r="AF45" s="94" t="s">
        <v>332</v>
      </c>
      <c r="AG45" s="93">
        <v>91.118740500000001</v>
      </c>
      <c r="AH45" s="93">
        <v>91.118740500000001</v>
      </c>
      <c r="AI45" s="93">
        <v>43.984840400000003</v>
      </c>
      <c r="AJ45" s="93">
        <v>43.712819600000003</v>
      </c>
      <c r="AK45" s="93">
        <v>43.712819600000003</v>
      </c>
      <c r="AL45" s="93">
        <v>86.006699999999995</v>
      </c>
      <c r="AM45" s="93">
        <v>3678.005772</v>
      </c>
      <c r="AN45" s="93">
        <v>-19615.101299999998</v>
      </c>
      <c r="AO45" s="93">
        <v>10349.364799999999</v>
      </c>
      <c r="AP45" s="93">
        <v>-29964.466199999999</v>
      </c>
      <c r="AQ45" s="93">
        <v>2554.24514</v>
      </c>
      <c r="AR45" s="93">
        <v>-22169.3465</v>
      </c>
      <c r="AS45" s="94" t="s">
        <v>332</v>
      </c>
      <c r="AT45" s="94" t="s">
        <v>332</v>
      </c>
      <c r="AU45" s="93">
        <v>-57465.506000000001</v>
      </c>
      <c r="AV45" s="93">
        <v>-86572.866299999994</v>
      </c>
      <c r="AW45" s="94" t="s">
        <v>332</v>
      </c>
      <c r="AX45" s="94" t="s">
        <v>332</v>
      </c>
      <c r="AY45" s="93">
        <v>14.703935</v>
      </c>
      <c r="BA45" s="12" t="s">
        <v>296</v>
      </c>
      <c r="BB45" s="2">
        <v>90.971500000000006</v>
      </c>
      <c r="BC45" s="2">
        <v>74.603969699999993</v>
      </c>
      <c r="BD45" s="2" t="s">
        <v>332</v>
      </c>
      <c r="BE45" s="2">
        <v>1</v>
      </c>
      <c r="BF45" s="2">
        <v>0</v>
      </c>
      <c r="BH45" s="2">
        <v>0.53328079299999998</v>
      </c>
      <c r="BI45" s="2">
        <v>36.338348699999997</v>
      </c>
      <c r="BJ45" s="2">
        <v>0.5332808047145432</v>
      </c>
      <c r="BK45" s="2">
        <v>36.338349193711274</v>
      </c>
      <c r="BL45" s="2">
        <v>7.6502771280000008E-3</v>
      </c>
      <c r="BM45" s="2">
        <v>2.2419394704E-5</v>
      </c>
      <c r="BN45" s="2">
        <v>7.6502768734609018E-3</v>
      </c>
      <c r="BO45" s="2">
        <v>2.2419392876224144E-5</v>
      </c>
      <c r="BP45" s="2">
        <v>46.99239947713869</v>
      </c>
      <c r="BQ45" s="2">
        <v>85.276840484719614</v>
      </c>
      <c r="BR45" s="2">
        <v>0.12358038201357342</v>
      </c>
      <c r="BS45" s="2">
        <v>1.6094295913506032</v>
      </c>
      <c r="BT45" s="2">
        <v>4.5185119839120928E-2</v>
      </c>
      <c r="BU45" s="2">
        <v>0.46169536262454458</v>
      </c>
      <c r="BV45" s="2">
        <v>284648.09097031713</v>
      </c>
      <c r="BW45" s="2">
        <v>409.9469926045744</v>
      </c>
      <c r="BX45" s="2">
        <v>4.5629396294526563</v>
      </c>
      <c r="BY45" s="2">
        <v>0.64785184500000004</v>
      </c>
      <c r="BZ45" s="2">
        <v>33.102828500000001</v>
      </c>
      <c r="CA45" s="2">
        <v>0.64785184111308769</v>
      </c>
      <c r="CB45" s="2">
        <v>33.102832749860653</v>
      </c>
      <c r="CC45" s="2">
        <v>920.38868366400004</v>
      </c>
      <c r="CD45" s="2">
        <v>68.415131617599997</v>
      </c>
      <c r="CE45" s="2">
        <v>920.38944180841997</v>
      </c>
      <c r="CF45" s="2">
        <v>68.415182401121427</v>
      </c>
      <c r="CG45" s="2">
        <v>5.0634180171200006E-4</v>
      </c>
      <c r="CH45" s="2">
        <v>5.0634257853187346E-4</v>
      </c>
      <c r="CI45" s="2">
        <v>1.4716955524439917E-5</v>
      </c>
      <c r="CJ45" s="2">
        <v>1.4722006149595102E-5</v>
      </c>
      <c r="CK45" s="2">
        <v>4.5992800999190875</v>
      </c>
      <c r="CL45" s="2">
        <v>0.14605459434399204</v>
      </c>
      <c r="CM45" s="2">
        <v>86.006769813703826</v>
      </c>
      <c r="CN45" s="2">
        <v>3678.0086330047839</v>
      </c>
      <c r="CO45" s="2">
        <v>509.59196597681148</v>
      </c>
      <c r="CP45" s="2">
        <v>507.3604559323116</v>
      </c>
      <c r="CQ45" s="2">
        <v>-60222.765647621476</v>
      </c>
      <c r="CR45" s="2">
        <v>-86613.330713805219</v>
      </c>
      <c r="CS45" s="2">
        <v>1.0781543345129705</v>
      </c>
      <c r="CT45" s="2">
        <v>-44317.260131359682</v>
      </c>
      <c r="CU45" s="2">
        <v>-243109.26206430761</v>
      </c>
      <c r="CV45" s="2">
        <v>-65468.880064514582</v>
      </c>
      <c r="CW45" s="2">
        <v>-298071.46991828689</v>
      </c>
      <c r="CX45" s="2">
        <v>-30749.180159998978</v>
      </c>
      <c r="CY45" s="2">
        <v>-22300.984019474694</v>
      </c>
      <c r="CZ45" s="2">
        <v>3.7901336650099424E-6</v>
      </c>
      <c r="DA45" s="2">
        <v>-1.3296675852613</v>
      </c>
      <c r="DB45" s="2">
        <v>-0.98446516808232598</v>
      </c>
      <c r="DC45" s="2">
        <v>-14658.862015689401</v>
      </c>
      <c r="DD45" s="2">
        <v>0.99967513771021543</v>
      </c>
      <c r="DE45" s="2">
        <v>0.87939509419772721</v>
      </c>
      <c r="DF45" s="2">
        <v>43.839497466248503</v>
      </c>
    </row>
    <row r="46" spans="1:110" ht="15" thickBot="1" x14ac:dyDescent="0.35">
      <c r="A46" s="93" t="s">
        <v>297</v>
      </c>
      <c r="B46" s="93">
        <v>6</v>
      </c>
      <c r="C46" s="93">
        <v>9.5155999999999992</v>
      </c>
      <c r="D46" s="93">
        <v>9.4840999999999998</v>
      </c>
      <c r="E46" s="94" t="s">
        <v>332</v>
      </c>
      <c r="F46" s="94" t="s">
        <v>332</v>
      </c>
      <c r="G46" s="93">
        <v>33.7647884</v>
      </c>
      <c r="H46" s="93">
        <v>25.279679999999999</v>
      </c>
      <c r="I46" s="93">
        <v>33.7647884</v>
      </c>
      <c r="J46" s="93">
        <v>25.279679999999999</v>
      </c>
      <c r="K46" s="93">
        <v>2.5515217799999999</v>
      </c>
      <c r="L46" s="94" t="s">
        <v>332</v>
      </c>
      <c r="M46" s="94" t="s">
        <v>332</v>
      </c>
      <c r="N46" s="93">
        <v>0.92067660100000004</v>
      </c>
      <c r="O46" s="93">
        <v>0.92067660100000004</v>
      </c>
      <c r="P46" s="93">
        <v>0.99953344200000005</v>
      </c>
      <c r="Q46" s="93">
        <v>0.849382835</v>
      </c>
      <c r="R46" s="93">
        <v>0.88816250799999996</v>
      </c>
      <c r="S46" s="93">
        <v>0.88816250799999996</v>
      </c>
      <c r="T46" s="93">
        <v>4.5619061610578289</v>
      </c>
      <c r="U46" s="93">
        <v>0.13829942105811657</v>
      </c>
      <c r="V46" s="93">
        <v>-1.52578327</v>
      </c>
      <c r="W46" s="93">
        <v>0.43459210599999998</v>
      </c>
      <c r="X46" s="93">
        <v>-1.091191164</v>
      </c>
      <c r="Y46" s="93">
        <v>-0.52114909808724641</v>
      </c>
      <c r="Z46" s="93">
        <v>1.0899846852933222</v>
      </c>
      <c r="AA46" s="93">
        <v>-1.0046341719127536</v>
      </c>
      <c r="AB46" s="93">
        <v>-0.55662818907432077</v>
      </c>
      <c r="AC46" s="93">
        <v>1.1050131744246285</v>
      </c>
      <c r="AD46" s="93">
        <v>-0.96915508092567926</v>
      </c>
      <c r="AE46" s="94" t="s">
        <v>332</v>
      </c>
      <c r="AF46" s="94" t="s">
        <v>332</v>
      </c>
      <c r="AG46" s="93">
        <v>98.152473200000003</v>
      </c>
      <c r="AH46" s="93">
        <v>98.152473200000003</v>
      </c>
      <c r="AI46" s="93">
        <v>45.619989799999999</v>
      </c>
      <c r="AJ46" s="93">
        <v>45.261070699999998</v>
      </c>
      <c r="AK46" s="93">
        <v>45.261070699999998</v>
      </c>
      <c r="AL46" s="93">
        <v>83.276247240000004</v>
      </c>
      <c r="AM46" s="93">
        <v>3485.4348024000001</v>
      </c>
      <c r="AN46" s="93">
        <v>-26186.3354</v>
      </c>
      <c r="AO46" s="93">
        <v>11162.163</v>
      </c>
      <c r="AP46" s="93">
        <v>-37348.498399999997</v>
      </c>
      <c r="AQ46" s="93">
        <v>3191.9255400000002</v>
      </c>
      <c r="AR46" s="93">
        <v>-29378.260900000001</v>
      </c>
      <c r="AS46" s="94" t="s">
        <v>332</v>
      </c>
      <c r="AT46" s="94" t="s">
        <v>332</v>
      </c>
      <c r="AU46" s="93">
        <v>-59756.3629</v>
      </c>
      <c r="AV46" s="93">
        <v>-91345.627800000002</v>
      </c>
      <c r="AW46" s="94" t="s">
        <v>332</v>
      </c>
      <c r="AX46" s="94" t="s">
        <v>332</v>
      </c>
      <c r="AY46" s="93">
        <v>14.7039653</v>
      </c>
      <c r="BH46" s="2">
        <v>0.52090267999999995</v>
      </c>
      <c r="BI46" s="2">
        <v>36.810689799999999</v>
      </c>
      <c r="BJ46" s="2">
        <v>0.52090268980300025</v>
      </c>
      <c r="BK46" s="2">
        <v>36.810690386861708</v>
      </c>
      <c r="BL46" s="2">
        <v>7.9604490599999994E-3</v>
      </c>
      <c r="BM46" s="2">
        <v>2.2586698296E-5</v>
      </c>
      <c r="BN46" s="2">
        <v>7.9604488003752766E-3</v>
      </c>
      <c r="BO46" s="2">
        <v>2.2586696435840133E-5</v>
      </c>
      <c r="BP46" s="2">
        <v>46.484728826508146</v>
      </c>
      <c r="BQ46" s="2">
        <v>85.901089053180769</v>
      </c>
      <c r="BR46" s="2">
        <v>0.12617296611004541</v>
      </c>
      <c r="BS46" s="2">
        <v>1.6070202546529813</v>
      </c>
      <c r="BT46" s="2">
        <v>4.6120992077179103E-2</v>
      </c>
      <c r="BU46" s="2">
        <v>0.47132386024068629</v>
      </c>
      <c r="BV46" s="2">
        <v>294604.29666309315</v>
      </c>
      <c r="BW46" s="2">
        <v>407.56123841897499</v>
      </c>
      <c r="BX46" s="2">
        <v>4.3180040991647042</v>
      </c>
      <c r="BY46" s="2">
        <v>0.65011203500000003</v>
      </c>
      <c r="BZ46" s="2">
        <v>33.072302000000001</v>
      </c>
      <c r="CA46" s="2">
        <v>0.65011203167078035</v>
      </c>
      <c r="CB46" s="2">
        <v>33.072306398695339</v>
      </c>
      <c r="CC46" s="2">
        <v>876.32163399199999</v>
      </c>
      <c r="CD46" s="2">
        <v>64.322409366399995</v>
      </c>
      <c r="CE46" s="2">
        <v>876.32235338560895</v>
      </c>
      <c r="CF46" s="2">
        <v>64.322457128859881</v>
      </c>
      <c r="CG46" s="2">
        <v>4.4435017641600001E-4</v>
      </c>
      <c r="CH46" s="2">
        <v>4.4435086089727088E-4</v>
      </c>
      <c r="CI46" s="2">
        <v>1.3179369373727087E-5</v>
      </c>
      <c r="CJ46" s="2">
        <v>1.318389239520195E-5</v>
      </c>
      <c r="CK46" s="2">
        <v>4.5619097603156513</v>
      </c>
      <c r="CL46" s="2">
        <v>0.13829951856115935</v>
      </c>
      <c r="CM46" s="2">
        <v>83.27631456083941</v>
      </c>
      <c r="CN46" s="2">
        <v>3485.4375271177523</v>
      </c>
      <c r="CO46" s="2">
        <v>509.3001653222201</v>
      </c>
      <c r="CP46" s="2">
        <v>507.0876462454774</v>
      </c>
      <c r="CQ46" s="2">
        <v>-62579.148708684726</v>
      </c>
      <c r="CR46" s="2">
        <v>-91385.573139075888</v>
      </c>
      <c r="CS46" s="2">
        <v>1.1116705767539663</v>
      </c>
      <c r="CT46" s="2">
        <v>-44000.997442599917</v>
      </c>
      <c r="CU46" s="2">
        <v>-242622.91760358657</v>
      </c>
      <c r="CV46" s="2">
        <v>-65378.958597759345</v>
      </c>
      <c r="CW46" s="2">
        <v>-297561.1119477991</v>
      </c>
      <c r="CX46" s="2">
        <v>-38306.01896397541</v>
      </c>
      <c r="CY46" s="2">
        <v>-29563.589066611894</v>
      </c>
      <c r="CZ46" s="2">
        <v>3.6750863714834118E-6</v>
      </c>
      <c r="DA46" s="2">
        <v>-1.4614985184175466</v>
      </c>
      <c r="DB46" s="2">
        <v>-1.0702423537387071</v>
      </c>
      <c r="DC46" s="2">
        <v>-19464.333256747457</v>
      </c>
      <c r="DD46" s="2">
        <v>0.99955056280072974</v>
      </c>
      <c r="DE46" s="2">
        <v>0.85262401598463688</v>
      </c>
      <c r="DF46" s="2">
        <v>45.419976396201491</v>
      </c>
    </row>
    <row r="47" spans="1:110" ht="15" thickBot="1" x14ac:dyDescent="0.35">
      <c r="A47" s="93" t="s">
        <v>297</v>
      </c>
      <c r="B47" s="93">
        <v>7</v>
      </c>
      <c r="C47" s="93">
        <v>9.4840999999999998</v>
      </c>
      <c r="D47" s="93">
        <v>9.4526000000000003</v>
      </c>
      <c r="E47" s="94" t="s">
        <v>332</v>
      </c>
      <c r="F47" s="94" t="s">
        <v>332</v>
      </c>
      <c r="G47" s="93">
        <v>32.673597200000003</v>
      </c>
      <c r="H47" s="93">
        <v>24.108733600000001</v>
      </c>
      <c r="I47" s="93">
        <v>32.673597200000003</v>
      </c>
      <c r="J47" s="93">
        <v>24.108733600000001</v>
      </c>
      <c r="K47" s="93">
        <v>2.5499489999999998</v>
      </c>
      <c r="L47" s="94" t="s">
        <v>332</v>
      </c>
      <c r="M47" s="94" t="s">
        <v>332</v>
      </c>
      <c r="N47" s="93">
        <v>0.90472644099999999</v>
      </c>
      <c r="O47" s="93">
        <v>0.90472644099999999</v>
      </c>
      <c r="P47" s="93">
        <v>0.99932587299999998</v>
      </c>
      <c r="Q47" s="93">
        <v>0.81605743799999997</v>
      </c>
      <c r="R47" s="93">
        <v>0.862103697</v>
      </c>
      <c r="S47" s="93">
        <v>0.862103697</v>
      </c>
      <c r="T47" s="93">
        <v>4.5192743969217615</v>
      </c>
      <c r="U47" s="93">
        <v>0.13033718689735271</v>
      </c>
      <c r="V47" s="93">
        <v>-1.6682356300000001</v>
      </c>
      <c r="W47" s="93">
        <v>0.49728922800000003</v>
      </c>
      <c r="X47" s="93">
        <v>-1.170946402</v>
      </c>
      <c r="Y47" s="93">
        <v>-0.60884945911678479</v>
      </c>
      <c r="Z47" s="93">
        <v>1.1000705105961848</v>
      </c>
      <c r="AA47" s="93">
        <v>-1.0593861708832153</v>
      </c>
      <c r="AB47" s="93">
        <v>-0.65875840784695194</v>
      </c>
      <c r="AC47" s="93">
        <v>1.151395646352416</v>
      </c>
      <c r="AD47" s="93">
        <v>-1.0094772221530481</v>
      </c>
      <c r="AE47" s="94" t="s">
        <v>332</v>
      </c>
      <c r="AF47" s="94" t="s">
        <v>332</v>
      </c>
      <c r="AG47" s="93">
        <v>106.146457</v>
      </c>
      <c r="AH47" s="93">
        <v>106.146457</v>
      </c>
      <c r="AI47" s="93">
        <v>47.793816</v>
      </c>
      <c r="AJ47" s="93">
        <v>47.312762999999997</v>
      </c>
      <c r="AK47" s="93">
        <v>47.312762999999997</v>
      </c>
      <c r="AL47" s="93">
        <v>80.362701000000001</v>
      </c>
      <c r="AM47" s="93">
        <v>3281.3700192000001</v>
      </c>
      <c r="AN47" s="93">
        <v>-34474.139799999997</v>
      </c>
      <c r="AO47" s="93">
        <v>11957.6693</v>
      </c>
      <c r="AP47" s="93">
        <v>-46431.809099999999</v>
      </c>
      <c r="AQ47" s="93">
        <v>4025.1277700000001</v>
      </c>
      <c r="AR47" s="93">
        <v>-38499.267500000002</v>
      </c>
      <c r="AS47" s="94" t="s">
        <v>332</v>
      </c>
      <c r="AT47" s="94" t="s">
        <v>332</v>
      </c>
      <c r="AU47" s="93">
        <v>-62553.482300000003</v>
      </c>
      <c r="AV47" s="93">
        <v>-97212.172999999995</v>
      </c>
      <c r="AW47" s="94" t="s">
        <v>332</v>
      </c>
      <c r="AX47" s="94" t="s">
        <v>332</v>
      </c>
      <c r="AY47" s="93">
        <v>14.7039949</v>
      </c>
      <c r="BC47" s="11" t="s">
        <v>297</v>
      </c>
      <c r="BD47" s="120" t="s">
        <v>298</v>
      </c>
      <c r="BF47" s="121" t="s">
        <v>299</v>
      </c>
      <c r="BH47" s="2">
        <v>0.50769240599999998</v>
      </c>
      <c r="BI47" s="2">
        <v>37.385862000000003</v>
      </c>
      <c r="BJ47" s="2">
        <v>0.50769241554697131</v>
      </c>
      <c r="BK47" s="2">
        <v>37.385862572023449</v>
      </c>
      <c r="BL47" s="2">
        <v>8.3208106440000006E-3</v>
      </c>
      <c r="BM47" s="2">
        <v>2.2853857968E-5</v>
      </c>
      <c r="BN47" s="2">
        <v>8.3208103825964698E-3</v>
      </c>
      <c r="BO47" s="2">
        <v>2.2853856048668038E-5</v>
      </c>
      <c r="BP47" s="2">
        <v>46.017733381948545</v>
      </c>
      <c r="BQ47" s="2">
        <v>86.704719233026793</v>
      </c>
      <c r="BR47" s="2">
        <v>0.12908667379697744</v>
      </c>
      <c r="BS47" s="2">
        <v>1.6034844832083435</v>
      </c>
      <c r="BT47" s="2">
        <v>4.7186636861121317E-2</v>
      </c>
      <c r="BU47" s="2">
        <v>0.48243790548271781</v>
      </c>
      <c r="BV47" s="2">
        <v>306547.91640303325</v>
      </c>
      <c r="BW47" s="2">
        <v>404.65202317523222</v>
      </c>
      <c r="BX47" s="2">
        <v>4.0546412437992299</v>
      </c>
      <c r="BY47" s="2">
        <v>0.65228580300000005</v>
      </c>
      <c r="BZ47" s="2">
        <v>32.892473099999997</v>
      </c>
      <c r="CA47" s="2">
        <v>0.65228579962585964</v>
      </c>
      <c r="CB47" s="2">
        <v>32.892477524497274</v>
      </c>
      <c r="CC47" s="2">
        <v>829.61115815999995</v>
      </c>
      <c r="CD47" s="2">
        <v>60.019560326400004</v>
      </c>
      <c r="CE47" s="2">
        <v>829.61183817878759</v>
      </c>
      <c r="CF47" s="2">
        <v>60.019605050980417</v>
      </c>
      <c r="CG47" s="2">
        <v>3.8299045437199998E-4</v>
      </c>
      <c r="CH47" s="2">
        <v>3.8299104692657635E-4</v>
      </c>
      <c r="CI47" s="2">
        <v>1.1620729607942975E-5</v>
      </c>
      <c r="CJ47" s="2">
        <v>1.1624717739889751E-5</v>
      </c>
      <c r="CK47" s="2">
        <v>4.5192779523206825</v>
      </c>
      <c r="CL47" s="2">
        <v>0.13033727870558851</v>
      </c>
      <c r="CM47" s="2">
        <v>80.362765940732345</v>
      </c>
      <c r="CN47" s="2">
        <v>3281.37258790347</v>
      </c>
      <c r="CO47" s="2">
        <v>508.9862283140024</v>
      </c>
      <c r="CP47" s="2">
        <v>506.79373189565621</v>
      </c>
      <c r="CQ47" s="2">
        <v>-65449.723450102152</v>
      </c>
      <c r="CR47" s="2">
        <v>-97251.503786970672</v>
      </c>
      <c r="CS47" s="2">
        <v>1.1540650383273294</v>
      </c>
      <c r="CT47" s="2">
        <v>-43645.85047159854</v>
      </c>
      <c r="CU47" s="2">
        <v>-242102.08924910598</v>
      </c>
      <c r="CV47" s="2">
        <v>-65267.427442701628</v>
      </c>
      <c r="CW47" s="2">
        <v>-296925.16798972432</v>
      </c>
      <c r="CX47" s="2">
        <v>-47583.198201502033</v>
      </c>
      <c r="CY47" s="2">
        <v>-38776.239625025672</v>
      </c>
      <c r="CZ47" s="2">
        <v>3.5499701341785509E-6</v>
      </c>
      <c r="DA47" s="2">
        <v>-1.5926334446496309</v>
      </c>
      <c r="DB47" s="2">
        <v>-1.1510535522323595</v>
      </c>
      <c r="DC47" s="2">
        <v>-25433.758938222396</v>
      </c>
      <c r="DD47" s="2">
        <v>0.99935418310395441</v>
      </c>
      <c r="DE47" s="2">
        <v>0.82005912451619756</v>
      </c>
      <c r="DF47" s="2">
        <v>47.521054685823444</v>
      </c>
    </row>
    <row r="48" spans="1:110" ht="15.6" customHeight="1" x14ac:dyDescent="0.3">
      <c r="A48" s="93" t="s">
        <v>297</v>
      </c>
      <c r="B48" s="93">
        <v>8</v>
      </c>
      <c r="C48" s="93">
        <v>9.4526000000000003</v>
      </c>
      <c r="D48" s="93">
        <v>8.9486000000000008</v>
      </c>
      <c r="E48" s="94" t="s">
        <v>332</v>
      </c>
      <c r="F48" s="94" t="s">
        <v>332</v>
      </c>
      <c r="G48" s="93">
        <v>31.502650800000001</v>
      </c>
      <c r="H48" s="93">
        <v>17.588249099999999</v>
      </c>
      <c r="I48" s="93">
        <v>31.502650800000001</v>
      </c>
      <c r="J48" s="93">
        <v>17.588249099999999</v>
      </c>
      <c r="K48" s="93">
        <v>41.178985300000001</v>
      </c>
      <c r="L48" s="94" t="s">
        <v>332</v>
      </c>
      <c r="M48" s="94" t="s">
        <v>332</v>
      </c>
      <c r="N48" s="93">
        <v>0.88539951400000005</v>
      </c>
      <c r="O48" s="97">
        <v>0.88539951400000005</v>
      </c>
      <c r="P48" s="93">
        <v>0.96181098600000003</v>
      </c>
      <c r="Q48" s="93">
        <v>0.41679539399999999</v>
      </c>
      <c r="R48" s="93">
        <v>0.44436419100000002</v>
      </c>
      <c r="S48" s="93">
        <v>0.44436419100000002</v>
      </c>
      <c r="T48" s="93">
        <v>4.4715227408445095</v>
      </c>
      <c r="U48" s="93">
        <v>0.12110534151513021</v>
      </c>
      <c r="V48" s="93">
        <v>-12.968640199999999</v>
      </c>
      <c r="W48" s="93">
        <v>6.4481557799999996</v>
      </c>
      <c r="X48" s="93">
        <v>-6.5204844199999998</v>
      </c>
      <c r="Y48" s="93">
        <v>-7.1954064634874273</v>
      </c>
      <c r="Z48" s="93">
        <v>1.0358637598238465</v>
      </c>
      <c r="AA48" s="93">
        <v>-5.7732337365125721</v>
      </c>
      <c r="AB48" s="93">
        <v>-10.071170415778596</v>
      </c>
      <c r="AC48" s="93">
        <v>1.6552332502528222</v>
      </c>
      <c r="AD48" s="93">
        <v>-2.8974697842214043</v>
      </c>
      <c r="AE48" s="94" t="s">
        <v>332</v>
      </c>
      <c r="AF48" s="94" t="s">
        <v>332</v>
      </c>
      <c r="AG48" s="93">
        <v>115.199873</v>
      </c>
      <c r="AH48" s="93">
        <v>115.199873</v>
      </c>
      <c r="AI48" s="93">
        <v>98.382345200000003</v>
      </c>
      <c r="AJ48" s="93">
        <v>98.057929200000004</v>
      </c>
      <c r="AK48" s="93">
        <v>98.057929200000004</v>
      </c>
      <c r="AL48" s="93">
        <v>77.281594560000002</v>
      </c>
      <c r="AM48" s="93">
        <v>2215.507392</v>
      </c>
      <c r="AN48" s="93">
        <v>-941362.04500000004</v>
      </c>
      <c r="AO48" s="93">
        <v>53519.7238</v>
      </c>
      <c r="AP48" s="93">
        <v>-994881.76899999997</v>
      </c>
      <c r="AQ48" s="93">
        <v>29597.230500000001</v>
      </c>
      <c r="AR48" s="93">
        <v>-970959.27500000002</v>
      </c>
      <c r="AS48" s="94" t="s">
        <v>332</v>
      </c>
      <c r="AT48" s="94" t="s">
        <v>332</v>
      </c>
      <c r="AU48" s="93">
        <v>-65972.906099999993</v>
      </c>
      <c r="AV48" s="93">
        <v>-186773.81700000001</v>
      </c>
      <c r="AW48" s="94" t="s">
        <v>332</v>
      </c>
      <c r="AX48" s="94" t="s">
        <v>332</v>
      </c>
      <c r="AY48" s="93">
        <v>14.7040238</v>
      </c>
      <c r="BA48" s="122" t="s">
        <v>300</v>
      </c>
      <c r="BB48" s="1" t="s">
        <v>301</v>
      </c>
      <c r="BC48" s="2">
        <v>-27.599084485799995</v>
      </c>
      <c r="BD48" s="2">
        <v>-8.1707286292999992</v>
      </c>
      <c r="BF48" s="123" t="s">
        <v>302</v>
      </c>
      <c r="BH48" s="2">
        <v>0.493699903</v>
      </c>
      <c r="BI48" s="2">
        <v>44.255167399999998</v>
      </c>
      <c r="BJ48" s="2">
        <v>0.49369991299686272</v>
      </c>
      <c r="BK48" s="2">
        <v>44.255167823057249</v>
      </c>
      <c r="BL48" s="2">
        <v>8.738996399999999E-3</v>
      </c>
      <c r="BM48" s="2">
        <v>3.8242113480000005E-5</v>
      </c>
      <c r="BN48" s="2">
        <v>8.7389961125517203E-3</v>
      </c>
      <c r="BO48" s="2">
        <v>3.8242110189324398E-5</v>
      </c>
      <c r="BP48" s="2">
        <v>45.598084721277615</v>
      </c>
      <c r="BQ48" s="2">
        <v>89.416240172474446</v>
      </c>
      <c r="BR48" s="2">
        <v>0.13233894820491554</v>
      </c>
      <c r="BS48" s="2">
        <v>1.5042380212677922</v>
      </c>
      <c r="BT48" s="2">
        <v>4.8396201618140705E-2</v>
      </c>
      <c r="BU48" s="2">
        <v>0.52857864882243022</v>
      </c>
      <c r="BV48" s="2">
        <v>457554.21437259694</v>
      </c>
      <c r="BW48" s="2">
        <v>401.20791238431099</v>
      </c>
      <c r="BX48" s="2">
        <v>2.4988722641489693</v>
      </c>
      <c r="BY48" s="2">
        <v>0.65431893200000002</v>
      </c>
      <c r="BZ48" s="2">
        <v>17.768121900000001</v>
      </c>
      <c r="CA48" s="2">
        <v>0.65431892869197905</v>
      </c>
      <c r="CB48" s="2">
        <v>17.768124441161255</v>
      </c>
      <c r="CC48" s="2">
        <v>780.75518516</v>
      </c>
      <c r="CD48" s="2">
        <v>40.922021054399998</v>
      </c>
      <c r="CE48" s="2">
        <v>780.75582449604394</v>
      </c>
      <c r="CF48" s="2">
        <v>40.922051228977125</v>
      </c>
      <c r="CG48" s="2">
        <v>1.181320735104E-4</v>
      </c>
      <c r="CH48" s="2">
        <v>1.1813225875867574E-4</v>
      </c>
      <c r="CI48" s="2">
        <v>4.4138405295315682E-6</v>
      </c>
      <c r="CJ48" s="2">
        <v>4.4153553599975698E-6</v>
      </c>
      <c r="CK48" s="2">
        <v>4.4715262640849147</v>
      </c>
      <c r="CL48" s="2">
        <v>0.12110542695631232</v>
      </c>
      <c r="CM48" s="2">
        <v>77.281656946058703</v>
      </c>
      <c r="CN48" s="2">
        <v>2215.5091402322396</v>
      </c>
      <c r="CO48" s="2">
        <v>513.72440227344703</v>
      </c>
      <c r="CP48" s="2">
        <v>511.22837130368089</v>
      </c>
      <c r="CQ48" s="2">
        <v>-68951.238561230159</v>
      </c>
      <c r="CR48" s="2">
        <v>-186807.04330999471</v>
      </c>
      <c r="CS48" s="2">
        <v>1.6645747195697616</v>
      </c>
      <c r="CT48" s="2">
        <v>-43247.890960108671</v>
      </c>
      <c r="CU48" s="2">
        <v>-241545.61315595263</v>
      </c>
      <c r="CV48" s="2">
        <v>-65730.402259244249</v>
      </c>
      <c r="CW48" s="2">
        <v>-283577.08085361356</v>
      </c>
      <c r="CX48" s="2">
        <v>-996657.40433471801</v>
      </c>
      <c r="CY48" s="2">
        <v>-976115.2558803499</v>
      </c>
      <c r="CZ48" s="2">
        <v>4.9810729883168491E-5</v>
      </c>
      <c r="DA48" s="2">
        <v>-12.918189896154491</v>
      </c>
      <c r="DB48" s="2">
        <v>-6.7660490638514341</v>
      </c>
      <c r="DC48" s="2">
        <v>-873807.35304945207</v>
      </c>
      <c r="DD48" s="2">
        <v>0.96197676026277446</v>
      </c>
      <c r="DE48" s="2">
        <v>0.41725273565531856</v>
      </c>
      <c r="DF48" s="2">
        <v>98.296735101962497</v>
      </c>
    </row>
    <row r="49" spans="1:110" ht="15.6" x14ac:dyDescent="0.3">
      <c r="A49" s="93" t="s">
        <v>297</v>
      </c>
      <c r="B49" s="93">
        <v>9</v>
      </c>
      <c r="C49" s="93">
        <v>8.9486000000000008</v>
      </c>
      <c r="D49" s="93">
        <v>8.4445999999999994</v>
      </c>
      <c r="E49" s="94" t="s">
        <v>332</v>
      </c>
      <c r="F49" s="94" t="s">
        <v>332</v>
      </c>
      <c r="G49" s="93">
        <v>24.982166400000001</v>
      </c>
      <c r="H49" s="93">
        <v>17.366907000000001</v>
      </c>
      <c r="I49" s="93">
        <v>24.982166400000001</v>
      </c>
      <c r="J49" s="93">
        <v>17.366907000000001</v>
      </c>
      <c r="K49" s="93">
        <v>39.1177767</v>
      </c>
      <c r="L49" s="94" t="s">
        <v>332</v>
      </c>
      <c r="M49" s="94" t="s">
        <v>332</v>
      </c>
      <c r="N49" s="93">
        <v>0.59737779599999996</v>
      </c>
      <c r="O49" s="93">
        <v>0.59737779599999996</v>
      </c>
      <c r="P49" s="93">
        <v>0.66598474299999999</v>
      </c>
      <c r="Q49" s="93">
        <v>0.156309736</v>
      </c>
      <c r="R49" s="93">
        <v>0.16820437499999999</v>
      </c>
      <c r="S49" s="93">
        <v>0.16820437499999999</v>
      </c>
      <c r="T49" s="93">
        <v>4.0134083160581486</v>
      </c>
      <c r="U49" s="93">
        <v>0.18656151373261862</v>
      </c>
      <c r="V49" s="93">
        <v>-4.8943983299999996</v>
      </c>
      <c r="W49" s="93">
        <v>4.67305627</v>
      </c>
      <c r="X49" s="93">
        <v>-0.22134205999999956</v>
      </c>
      <c r="Y49" s="93">
        <v>-4.7621734980351</v>
      </c>
      <c r="Z49" s="93">
        <v>1.0015969466036401</v>
      </c>
      <c r="AA49" s="93">
        <v>-0.13222483196489948</v>
      </c>
      <c r="AB49" s="93">
        <v>-4.8571676271364872</v>
      </c>
      <c r="AC49" s="93">
        <v>1.2094378412585767</v>
      </c>
      <c r="AD49" s="93">
        <v>-3.7230702863512426E-2</v>
      </c>
      <c r="AE49" s="94" t="s">
        <v>332</v>
      </c>
      <c r="AF49" s="94" t="s">
        <v>332</v>
      </c>
      <c r="AG49" s="93">
        <v>161.878433</v>
      </c>
      <c r="AH49" s="93">
        <v>161.878433</v>
      </c>
      <c r="AI49" s="93">
        <v>154.61087900000001</v>
      </c>
      <c r="AJ49" s="93">
        <v>153.899203</v>
      </c>
      <c r="AK49" s="93">
        <v>153.899203</v>
      </c>
      <c r="AL49" s="93">
        <v>59.667116039999996</v>
      </c>
      <c r="AM49" s="93">
        <v>2486.8161935999997</v>
      </c>
      <c r="AN49" s="93">
        <v>-898410.42</v>
      </c>
      <c r="AO49" s="93">
        <v>16962.7984</v>
      </c>
      <c r="AP49" s="93">
        <v>-915373.21799999999</v>
      </c>
      <c r="AQ49" s="93">
        <v>69230.883199999997</v>
      </c>
      <c r="AR49" s="93">
        <v>-967641.30299999996</v>
      </c>
      <c r="AS49" s="94" t="s">
        <v>332</v>
      </c>
      <c r="AT49" s="94" t="s">
        <v>332</v>
      </c>
      <c r="AU49" s="93">
        <v>-120873.56299999999</v>
      </c>
      <c r="AV49" s="93">
        <v>-240885.429</v>
      </c>
      <c r="AW49" s="94" t="s">
        <v>332</v>
      </c>
      <c r="AX49" s="94" t="s">
        <v>332</v>
      </c>
      <c r="AY49" s="93">
        <v>14.7044712</v>
      </c>
      <c r="BA49" s="124"/>
      <c r="BB49" s="7" t="s">
        <v>303</v>
      </c>
      <c r="BC49" s="2">
        <v>15.394278677699999</v>
      </c>
      <c r="BD49" s="2">
        <v>12.12278710975</v>
      </c>
      <c r="BF49" s="125" t="s">
        <v>304</v>
      </c>
      <c r="BH49" s="2">
        <v>0.44142468800000001</v>
      </c>
      <c r="BI49" s="2">
        <v>46.264945300000001</v>
      </c>
      <c r="BJ49" s="2">
        <v>0.4414246976412402</v>
      </c>
      <c r="BK49" s="2">
        <v>46.264945756584488</v>
      </c>
      <c r="BL49" s="2">
        <v>1.1063761199999999E-2</v>
      </c>
      <c r="BM49" s="2">
        <v>6.6871814400000011E-5</v>
      </c>
      <c r="BN49" s="2">
        <v>1.106376083950656E-2</v>
      </c>
      <c r="BO49" s="2">
        <v>6.6871810235475356E-5</v>
      </c>
      <c r="BP49" s="2">
        <v>45.735725637597831</v>
      </c>
      <c r="BQ49" s="2">
        <v>85.058427882593634</v>
      </c>
      <c r="BR49" s="2">
        <v>0.14114946741105572</v>
      </c>
      <c r="BS49" s="2">
        <v>1.6405551995634993</v>
      </c>
      <c r="BT49" s="2">
        <v>5.4704058693856028E-2</v>
      </c>
      <c r="BU49" s="2">
        <v>0.47108131785161378</v>
      </c>
      <c r="BV49" s="2">
        <v>512443.49009326845</v>
      </c>
      <c r="BW49" s="2">
        <v>355.84339527139417</v>
      </c>
      <c r="BX49" s="2">
        <v>2.3602383473784823</v>
      </c>
      <c r="BY49" s="2">
        <v>0.64274212100000006</v>
      </c>
      <c r="BZ49" s="2">
        <v>8.5304334199999996</v>
      </c>
      <c r="CA49" s="2">
        <v>0.64274211826263261</v>
      </c>
      <c r="CB49" s="2">
        <v>8.5304342889933409</v>
      </c>
      <c r="CC49" s="2">
        <v>556.82123282400005</v>
      </c>
      <c r="CD49" s="2">
        <v>46.040293827199996</v>
      </c>
      <c r="CE49" s="2">
        <v>556.82169004768139</v>
      </c>
      <c r="CF49" s="2">
        <v>46.040328554456082</v>
      </c>
      <c r="CG49" s="2">
        <v>9.9894941034399997E-5</v>
      </c>
      <c r="CH49" s="2">
        <v>9.9895098009935107E-5</v>
      </c>
      <c r="CI49" s="2">
        <v>3.9376784623217925E-6</v>
      </c>
      <c r="CJ49" s="2">
        <v>3.9390298645405068E-6</v>
      </c>
      <c r="CK49" s="2">
        <v>4.0134114834159851</v>
      </c>
      <c r="CL49" s="2">
        <v>0.18656165000555028</v>
      </c>
      <c r="CM49" s="2">
        <v>59.667164440767557</v>
      </c>
      <c r="CN49" s="2">
        <v>2486.8181148499443</v>
      </c>
      <c r="CO49" s="2">
        <v>488.00999604702741</v>
      </c>
      <c r="CP49" s="2">
        <v>485.71251543349371</v>
      </c>
      <c r="CQ49" s="2">
        <v>-124204.7028544155</v>
      </c>
      <c r="CR49" s="2">
        <v>-240917.21229048778</v>
      </c>
      <c r="CS49" s="2">
        <v>1.2163324229594268</v>
      </c>
      <c r="CT49" s="2">
        <v>-41230.229921882383</v>
      </c>
      <c r="CU49" s="2">
        <v>-239041.80843906032</v>
      </c>
      <c r="CV49" s="2">
        <v>-65945.687459869368</v>
      </c>
      <c r="CW49" s="2">
        <v>-276261.46262418019</v>
      </c>
      <c r="CX49" s="2">
        <v>-915258.65324311261</v>
      </c>
      <c r="CY49" s="2">
        <v>-968220.89750100928</v>
      </c>
      <c r="CZ49" s="2">
        <v>4.0507943042752602E-5</v>
      </c>
      <c r="DA49" s="2">
        <v>-4.8951522335427251</v>
      </c>
      <c r="DB49" s="2">
        <v>-0.26501659192773735</v>
      </c>
      <c r="DC49" s="2">
        <v>-888068.96772635367</v>
      </c>
      <c r="DD49" s="2">
        <v>0.6660520186804213</v>
      </c>
      <c r="DE49" s="2">
        <v>0.15633734214755499</v>
      </c>
      <c r="DF49" s="2">
        <v>154.60406122823287</v>
      </c>
    </row>
    <row r="50" spans="1:110" ht="15.6" x14ac:dyDescent="0.3">
      <c r="A50" s="93" t="s">
        <v>297</v>
      </c>
      <c r="B50" s="93">
        <v>10</v>
      </c>
      <c r="C50" s="93">
        <v>8.4445999999999994</v>
      </c>
      <c r="D50" s="93">
        <v>7.9405999999999999</v>
      </c>
      <c r="E50" s="94" t="s">
        <v>332</v>
      </c>
      <c r="F50" s="94" t="s">
        <v>332</v>
      </c>
      <c r="G50" s="93">
        <v>24.760824299999999</v>
      </c>
      <c r="H50" s="93">
        <v>17.557169699999999</v>
      </c>
      <c r="I50" s="93">
        <v>24.760824299999999</v>
      </c>
      <c r="J50" s="93">
        <v>17.557169699999999</v>
      </c>
      <c r="K50" s="93">
        <v>39.1479018</v>
      </c>
      <c r="L50" s="94" t="s">
        <v>332</v>
      </c>
      <c r="M50" s="94" t="s">
        <v>332</v>
      </c>
      <c r="N50" s="93">
        <v>0.40505085899999999</v>
      </c>
      <c r="O50" s="93">
        <v>0.40505085899999999</v>
      </c>
      <c r="P50" s="93">
        <v>0.426786055</v>
      </c>
      <c r="Q50" s="93">
        <v>8.12948857E-2</v>
      </c>
      <c r="R50" s="93">
        <v>8.4755925699999998E-2</v>
      </c>
      <c r="S50" s="93">
        <v>8.4755925699999998E-2</v>
      </c>
      <c r="T50" s="93">
        <v>4.1395913878767336</v>
      </c>
      <c r="U50" s="93">
        <v>0.20430073192563492</v>
      </c>
      <c r="V50" s="93">
        <v>-1.43311557</v>
      </c>
      <c r="W50" s="93">
        <v>1.62337826</v>
      </c>
      <c r="X50" s="93">
        <v>0.19026268999999996</v>
      </c>
      <c r="Y50" s="93">
        <v>-1.5101816360201508</v>
      </c>
      <c r="Z50" s="93">
        <v>0.99863272931685731</v>
      </c>
      <c r="AA50" s="93">
        <v>7.7066066020150689E-2</v>
      </c>
      <c r="AB50" s="93">
        <v>-1.4492414604171222</v>
      </c>
      <c r="AC50" s="93">
        <v>1.1160469942885682</v>
      </c>
      <c r="AD50" s="93">
        <v>1.6125890417122129E-2</v>
      </c>
      <c r="AE50" s="94" t="s">
        <v>332</v>
      </c>
      <c r="AF50" s="94" t="s">
        <v>332</v>
      </c>
      <c r="AG50" s="93">
        <v>176.46873600000001</v>
      </c>
      <c r="AH50" s="93">
        <v>176.46873600000001</v>
      </c>
      <c r="AI50" s="93">
        <v>174.27109400000001</v>
      </c>
      <c r="AJ50" s="93">
        <v>174.00319200000001</v>
      </c>
      <c r="AK50" s="93">
        <v>174.00319200000001</v>
      </c>
      <c r="AL50" s="93">
        <v>57.832341119999995</v>
      </c>
      <c r="AM50" s="93">
        <v>2764.4498100000001</v>
      </c>
      <c r="AN50" s="93">
        <v>-323746.18800000002</v>
      </c>
      <c r="AO50" s="93">
        <v>4975.4934199999998</v>
      </c>
      <c r="AP50" s="93">
        <v>-328721.68199999997</v>
      </c>
      <c r="AQ50" s="93">
        <v>28992.936900000001</v>
      </c>
      <c r="AR50" s="93">
        <v>-352739.125</v>
      </c>
      <c r="AS50" s="94" t="s">
        <v>332</v>
      </c>
      <c r="AT50" s="94" t="s">
        <v>332</v>
      </c>
      <c r="AU50" s="93">
        <v>-158237.61900000001</v>
      </c>
      <c r="AV50" s="93">
        <v>-256714.55600000001</v>
      </c>
      <c r="AW50" s="94" t="s">
        <v>332</v>
      </c>
      <c r="AX50" s="94" t="s">
        <v>332</v>
      </c>
      <c r="AY50" s="93">
        <v>14.7048749</v>
      </c>
      <c r="BA50" s="124"/>
      <c r="BB50" s="7" t="s">
        <v>305</v>
      </c>
      <c r="BC50" s="2">
        <v>-12.204805808100001</v>
      </c>
      <c r="BD50" s="2">
        <v>3.9520584804499999</v>
      </c>
      <c r="BH50" s="2">
        <v>0.42933259699999998</v>
      </c>
      <c r="BI50" s="2">
        <v>46.910842899999999</v>
      </c>
      <c r="BJ50" s="2">
        <v>0.42933260414899016</v>
      </c>
      <c r="BK50" s="2">
        <v>46.910843356665303</v>
      </c>
      <c r="BL50" s="2">
        <v>1.1847831047999999E-2</v>
      </c>
      <c r="BM50" s="2">
        <v>7.6154306400000007E-5</v>
      </c>
      <c r="BN50" s="2">
        <v>1.1847830737183325E-2</v>
      </c>
      <c r="BO50" s="2">
        <v>7.6154302250778608E-5</v>
      </c>
      <c r="BP50" s="2">
        <v>46.138209844252579</v>
      </c>
      <c r="BQ50" s="2">
        <v>82.940089161392507</v>
      </c>
      <c r="BR50" s="2">
        <v>0.13900534364399389</v>
      </c>
      <c r="BS50" s="2">
        <v>1.9216919904869061</v>
      </c>
      <c r="BT50" s="2">
        <v>5.6561058823115691E-2</v>
      </c>
      <c r="BU50" s="2">
        <v>0.47474198345239094</v>
      </c>
      <c r="BV50" s="2">
        <v>514077.78141888551</v>
      </c>
      <c r="BW50" s="2">
        <v>362.62410391515579</v>
      </c>
      <c r="BX50" s="2">
        <v>2.3532426288427564</v>
      </c>
      <c r="BY50" s="2">
        <v>0.63120031499999996</v>
      </c>
      <c r="BZ50" s="2">
        <v>7.4108080999999997</v>
      </c>
      <c r="CA50" s="2">
        <v>0.63120031165984369</v>
      </c>
      <c r="CB50" s="2">
        <v>7.4108087537266645</v>
      </c>
      <c r="CC50" s="2">
        <v>539.569064024</v>
      </c>
      <c r="CD50" s="2">
        <v>46.398409980000004</v>
      </c>
      <c r="CE50" s="2">
        <v>539.56950513166476</v>
      </c>
      <c r="CF50" s="2">
        <v>46.398445611867409</v>
      </c>
      <c r="CG50" s="2">
        <v>1.0083197250479999E-4</v>
      </c>
      <c r="CH50" s="2">
        <v>1.0083213072448848E-4</v>
      </c>
      <c r="CI50" s="2">
        <v>3.9143705957230141E-6</v>
      </c>
      <c r="CJ50" s="2">
        <v>3.9157139939822921E-6</v>
      </c>
      <c r="CK50" s="2">
        <v>4.139594662056691</v>
      </c>
      <c r="CL50" s="2">
        <v>0.20430088267524374</v>
      </c>
      <c r="CM50" s="2">
        <v>57.832387929583525</v>
      </c>
      <c r="CN50" s="2">
        <v>2764.4519581734139</v>
      </c>
      <c r="CO50" s="2">
        <v>488.38581878472365</v>
      </c>
      <c r="CP50" s="2">
        <v>486.19235288951762</v>
      </c>
      <c r="CQ50" s="2">
        <v>-161662.67386849079</v>
      </c>
      <c r="CR50" s="2">
        <v>-256745.90318364388</v>
      </c>
      <c r="CS50" s="2">
        <v>1.1173817484662689</v>
      </c>
      <c r="CT50" s="2">
        <v>-40602.211103981921</v>
      </c>
      <c r="CU50" s="2">
        <v>-238325.6807909598</v>
      </c>
      <c r="CV50" s="2">
        <v>-64776.432334465062</v>
      </c>
      <c r="CW50" s="2">
        <v>-274488.9339592348</v>
      </c>
      <c r="CX50" s="2">
        <v>-328705.06808620034</v>
      </c>
      <c r="CY50" s="2">
        <v>-352767.25425242417</v>
      </c>
      <c r="CZ50" s="2">
        <v>4.1908226078553189E-5</v>
      </c>
      <c r="DA50" s="2">
        <v>-1.4289643813709114</v>
      </c>
      <c r="DB50" s="2">
        <v>0.18821208590695221</v>
      </c>
      <c r="DC50" s="2">
        <v>-322443.0077680542</v>
      </c>
      <c r="DD50" s="2">
        <v>0.42678233665501197</v>
      </c>
      <c r="DE50" s="2">
        <v>8.1293786976852009E-2</v>
      </c>
      <c r="DF50" s="2">
        <v>174.2713542465174</v>
      </c>
    </row>
    <row r="51" spans="1:110" ht="16.2" x14ac:dyDescent="0.3">
      <c r="A51" s="93" t="s">
        <v>297</v>
      </c>
      <c r="B51" s="93">
        <v>11</v>
      </c>
      <c r="C51" s="93">
        <v>7.9405999999999999</v>
      </c>
      <c r="D51" s="93">
        <v>7.9090999999999996</v>
      </c>
      <c r="E51" s="94" t="s">
        <v>332</v>
      </c>
      <c r="F51" s="94" t="s">
        <v>332</v>
      </c>
      <c r="G51" s="93">
        <v>24.951087000000001</v>
      </c>
      <c r="H51" s="93">
        <v>17.603442399999999</v>
      </c>
      <c r="I51" s="93">
        <v>24.951087000000001</v>
      </c>
      <c r="J51" s="93">
        <v>17.603442399999999</v>
      </c>
      <c r="K51" s="93">
        <v>2.4514714400000002</v>
      </c>
      <c r="L51" s="94" t="s">
        <v>332</v>
      </c>
      <c r="M51" s="94" t="s">
        <v>332</v>
      </c>
      <c r="N51" s="93">
        <v>0.34452517399999999</v>
      </c>
      <c r="O51" s="93">
        <v>0.34452517399999999</v>
      </c>
      <c r="P51" s="93">
        <v>0.38145706600000001</v>
      </c>
      <c r="Q51" s="93">
        <v>7.0581989499999997E-2</v>
      </c>
      <c r="R51" s="93">
        <v>7.6243224400000004E-2</v>
      </c>
      <c r="S51" s="93">
        <v>7.6243224400000004E-2</v>
      </c>
      <c r="T51" s="93">
        <v>4.2227928511233923</v>
      </c>
      <c r="U51" s="93">
        <v>0.20722313438627973</v>
      </c>
      <c r="V51" s="93">
        <v>-0.145930962</v>
      </c>
      <c r="W51" s="93">
        <v>0.192203659</v>
      </c>
      <c r="X51" s="93">
        <v>4.6272697000000002E-2</v>
      </c>
      <c r="Y51" s="93">
        <v>-0.16187307098537429</v>
      </c>
      <c r="Z51" s="93">
        <v>0.99474909440575476</v>
      </c>
      <c r="AA51" s="93">
        <v>1.5942108985374279E-2</v>
      </c>
      <c r="AB51" s="93">
        <v>-0.14945894162096421</v>
      </c>
      <c r="AC51" s="93">
        <v>1.106496805056282</v>
      </c>
      <c r="AD51" s="93">
        <v>3.5279796209642072E-3</v>
      </c>
      <c r="AE51" s="94" t="s">
        <v>332</v>
      </c>
      <c r="AF51" s="94" t="s">
        <v>332</v>
      </c>
      <c r="AG51" s="93">
        <v>180.769802</v>
      </c>
      <c r="AH51" s="93">
        <v>180.769802</v>
      </c>
      <c r="AI51" s="93">
        <v>177.26360399999999</v>
      </c>
      <c r="AJ51" s="93">
        <v>176.69510600000001</v>
      </c>
      <c r="AK51" s="93">
        <v>176.69510600000001</v>
      </c>
      <c r="AL51" s="93">
        <v>57.860486640000005</v>
      </c>
      <c r="AM51" s="93">
        <v>2807.3492711999997</v>
      </c>
      <c r="AN51" s="93">
        <v>-39379.768700000001</v>
      </c>
      <c r="AO51" s="93">
        <v>497.33071000000001</v>
      </c>
      <c r="AP51" s="93">
        <v>-39877.099399999999</v>
      </c>
      <c r="AQ51" s="93">
        <v>3912.48362</v>
      </c>
      <c r="AR51" s="93">
        <v>-43292.252399999998</v>
      </c>
      <c r="AS51" s="94" t="s">
        <v>332</v>
      </c>
      <c r="AT51" s="94" t="s">
        <v>332</v>
      </c>
      <c r="AU51" s="93">
        <v>-170006.22399999999</v>
      </c>
      <c r="AV51" s="93">
        <v>-258276.80100000001</v>
      </c>
      <c r="AW51" s="94" t="s">
        <v>332</v>
      </c>
      <c r="AX51" s="94" t="s">
        <v>332</v>
      </c>
      <c r="AY51" s="93">
        <v>14.705272799999999</v>
      </c>
      <c r="BA51" s="124"/>
      <c r="BB51" s="7" t="s">
        <v>306</v>
      </c>
      <c r="BC51" s="2">
        <v>-16.461378518490349</v>
      </c>
      <c r="BD51" s="2">
        <v>-9.1586286965562422</v>
      </c>
      <c r="BF51" s="121" t="s">
        <v>307</v>
      </c>
      <c r="BH51" s="2">
        <v>0.42563063699999998</v>
      </c>
      <c r="BI51" s="2">
        <v>46.9672883</v>
      </c>
      <c r="BJ51" s="2">
        <v>0.42563064444605281</v>
      </c>
      <c r="BK51" s="2">
        <v>46.967288737233559</v>
      </c>
      <c r="BL51" s="2">
        <v>1.2083932691999999E-2</v>
      </c>
      <c r="BM51" s="2">
        <v>7.74154404E-5</v>
      </c>
      <c r="BN51" s="2">
        <v>1.2083932380660311E-2</v>
      </c>
      <c r="BO51" s="2">
        <v>7.7415436603139876E-5</v>
      </c>
      <c r="BP51" s="2">
        <v>46.276517777358457</v>
      </c>
      <c r="BQ51" s="2">
        <v>82.753927950302725</v>
      </c>
      <c r="BR51" s="2">
        <v>0.13809723142768132</v>
      </c>
      <c r="BS51" s="2">
        <v>1.9580458212939027</v>
      </c>
      <c r="BT51" s="2">
        <v>5.7076511226505672E-2</v>
      </c>
      <c r="BU51" s="2">
        <v>0.47423628318788208</v>
      </c>
      <c r="BV51" s="2">
        <v>512013.08912873379</v>
      </c>
      <c r="BW51" s="2">
        <v>368.58870510383554</v>
      </c>
      <c r="BX51" s="2">
        <v>2.3566091189214791</v>
      </c>
      <c r="BY51" s="2">
        <v>0.62781513700000002</v>
      </c>
      <c r="BZ51" s="2">
        <v>7.2701666100000004</v>
      </c>
      <c r="CA51" s="2">
        <v>0.62781513368073927</v>
      </c>
      <c r="CB51" s="2">
        <v>7.2701671678332165</v>
      </c>
      <c r="CC51" s="2">
        <v>540.62780143199996</v>
      </c>
      <c r="CD51" s="2">
        <v>46.592072556799998</v>
      </c>
      <c r="CE51" s="2">
        <v>540.62824276782248</v>
      </c>
      <c r="CF51" s="2">
        <v>46.592108338397388</v>
      </c>
      <c r="CG51" s="2">
        <v>1.01698125572E-4</v>
      </c>
      <c r="CH51" s="2">
        <v>1.0169828559661462E-4</v>
      </c>
      <c r="CI51" s="2">
        <v>3.9255782077393077E-6</v>
      </c>
      <c r="CJ51" s="2">
        <v>3.9269254527769563E-6</v>
      </c>
      <c r="CK51" s="2">
        <v>4.2227961985876519</v>
      </c>
      <c r="CL51" s="2">
        <v>0.20722328897989245</v>
      </c>
      <c r="CM51" s="2">
        <v>57.860533322771985</v>
      </c>
      <c r="CN51" s="2">
        <v>2807.3514634998278</v>
      </c>
      <c r="CO51" s="2">
        <v>489.32947367381121</v>
      </c>
      <c r="CP51" s="2">
        <v>487.17724300933281</v>
      </c>
      <c r="CQ51" s="2">
        <v>-173461.16152209471</v>
      </c>
      <c r="CR51" s="2">
        <v>-258308.11152514306</v>
      </c>
      <c r="CS51" s="2">
        <v>1.1082488637030761</v>
      </c>
      <c r="CT51" s="2">
        <v>-40402.431808170739</v>
      </c>
      <c r="CU51" s="2">
        <v>-238127.48097938727</v>
      </c>
      <c r="CV51" s="2">
        <v>-64538.81059327643</v>
      </c>
      <c r="CW51" s="2">
        <v>-274267.16814774979</v>
      </c>
      <c r="CX51" s="2">
        <v>-39873.00741178538</v>
      </c>
      <c r="CY51" s="2">
        <v>-43296.942545353144</v>
      </c>
      <c r="CZ51" s="2">
        <v>2.6903166176740916E-6</v>
      </c>
      <c r="DA51" s="2">
        <v>-0.14583038556957784</v>
      </c>
      <c r="DB51" s="2">
        <v>4.630006613438032E-2</v>
      </c>
      <c r="DC51" s="2">
        <v>-39364.971234887191</v>
      </c>
      <c r="DD51" s="2">
        <v>0.38140466164224091</v>
      </c>
      <c r="DE51" s="2">
        <v>7.0569709954252657E-2</v>
      </c>
      <c r="DF51" s="2">
        <v>177.2669770412046</v>
      </c>
    </row>
    <row r="52" spans="1:110" ht="16.2" x14ac:dyDescent="0.3">
      <c r="A52" s="93" t="s">
        <v>297</v>
      </c>
      <c r="B52" s="93">
        <v>12</v>
      </c>
      <c r="C52" s="93">
        <v>7.9090999999999996</v>
      </c>
      <c r="D52" s="93">
        <v>7.8776000000000002</v>
      </c>
      <c r="E52" s="94" t="s">
        <v>332</v>
      </c>
      <c r="F52" s="94" t="s">
        <v>332</v>
      </c>
      <c r="G52" s="93">
        <v>24.997359700000001</v>
      </c>
      <c r="H52" s="93">
        <v>17.6170683</v>
      </c>
      <c r="I52" s="93">
        <v>24.997359700000001</v>
      </c>
      <c r="J52" s="93">
        <v>17.6170683</v>
      </c>
      <c r="K52" s="93">
        <v>2.45360216</v>
      </c>
      <c r="L52" s="94" t="s">
        <v>332</v>
      </c>
      <c r="M52" s="94" t="s">
        <v>332</v>
      </c>
      <c r="N52" s="93">
        <v>0.338049567</v>
      </c>
      <c r="O52" s="93">
        <v>0.338049567</v>
      </c>
      <c r="P52" s="93">
        <v>0.362592362</v>
      </c>
      <c r="Q52" s="93">
        <v>6.6337482700000006E-2</v>
      </c>
      <c r="R52" s="93">
        <v>7.0297717100000004E-2</v>
      </c>
      <c r="S52" s="93">
        <v>7.0297717100000004E-2</v>
      </c>
      <c r="T52" s="93">
        <v>4.2358743428554853</v>
      </c>
      <c r="U52" s="93">
        <v>0.20809191887046544</v>
      </c>
      <c r="V52" s="93">
        <v>-0.103703527</v>
      </c>
      <c r="W52" s="93">
        <v>0.11732939000000001</v>
      </c>
      <c r="X52" s="93">
        <v>1.3625863000000002E-2</v>
      </c>
      <c r="Y52" s="93">
        <v>-0.10830974408715133</v>
      </c>
      <c r="Z52" s="93">
        <v>0.99845859332169462</v>
      </c>
      <c r="AA52" s="93">
        <v>4.6062170871513219E-3</v>
      </c>
      <c r="AB52" s="93">
        <v>-0.10466139406241737</v>
      </c>
      <c r="AC52" s="93">
        <v>1.1003573163590825</v>
      </c>
      <c r="AD52" s="93">
        <v>9.5786706241735747E-4</v>
      </c>
      <c r="AE52" s="94" t="s">
        <v>332</v>
      </c>
      <c r="AF52" s="94" t="s">
        <v>332</v>
      </c>
      <c r="AG52" s="93">
        <v>181.196247</v>
      </c>
      <c r="AH52" s="93">
        <v>181.196247</v>
      </c>
      <c r="AI52" s="93">
        <v>178.45929799999999</v>
      </c>
      <c r="AJ52" s="93">
        <v>178.153875</v>
      </c>
      <c r="AK52" s="93">
        <v>178.153875</v>
      </c>
      <c r="AL52" s="93">
        <v>57.924887759999997</v>
      </c>
      <c r="AM52" s="93">
        <v>2829.8668860000002</v>
      </c>
      <c r="AN52" s="93">
        <v>-23361.589100000001</v>
      </c>
      <c r="AO52" s="93">
        <v>388.98777999999999</v>
      </c>
      <c r="AP52" s="93">
        <v>-23750.576799999999</v>
      </c>
      <c r="AQ52" s="93">
        <v>2120.6659399999999</v>
      </c>
      <c r="AR52" s="93">
        <v>-25482.255000000001</v>
      </c>
      <c r="AS52" s="94" t="s">
        <v>332</v>
      </c>
      <c r="AT52" s="94" t="s">
        <v>332</v>
      </c>
      <c r="AU52" s="93">
        <v>-171266.88200000001</v>
      </c>
      <c r="AV52" s="93">
        <v>-259403.11499999999</v>
      </c>
      <c r="AW52" s="94" t="s">
        <v>332</v>
      </c>
      <c r="AX52" s="94" t="s">
        <v>332</v>
      </c>
      <c r="AY52" s="93">
        <v>14.7052976</v>
      </c>
      <c r="BA52" s="124"/>
      <c r="BB52" s="7" t="s">
        <v>308</v>
      </c>
      <c r="BC52" s="2">
        <v>-11.137705967309655</v>
      </c>
      <c r="BD52" s="2">
        <v>0.98790006725624002</v>
      </c>
      <c r="BF52" s="121" t="s">
        <v>309</v>
      </c>
      <c r="BH52" s="2">
        <v>0.42527145900000002</v>
      </c>
      <c r="BI52" s="2">
        <v>47.040564799999999</v>
      </c>
      <c r="BJ52" s="2">
        <v>0.42527146751537259</v>
      </c>
      <c r="BK52" s="2">
        <v>47.040565258172563</v>
      </c>
      <c r="BL52" s="2">
        <v>1.2107482056000001E-2</v>
      </c>
      <c r="BM52" s="2">
        <v>7.8011530559999996E-5</v>
      </c>
      <c r="BN52" s="2">
        <v>1.2107481715124961E-2</v>
      </c>
      <c r="BO52" s="2">
        <v>7.8011526583952924E-5</v>
      </c>
      <c r="BP52" s="2">
        <v>46.296909119904214</v>
      </c>
      <c r="BQ52" s="2">
        <v>82.585658568712461</v>
      </c>
      <c r="BR52" s="2">
        <v>0.13798374018610651</v>
      </c>
      <c r="BS52" s="2">
        <v>1.9848898244374729</v>
      </c>
      <c r="BT52" s="2">
        <v>5.7126154330533037E-2</v>
      </c>
      <c r="BU52" s="2">
        <v>0.4752342812710933</v>
      </c>
      <c r="BV52" s="2">
        <v>511562.47139292327</v>
      </c>
      <c r="BW52" s="2">
        <v>369.58414726121509</v>
      </c>
      <c r="BX52" s="2">
        <v>2.3547594429561376</v>
      </c>
      <c r="BY52" s="2">
        <v>0.62744233100000002</v>
      </c>
      <c r="BZ52" s="2">
        <v>7.21618052</v>
      </c>
      <c r="CA52" s="2">
        <v>0.62744232729300553</v>
      </c>
      <c r="CB52" s="2">
        <v>7.216181098065209</v>
      </c>
      <c r="CC52" s="2">
        <v>541.35495672000002</v>
      </c>
      <c r="CD52" s="2">
        <v>46.545402024800005</v>
      </c>
      <c r="CE52" s="2">
        <v>541.35540044549566</v>
      </c>
      <c r="CF52" s="2">
        <v>46.545437905242522</v>
      </c>
      <c r="CG52" s="2">
        <v>1.0181976002E-4</v>
      </c>
      <c r="CH52" s="2">
        <v>1.0181992013981126E-4</v>
      </c>
      <c r="CI52" s="2">
        <v>3.9194183299389005E-6</v>
      </c>
      <c r="CJ52" s="2">
        <v>3.920763472808234E-6</v>
      </c>
      <c r="CK52" s="2">
        <v>4.2358776955851889</v>
      </c>
      <c r="CL52" s="2">
        <v>0.20809207358546003</v>
      </c>
      <c r="CM52" s="2">
        <v>57.924934820136002</v>
      </c>
      <c r="CN52" s="2">
        <v>2829.8690959780124</v>
      </c>
      <c r="CO52" s="2">
        <v>489.75477909616609</v>
      </c>
      <c r="CP52" s="2">
        <v>487.60113676767185</v>
      </c>
      <c r="CQ52" s="2">
        <v>-174724.74343214766</v>
      </c>
      <c r="CR52" s="2">
        <v>-259434.37651178503</v>
      </c>
      <c r="CS52" s="2">
        <v>1.1020168756423516</v>
      </c>
      <c r="CT52" s="2">
        <v>-40381.578398606536</v>
      </c>
      <c r="CU52" s="2">
        <v>-238108.32225117489</v>
      </c>
      <c r="CV52" s="2">
        <v>-64424.20504541316</v>
      </c>
      <c r="CW52" s="2">
        <v>-274146.08501318243</v>
      </c>
      <c r="CX52" s="2">
        <v>-23749.392097891265</v>
      </c>
      <c r="CY52" s="2">
        <v>-25484.375638104299</v>
      </c>
      <c r="CZ52" s="2">
        <v>2.7015475043030712E-6</v>
      </c>
      <c r="DA52" s="2">
        <v>-0.10343392582154112</v>
      </c>
      <c r="DB52" s="2">
        <v>1.3459001715182016E-2</v>
      </c>
      <c r="DC52" s="2">
        <v>-23269.109936637396</v>
      </c>
      <c r="DD52" s="2">
        <v>0.36258868035967329</v>
      </c>
      <c r="DE52" s="2">
        <v>6.63366571338114E-2</v>
      </c>
      <c r="DF52" s="2">
        <v>178.45953543823217</v>
      </c>
    </row>
    <row r="53" spans="1:110" ht="16.2" x14ac:dyDescent="0.3">
      <c r="A53" s="93" t="s">
        <v>297</v>
      </c>
      <c r="B53" s="93">
        <v>13</v>
      </c>
      <c r="C53" s="93">
        <v>7.8776000000000002</v>
      </c>
      <c r="D53" s="93">
        <v>7.8460999999999999</v>
      </c>
      <c r="E53" s="94" t="s">
        <v>332</v>
      </c>
      <c r="F53" s="94" t="s">
        <v>332</v>
      </c>
      <c r="G53" s="93">
        <v>25.0109855</v>
      </c>
      <c r="H53" s="93">
        <v>17.6208016</v>
      </c>
      <c r="I53" s="93">
        <v>25.0109855</v>
      </c>
      <c r="J53" s="93">
        <v>17.6208016</v>
      </c>
      <c r="K53" s="93">
        <v>2.4549172800000001</v>
      </c>
      <c r="L53" s="94" t="s">
        <v>332</v>
      </c>
      <c r="M53" s="94" t="s">
        <v>332</v>
      </c>
      <c r="N53" s="93">
        <v>0.33371908</v>
      </c>
      <c r="O53" s="93">
        <v>0.33371908</v>
      </c>
      <c r="P53" s="93">
        <v>0.35001542699999999</v>
      </c>
      <c r="Q53" s="93">
        <v>6.3571311000000005E-2</v>
      </c>
      <c r="R53" s="93">
        <v>6.6262185599999995E-2</v>
      </c>
      <c r="S53" s="93">
        <v>6.6262185599999995E-2</v>
      </c>
      <c r="T53" s="93">
        <v>4.2422232996726201</v>
      </c>
      <c r="U53" s="93">
        <v>0.20840069590908816</v>
      </c>
      <c r="V53" s="93">
        <v>-7.0846858099999993E-2</v>
      </c>
      <c r="W53" s="93">
        <v>7.4580154999999995E-2</v>
      </c>
      <c r="X53" s="93">
        <v>3.7332969000000021E-3</v>
      </c>
      <c r="Y53" s="93">
        <v>-7.2092730506834846E-2</v>
      </c>
      <c r="Z53" s="93">
        <v>0.99957821940123481</v>
      </c>
      <c r="AA53" s="93">
        <v>1.2458724068348528E-3</v>
      </c>
      <c r="AB53" s="93">
        <v>-7.1094234512087698E-2</v>
      </c>
      <c r="AC53" s="93">
        <v>1.0964634767900838</v>
      </c>
      <c r="AD53" s="93">
        <v>2.4737641208770478E-4</v>
      </c>
      <c r="AE53" s="94" t="s">
        <v>332</v>
      </c>
      <c r="AF53" s="94" t="s">
        <v>332</v>
      </c>
      <c r="AG53" s="93">
        <v>181.53120100000001</v>
      </c>
      <c r="AH53" s="93">
        <v>181.53120100000001</v>
      </c>
      <c r="AI53" s="93">
        <v>179.24144200000001</v>
      </c>
      <c r="AJ53" s="93">
        <v>179.05410800000001</v>
      </c>
      <c r="AK53" s="93">
        <v>179.05410800000001</v>
      </c>
      <c r="AL53" s="93">
        <v>57.926262240000007</v>
      </c>
      <c r="AM53" s="93">
        <v>2843.4934979999998</v>
      </c>
      <c r="AN53" s="93">
        <v>-14572.137699999999</v>
      </c>
      <c r="AO53" s="93">
        <v>325.61327899999998</v>
      </c>
      <c r="AP53" s="93">
        <v>-14897.751</v>
      </c>
      <c r="AQ53" s="93">
        <v>1307.6949999999999</v>
      </c>
      <c r="AR53" s="93">
        <v>-15879.832700000001</v>
      </c>
      <c r="AS53" s="94" t="s">
        <v>332</v>
      </c>
      <c r="AT53" s="94" t="s">
        <v>332</v>
      </c>
      <c r="AU53" s="93">
        <v>-172107.63</v>
      </c>
      <c r="AV53" s="93">
        <v>-260175.141</v>
      </c>
      <c r="AW53" s="94" t="s">
        <v>332</v>
      </c>
      <c r="AX53" s="94" t="s">
        <v>332</v>
      </c>
      <c r="AY53" s="93">
        <v>14.7053224</v>
      </c>
      <c r="BA53" s="124"/>
      <c r="BB53" s="7" t="s">
        <v>310</v>
      </c>
      <c r="BC53" s="2">
        <v>-19.500863720207608</v>
      </c>
      <c r="BD53" s="2">
        <v>-8.5634355490497089</v>
      </c>
      <c r="BH53" s="2">
        <v>0.424965857</v>
      </c>
      <c r="BI53" s="2">
        <v>47.098895800000001</v>
      </c>
      <c r="BJ53" s="2">
        <v>0.42496586682496262</v>
      </c>
      <c r="BK53" s="2">
        <v>47.098896241320787</v>
      </c>
      <c r="BL53" s="2">
        <v>1.2125990916000001E-2</v>
      </c>
      <c r="BM53" s="2">
        <v>7.8352909919999995E-5</v>
      </c>
      <c r="BN53" s="2">
        <v>1.2125990533531002E-2</v>
      </c>
      <c r="BO53" s="2">
        <v>7.8352906075332383E-5</v>
      </c>
      <c r="BP53" s="2">
        <v>46.305082709202551</v>
      </c>
      <c r="BQ53" s="2">
        <v>82.462888847745035</v>
      </c>
      <c r="BR53" s="2">
        <v>0.13792686167618559</v>
      </c>
      <c r="BS53" s="2">
        <v>2.0037803167941859</v>
      </c>
      <c r="BT53" s="2">
        <v>5.7166095475430272E-2</v>
      </c>
      <c r="BU53" s="2">
        <v>0.47621520622319169</v>
      </c>
      <c r="BV53" s="2">
        <v>511456.89063922793</v>
      </c>
      <c r="BW53" s="2">
        <v>370.05152328316319</v>
      </c>
      <c r="BX53" s="2">
        <v>2.3523415114026216</v>
      </c>
      <c r="BY53" s="2">
        <v>0.62722221</v>
      </c>
      <c r="BZ53" s="2">
        <v>7.18906154</v>
      </c>
      <c r="CA53" s="2">
        <v>0.62722220600827916</v>
      </c>
      <c r="CB53" s="2">
        <v>7.1890620882650396</v>
      </c>
      <c r="CC53" s="2">
        <v>541.40213592800001</v>
      </c>
      <c r="CD53" s="2">
        <v>46.469657222399995</v>
      </c>
      <c r="CE53" s="2">
        <v>541.40257817036763</v>
      </c>
      <c r="CF53" s="2">
        <v>46.469692962690459</v>
      </c>
      <c r="CG53" s="2">
        <v>1.0178029736799999E-4</v>
      </c>
      <c r="CH53" s="2">
        <v>1.0178045791221848E-4</v>
      </c>
      <c r="CI53" s="2">
        <v>3.9113733197556006E-6</v>
      </c>
      <c r="CJ53" s="2">
        <v>3.9127157119123474E-6</v>
      </c>
      <c r="CK53" s="2">
        <v>4.2422266243332301</v>
      </c>
      <c r="CL53" s="2">
        <v>0.20840085169444356</v>
      </c>
      <c r="CM53" s="2">
        <v>57.926308942868801</v>
      </c>
      <c r="CN53" s="2">
        <v>2843.4957222388289</v>
      </c>
      <c r="CO53" s="2">
        <v>490.0172855104297</v>
      </c>
      <c r="CP53" s="2">
        <v>487.86313605403024</v>
      </c>
      <c r="CQ53" s="2">
        <v>-175567.98367490631</v>
      </c>
      <c r="CR53" s="2">
        <v>-260206.36336282876</v>
      </c>
      <c r="CS53" s="2">
        <v>1.0977376524369467</v>
      </c>
      <c r="CT53" s="2">
        <v>-40365.581479932524</v>
      </c>
      <c r="CU53" s="2">
        <v>-238093.06319070433</v>
      </c>
      <c r="CV53" s="2">
        <v>-64357.004987205008</v>
      </c>
      <c r="CW53" s="2">
        <v>-274071.26645629219</v>
      </c>
      <c r="CX53" s="2">
        <v>-14897.242933954756</v>
      </c>
      <c r="CY53" s="2">
        <v>-15880.785933287065</v>
      </c>
      <c r="CZ53" s="2">
        <v>2.7064422352442708E-6</v>
      </c>
      <c r="DA53" s="2">
        <v>-7.06089625569922E-2</v>
      </c>
      <c r="DB53" s="2">
        <v>3.6215388224855503E-3</v>
      </c>
      <c r="DC53" s="2">
        <v>-14499.391943679075</v>
      </c>
      <c r="DD53" s="2">
        <v>0.35001802482131716</v>
      </c>
      <c r="DE53" s="2">
        <v>6.3571881199686722E-2</v>
      </c>
      <c r="DF53" s="2">
        <v>179.24128807331704</v>
      </c>
    </row>
    <row r="54" spans="1:110" ht="16.8" thickBot="1" x14ac:dyDescent="0.35">
      <c r="A54" s="93" t="s">
        <v>297</v>
      </c>
      <c r="B54" s="93">
        <v>14</v>
      </c>
      <c r="C54" s="93">
        <v>7.8460999999999999</v>
      </c>
      <c r="D54" s="93">
        <v>7.8146000000000004</v>
      </c>
      <c r="E54" s="94" t="s">
        <v>332</v>
      </c>
      <c r="F54" s="94" t="s">
        <v>332</v>
      </c>
      <c r="G54" s="93">
        <v>25.014718800000001</v>
      </c>
      <c r="H54" s="93">
        <v>17.620353399999999</v>
      </c>
      <c r="I54" s="93">
        <v>25.014718800000001</v>
      </c>
      <c r="J54" s="93">
        <v>17.620353399999999</v>
      </c>
      <c r="K54" s="93">
        <v>2.4557980100000001</v>
      </c>
      <c r="L54" s="94" t="s">
        <v>332</v>
      </c>
      <c r="M54" s="94" t="s">
        <v>332</v>
      </c>
      <c r="N54" s="93">
        <v>0.33083706800000001</v>
      </c>
      <c r="O54" s="93">
        <v>0.33083706800000001</v>
      </c>
      <c r="P54" s="93">
        <v>0.34158916499999997</v>
      </c>
      <c r="Q54" s="93">
        <v>6.1745165499999997E-2</v>
      </c>
      <c r="R54" s="93">
        <v>6.3553005600000004E-2</v>
      </c>
      <c r="S54" s="93">
        <v>6.3553005600000004E-2</v>
      </c>
      <c r="T54" s="93">
        <v>4.2461515916441472</v>
      </c>
      <c r="U54" s="93">
        <v>0.20851835901533122</v>
      </c>
      <c r="V54" s="93">
        <v>-4.7766403800000003E-2</v>
      </c>
      <c r="W54" s="93">
        <v>4.7318255400000002E-2</v>
      </c>
      <c r="X54" s="93">
        <v>-4.4814840000000078E-4</v>
      </c>
      <c r="Y54" s="93">
        <v>-4.7618139697315112E-2</v>
      </c>
      <c r="Z54" s="93">
        <v>1.0000506647202816</v>
      </c>
      <c r="AA54" s="93">
        <v>-1.4826410268489146E-4</v>
      </c>
      <c r="AB54" s="93">
        <v>-4.7737922622225169E-2</v>
      </c>
      <c r="AC54" s="93">
        <v>1.0938845500077237</v>
      </c>
      <c r="AD54" s="93">
        <v>-2.8481177774831091E-5</v>
      </c>
      <c r="AE54" s="94" t="s">
        <v>332</v>
      </c>
      <c r="AF54" s="94" t="s">
        <v>332</v>
      </c>
      <c r="AG54" s="93">
        <v>181.811915</v>
      </c>
      <c r="AH54" s="93">
        <v>181.811915</v>
      </c>
      <c r="AI54" s="93">
        <v>179.75897900000001</v>
      </c>
      <c r="AJ54" s="93">
        <v>179.637979</v>
      </c>
      <c r="AK54" s="93">
        <v>179.637979</v>
      </c>
      <c r="AL54" s="93">
        <v>57.912953399999992</v>
      </c>
      <c r="AM54" s="93">
        <v>2852.0628515999997</v>
      </c>
      <c r="AN54" s="93">
        <v>-9046.3097300000009</v>
      </c>
      <c r="AO54" s="93">
        <v>291.97374600000001</v>
      </c>
      <c r="AP54" s="93">
        <v>-9338.2834800000001</v>
      </c>
      <c r="AQ54" s="93">
        <v>847.49366099999997</v>
      </c>
      <c r="AR54" s="93">
        <v>-9893.8033899999991</v>
      </c>
      <c r="AS54" s="94" t="s">
        <v>332</v>
      </c>
      <c r="AT54" s="94" t="s">
        <v>332</v>
      </c>
      <c r="AU54" s="93">
        <v>-172664.486</v>
      </c>
      <c r="AV54" s="93">
        <v>-260695.15900000001</v>
      </c>
      <c r="AW54" s="94" t="s">
        <v>332</v>
      </c>
      <c r="AX54" s="94" t="s">
        <v>332</v>
      </c>
      <c r="AY54" s="93">
        <v>14.705347099999999</v>
      </c>
      <c r="BA54" s="126"/>
      <c r="BB54" s="23" t="s">
        <v>311</v>
      </c>
      <c r="BC54" s="2">
        <v>-8.0982207655923979</v>
      </c>
      <c r="BD54" s="2">
        <v>0.39270691974970806</v>
      </c>
      <c r="BH54" s="2">
        <v>0.42468714000000002</v>
      </c>
      <c r="BI54" s="2">
        <v>47.140596199999997</v>
      </c>
      <c r="BJ54" s="2">
        <v>0.42468714794945878</v>
      </c>
      <c r="BK54" s="2">
        <v>47.140596596606592</v>
      </c>
      <c r="BL54" s="2">
        <v>1.2141510264E-2</v>
      </c>
      <c r="BM54" s="2">
        <v>7.8566588640000004E-5</v>
      </c>
      <c r="BN54" s="2">
        <v>1.2141509921290251E-2</v>
      </c>
      <c r="BO54" s="2">
        <v>7.8566584357014362E-5</v>
      </c>
      <c r="BP54" s="2">
        <v>46.303882854113525</v>
      </c>
      <c r="BQ54" s="2">
        <v>82.37841237101118</v>
      </c>
      <c r="BR54" s="2">
        <v>0.13791127553171659</v>
      </c>
      <c r="BS54" s="2">
        <v>2.0167675378208809</v>
      </c>
      <c r="BT54" s="2">
        <v>5.7200578674897591E-2</v>
      </c>
      <c r="BU54" s="2">
        <v>0.47695139796339825</v>
      </c>
      <c r="BV54" s="2">
        <v>511426.04309423227</v>
      </c>
      <c r="BW54" s="2">
        <v>370.34965773598771</v>
      </c>
      <c r="BX54" s="2">
        <v>2.3502008600350144</v>
      </c>
      <c r="BY54" s="2">
        <v>0.62710909000000004</v>
      </c>
      <c r="BZ54" s="2">
        <v>7.1731748299999998</v>
      </c>
      <c r="CA54" s="2">
        <v>0.62710908634802165</v>
      </c>
      <c r="CB54" s="2">
        <v>7.1731754165880037</v>
      </c>
      <c r="CC54" s="2">
        <v>541.24335045600003</v>
      </c>
      <c r="CD54" s="2">
        <v>46.403645218400001</v>
      </c>
      <c r="CE54" s="2">
        <v>541.24379296115376</v>
      </c>
      <c r="CF54" s="2">
        <v>46.403680758717556</v>
      </c>
      <c r="CG54" s="2">
        <v>1.017063378416E-4</v>
      </c>
      <c r="CH54" s="2">
        <v>1.0170649726781179E-4</v>
      </c>
      <c r="CI54" s="2">
        <v>3.9042578156822808E-6</v>
      </c>
      <c r="CJ54" s="2">
        <v>3.9055977409956154E-6</v>
      </c>
      <c r="CK54" s="2">
        <v>4.2461549475416573</v>
      </c>
      <c r="CL54" s="2">
        <v>0.20851851328024906</v>
      </c>
      <c r="CM54" s="2">
        <v>57.913000327176192</v>
      </c>
      <c r="CN54" s="2">
        <v>2852.0650728977739</v>
      </c>
      <c r="CO54" s="2">
        <v>490.19308488559295</v>
      </c>
      <c r="CP54" s="2">
        <v>488.0387251476011</v>
      </c>
      <c r="CQ54" s="2">
        <v>-176127.11691820572</v>
      </c>
      <c r="CR54" s="2">
        <v>-260726.3541705136</v>
      </c>
      <c r="CS54" s="2">
        <v>1.094819000007649</v>
      </c>
      <c r="CT54" s="2">
        <v>-40352.639614679494</v>
      </c>
      <c r="CU54" s="2">
        <v>-238080.03960274151</v>
      </c>
      <c r="CV54" s="2">
        <v>-64314.145879600714</v>
      </c>
      <c r="CW54" s="2">
        <v>-274022.77307254565</v>
      </c>
      <c r="CX54" s="2">
        <v>-9338.0316413339806</v>
      </c>
      <c r="CY54" s="2">
        <v>-9894.2240995258453</v>
      </c>
      <c r="CZ54" s="2">
        <v>2.7093275673109036E-6</v>
      </c>
      <c r="DA54" s="2">
        <v>-4.7585584698002184E-2</v>
      </c>
      <c r="DB54" s="2">
        <v>-5.056888267354516E-4</v>
      </c>
      <c r="DC54" s="2">
        <v>-8997.8666743881695</v>
      </c>
      <c r="DD54" s="2">
        <v>0.34159184676100363</v>
      </c>
      <c r="DE54" s="2">
        <v>6.1745745822959899E-2</v>
      </c>
      <c r="DF54" s="2">
        <v>179.75882132507564</v>
      </c>
    </row>
    <row r="55" spans="1:110" ht="14.4" customHeight="1" x14ac:dyDescent="0.3">
      <c r="A55" s="93" t="s">
        <v>297</v>
      </c>
      <c r="B55" s="93">
        <v>15</v>
      </c>
      <c r="C55" s="93">
        <v>7.8146000000000004</v>
      </c>
      <c r="D55" s="93">
        <v>7.7831000000000001</v>
      </c>
      <c r="E55" s="94" t="s">
        <v>332</v>
      </c>
      <c r="F55" s="94" t="s">
        <v>332</v>
      </c>
      <c r="G55" s="93">
        <v>25.014270700000001</v>
      </c>
      <c r="H55" s="93">
        <v>17.6174432</v>
      </c>
      <c r="I55" s="93">
        <v>25.014270700000001</v>
      </c>
      <c r="J55" s="93">
        <v>17.6174432</v>
      </c>
      <c r="K55" s="93">
        <v>2.4564047499999999</v>
      </c>
      <c r="L55" s="94" t="s">
        <v>332</v>
      </c>
      <c r="M55" s="94" t="s">
        <v>332</v>
      </c>
      <c r="N55" s="93">
        <v>0.328933429</v>
      </c>
      <c r="O55" s="93">
        <v>0.328933429</v>
      </c>
      <c r="P55" s="93">
        <v>0.33595309400000001</v>
      </c>
      <c r="Q55" s="93">
        <v>6.0535482100000003E-2</v>
      </c>
      <c r="R55" s="93">
        <v>6.1743577299999998E-2</v>
      </c>
      <c r="S55" s="93">
        <v>6.1743577299999998E-2</v>
      </c>
      <c r="T55" s="93">
        <v>4.2489464522402836</v>
      </c>
      <c r="U55" s="93">
        <v>0.20855002810778656</v>
      </c>
      <c r="V55" s="93">
        <v>-3.2062456400000001E-2</v>
      </c>
      <c r="W55" s="93">
        <v>2.91522104E-2</v>
      </c>
      <c r="X55" s="93">
        <v>-2.9102460000000017E-3</v>
      </c>
      <c r="Y55" s="93">
        <v>-3.1105179203986467E-2</v>
      </c>
      <c r="Z55" s="93">
        <v>1.0003285433977311</v>
      </c>
      <c r="AA55" s="93">
        <v>-9.5727719601353459E-4</v>
      </c>
      <c r="AB55" s="93">
        <v>-3.1882767401136984E-2</v>
      </c>
      <c r="AC55" s="93">
        <v>1.0921569516454446</v>
      </c>
      <c r="AD55" s="93">
        <v>-1.796889988630159E-4</v>
      </c>
      <c r="AE55" s="94" t="s">
        <v>332</v>
      </c>
      <c r="AF55" s="94" t="s">
        <v>332</v>
      </c>
      <c r="AG55" s="93">
        <v>182.063827</v>
      </c>
      <c r="AH55" s="93">
        <v>182.063827</v>
      </c>
      <c r="AI55" s="93">
        <v>180.10231899999999</v>
      </c>
      <c r="AJ55" s="93">
        <v>180.02279200000001</v>
      </c>
      <c r="AK55" s="93">
        <v>180.02279200000001</v>
      </c>
      <c r="AL55" s="93">
        <v>57.895241400000003</v>
      </c>
      <c r="AM55" s="93">
        <v>2857.3665156000002</v>
      </c>
      <c r="AN55" s="93">
        <v>-5367.9011</v>
      </c>
      <c r="AO55" s="93">
        <v>278.95423299999999</v>
      </c>
      <c r="AP55" s="93">
        <v>-5646.8553400000001</v>
      </c>
      <c r="AQ55" s="93">
        <v>558.18698199999994</v>
      </c>
      <c r="AR55" s="93">
        <v>-5926.0880900000002</v>
      </c>
      <c r="AS55" s="94" t="s">
        <v>332</v>
      </c>
      <c r="AT55" s="94" t="s">
        <v>332</v>
      </c>
      <c r="AU55" s="93">
        <v>-173029.22500000001</v>
      </c>
      <c r="AV55" s="93">
        <v>-261042.916</v>
      </c>
      <c r="AW55" s="94" t="s">
        <v>332</v>
      </c>
      <c r="AX55" s="94" t="s">
        <v>332</v>
      </c>
      <c r="AY55" s="93">
        <v>14.705371899999999</v>
      </c>
      <c r="BA55" s="122" t="s">
        <v>312</v>
      </c>
      <c r="BB55" s="1" t="s">
        <v>241</v>
      </c>
      <c r="BC55" s="2">
        <v>-2372352.0721399994</v>
      </c>
      <c r="BD55" s="2">
        <v>-2539131.7215030007</v>
      </c>
      <c r="BH55" s="2">
        <v>0.424416709</v>
      </c>
      <c r="BI55" s="2">
        <v>47.1693201</v>
      </c>
      <c r="BJ55" s="2">
        <v>0.42441671789417956</v>
      </c>
      <c r="BK55" s="2">
        <v>47.169320514658708</v>
      </c>
      <c r="BL55" s="2">
        <v>1.2155443704000001E-2</v>
      </c>
      <c r="BM55" s="2">
        <v>7.8704957879999993E-5</v>
      </c>
      <c r="BN55" s="2">
        <v>1.2155443321649176E-2</v>
      </c>
      <c r="BO55" s="2">
        <v>7.8704953962915482E-5</v>
      </c>
      <c r="BP55" s="2">
        <v>46.295349488195932</v>
      </c>
      <c r="BQ55" s="2">
        <v>82.321437335789682</v>
      </c>
      <c r="BR55" s="2">
        <v>0.13792668787359239</v>
      </c>
      <c r="BS55" s="2">
        <v>2.0255797953834662</v>
      </c>
      <c r="BT55" s="2">
        <v>5.7232478125351462E-2</v>
      </c>
      <c r="BU55" s="2">
        <v>0.47746617679110392</v>
      </c>
      <c r="BV55" s="2">
        <v>511413.17489593185</v>
      </c>
      <c r="BW55" s="2">
        <v>370.5789988464478</v>
      </c>
      <c r="BX55" s="2">
        <v>2.3483817714397421</v>
      </c>
      <c r="BY55" s="2">
        <v>0.62707247399999999</v>
      </c>
      <c r="BZ55" s="2">
        <v>7.1632162299999997</v>
      </c>
      <c r="CA55" s="2">
        <v>0.62707247003364663</v>
      </c>
      <c r="CB55" s="2">
        <v>7.1632167797141522</v>
      </c>
      <c r="CC55" s="2">
        <v>540.98931098399999</v>
      </c>
      <c r="CD55" s="2">
        <v>46.350559083999997</v>
      </c>
      <c r="CE55" s="2">
        <v>540.98975427378559</v>
      </c>
      <c r="CF55" s="2">
        <v>46.350594707003083</v>
      </c>
      <c r="CG55" s="2">
        <v>1.01623471968E-4</v>
      </c>
      <c r="CH55" s="2">
        <v>1.0162363177495889E-4</v>
      </c>
      <c r="CI55" s="2">
        <v>3.8982162169042777E-6</v>
      </c>
      <c r="CJ55" s="2">
        <v>3.8995541054171406E-6</v>
      </c>
      <c r="CK55" s="2">
        <v>4.2489497993158007</v>
      </c>
      <c r="CL55" s="2">
        <v>0.20855018412527765</v>
      </c>
      <c r="CM55" s="2">
        <v>57.895288128363667</v>
      </c>
      <c r="CN55" s="2">
        <v>2857.3687497096498</v>
      </c>
      <c r="CO55" s="2">
        <v>490.31419409371119</v>
      </c>
      <c r="CP55" s="2">
        <v>488.15976484258562</v>
      </c>
      <c r="CQ55" s="2">
        <v>-176494.0684522501</v>
      </c>
      <c r="CR55" s="2">
        <v>-261074.09212586397</v>
      </c>
      <c r="CS55" s="2">
        <v>1.092843765105771</v>
      </c>
      <c r="CT55" s="2">
        <v>-40341.487232552849</v>
      </c>
      <c r="CU55" s="2">
        <v>-238068.12747809218</v>
      </c>
      <c r="CV55" s="2">
        <v>-64286.028309608308</v>
      </c>
      <c r="CW55" s="2">
        <v>-273990.84177332924</v>
      </c>
      <c r="CX55" s="2">
        <v>-5646.7649662704816</v>
      </c>
      <c r="CY55" s="2">
        <v>-5926.2706872432209</v>
      </c>
      <c r="CZ55" s="2">
        <v>2.7113922475559699E-6</v>
      </c>
      <c r="DA55" s="2">
        <v>-3.1931992964429702E-2</v>
      </c>
      <c r="DB55" s="2">
        <v>-2.932250397346662E-3</v>
      </c>
      <c r="DC55" s="2">
        <v>-5337.9848909871489</v>
      </c>
      <c r="DD55" s="2">
        <v>0.33595516760521976</v>
      </c>
      <c r="DE55" s="2">
        <v>6.0535926733069047E-2</v>
      </c>
      <c r="DF55" s="2">
        <v>180.10219917780324</v>
      </c>
    </row>
    <row r="56" spans="1:110" ht="16.2" x14ac:dyDescent="0.3">
      <c r="A56" s="93" t="s">
        <v>297</v>
      </c>
      <c r="B56" s="93">
        <v>16</v>
      </c>
      <c r="C56" s="93">
        <v>7.7831000000000001</v>
      </c>
      <c r="D56" s="93">
        <v>7.7515999999999998</v>
      </c>
      <c r="E56" s="94" t="s">
        <v>332</v>
      </c>
      <c r="F56" s="94" t="s">
        <v>332</v>
      </c>
      <c r="G56" s="93">
        <v>25.011360400000001</v>
      </c>
      <c r="H56" s="93">
        <v>17.612733200000001</v>
      </c>
      <c r="I56" s="93">
        <v>25.011360400000001</v>
      </c>
      <c r="J56" s="93">
        <v>17.612733200000001</v>
      </c>
      <c r="K56" s="93">
        <v>2.4568294700000002</v>
      </c>
      <c r="L56" s="94" t="s">
        <v>332</v>
      </c>
      <c r="M56" s="94" t="s">
        <v>332</v>
      </c>
      <c r="N56" s="93">
        <v>0.32768978700000001</v>
      </c>
      <c r="O56" s="93">
        <v>0.32768978700000001</v>
      </c>
      <c r="P56" s="93">
        <v>0.33219494700000002</v>
      </c>
      <c r="Q56" s="93">
        <v>5.9733999599999997E-2</v>
      </c>
      <c r="R56" s="93">
        <v>6.0538744200000001E-2</v>
      </c>
      <c r="S56" s="93">
        <v>6.0538744200000001E-2</v>
      </c>
      <c r="T56" s="93">
        <v>4.251123330193499</v>
      </c>
      <c r="U56" s="93">
        <v>0.20853275576613037</v>
      </c>
      <c r="V56" s="93">
        <v>-2.15112145E-2</v>
      </c>
      <c r="W56" s="93">
        <v>1.68012289E-2</v>
      </c>
      <c r="X56" s="93">
        <v>-4.7099856000000009E-3</v>
      </c>
      <c r="Y56" s="93">
        <v>-1.9967800321962933E-2</v>
      </c>
      <c r="Z56" s="93">
        <v>1.0005316739801589</v>
      </c>
      <c r="AA56" s="93">
        <v>-1.5434141780370676E-3</v>
      </c>
      <c r="AB56" s="93">
        <v>-2.1226077886575916E-2</v>
      </c>
      <c r="AC56" s="93">
        <v>1.0909970721266928</v>
      </c>
      <c r="AD56" s="93">
        <v>-2.8513661342408357E-4</v>
      </c>
      <c r="AE56" s="94" t="s">
        <v>332</v>
      </c>
      <c r="AF56" s="94" t="s">
        <v>332</v>
      </c>
      <c r="AG56" s="93">
        <v>182.304723</v>
      </c>
      <c r="AH56" s="93">
        <v>182.304723</v>
      </c>
      <c r="AI56" s="93">
        <v>180.33003199999999</v>
      </c>
      <c r="AJ56" s="93">
        <v>180.277492</v>
      </c>
      <c r="AK56" s="93">
        <v>180.277492</v>
      </c>
      <c r="AL56" s="93">
        <v>57.875116319999997</v>
      </c>
      <c r="AM56" s="93">
        <v>2860.4582424</v>
      </c>
      <c r="AN56" s="93">
        <v>-2851.2442999999998</v>
      </c>
      <c r="AO56" s="93">
        <v>280.77983699999999</v>
      </c>
      <c r="AP56" s="93">
        <v>-3132.0241299999998</v>
      </c>
      <c r="AQ56" s="93">
        <v>369.235454</v>
      </c>
      <c r="AR56" s="93">
        <v>-3220.47975</v>
      </c>
      <c r="AS56" s="94" t="s">
        <v>332</v>
      </c>
      <c r="AT56" s="94" t="s">
        <v>332</v>
      </c>
      <c r="AU56" s="93">
        <v>-173263.97700000001</v>
      </c>
      <c r="AV56" s="93">
        <v>-261274.609</v>
      </c>
      <c r="AW56" s="94" t="s">
        <v>332</v>
      </c>
      <c r="AX56" s="94" t="s">
        <v>332</v>
      </c>
      <c r="AY56" s="93">
        <v>14.7053966</v>
      </c>
      <c r="BA56" s="124"/>
      <c r="BB56" s="7" t="s">
        <v>313</v>
      </c>
      <c r="BC56" s="2">
        <v>137639.99036500006</v>
      </c>
      <c r="BD56" s="2">
        <v>20032.857144290003</v>
      </c>
      <c r="BH56" s="2">
        <v>0.424141186</v>
      </c>
      <c r="BI56" s="2">
        <v>47.188785699999997</v>
      </c>
      <c r="BJ56" s="2">
        <v>0.42414119334308836</v>
      </c>
      <c r="BK56" s="2">
        <v>47.188786105072325</v>
      </c>
      <c r="BL56" s="2">
        <v>1.2168774468E-2</v>
      </c>
      <c r="BM56" s="2">
        <v>7.8795648000000006E-5</v>
      </c>
      <c r="BN56" s="2">
        <v>1.2168774139160994E-2</v>
      </c>
      <c r="BO56" s="2">
        <v>7.8795644211602405E-5</v>
      </c>
      <c r="BP56" s="2">
        <v>46.280883700782816</v>
      </c>
      <c r="BQ56" s="2">
        <v>82.283323398196984</v>
      </c>
      <c r="BR56" s="2">
        <v>0.13796631132213613</v>
      </c>
      <c r="BS56" s="2">
        <v>2.0315097541841416</v>
      </c>
      <c r="BT56" s="2">
        <v>5.7263802911883509E-2</v>
      </c>
      <c r="BU56" s="2">
        <v>0.4778170331570521</v>
      </c>
      <c r="BV56" s="2">
        <v>511406.12390764349</v>
      </c>
      <c r="BW56" s="2">
        <v>370.77658584995089</v>
      </c>
      <c r="BX56" s="2">
        <v>2.346785475445802</v>
      </c>
      <c r="BY56" s="2">
        <v>0.62709207300000003</v>
      </c>
      <c r="BZ56" s="2">
        <v>7.1568028200000002</v>
      </c>
      <c r="CA56" s="2">
        <v>0.62709207017872903</v>
      </c>
      <c r="CB56" s="2">
        <v>7.1568033797894017</v>
      </c>
      <c r="CC56" s="2">
        <v>540.66789452800003</v>
      </c>
      <c r="CD56" s="2">
        <v>46.307201427199999</v>
      </c>
      <c r="CE56" s="2">
        <v>540.66833526207233</v>
      </c>
      <c r="CF56" s="2">
        <v>46.307237006157742</v>
      </c>
      <c r="CG56" s="2">
        <v>1.0153535239440001E-4</v>
      </c>
      <c r="CH56" s="2">
        <v>1.0153551212913437E-4</v>
      </c>
      <c r="CI56" s="2">
        <v>3.8929184572301422E-6</v>
      </c>
      <c r="CJ56" s="2">
        <v>3.8942545182496533E-6</v>
      </c>
      <c r="CK56" s="2">
        <v>4.2511266904346368</v>
      </c>
      <c r="CL56" s="2">
        <v>0.20853291186611023</v>
      </c>
      <c r="CM56" s="2">
        <v>57.875163192219702</v>
      </c>
      <c r="CN56" s="2">
        <v>2860.4604791372908</v>
      </c>
      <c r="CO56" s="2">
        <v>490.39897093861663</v>
      </c>
      <c r="CP56" s="2">
        <v>488.2445581229652</v>
      </c>
      <c r="CQ56" s="2">
        <v>-176731.0767024415</v>
      </c>
      <c r="CR56" s="2">
        <v>-261305.77265189297</v>
      </c>
      <c r="CS56" s="2">
        <v>1.0915157069951504</v>
      </c>
      <c r="CT56" s="2">
        <v>-40331.226414331039</v>
      </c>
      <c r="CU56" s="2">
        <v>-238056.54481297571</v>
      </c>
      <c r="CV56" s="2">
        <v>-64267.438881854185</v>
      </c>
      <c r="CW56" s="2">
        <v>-273969.72266283276</v>
      </c>
      <c r="CX56" s="2">
        <v>-3132.0688380991719</v>
      </c>
      <c r="CY56" s="2">
        <v>-3220.5573589745654</v>
      </c>
      <c r="CZ56" s="2">
        <v>2.7130575696863347E-6</v>
      </c>
      <c r="DA56" s="2">
        <v>-2.1419248147317833E-2</v>
      </c>
      <c r="DB56" s="2">
        <v>-4.7084359801193177E-3</v>
      </c>
      <c r="DC56" s="2">
        <v>-2834.6949272778174</v>
      </c>
      <c r="DD56" s="2">
        <v>0.33219649509770449</v>
      </c>
      <c r="DE56" s="2">
        <v>5.9734329504982059E-2</v>
      </c>
      <c r="DF56" s="2">
        <v>180.32994487242934</v>
      </c>
    </row>
    <row r="57" spans="1:110" ht="16.2" x14ac:dyDescent="0.3">
      <c r="A57" s="93" t="s">
        <v>298</v>
      </c>
      <c r="B57" s="93">
        <v>17</v>
      </c>
      <c r="C57" s="93">
        <v>6.8705999999999996</v>
      </c>
      <c r="D57" s="93">
        <v>6.8041</v>
      </c>
      <c r="E57" s="94" t="s">
        <v>332</v>
      </c>
      <c r="F57" s="93">
        <v>34.003232799999999</v>
      </c>
      <c r="G57" s="93">
        <v>25.006650499999999</v>
      </c>
      <c r="H57" s="93">
        <v>53.670629699999999</v>
      </c>
      <c r="I57" s="93">
        <v>25.006650499999999</v>
      </c>
      <c r="J57" s="93">
        <v>53.670629699999999</v>
      </c>
      <c r="K57" s="93">
        <v>4.3482827899999998</v>
      </c>
      <c r="L57" s="94" t="s">
        <v>332</v>
      </c>
      <c r="M57" s="93">
        <v>0.20914556200000001</v>
      </c>
      <c r="N57" s="93">
        <v>0.32689128699999997</v>
      </c>
      <c r="O57" s="93">
        <v>0.32689128699999997</v>
      </c>
      <c r="P57" s="93">
        <v>0.57713706899999995</v>
      </c>
      <c r="Q57" s="93">
        <v>0.123759757</v>
      </c>
      <c r="R57" s="93">
        <v>0.13312898100000001</v>
      </c>
      <c r="S57" s="93">
        <v>0.13312898100000001</v>
      </c>
      <c r="T57" s="93">
        <v>4.2529550506488301</v>
      </c>
      <c r="U57" s="93">
        <v>0.58518438925411154</v>
      </c>
      <c r="V57" s="93">
        <v>-1.03276188</v>
      </c>
      <c r="W57" s="93">
        <v>3.0874255700000002</v>
      </c>
      <c r="X57" s="93">
        <v>2.0546636899999999</v>
      </c>
      <c r="Y57" s="93">
        <v>-1.704413537976269</v>
      </c>
      <c r="Z57" s="93">
        <v>0.86893435811734798</v>
      </c>
      <c r="AA57" s="93">
        <v>0.67165165797626891</v>
      </c>
      <c r="AB57" s="93">
        <v>-1.3062971633473999</v>
      </c>
      <c r="AC57" s="93">
        <v>1.1750685018541751</v>
      </c>
      <c r="AD57" s="93">
        <v>0.2735352833473999</v>
      </c>
      <c r="AE57" s="94" t="s">
        <v>332</v>
      </c>
      <c r="AF57" s="93">
        <v>116.986177</v>
      </c>
      <c r="AG57" s="93">
        <v>182.547449</v>
      </c>
      <c r="AH57" s="93">
        <v>182.547449</v>
      </c>
      <c r="AI57" s="93">
        <v>162.86090100000001</v>
      </c>
      <c r="AJ57" s="93">
        <v>160.14116100000001</v>
      </c>
      <c r="AK57" s="93">
        <v>160.14116100000001</v>
      </c>
      <c r="AL57" s="93">
        <v>57.852760680000003</v>
      </c>
      <c r="AM57" s="93">
        <v>7909.2799560000003</v>
      </c>
      <c r="AN57" s="93">
        <v>-689311.55299999996</v>
      </c>
      <c r="AO57" s="93">
        <v>4952.3511799999997</v>
      </c>
      <c r="AP57" s="93">
        <v>-694263.90399999998</v>
      </c>
      <c r="AQ57" s="93">
        <v>93536.698999999993</v>
      </c>
      <c r="AR57" s="93">
        <v>-782848.25199999998</v>
      </c>
      <c r="AS57" s="94" t="s">
        <v>332</v>
      </c>
      <c r="AT57" s="93">
        <v>-235404.83799999999</v>
      </c>
      <c r="AU57" s="93">
        <v>-173410.63099999999</v>
      </c>
      <c r="AV57" s="93">
        <v>-247725.75</v>
      </c>
      <c r="AW57" s="94" t="s">
        <v>332</v>
      </c>
      <c r="AX57" s="93">
        <v>18.622261200000001</v>
      </c>
      <c r="AY57" s="93">
        <v>14.705421299999999</v>
      </c>
      <c r="BA57" s="124"/>
      <c r="BB57" s="7" t="s">
        <v>314</v>
      </c>
      <c r="BC57" s="2">
        <v>-2509992.0629499997</v>
      </c>
      <c r="BD57" s="2">
        <v>-2559164.5801730007</v>
      </c>
      <c r="BH57" s="2">
        <v>0.42385046700000001</v>
      </c>
      <c r="BI57" s="2">
        <v>46.629919299999997</v>
      </c>
      <c r="BJ57" s="2">
        <v>0.42385047282260213</v>
      </c>
      <c r="BK57" s="2">
        <v>46.629919758434852</v>
      </c>
      <c r="BL57" s="2">
        <v>1.2182214132E-2</v>
      </c>
      <c r="BM57" s="2">
        <v>6.9509091599999993E-5</v>
      </c>
      <c r="BN57" s="2">
        <v>1.2182213827965067E-2</v>
      </c>
      <c r="BO57" s="2">
        <v>6.9509087072911328E-5</v>
      </c>
      <c r="BP57" s="2">
        <v>46.261383730205793</v>
      </c>
      <c r="BQ57" s="2">
        <v>84.057269206193155</v>
      </c>
      <c r="BR57" s="2">
        <v>0.13802587923881041</v>
      </c>
      <c r="BS57" s="2">
        <v>1.7445682051001119</v>
      </c>
      <c r="BT57" s="2">
        <v>5.7296018467753285E-2</v>
      </c>
      <c r="BU57" s="2">
        <v>0.47790632222080281</v>
      </c>
      <c r="BV57" s="2">
        <v>519568.45865553367</v>
      </c>
      <c r="BW57" s="2">
        <v>370.96103381751306</v>
      </c>
      <c r="BX57" s="2">
        <v>7.2369815175627812</v>
      </c>
      <c r="BY57" s="2">
        <v>0.62715467199999997</v>
      </c>
      <c r="BZ57" s="2">
        <v>8.24455691</v>
      </c>
      <c r="CA57" s="2">
        <v>0.62715466913534546</v>
      </c>
      <c r="CB57" s="2">
        <v>8.2445577397394949</v>
      </c>
      <c r="CC57" s="2">
        <v>540.28614792000008</v>
      </c>
      <c r="CD57" s="2">
        <v>140.5222061472</v>
      </c>
      <c r="CE57" s="2">
        <v>540.28659053321917</v>
      </c>
      <c r="CF57" s="2">
        <v>140.52231271002029</v>
      </c>
      <c r="CG57" s="2">
        <v>9.3541012555200002E-4</v>
      </c>
      <c r="CH57" s="2">
        <v>9.3541159626012226E-4</v>
      </c>
      <c r="CI57" s="2">
        <v>3.7020600050916495E-5</v>
      </c>
      <c r="CJ57" s="2">
        <v>3.7033305356853392E-5</v>
      </c>
      <c r="CK57" s="2">
        <v>4.252958445137339</v>
      </c>
      <c r="CL57" s="2">
        <v>0.58518496687783039</v>
      </c>
      <c r="CM57" s="2">
        <v>57.85280745331945</v>
      </c>
      <c r="CN57" s="2">
        <v>7909.2879712613731</v>
      </c>
      <c r="CO57" s="2">
        <v>411.1319483835054</v>
      </c>
      <c r="CP57" s="2">
        <v>409.19401167426184</v>
      </c>
      <c r="CQ57" s="2">
        <v>-176880.11429314612</v>
      </c>
      <c r="CR57" s="2">
        <v>-247757.28681255947</v>
      </c>
      <c r="CS57" s="2">
        <v>1.1724058733430216</v>
      </c>
      <c r="CT57" s="2">
        <v>-40321.208873273368</v>
      </c>
      <c r="CU57" s="2">
        <v>-238044.7259907141</v>
      </c>
      <c r="CV57" s="2">
        <v>-65814.121903854801</v>
      </c>
      <c r="CW57" s="2">
        <v>-275662.67430859065</v>
      </c>
      <c r="CX57" s="2">
        <v>-693303.16634753987</v>
      </c>
      <c r="CY57" s="2">
        <v>-783117.67308695056</v>
      </c>
      <c r="CZ57" s="2">
        <v>7.5981293179217468E-6</v>
      </c>
      <c r="DA57" s="2">
        <v>-1.1760424218432439</v>
      </c>
      <c r="DB57" s="2">
        <v>2.2784242474724725</v>
      </c>
      <c r="DC57" s="2">
        <v>-770054.81413396192</v>
      </c>
      <c r="DD57" s="2">
        <v>0.57311041160873277</v>
      </c>
      <c r="DE57" s="2">
        <v>0.12244398026474876</v>
      </c>
      <c r="DF57" s="2">
        <v>163.20319667743166</v>
      </c>
    </row>
    <row r="58" spans="1:110" ht="16.2" x14ac:dyDescent="0.3">
      <c r="A58" s="93" t="s">
        <v>298</v>
      </c>
      <c r="B58" s="93">
        <v>18</v>
      </c>
      <c r="C58" s="93">
        <v>6.8041</v>
      </c>
      <c r="D58" s="93">
        <v>6.7375999999999996</v>
      </c>
      <c r="E58" s="94" t="s">
        <v>332</v>
      </c>
      <c r="F58" s="94" t="s">
        <v>332</v>
      </c>
      <c r="G58" s="93">
        <v>27.061314100000001</v>
      </c>
      <c r="H58" s="93">
        <v>54.274708799999999</v>
      </c>
      <c r="I58" s="93">
        <v>27.061314100000001</v>
      </c>
      <c r="J58" s="93">
        <v>54.274708799999999</v>
      </c>
      <c r="K58" s="93">
        <v>4.4003986499999996</v>
      </c>
      <c r="L58" s="94" t="s">
        <v>332</v>
      </c>
      <c r="M58" s="94" t="s">
        <v>332</v>
      </c>
      <c r="N58" s="93">
        <v>0.263907893</v>
      </c>
      <c r="O58" s="93">
        <v>0.263907893</v>
      </c>
      <c r="P58" s="93">
        <v>0.46921170000000001</v>
      </c>
      <c r="Q58" s="93">
        <v>9.2076205699999997E-2</v>
      </c>
      <c r="R58" s="93">
        <v>0.10311498400000001</v>
      </c>
      <c r="S58" s="93">
        <v>0.10311498400000001</v>
      </c>
      <c r="T58" s="93">
        <v>4.6483054196769</v>
      </c>
      <c r="U58" s="93">
        <v>0.62692186465751265</v>
      </c>
      <c r="V58" s="93">
        <v>-1.54858052</v>
      </c>
      <c r="W58" s="93">
        <v>2.15265964</v>
      </c>
      <c r="X58" s="93">
        <v>0.60407911999999997</v>
      </c>
      <c r="Y58" s="93">
        <v>-1.7080017677644941</v>
      </c>
      <c r="Z58" s="93">
        <v>0.96496637789320627</v>
      </c>
      <c r="AA58" s="93">
        <v>0.15942124776449415</v>
      </c>
      <c r="AB58" s="93">
        <v>-1.6108701287935341</v>
      </c>
      <c r="AC58" s="93">
        <v>1.1330355284461422</v>
      </c>
      <c r="AD58" s="93">
        <v>6.2289608793534082E-2</v>
      </c>
      <c r="AE58" s="94" t="s">
        <v>332</v>
      </c>
      <c r="AF58" s="94" t="s">
        <v>332</v>
      </c>
      <c r="AG58" s="93">
        <v>185.75270599999999</v>
      </c>
      <c r="AH58" s="93">
        <v>185.75270599999999</v>
      </c>
      <c r="AI58" s="93">
        <v>171.305554</v>
      </c>
      <c r="AJ58" s="93">
        <v>170.09631300000001</v>
      </c>
      <c r="AK58" s="93">
        <v>170.09631300000001</v>
      </c>
      <c r="AL58" s="93">
        <v>62.212198319999999</v>
      </c>
      <c r="AM58" s="93">
        <v>8385.5671559999992</v>
      </c>
      <c r="AN58" s="93">
        <v>-446156.09100000001</v>
      </c>
      <c r="AO58" s="93">
        <v>3955.0301199999999</v>
      </c>
      <c r="AP58" s="93">
        <v>-450111.12099999998</v>
      </c>
      <c r="AQ58" s="93">
        <v>44620.813499999997</v>
      </c>
      <c r="AR58" s="93">
        <v>-490776.90500000003</v>
      </c>
      <c r="AS58" s="94" t="s">
        <v>332</v>
      </c>
      <c r="AT58" s="94" t="s">
        <v>332</v>
      </c>
      <c r="AU58" s="93">
        <v>-185716.42600000001</v>
      </c>
      <c r="AV58" s="93">
        <v>-253188.886</v>
      </c>
      <c r="AW58" s="94" t="s">
        <v>332</v>
      </c>
      <c r="AX58" s="94" t="s">
        <v>332</v>
      </c>
      <c r="AY58" s="93">
        <v>14.705474799999999</v>
      </c>
      <c r="BA58" s="124"/>
      <c r="BB58" s="7" t="s">
        <v>315</v>
      </c>
      <c r="BC58" s="2">
        <v>153303.00207700004</v>
      </c>
      <c r="BD58" s="2">
        <v>260679.8495942</v>
      </c>
      <c r="BH58" s="2">
        <v>0.42149502500000002</v>
      </c>
      <c r="BI58" s="2">
        <v>46.686417499999997</v>
      </c>
      <c r="BJ58" s="2">
        <v>0.42149503202100419</v>
      </c>
      <c r="BK58" s="2">
        <v>46.686417946685907</v>
      </c>
      <c r="BL58" s="2">
        <v>1.2360618504E-2</v>
      </c>
      <c r="BM58" s="2">
        <v>7.4594313000000007E-5</v>
      </c>
      <c r="BN58" s="2">
        <v>1.2360618177286427E-2</v>
      </c>
      <c r="BO58" s="2">
        <v>7.459430901367226E-5</v>
      </c>
      <c r="BP58" s="2">
        <v>46.627508097725439</v>
      </c>
      <c r="BQ58" s="2">
        <v>83.494890390313799</v>
      </c>
      <c r="BR58" s="2">
        <v>0.13651934813805497</v>
      </c>
      <c r="BS58" s="2">
        <v>1.8482428253941454</v>
      </c>
      <c r="BT58" s="2">
        <v>5.7637143395050376E-2</v>
      </c>
      <c r="BU58" s="2">
        <v>0.47083784051816208</v>
      </c>
      <c r="BV58" s="2">
        <v>513363.12992919539</v>
      </c>
      <c r="BW58" s="2">
        <v>403.68430334620359</v>
      </c>
      <c r="BX58" s="2">
        <v>7.3095794215792642</v>
      </c>
      <c r="BY58" s="2">
        <v>0.62307342099999996</v>
      </c>
      <c r="BZ58" s="2">
        <v>7.5472509700000003</v>
      </c>
      <c r="CA58" s="2">
        <v>0.6230734176524888</v>
      </c>
      <c r="CB58" s="2">
        <v>7.5472516110404095</v>
      </c>
      <c r="CC58" s="2">
        <v>583.25553370399996</v>
      </c>
      <c r="CD58" s="2">
        <v>144.47553310560002</v>
      </c>
      <c r="CE58" s="2">
        <v>583.25600950805347</v>
      </c>
      <c r="CF58" s="2">
        <v>144.4756439522931</v>
      </c>
      <c r="CG58" s="2">
        <v>9.685744966559999E-4</v>
      </c>
      <c r="CH58" s="2">
        <v>9.6857602121773717E-4</v>
      </c>
      <c r="CI58" s="2">
        <v>3.7767070773930756E-5</v>
      </c>
      <c r="CJ58" s="2">
        <v>3.7780032541500853E-5</v>
      </c>
      <c r="CK58" s="2">
        <v>4.6483091036882183</v>
      </c>
      <c r="CL58" s="2">
        <v>0.62692238426916613</v>
      </c>
      <c r="CM58" s="2">
        <v>62.212248591173577</v>
      </c>
      <c r="CN58" s="2">
        <v>8385.5744009431291</v>
      </c>
      <c r="CO58" s="2">
        <v>416.05952464711299</v>
      </c>
      <c r="CP58" s="2">
        <v>414.103298874019</v>
      </c>
      <c r="CQ58" s="2">
        <v>-189205.31115404435</v>
      </c>
      <c r="CR58" s="2">
        <v>-253220.38508169071</v>
      </c>
      <c r="CS58" s="2">
        <v>1.1357271117654162</v>
      </c>
      <c r="CT58" s="2">
        <v>-40138.056038294235</v>
      </c>
      <c r="CU58" s="2">
        <v>-237910.00501172227</v>
      </c>
      <c r="CV58" s="2">
        <v>-65027.63892900748</v>
      </c>
      <c r="CW58" s="2">
        <v>-274821.80919130327</v>
      </c>
      <c r="CX58" s="2">
        <v>-449982.25404936145</v>
      </c>
      <c r="CY58" s="2">
        <v>-490897.281930845</v>
      </c>
      <c r="CZ58" s="2">
        <v>8.7234290002612567E-6</v>
      </c>
      <c r="DA58" s="2">
        <v>-1.5792839860823391</v>
      </c>
      <c r="DB58" s="2">
        <v>0.65729639069750434</v>
      </c>
      <c r="DC58" s="2">
        <v>-464799.45307899814</v>
      </c>
      <c r="DD58" s="2">
        <v>0.46816987631035406</v>
      </c>
      <c r="DE58" s="2">
        <v>9.1801757290838726E-2</v>
      </c>
      <c r="DF58" s="2">
        <v>171.38052746439308</v>
      </c>
    </row>
    <row r="59" spans="1:110" ht="16.8" thickBot="1" x14ac:dyDescent="0.35">
      <c r="A59" s="93" t="s">
        <v>298</v>
      </c>
      <c r="B59" s="93">
        <v>19</v>
      </c>
      <c r="C59" s="93">
        <v>6.7375999999999996</v>
      </c>
      <c r="D59" s="93">
        <v>6.6710999999999903</v>
      </c>
      <c r="E59" s="94" t="s">
        <v>332</v>
      </c>
      <c r="F59" s="94" t="s">
        <v>332</v>
      </c>
      <c r="G59" s="93">
        <v>27.665393300000002</v>
      </c>
      <c r="H59" s="93">
        <v>54.6254487</v>
      </c>
      <c r="I59" s="93">
        <v>27.665393300000002</v>
      </c>
      <c r="J59" s="93">
        <v>54.6254487</v>
      </c>
      <c r="K59" s="93">
        <v>4.4229276899999999</v>
      </c>
      <c r="L59" s="94" t="s">
        <v>332</v>
      </c>
      <c r="M59" s="94" t="s">
        <v>332</v>
      </c>
      <c r="N59" s="93">
        <v>0.20217004599999999</v>
      </c>
      <c r="O59" s="93">
        <v>0.20217004599999999</v>
      </c>
      <c r="P59" s="93">
        <v>0.36865474599999998</v>
      </c>
      <c r="Q59" s="93">
        <v>6.7689079799999996E-2</v>
      </c>
      <c r="R59" s="93">
        <v>7.7168455299999994E-2</v>
      </c>
      <c r="S59" s="93">
        <v>7.7168455299999994E-2</v>
      </c>
      <c r="T59" s="93">
        <v>4.7980400683377171</v>
      </c>
      <c r="U59" s="93">
        <v>0.64773155904910051</v>
      </c>
      <c r="V59" s="93">
        <v>-1.38117417</v>
      </c>
      <c r="W59" s="93">
        <v>1.7319140799999999</v>
      </c>
      <c r="X59" s="93">
        <v>0.35073990999999993</v>
      </c>
      <c r="Y59" s="93">
        <v>-1.4520832737387359</v>
      </c>
      <c r="Z59" s="93">
        <v>0.98028968724946364</v>
      </c>
      <c r="AA59" s="93">
        <v>7.0909103738735837E-2</v>
      </c>
      <c r="AB59" s="93">
        <v>-1.4082402270667609</v>
      </c>
      <c r="AC59" s="93">
        <v>1.1055761576337919</v>
      </c>
      <c r="AD59" s="93">
        <v>2.7066057066761014E-2</v>
      </c>
      <c r="AE59" s="94" t="s">
        <v>332</v>
      </c>
      <c r="AF59" s="94" t="s">
        <v>332</v>
      </c>
      <c r="AG59" s="93">
        <v>188.75831199999999</v>
      </c>
      <c r="AH59" s="93">
        <v>188.75831199999999</v>
      </c>
      <c r="AI59" s="93">
        <v>178.078746</v>
      </c>
      <c r="AJ59" s="93">
        <v>177.24505500000001</v>
      </c>
      <c r="AK59" s="93">
        <v>177.24505500000001</v>
      </c>
      <c r="AL59" s="93">
        <v>63.280384200000007</v>
      </c>
      <c r="AM59" s="93">
        <v>8730.0627839999997</v>
      </c>
      <c r="AN59" s="93">
        <v>-353644.47899999999</v>
      </c>
      <c r="AO59" s="93">
        <v>2989.0456600000002</v>
      </c>
      <c r="AP59" s="93">
        <v>-356633.52500000002</v>
      </c>
      <c r="AQ59" s="93">
        <v>32190.823100000001</v>
      </c>
      <c r="AR59" s="93">
        <v>-385835.30200000003</v>
      </c>
      <c r="AS59" s="94" t="s">
        <v>332</v>
      </c>
      <c r="AT59" s="94" t="s">
        <v>332</v>
      </c>
      <c r="AU59" s="93">
        <v>-197788.139</v>
      </c>
      <c r="AV59" s="93">
        <v>-258037.19500000001</v>
      </c>
      <c r="AW59" s="94" t="s">
        <v>332</v>
      </c>
      <c r="AX59" s="94" t="s">
        <v>332</v>
      </c>
      <c r="AY59" s="93">
        <v>14.7055287</v>
      </c>
      <c r="BA59" s="126"/>
      <c r="BB59" s="12" t="s">
        <v>316</v>
      </c>
      <c r="BC59" s="2">
        <v>-2525655.0736300005</v>
      </c>
      <c r="BD59" s="2">
        <v>-2799811.5730000003</v>
      </c>
      <c r="BH59" s="2">
        <v>0.41926542700000002</v>
      </c>
      <c r="BI59" s="2">
        <v>46.903306299999997</v>
      </c>
      <c r="BJ59" s="2">
        <v>0.41926543473720362</v>
      </c>
      <c r="BK59" s="2">
        <v>46.903306699943315</v>
      </c>
      <c r="BL59" s="2">
        <v>1.2529095768000001E-2</v>
      </c>
      <c r="BM59" s="2">
        <v>7.7822405639999998E-5</v>
      </c>
      <c r="BN59" s="2">
        <v>1.2529095409918653E-2</v>
      </c>
      <c r="BO59" s="2">
        <v>7.7822401419172236E-5</v>
      </c>
      <c r="BP59" s="2">
        <v>47.163374851466884</v>
      </c>
      <c r="BQ59" s="2">
        <v>82.848841809122391</v>
      </c>
      <c r="BR59" s="2">
        <v>0.13495240156871061</v>
      </c>
      <c r="BS59" s="2">
        <v>1.9534089181970258</v>
      </c>
      <c r="BT59" s="2">
        <v>5.7935703309876685E-2</v>
      </c>
      <c r="BU59" s="2">
        <v>0.47185294048748566</v>
      </c>
      <c r="BV59" s="2">
        <v>510099.45499779057</v>
      </c>
      <c r="BW59" s="2">
        <v>414.8902509366003</v>
      </c>
      <c r="BX59" s="2">
        <v>7.322797025856465</v>
      </c>
      <c r="BY59" s="2">
        <v>0.61904533100000003</v>
      </c>
      <c r="BZ59" s="2">
        <v>7.2059836500000003</v>
      </c>
      <c r="CA59" s="2">
        <v>0.61904532722816952</v>
      </c>
      <c r="CB59" s="2">
        <v>7.2059842592468124</v>
      </c>
      <c r="CC59" s="2">
        <v>595.23365939200005</v>
      </c>
      <c r="CD59" s="2">
        <v>145.30330764879997</v>
      </c>
      <c r="CE59" s="2">
        <v>595.23414687832712</v>
      </c>
      <c r="CF59" s="2">
        <v>145.30341889796881</v>
      </c>
      <c r="CG59" s="2">
        <v>9.8424667066400007E-4</v>
      </c>
      <c r="CH59" s="2">
        <v>9.8424821507861948E-4</v>
      </c>
      <c r="CI59" s="2">
        <v>3.7903779786150716E-5</v>
      </c>
      <c r="CJ59" s="2">
        <v>3.7916788154396633E-5</v>
      </c>
      <c r="CK59" s="2">
        <v>4.798043887940497</v>
      </c>
      <c r="CL59" s="2">
        <v>0.64773206539754102</v>
      </c>
      <c r="CM59" s="2">
        <v>63.28043581121802</v>
      </c>
      <c r="CN59" s="2">
        <v>8730.0699488216578</v>
      </c>
      <c r="CO59" s="2">
        <v>418.18965475996322</v>
      </c>
      <c r="CP59" s="2">
        <v>416.24570389906614</v>
      </c>
      <c r="CQ59" s="2">
        <v>-201295.59039545356</v>
      </c>
      <c r="CR59" s="2">
        <v>-258068.54835397075</v>
      </c>
      <c r="CS59" s="2">
        <v>1.1087608764388752</v>
      </c>
      <c r="CT59" s="2">
        <v>-39925.430200515148</v>
      </c>
      <c r="CU59" s="2">
        <v>-237790.53746806982</v>
      </c>
      <c r="CV59" s="2">
        <v>-64456.363241138934</v>
      </c>
      <c r="CW59" s="2">
        <v>-274224.69351039856</v>
      </c>
      <c r="CX59" s="2">
        <v>-356688.80701262824</v>
      </c>
      <c r="CY59" s="2">
        <v>-385908.14377354528</v>
      </c>
      <c r="CZ59" s="2">
        <v>9.1255428426192881E-6</v>
      </c>
      <c r="DA59" s="2">
        <v>-1.3936695321644212</v>
      </c>
      <c r="DB59" s="2">
        <v>0.37682886461834214</v>
      </c>
      <c r="DC59" s="2">
        <v>-362398.77242531476</v>
      </c>
      <c r="DD59" s="2">
        <v>0.36814198620416377</v>
      </c>
      <c r="DE59" s="2">
        <v>6.7574327088773312E-2</v>
      </c>
      <c r="DF59" s="2">
        <v>178.11110198312539</v>
      </c>
    </row>
    <row r="60" spans="1:110" ht="15" thickBot="1" x14ac:dyDescent="0.35">
      <c r="A60" s="93" t="s">
        <v>298</v>
      </c>
      <c r="B60" s="93">
        <v>20</v>
      </c>
      <c r="C60" s="93">
        <v>6.6710999999999903</v>
      </c>
      <c r="D60" s="93">
        <v>6.6045999999999996</v>
      </c>
      <c r="E60" s="94" t="s">
        <v>332</v>
      </c>
      <c r="F60" s="94" t="s">
        <v>332</v>
      </c>
      <c r="G60" s="93">
        <v>28.016133199999999</v>
      </c>
      <c r="H60" s="93">
        <v>54.891461499999998</v>
      </c>
      <c r="I60" s="93">
        <v>28.016133199999999</v>
      </c>
      <c r="J60" s="93">
        <v>54.891461499999998</v>
      </c>
      <c r="K60" s="93">
        <v>4.4414870400000002</v>
      </c>
      <c r="L60" s="94" t="s">
        <v>332</v>
      </c>
      <c r="M60" s="94" t="s">
        <v>332</v>
      </c>
      <c r="N60" s="93">
        <v>0.150339791</v>
      </c>
      <c r="O60" s="93">
        <v>0.150339791</v>
      </c>
      <c r="P60" s="93">
        <v>0.27955067300000003</v>
      </c>
      <c r="Q60" s="93">
        <v>4.8907512799999997E-2</v>
      </c>
      <c r="R60" s="93">
        <v>5.6457544800000002E-2</v>
      </c>
      <c r="S60" s="93">
        <v>5.6457544800000002E-2</v>
      </c>
      <c r="T60" s="93">
        <v>4.8970951341264799</v>
      </c>
      <c r="U60" s="93">
        <v>0.66071154252031161</v>
      </c>
      <c r="V60" s="93">
        <v>-1.1163243</v>
      </c>
      <c r="W60" s="93">
        <v>1.38233706</v>
      </c>
      <c r="X60" s="93">
        <v>0.26601275999999996</v>
      </c>
      <c r="Y60" s="93">
        <v>-1.1563166027417333</v>
      </c>
      <c r="Z60" s="93">
        <v>0.9853550204711391</v>
      </c>
      <c r="AA60" s="93">
        <v>3.9992302741733154E-2</v>
      </c>
      <c r="AB60" s="93">
        <v>-1.1313427273150718</v>
      </c>
      <c r="AC60" s="93">
        <v>1.0831093336297923</v>
      </c>
      <c r="AD60" s="93">
        <v>1.5018427315071647E-2</v>
      </c>
      <c r="AE60" s="94" t="s">
        <v>332</v>
      </c>
      <c r="AF60" s="94" t="s">
        <v>332</v>
      </c>
      <c r="AG60" s="93">
        <v>191.11346599999999</v>
      </c>
      <c r="AH60" s="93">
        <v>191.11346599999999</v>
      </c>
      <c r="AI60" s="93">
        <v>183.419274</v>
      </c>
      <c r="AJ60" s="93">
        <v>182.794805</v>
      </c>
      <c r="AK60" s="93">
        <v>182.794805</v>
      </c>
      <c r="AL60" s="93">
        <v>63.908588520000002</v>
      </c>
      <c r="AM60" s="93">
        <v>9013.9867200000008</v>
      </c>
      <c r="AN60" s="93">
        <v>-281961.97899999999</v>
      </c>
      <c r="AO60" s="93">
        <v>2183.9897900000001</v>
      </c>
      <c r="AP60" s="93">
        <v>-284145.96899999998</v>
      </c>
      <c r="AQ60" s="93">
        <v>25000.9395</v>
      </c>
      <c r="AR60" s="93">
        <v>-306962.91899999999</v>
      </c>
      <c r="AS60" s="94" t="s">
        <v>332</v>
      </c>
      <c r="AT60" s="94" t="s">
        <v>332</v>
      </c>
      <c r="AU60" s="93">
        <v>-207934.875</v>
      </c>
      <c r="AV60" s="93">
        <v>-261923.424</v>
      </c>
      <c r="AW60" s="94" t="s">
        <v>332</v>
      </c>
      <c r="AX60" s="94" t="s">
        <v>332</v>
      </c>
      <c r="AY60" s="93">
        <v>14.705582700000001</v>
      </c>
      <c r="BH60" s="2">
        <v>0.41755914199999999</v>
      </c>
      <c r="BI60" s="2">
        <v>47.144692300000003</v>
      </c>
      <c r="BJ60" s="2">
        <v>0.41755915010769856</v>
      </c>
      <c r="BK60" s="2">
        <v>47.144692759235454</v>
      </c>
      <c r="BL60" s="2">
        <v>1.2661905132000001E-2</v>
      </c>
      <c r="BM60" s="2">
        <v>8.0149003919999993E-5</v>
      </c>
      <c r="BN60" s="2">
        <v>1.2661904801057486E-2</v>
      </c>
      <c r="BO60" s="2">
        <v>8.0148999831221117E-5</v>
      </c>
      <c r="BP60" s="2">
        <v>47.84938967271836</v>
      </c>
      <c r="BQ60" s="2">
        <v>82.302008228616032</v>
      </c>
      <c r="BR60" s="2">
        <v>0.13354661386755187</v>
      </c>
      <c r="BS60" s="2">
        <v>2.0503785014963407</v>
      </c>
      <c r="BT60" s="2">
        <v>5.8149836693127899E-2</v>
      </c>
      <c r="BU60" s="2">
        <v>0.47448047204390076</v>
      </c>
      <c r="BV60" s="2">
        <v>507024.55278201681</v>
      </c>
      <c r="BW60" s="2">
        <v>421.86707271667041</v>
      </c>
      <c r="BX60" s="2">
        <v>7.3207811685543014</v>
      </c>
      <c r="BY60" s="2">
        <v>0.61556518000000005</v>
      </c>
      <c r="BZ60" s="2">
        <v>6.9917948000000001</v>
      </c>
      <c r="CA60" s="2">
        <v>0.61556517576963365</v>
      </c>
      <c r="CB60" s="2">
        <v>6.9917953472065024</v>
      </c>
      <c r="CC60" s="2">
        <v>602.28071921599997</v>
      </c>
      <c r="CD60" s="2">
        <v>145.36740907360002</v>
      </c>
      <c r="CE60" s="2">
        <v>602.28121330256431</v>
      </c>
      <c r="CF60" s="2">
        <v>145.36752084537096</v>
      </c>
      <c r="CG60" s="2">
        <v>9.9589483256799999E-4</v>
      </c>
      <c r="CH60" s="2">
        <v>9.9589639778502846E-4</v>
      </c>
      <c r="CI60" s="2">
        <v>3.7882913696537681E-5</v>
      </c>
      <c r="CJ60" s="2">
        <v>3.7895915170120738E-5</v>
      </c>
      <c r="CK60" s="2">
        <v>4.8970990369240663</v>
      </c>
      <c r="CL60" s="2">
        <v>0.66071204851124765</v>
      </c>
      <c r="CM60" s="2">
        <v>63.908640759377356</v>
      </c>
      <c r="CN60" s="2">
        <v>9013.9939482466598</v>
      </c>
      <c r="CO60" s="2">
        <v>419.94444903054062</v>
      </c>
      <c r="CP60" s="2">
        <v>418.01370113071334</v>
      </c>
      <c r="CQ60" s="2">
        <v>-211456.67145992198</v>
      </c>
      <c r="CR60" s="2">
        <v>-261954.61716410812</v>
      </c>
      <c r="CS60" s="2">
        <v>1.086285954134097</v>
      </c>
      <c r="CT60" s="2">
        <v>-39704.314029094465</v>
      </c>
      <c r="CU60" s="2">
        <v>-237701.77154041964</v>
      </c>
      <c r="CV60" s="2">
        <v>-63989.014452054158</v>
      </c>
      <c r="CW60" s="2">
        <v>-273766.97322379355</v>
      </c>
      <c r="CX60" s="2">
        <v>-284261.07746246632</v>
      </c>
      <c r="CY60" s="2">
        <v>-307005.74112539832</v>
      </c>
      <c r="CZ60" s="2">
        <v>9.3773555581337729E-6</v>
      </c>
      <c r="DA60" s="2">
        <v>-1.1227696228014499</v>
      </c>
      <c r="DB60" s="2">
        <v>0.28279637460935664</v>
      </c>
      <c r="DC60" s="2">
        <v>-287357.80665080296</v>
      </c>
      <c r="DD60" s="2">
        <v>0.27923851150204321</v>
      </c>
      <c r="DE60" s="2">
        <v>4.8845401050953426E-2</v>
      </c>
      <c r="DF60" s="2">
        <v>183.4370609034236</v>
      </c>
    </row>
    <row r="61" spans="1:110" ht="15" thickBot="1" x14ac:dyDescent="0.35">
      <c r="A61" s="93" t="s">
        <v>298</v>
      </c>
      <c r="B61" s="93">
        <v>21</v>
      </c>
      <c r="C61" s="93">
        <v>6.6045999999999996</v>
      </c>
      <c r="D61" s="93">
        <v>6.5381</v>
      </c>
      <c r="E61" s="94" t="s">
        <v>332</v>
      </c>
      <c r="F61" s="94" t="s">
        <v>332</v>
      </c>
      <c r="G61" s="93">
        <v>28.2821459</v>
      </c>
      <c r="H61" s="93">
        <v>55.093473699999997</v>
      </c>
      <c r="I61" s="93">
        <v>28.2821459</v>
      </c>
      <c r="J61" s="93">
        <v>55.093473699999997</v>
      </c>
      <c r="K61" s="93">
        <v>4.4578791999999998</v>
      </c>
      <c r="L61" s="94" t="s">
        <v>332</v>
      </c>
      <c r="M61" s="94" t="s">
        <v>332</v>
      </c>
      <c r="N61" s="93">
        <v>0.109454751</v>
      </c>
      <c r="O61" s="93">
        <v>0.109454751</v>
      </c>
      <c r="P61" s="93">
        <v>0.206051447</v>
      </c>
      <c r="Q61" s="93">
        <v>3.4868840599999999E-2</v>
      </c>
      <c r="R61" s="93">
        <v>4.0644803200000003E-2</v>
      </c>
      <c r="S61" s="93">
        <v>4.0644803200000003E-2</v>
      </c>
      <c r="T61" s="93">
        <v>4.973388274140075</v>
      </c>
      <c r="U61" s="93">
        <v>0.66884321130921764</v>
      </c>
      <c r="V61" s="93">
        <v>-0.85977372200000002</v>
      </c>
      <c r="W61" s="93">
        <v>1.06178594</v>
      </c>
      <c r="X61" s="93">
        <v>0.20201221800000002</v>
      </c>
      <c r="Y61" s="93">
        <v>-0.88188491902014776</v>
      </c>
      <c r="Z61" s="93">
        <v>0.98905739399272774</v>
      </c>
      <c r="AA61" s="93">
        <v>2.2111197020147719E-2</v>
      </c>
      <c r="AB61" s="93">
        <v>-0.86798446884460556</v>
      </c>
      <c r="AC61" s="93">
        <v>1.0639350510968524</v>
      </c>
      <c r="AD61" s="93">
        <v>8.2107468446054998E-3</v>
      </c>
      <c r="AE61" s="94" t="s">
        <v>332</v>
      </c>
      <c r="AF61" s="94" t="s">
        <v>332</v>
      </c>
      <c r="AG61" s="93">
        <v>192.862019</v>
      </c>
      <c r="AH61" s="93">
        <v>192.862019</v>
      </c>
      <c r="AI61" s="93">
        <v>187.448362</v>
      </c>
      <c r="AJ61" s="93">
        <v>186.989968</v>
      </c>
      <c r="AK61" s="93">
        <v>186.989968</v>
      </c>
      <c r="AL61" s="93">
        <v>64.479292200000003</v>
      </c>
      <c r="AM61" s="93">
        <v>9243.5252400000008</v>
      </c>
      <c r="AN61" s="93">
        <v>-216698.242</v>
      </c>
      <c r="AO61" s="93">
        <v>1556.1063799999999</v>
      </c>
      <c r="AP61" s="93">
        <v>-218254.34899999999</v>
      </c>
      <c r="AQ61" s="93">
        <v>18888.822899999999</v>
      </c>
      <c r="AR61" s="93">
        <v>-235587.065</v>
      </c>
      <c r="AS61" s="94" t="s">
        <v>332</v>
      </c>
      <c r="AT61" s="94" t="s">
        <v>332</v>
      </c>
      <c r="AU61" s="93">
        <v>-215948.717</v>
      </c>
      <c r="AV61" s="93">
        <v>-264896.30800000002</v>
      </c>
      <c r="AW61" s="94" t="s">
        <v>332</v>
      </c>
      <c r="AX61" s="94" t="s">
        <v>332</v>
      </c>
      <c r="AY61" s="93">
        <v>14.705636699999999</v>
      </c>
      <c r="BA61" s="11" t="s">
        <v>119</v>
      </c>
      <c r="BB61" s="11" t="s">
        <v>317</v>
      </c>
      <c r="BC61" s="2">
        <f>V37-V36</f>
        <v>4.8311000000005322E-3</v>
      </c>
      <c r="BH61" s="2">
        <v>0.41633937700000001</v>
      </c>
      <c r="BI61" s="2">
        <v>47.371795499999998</v>
      </c>
      <c r="BJ61" s="2">
        <v>0.41633938477855742</v>
      </c>
      <c r="BK61" s="2">
        <v>47.37179590488681</v>
      </c>
      <c r="BL61" s="2">
        <v>1.2760951428E-2</v>
      </c>
      <c r="BM61" s="2">
        <v>8.1805500000000001E-5</v>
      </c>
      <c r="BN61" s="2">
        <v>1.2760951084479832E-2</v>
      </c>
      <c r="BO61" s="2">
        <v>8.1805496010146564E-5</v>
      </c>
      <c r="BP61" s="2">
        <v>48.637349288040149</v>
      </c>
      <c r="BQ61" s="2">
        <v>81.875832724598325</v>
      </c>
      <c r="BR61" s="2">
        <v>0.13238116633794972</v>
      </c>
      <c r="BS61" s="2">
        <v>2.1340995771798128</v>
      </c>
      <c r="BT61" s="2">
        <v>5.8294926740459004E-2</v>
      </c>
      <c r="BU61" s="2">
        <v>0.4773753363386658</v>
      </c>
      <c r="BV61" s="2">
        <v>504273.50688582665</v>
      </c>
      <c r="BW61" s="2">
        <v>427.12038869858105</v>
      </c>
      <c r="BX61" s="2">
        <v>7.3124977807407205</v>
      </c>
      <c r="BY61" s="2">
        <v>0.61272460299999998</v>
      </c>
      <c r="BZ61" s="2">
        <v>6.8530282800000002</v>
      </c>
      <c r="CA61" s="2">
        <v>0.61272459909594923</v>
      </c>
      <c r="CB61" s="2">
        <v>6.853028774842123</v>
      </c>
      <c r="CC61" s="2">
        <v>607.85271684000008</v>
      </c>
      <c r="CD61" s="2">
        <v>145.14335163280001</v>
      </c>
      <c r="CE61" s="2">
        <v>607.85321286829071</v>
      </c>
      <c r="CF61" s="2">
        <v>145.14346388582271</v>
      </c>
      <c r="CG61" s="2">
        <v>1.0047462034799999E-3</v>
      </c>
      <c r="CH61" s="2">
        <v>1.0047477814781036E-3</v>
      </c>
      <c r="CI61" s="2">
        <v>3.7797233961303467E-5</v>
      </c>
      <c r="CJ61" s="2">
        <v>3.7810206018685935E-5</v>
      </c>
      <c r="CK61" s="2">
        <v>4.9733922307856204</v>
      </c>
      <c r="CL61" s="2">
        <v>0.66884371472113446</v>
      </c>
      <c r="CM61" s="2">
        <v>64.479344797292995</v>
      </c>
      <c r="CN61" s="2">
        <v>9243.5325553567327</v>
      </c>
      <c r="CO61" s="2">
        <v>421.4943345840444</v>
      </c>
      <c r="CP61" s="2">
        <v>419.57405986261364</v>
      </c>
      <c r="CQ61" s="2">
        <v>-219480.84483939639</v>
      </c>
      <c r="CR61" s="2">
        <v>-264927.35192097182</v>
      </c>
      <c r="CS61" s="2">
        <v>1.0669218998650216</v>
      </c>
      <c r="CT61" s="2">
        <v>-39482.741115417055</v>
      </c>
      <c r="CU61" s="2">
        <v>-237637.72168614483</v>
      </c>
      <c r="CV61" s="2">
        <v>-63627.746983827812</v>
      </c>
      <c r="CW61" s="2">
        <v>-273423.4124340961</v>
      </c>
      <c r="CX61" s="2">
        <v>-218374.16841641712</v>
      </c>
      <c r="CY61" s="2">
        <v>-235611.67014258448</v>
      </c>
      <c r="CZ61" s="2">
        <v>9.566354520804975E-6</v>
      </c>
      <c r="DA61" s="2">
        <v>-0.86276888532710405</v>
      </c>
      <c r="DB61" s="2">
        <v>0.21210983126264693</v>
      </c>
      <c r="DC61" s="2">
        <v>-219820.86390515818</v>
      </c>
      <c r="DD61" s="2">
        <v>0.20587793780212585</v>
      </c>
      <c r="DE61" s="2">
        <v>3.4835946920359906E-2</v>
      </c>
      <c r="DF61" s="2">
        <v>187.45756111915316</v>
      </c>
    </row>
    <row r="62" spans="1:110" x14ac:dyDescent="0.3">
      <c r="A62" s="93" t="s">
        <v>298</v>
      </c>
      <c r="B62" s="93">
        <v>22</v>
      </c>
      <c r="C62" s="93">
        <v>6.5381</v>
      </c>
      <c r="D62" s="93">
        <v>6.4715999999999996</v>
      </c>
      <c r="E62" s="94" t="s">
        <v>332</v>
      </c>
      <c r="F62" s="94" t="s">
        <v>332</v>
      </c>
      <c r="G62" s="93">
        <v>28.4841582</v>
      </c>
      <c r="H62" s="93">
        <v>55.241546399999997</v>
      </c>
      <c r="I62" s="93">
        <v>28.4841582</v>
      </c>
      <c r="J62" s="93">
        <v>55.241546399999997</v>
      </c>
      <c r="K62" s="93">
        <v>4.47141783</v>
      </c>
      <c r="L62" s="94" t="s">
        <v>332</v>
      </c>
      <c r="M62" s="94" t="s">
        <v>332</v>
      </c>
      <c r="N62" s="93">
        <v>7.8494210499999995E-2</v>
      </c>
      <c r="O62" s="93">
        <v>7.8494210499999995E-2</v>
      </c>
      <c r="P62" s="93">
        <v>0.148847439</v>
      </c>
      <c r="Q62" s="93">
        <v>2.4640731200000002E-2</v>
      </c>
      <c r="R62" s="93">
        <v>2.8936008700000002E-2</v>
      </c>
      <c r="S62" s="93">
        <v>2.8936008700000002E-2</v>
      </c>
      <c r="T62" s="93">
        <v>5.0310739334921095</v>
      </c>
      <c r="U62" s="93">
        <v>0.67375722592256038</v>
      </c>
      <c r="V62" s="93">
        <v>-0.64079350700000004</v>
      </c>
      <c r="W62" s="93">
        <v>0.78886625099999996</v>
      </c>
      <c r="X62" s="93">
        <v>0.14807274399999992</v>
      </c>
      <c r="Y62" s="93">
        <v>-0.65241636013684867</v>
      </c>
      <c r="Z62" s="93">
        <v>0.99207952839957581</v>
      </c>
      <c r="AA62" s="93">
        <v>1.1622853136848604E-2</v>
      </c>
      <c r="AB62" s="93">
        <v>-0.64507814120861695</v>
      </c>
      <c r="AC62" s="93">
        <v>1.0480103776825649</v>
      </c>
      <c r="AD62" s="93">
        <v>4.284634208616871E-3</v>
      </c>
      <c r="AE62" s="94" t="s">
        <v>332</v>
      </c>
      <c r="AF62" s="94" t="s">
        <v>332</v>
      </c>
      <c r="AG62" s="93">
        <v>194.11192</v>
      </c>
      <c r="AH62" s="93">
        <v>194.11192</v>
      </c>
      <c r="AI62" s="93">
        <v>190.38414599999999</v>
      </c>
      <c r="AJ62" s="93">
        <v>190.05663699999999</v>
      </c>
      <c r="AK62" s="93">
        <v>190.05663699999999</v>
      </c>
      <c r="AL62" s="93">
        <v>65.006505719999993</v>
      </c>
      <c r="AM62" s="93">
        <v>9422.3572559999993</v>
      </c>
      <c r="AN62" s="93">
        <v>-161081.97</v>
      </c>
      <c r="AO62" s="93">
        <v>1083.5565899999999</v>
      </c>
      <c r="AP62" s="93">
        <v>-162165.527</v>
      </c>
      <c r="AQ62" s="93">
        <v>13798.4118</v>
      </c>
      <c r="AR62" s="93">
        <v>-174880.38200000001</v>
      </c>
      <c r="AS62" s="94" t="s">
        <v>332</v>
      </c>
      <c r="AT62" s="94" t="s">
        <v>332</v>
      </c>
      <c r="AU62" s="93">
        <v>-222024.86600000001</v>
      </c>
      <c r="AV62" s="93">
        <v>-267102.22100000002</v>
      </c>
      <c r="AW62" s="94" t="s">
        <v>332</v>
      </c>
      <c r="AX62" s="94" t="s">
        <v>332</v>
      </c>
      <c r="AY62" s="93">
        <v>14.705690799999999</v>
      </c>
      <c r="BH62" s="2">
        <v>0.41551659099999999</v>
      </c>
      <c r="BI62" s="2">
        <v>47.567116499999997</v>
      </c>
      <c r="BJ62" s="2">
        <v>0.41551659851962236</v>
      </c>
      <c r="BK62" s="2">
        <v>47.567116890060404</v>
      </c>
      <c r="BL62" s="2">
        <v>1.2831975936E-2</v>
      </c>
      <c r="BM62" s="2">
        <v>8.2953961919999996E-5</v>
      </c>
      <c r="BN62" s="2">
        <v>1.2831975605238357E-2</v>
      </c>
      <c r="BO62" s="2">
        <v>8.2953958265966473E-5</v>
      </c>
      <c r="BP62" s="2">
        <v>49.463097950898067</v>
      </c>
      <c r="BQ62" s="2">
        <v>81.55590973235644</v>
      </c>
      <c r="BR62" s="2">
        <v>0.13146279981659398</v>
      </c>
      <c r="BS62" s="2">
        <v>2.2026231386515347</v>
      </c>
      <c r="BT62" s="2">
        <v>5.8389344685304788E-2</v>
      </c>
      <c r="BU62" s="2">
        <v>0.48004222107642264</v>
      </c>
      <c r="BV62" s="2">
        <v>502057.57364096359</v>
      </c>
      <c r="BW62" s="2">
        <v>431.02300750218177</v>
      </c>
      <c r="BX62" s="2">
        <v>7.3020438948113799</v>
      </c>
      <c r="BY62" s="2">
        <v>0.61048927799999997</v>
      </c>
      <c r="BZ62" s="2">
        <v>6.7636619700000002</v>
      </c>
      <c r="CA62" s="2">
        <v>0.61048927371530148</v>
      </c>
      <c r="CB62" s="2">
        <v>6.7636624095456295</v>
      </c>
      <c r="CC62" s="2">
        <v>612.24508500000002</v>
      </c>
      <c r="CD62" s="2">
        <v>144.81776481919999</v>
      </c>
      <c r="CE62" s="2">
        <v>612.24558709342887</v>
      </c>
      <c r="CF62" s="2">
        <v>144.81787695672458</v>
      </c>
      <c r="CG62" s="2">
        <v>1.0110947313519999E-3</v>
      </c>
      <c r="CH62" s="2">
        <v>1.0110963189981881E-3</v>
      </c>
      <c r="CI62" s="2">
        <v>3.7689242107942978E-5</v>
      </c>
      <c r="CJ62" s="2">
        <v>3.7702176981340335E-5</v>
      </c>
      <c r="CK62" s="2">
        <v>5.0310779603979281</v>
      </c>
      <c r="CL62" s="2">
        <v>0.67375773482172729</v>
      </c>
      <c r="CM62" s="2">
        <v>65.006559086398227</v>
      </c>
      <c r="CN62" s="2">
        <v>9422.3646593451977</v>
      </c>
      <c r="CO62" s="2">
        <v>422.77441768791238</v>
      </c>
      <c r="CP62" s="2">
        <v>420.86198851369522</v>
      </c>
      <c r="CQ62" s="2">
        <v>-225564.00023071279</v>
      </c>
      <c r="CR62" s="2">
        <v>-267133.13762826397</v>
      </c>
      <c r="CS62" s="2">
        <v>1.0506317750989929</v>
      </c>
      <c r="CT62" s="2">
        <v>-39270.918483681169</v>
      </c>
      <c r="CU62" s="2">
        <v>-237591.91597243579</v>
      </c>
      <c r="CV62" s="2">
        <v>-63363.748309822055</v>
      </c>
      <c r="CW62" s="2">
        <v>-273173.27217042306</v>
      </c>
      <c r="CX62" s="2">
        <v>-162263.69444281326</v>
      </c>
      <c r="CY62" s="2">
        <v>-174894.09659436805</v>
      </c>
      <c r="CZ62" s="2">
        <v>9.706334037678455E-6</v>
      </c>
      <c r="DA62" s="2">
        <v>-0.64172680818377748</v>
      </c>
      <c r="DB62" s="2">
        <v>0.15391590233094582</v>
      </c>
      <c r="DC62" s="2">
        <v>-162759.7332875659</v>
      </c>
      <c r="DD62" s="2">
        <v>0.14875695480185538</v>
      </c>
      <c r="DE62" s="2">
        <v>2.4624623467217995E-2</v>
      </c>
      <c r="DF62" s="2">
        <v>190.38868603479392</v>
      </c>
    </row>
    <row r="63" spans="1:110" x14ac:dyDescent="0.3">
      <c r="A63" s="93" t="s">
        <v>298</v>
      </c>
      <c r="B63" s="93">
        <v>23</v>
      </c>
      <c r="C63" s="93">
        <v>6.4715999999999996</v>
      </c>
      <c r="D63" s="93">
        <v>5.4075999999999897</v>
      </c>
      <c r="E63" s="94" t="s">
        <v>332</v>
      </c>
      <c r="F63" s="94" t="s">
        <v>332</v>
      </c>
      <c r="G63" s="93">
        <v>28.6322309</v>
      </c>
      <c r="H63" s="93">
        <v>55.4213965</v>
      </c>
      <c r="I63" s="93">
        <v>28.6322309</v>
      </c>
      <c r="J63" s="93">
        <v>55.4213965</v>
      </c>
      <c r="K63" s="93">
        <v>71.845933099999996</v>
      </c>
      <c r="L63" s="94" t="s">
        <v>332</v>
      </c>
      <c r="M63" s="94" t="s">
        <v>332</v>
      </c>
      <c r="N63" s="93">
        <v>5.5708128199999998E-2</v>
      </c>
      <c r="O63" s="93">
        <v>5.5708128199999998E-2</v>
      </c>
      <c r="P63" s="93">
        <v>6.2497341200000001E-2</v>
      </c>
      <c r="Q63" s="93">
        <v>1.00766252E-2</v>
      </c>
      <c r="R63" s="93">
        <v>1.0504553099999999E-2</v>
      </c>
      <c r="S63" s="93">
        <v>1.0504553099999999E-2</v>
      </c>
      <c r="T63" s="93">
        <v>5.0730750931957251</v>
      </c>
      <c r="U63" s="93">
        <v>0.67714730828002312</v>
      </c>
      <c r="V63" s="93">
        <v>-1.0162928499999999</v>
      </c>
      <c r="W63" s="93">
        <v>1.1961429699999999</v>
      </c>
      <c r="X63" s="93">
        <v>0.17985012</v>
      </c>
      <c r="Y63" s="93">
        <v>-1.0263119635417453</v>
      </c>
      <c r="Z63" s="93">
        <v>0.99940551447910164</v>
      </c>
      <c r="AA63" s="93">
        <v>1.0019113541745384E-2</v>
      </c>
      <c r="AB63" s="93">
        <v>-1.0181820951355813</v>
      </c>
      <c r="AC63" s="93">
        <v>1.0200547171534715</v>
      </c>
      <c r="AD63" s="93">
        <v>1.889245135581372E-3</v>
      </c>
      <c r="AE63" s="94" t="s">
        <v>332</v>
      </c>
      <c r="AF63" s="94" t="s">
        <v>332</v>
      </c>
      <c r="AG63" s="93">
        <v>194.975031</v>
      </c>
      <c r="AH63" s="93">
        <v>194.975031</v>
      </c>
      <c r="AI63" s="93">
        <v>194.53070600000001</v>
      </c>
      <c r="AJ63" s="93">
        <v>194.50208000000001</v>
      </c>
      <c r="AK63" s="93">
        <v>194.50208000000001</v>
      </c>
      <c r="AL63" s="93">
        <v>65.471779440000006</v>
      </c>
      <c r="AM63" s="93">
        <v>9705.7995840000003</v>
      </c>
      <c r="AN63" s="93">
        <v>-242329.954</v>
      </c>
      <c r="AO63" s="93">
        <v>2090.04873</v>
      </c>
      <c r="AP63" s="93">
        <v>-244420.003</v>
      </c>
      <c r="AQ63" s="93">
        <v>19961.537700000001</v>
      </c>
      <c r="AR63" s="93">
        <v>-262291.49200000003</v>
      </c>
      <c r="AS63" s="94" t="s">
        <v>332</v>
      </c>
      <c r="AT63" s="94" t="s">
        <v>332</v>
      </c>
      <c r="AU63" s="93">
        <v>-226502.552</v>
      </c>
      <c r="AV63" s="93">
        <v>-270607.93599999999</v>
      </c>
      <c r="AW63" s="94" t="s">
        <v>332</v>
      </c>
      <c r="AX63" s="94" t="s">
        <v>332</v>
      </c>
      <c r="AY63" s="93">
        <v>14.705744899999999</v>
      </c>
      <c r="BH63" s="2">
        <v>0.41499678800000001</v>
      </c>
      <c r="BI63" s="2">
        <v>47.945299800000001</v>
      </c>
      <c r="BJ63" s="2">
        <v>0.41499679477284451</v>
      </c>
      <c r="BK63" s="2">
        <v>47.945300178249283</v>
      </c>
      <c r="BL63" s="2">
        <v>1.2881122308000001E-2</v>
      </c>
      <c r="BM63" s="2">
        <v>8.4435918840000004E-5</v>
      </c>
      <c r="BN63" s="2">
        <v>1.2881122013865676E-2</v>
      </c>
      <c r="BO63" s="2">
        <v>8.4435914817985579E-5</v>
      </c>
      <c r="BP63" s="2">
        <v>50.262955642158261</v>
      </c>
      <c r="BQ63" s="2">
        <v>81.017982946245212</v>
      </c>
      <c r="BR63" s="2">
        <v>0.13076201595478612</v>
      </c>
      <c r="BS63" s="2">
        <v>2.3248007863881108</v>
      </c>
      <c r="BT63" s="2">
        <v>5.8448087151010471E-2</v>
      </c>
      <c r="BU63" s="2">
        <v>0.48588760308646106</v>
      </c>
      <c r="BV63" s="2">
        <v>499149.75225298695</v>
      </c>
      <c r="BW63" s="2">
        <v>433.80633124215666</v>
      </c>
      <c r="BX63" s="2">
        <v>7.2680325510241657</v>
      </c>
      <c r="BY63" s="2">
        <v>0.60877289199999995</v>
      </c>
      <c r="BZ63" s="2">
        <v>6.6660866099999998</v>
      </c>
      <c r="CA63" s="2">
        <v>0.60877288828960208</v>
      </c>
      <c r="CB63" s="2">
        <v>6.6660870797964389</v>
      </c>
      <c r="CC63" s="2">
        <v>615.57830723999996</v>
      </c>
      <c r="CD63" s="2">
        <v>143.68621564639997</v>
      </c>
      <c r="CE63" s="2">
        <v>615.5788116608411</v>
      </c>
      <c r="CF63" s="2">
        <v>143.68632651136284</v>
      </c>
      <c r="CG63" s="2">
        <v>1.0165683522160001E-3</v>
      </c>
      <c r="CH63" s="2">
        <v>1.0165699416844281E-3</v>
      </c>
      <c r="CI63" s="2">
        <v>3.7338963085539718E-5</v>
      </c>
      <c r="CJ63" s="2">
        <v>3.7351777729010264E-5</v>
      </c>
      <c r="CK63" s="2">
        <v>5.0730791345956936</v>
      </c>
      <c r="CL63" s="2">
        <v>0.67714781563679671</v>
      </c>
      <c r="CM63" s="2">
        <v>65.471833166828105</v>
      </c>
      <c r="CN63" s="2">
        <v>9705.8071665966963</v>
      </c>
      <c r="CO63" s="2">
        <v>424.56643066609166</v>
      </c>
      <c r="CP63" s="2">
        <v>422.64962021659409</v>
      </c>
      <c r="CQ63" s="2">
        <v>-230046.13224972316</v>
      </c>
      <c r="CR63" s="2">
        <v>-270638.60841657163</v>
      </c>
      <c r="CS63" s="2">
        <v>1.0204040410078643</v>
      </c>
      <c r="CT63" s="2">
        <v>-39078.83923684452</v>
      </c>
      <c r="CU63" s="2">
        <v>-237559.540229256</v>
      </c>
      <c r="CV63" s="2">
        <v>-63001.586340195427</v>
      </c>
      <c r="CW63" s="2">
        <v>-272811.90007650387</v>
      </c>
      <c r="CX63" s="2">
        <v>-244439.62909895222</v>
      </c>
      <c r="CY63" s="2">
        <v>-262293.97467265429</v>
      </c>
      <c r="CZ63" s="2">
        <v>1.5673561148296506E-4</v>
      </c>
      <c r="DA63" s="2">
        <v>-1.0122046801360309</v>
      </c>
      <c r="DB63" s="2">
        <v>0.1798711598082802</v>
      </c>
      <c r="DC63" s="2">
        <v>-241552.70889903023</v>
      </c>
      <c r="DD63" s="2">
        <v>6.2496934758489144E-2</v>
      </c>
      <c r="DE63" s="2">
        <v>1.0076556901151133E-2</v>
      </c>
      <c r="DF63" s="2">
        <v>194.53073170137361</v>
      </c>
    </row>
    <row r="64" spans="1:110" x14ac:dyDescent="0.3">
      <c r="A64" s="93" t="s">
        <v>298</v>
      </c>
      <c r="B64" s="93">
        <v>24</v>
      </c>
      <c r="C64" s="93">
        <v>5.4075999999999897</v>
      </c>
      <c r="D64" s="93">
        <v>4.3435999999999897</v>
      </c>
      <c r="E64" s="94" t="s">
        <v>332</v>
      </c>
      <c r="F64" s="94" t="s">
        <v>332</v>
      </c>
      <c r="G64" s="93">
        <v>28.812080999999999</v>
      </c>
      <c r="H64" s="93">
        <v>55.516113500000003</v>
      </c>
      <c r="I64" s="93">
        <v>28.812080999999999</v>
      </c>
      <c r="J64" s="93">
        <v>55.516113500000003</v>
      </c>
      <c r="K64" s="93">
        <v>72.026081500000004</v>
      </c>
      <c r="L64" s="94" t="s">
        <v>332</v>
      </c>
      <c r="M64" s="94" t="s">
        <v>332</v>
      </c>
      <c r="N64" s="93">
        <v>2.0087238899999998E-2</v>
      </c>
      <c r="O64" s="93">
        <v>2.0087238899999998E-2</v>
      </c>
      <c r="P64" s="93">
        <v>2.25408863E-2</v>
      </c>
      <c r="Q64" s="93">
        <v>3.6018349999999998E-3</v>
      </c>
      <c r="R64" s="93">
        <v>3.75949367E-3</v>
      </c>
      <c r="S64" s="93">
        <v>3.75949367E-3</v>
      </c>
      <c r="T64" s="93">
        <v>5.1322053036181625</v>
      </c>
      <c r="U64" s="93">
        <v>0.67955263907779473</v>
      </c>
      <c r="V64" s="93">
        <v>-0.37346452800000002</v>
      </c>
      <c r="W64" s="93">
        <v>0.46818154299999998</v>
      </c>
      <c r="X64" s="93">
        <v>9.471701499999996E-2</v>
      </c>
      <c r="Y64" s="93">
        <v>-0.37536713130819988</v>
      </c>
      <c r="Z64" s="93">
        <v>0.99969058114035747</v>
      </c>
      <c r="AA64" s="93">
        <v>1.9026033081998826E-3</v>
      </c>
      <c r="AB64" s="93">
        <v>-0.37382061601833383</v>
      </c>
      <c r="AC64" s="93">
        <v>1.0074591965125927</v>
      </c>
      <c r="AD64" s="93">
        <v>3.5608801833379489E-4</v>
      </c>
      <c r="AE64" s="94" t="s">
        <v>332</v>
      </c>
      <c r="AF64" s="94" t="s">
        <v>332</v>
      </c>
      <c r="AG64" s="93">
        <v>196.51807400000001</v>
      </c>
      <c r="AH64" s="93">
        <v>196.51807400000001</v>
      </c>
      <c r="AI64" s="93">
        <v>196.35127600000001</v>
      </c>
      <c r="AJ64" s="93">
        <v>196.33963199999999</v>
      </c>
      <c r="AK64" s="93">
        <v>196.33963199999999</v>
      </c>
      <c r="AL64" s="93">
        <v>66.228078600000003</v>
      </c>
      <c r="AM64" s="93">
        <v>9829.8737280000005</v>
      </c>
      <c r="AN64" s="93">
        <v>-95941.537899999996</v>
      </c>
      <c r="AO64" s="93">
        <v>795.65452300000004</v>
      </c>
      <c r="AP64" s="93">
        <v>-96737.1924</v>
      </c>
      <c r="AQ64" s="93">
        <v>8244.1087299999999</v>
      </c>
      <c r="AR64" s="93">
        <v>-104185.647</v>
      </c>
      <c r="AS64" s="94" t="s">
        <v>332</v>
      </c>
      <c r="AT64" s="94" t="s">
        <v>332</v>
      </c>
      <c r="AU64" s="93">
        <v>-233499.389</v>
      </c>
      <c r="AV64" s="93">
        <v>-271874.42200000002</v>
      </c>
      <c r="AW64" s="94" t="s">
        <v>332</v>
      </c>
      <c r="AX64" s="94" t="s">
        <v>332</v>
      </c>
      <c r="AY64" s="93">
        <v>14.7066114</v>
      </c>
      <c r="BH64" s="2">
        <v>0.41398507000000001</v>
      </c>
      <c r="BI64" s="2">
        <v>48.084492099999999</v>
      </c>
      <c r="BJ64" s="2">
        <v>0.41398507701001724</v>
      </c>
      <c r="BK64" s="2">
        <v>48.084492523048112</v>
      </c>
      <c r="BL64" s="2">
        <v>1.2968540783999999E-2</v>
      </c>
      <c r="BM64" s="2">
        <v>8.5078951200000006E-5</v>
      </c>
      <c r="BN64" s="2">
        <v>1.2968540434490715E-2</v>
      </c>
      <c r="BO64" s="2">
        <v>8.5078947584925674E-5</v>
      </c>
      <c r="BP64" s="2">
        <v>51.874057136643373</v>
      </c>
      <c r="BQ64" s="2">
        <v>80.841329033493935</v>
      </c>
      <c r="BR64" s="2">
        <v>0.1297271478510435</v>
      </c>
      <c r="BS64" s="2">
        <v>2.3740515315803963</v>
      </c>
      <c r="BT64" s="2">
        <v>5.856189859843796E-2</v>
      </c>
      <c r="BU64" s="2">
        <v>0.48771246971444049</v>
      </c>
      <c r="BV64" s="2">
        <v>497350.85480428155</v>
      </c>
      <c r="BW64" s="2">
        <v>437.59805355634614</v>
      </c>
      <c r="BX64" s="2">
        <v>7.2593788016053118</v>
      </c>
      <c r="BY64" s="2">
        <v>0.60614350299999997</v>
      </c>
      <c r="BZ64" s="2">
        <v>6.6188863600000003</v>
      </c>
      <c r="CA64" s="2">
        <v>0.60614349806955115</v>
      </c>
      <c r="CB64" s="2">
        <v>6.6188867703995324</v>
      </c>
      <c r="CC64" s="2">
        <v>619.44855778399995</v>
      </c>
      <c r="CD64" s="2">
        <v>143.44612960880002</v>
      </c>
      <c r="CE64" s="2">
        <v>619.44906803676884</v>
      </c>
      <c r="CF64" s="2">
        <v>143.44624093821585</v>
      </c>
      <c r="CG64" s="2">
        <v>1.0211485848319998E-3</v>
      </c>
      <c r="CH64" s="2">
        <v>1.0211501882824326E-3</v>
      </c>
      <c r="CI64" s="2">
        <v>3.7250100050916497E-5</v>
      </c>
      <c r="CJ64" s="2">
        <v>3.7262884210047916E-5</v>
      </c>
      <c r="CK64" s="2">
        <v>5.1322093908004538</v>
      </c>
      <c r="CL64" s="2">
        <v>0.67955315168757113</v>
      </c>
      <c r="CM64" s="2">
        <v>66.228133276864071</v>
      </c>
      <c r="CN64" s="2">
        <v>9829.8814430819784</v>
      </c>
      <c r="CO64" s="2">
        <v>425.63099980561458</v>
      </c>
      <c r="CP64" s="2">
        <v>423.7305320211097</v>
      </c>
      <c r="CQ64" s="2">
        <v>-237051.83882609816</v>
      </c>
      <c r="CR64" s="2">
        <v>-271905.00703362969</v>
      </c>
      <c r="CS64" s="2">
        <v>1.0075944162372288</v>
      </c>
      <c r="CT64" s="2">
        <v>-38689.010625355288</v>
      </c>
      <c r="CU64" s="2">
        <v>-237492.80856418342</v>
      </c>
      <c r="CV64" s="2">
        <v>-62843.546386820242</v>
      </c>
      <c r="CW64" s="2">
        <v>-272663.2378994301</v>
      </c>
      <c r="CX64" s="2">
        <v>-96740.776472997706</v>
      </c>
      <c r="CY64" s="2">
        <v>-104186.06004993133</v>
      </c>
      <c r="CZ64" s="2">
        <v>1.5894425027248262E-4</v>
      </c>
      <c r="DA64" s="2">
        <v>-0.37188952604026532</v>
      </c>
      <c r="DB64" s="2">
        <v>9.4578470649691396E-2</v>
      </c>
      <c r="DC64" s="2">
        <v>-95602.711208905297</v>
      </c>
      <c r="DD64" s="2">
        <v>2.2540771994470681E-2</v>
      </c>
      <c r="DE64" s="2">
        <v>3.6018165001264028E-3</v>
      </c>
      <c r="DF64" s="2">
        <v>196.35128717961612</v>
      </c>
    </row>
    <row r="65" spans="1:110" x14ac:dyDescent="0.3">
      <c r="A65" s="93" t="s">
        <v>298</v>
      </c>
      <c r="B65" s="93">
        <v>25</v>
      </c>
      <c r="C65" s="93">
        <v>4.3435999999999897</v>
      </c>
      <c r="D65" s="93">
        <v>3.2795999999999901</v>
      </c>
      <c r="E65" s="94" t="s">
        <v>332</v>
      </c>
      <c r="F65" s="94" t="s">
        <v>332</v>
      </c>
      <c r="G65" s="93">
        <v>28.906797999999998</v>
      </c>
      <c r="H65" s="93">
        <v>55.549598099999997</v>
      </c>
      <c r="I65" s="93">
        <v>28.906797999999998</v>
      </c>
      <c r="J65" s="93">
        <v>55.549598099999997</v>
      </c>
      <c r="K65" s="93">
        <v>72.103449299999994</v>
      </c>
      <c r="L65" s="94" t="s">
        <v>332</v>
      </c>
      <c r="M65" s="94" t="s">
        <v>332</v>
      </c>
      <c r="N65" s="93">
        <v>7.1018121200000003E-3</v>
      </c>
      <c r="O65" s="93">
        <v>7.1018121200000003E-3</v>
      </c>
      <c r="P65" s="93">
        <v>7.9801714399999994E-3</v>
      </c>
      <c r="Q65" s="93">
        <v>1.2717868399999999E-3</v>
      </c>
      <c r="R65" s="93">
        <v>1.3287821099999999E-3</v>
      </c>
      <c r="S65" s="93">
        <v>1.3287821099999999E-3</v>
      </c>
      <c r="T65" s="93">
        <v>5.1587267825855818</v>
      </c>
      <c r="U65" s="93">
        <v>0.6803315957616145</v>
      </c>
      <c r="V65" s="93">
        <v>-0.13489917000000001</v>
      </c>
      <c r="W65" s="93">
        <v>0.168383692</v>
      </c>
      <c r="X65" s="93">
        <v>3.3484521999999989E-2</v>
      </c>
      <c r="Y65" s="93">
        <v>-0.13513697078417203</v>
      </c>
      <c r="Z65" s="93">
        <v>0.99989130195119047</v>
      </c>
      <c r="AA65" s="93">
        <v>2.3780078417200658E-4</v>
      </c>
      <c r="AB65" s="93">
        <v>-0.13494366363379551</v>
      </c>
      <c r="AC65" s="93">
        <v>1.0026721149538889</v>
      </c>
      <c r="AD65" s="93">
        <v>4.4493633795501401E-5</v>
      </c>
      <c r="AE65" s="94" t="s">
        <v>332</v>
      </c>
      <c r="AF65" s="94" t="s">
        <v>332</v>
      </c>
      <c r="AG65" s="93">
        <v>197.06782200000001</v>
      </c>
      <c r="AH65" s="93">
        <v>197.06782200000001</v>
      </c>
      <c r="AI65" s="93">
        <v>197.00263200000001</v>
      </c>
      <c r="AJ65" s="93">
        <v>196.998481</v>
      </c>
      <c r="AK65" s="93">
        <v>196.998481</v>
      </c>
      <c r="AL65" s="93">
        <v>66.64498128000001</v>
      </c>
      <c r="AM65" s="93">
        <v>9875.6673119999996</v>
      </c>
      <c r="AN65" s="93">
        <v>-34476.793899999997</v>
      </c>
      <c r="AO65" s="93">
        <v>313.255517</v>
      </c>
      <c r="AP65" s="93">
        <v>-34790.049400000004</v>
      </c>
      <c r="AQ65" s="93">
        <v>2956.23029</v>
      </c>
      <c r="AR65" s="93">
        <v>-37433.0242</v>
      </c>
      <c r="AS65" s="94" t="s">
        <v>332</v>
      </c>
      <c r="AT65" s="94" t="s">
        <v>332</v>
      </c>
      <c r="AU65" s="93">
        <v>-236053.29199999999</v>
      </c>
      <c r="AV65" s="93">
        <v>-272331.18800000002</v>
      </c>
      <c r="AW65" s="94" t="s">
        <v>332</v>
      </c>
      <c r="AX65" s="94" t="s">
        <v>332</v>
      </c>
      <c r="AY65" s="93">
        <v>14.707478500000001</v>
      </c>
      <c r="BH65" s="2">
        <v>0.413666743</v>
      </c>
      <c r="BI65" s="2">
        <v>48.136893800000003</v>
      </c>
      <c r="BJ65" s="2">
        <v>0.41366674973756729</v>
      </c>
      <c r="BK65" s="2">
        <v>48.136894151211671</v>
      </c>
      <c r="BL65" s="2">
        <v>1.2999262716E-2</v>
      </c>
      <c r="BM65" s="2">
        <v>8.5304699639999996E-5</v>
      </c>
      <c r="BN65" s="2">
        <v>1.2999262428416643E-2</v>
      </c>
      <c r="BO65" s="2">
        <v>8.5304696196044318E-5</v>
      </c>
      <c r="BP65" s="2">
        <v>52.647291487265086</v>
      </c>
      <c r="BQ65" s="2">
        <v>80.77748512071048</v>
      </c>
      <c r="BR65" s="2">
        <v>0.12934295910878307</v>
      </c>
      <c r="BS65" s="2">
        <v>2.3925304817786461</v>
      </c>
      <c r="BT65" s="2">
        <v>5.8600127615783988E-2</v>
      </c>
      <c r="BU65" s="2">
        <v>0.48840755886877879</v>
      </c>
      <c r="BV65" s="2">
        <v>496691.20481981791</v>
      </c>
      <c r="BW65" s="2">
        <v>439.37446594363189</v>
      </c>
      <c r="BX65" s="2">
        <v>7.2558500064667841</v>
      </c>
      <c r="BY65" s="2">
        <v>0.60514136900000004</v>
      </c>
      <c r="BZ65" s="2">
        <v>6.6027046599999997</v>
      </c>
      <c r="CA65" s="2">
        <v>0.60514136444848821</v>
      </c>
      <c r="CB65" s="2">
        <v>6.6027050698852836</v>
      </c>
      <c r="CC65" s="2">
        <v>621.52082131999998</v>
      </c>
      <c r="CD65" s="2">
        <v>143.3474240752</v>
      </c>
      <c r="CE65" s="2">
        <v>621.52132843571678</v>
      </c>
      <c r="CF65" s="2">
        <v>143.34753554301207</v>
      </c>
      <c r="CG65" s="2">
        <v>1.022760042904E-3</v>
      </c>
      <c r="CH65" s="2">
        <v>1.0227616477737056E-3</v>
      </c>
      <c r="CI65" s="2">
        <v>3.7213894093686353E-5</v>
      </c>
      <c r="CJ65" s="2">
        <v>3.722666592505523E-5</v>
      </c>
      <c r="CK65" s="2">
        <v>5.1587308981595674</v>
      </c>
      <c r="CL65" s="2">
        <v>0.68033211225260937</v>
      </c>
      <c r="CM65" s="2">
        <v>66.645036520583275</v>
      </c>
      <c r="CN65" s="2">
        <v>9875.6751164133275</v>
      </c>
      <c r="CO65" s="2">
        <v>426.08819716219676</v>
      </c>
      <c r="CP65" s="2">
        <v>424.19320906564167</v>
      </c>
      <c r="CQ65" s="2">
        <v>-239608.6854530173</v>
      </c>
      <c r="CR65" s="2">
        <v>-272361.74226948241</v>
      </c>
      <c r="CS65" s="2">
        <v>1.0027229682544978</v>
      </c>
      <c r="CT65" s="2">
        <v>-38509.642090612309</v>
      </c>
      <c r="CU65" s="2">
        <v>-237466.24490576785</v>
      </c>
      <c r="CV65" s="2">
        <v>-62787.448532337534</v>
      </c>
      <c r="CW65" s="2">
        <v>-272609.99727556115</v>
      </c>
      <c r="CX65" s="2">
        <v>-34790.52428758872</v>
      </c>
      <c r="CY65" s="2">
        <v>-37433.103123938869</v>
      </c>
      <c r="CZ65" s="2">
        <v>1.5998633235856277E-4</v>
      </c>
      <c r="DA65" s="2">
        <v>-0.1343108210223441</v>
      </c>
      <c r="DB65" s="2">
        <v>3.347620709073066E-2</v>
      </c>
      <c r="DC65" s="2">
        <v>-34359.661606452479</v>
      </c>
      <c r="DD65" s="2">
        <v>7.9801582184548456E-3</v>
      </c>
      <c r="DE65" s="2">
        <v>1.2717847268585868E-3</v>
      </c>
      <c r="DF65" s="2">
        <v>197.00263915242792</v>
      </c>
    </row>
    <row r="66" spans="1:110" x14ac:dyDescent="0.3">
      <c r="A66" s="93" t="s">
        <v>298</v>
      </c>
      <c r="B66" s="93">
        <v>26</v>
      </c>
      <c r="C66" s="93">
        <v>3.2795999999999901</v>
      </c>
      <c r="D66" s="93">
        <v>3.2130999999999901</v>
      </c>
      <c r="E66" s="94" t="s">
        <v>332</v>
      </c>
      <c r="F66" s="94" t="s">
        <v>332</v>
      </c>
      <c r="G66" s="93">
        <v>28.940282499999999</v>
      </c>
      <c r="H66" s="93">
        <v>55.558588200000003</v>
      </c>
      <c r="I66" s="93">
        <v>28.940282499999999</v>
      </c>
      <c r="J66" s="93">
        <v>55.558588200000003</v>
      </c>
      <c r="K66" s="93">
        <v>4.50774761</v>
      </c>
      <c r="L66" s="94" t="s">
        <v>332</v>
      </c>
      <c r="M66" s="94" t="s">
        <v>332</v>
      </c>
      <c r="N66" s="93">
        <v>2.4323014699999999E-3</v>
      </c>
      <c r="O66" s="93">
        <v>2.4323014699999999E-3</v>
      </c>
      <c r="P66" s="93">
        <v>4.7999921399999998E-3</v>
      </c>
      <c r="Q66" s="93">
        <v>7.6457329599999996E-4</v>
      </c>
      <c r="R66" s="93">
        <v>9.1856908300000004E-4</v>
      </c>
      <c r="S66" s="93">
        <v>9.1856908300000004E-4</v>
      </c>
      <c r="T66" s="93">
        <v>5.1681323134500872</v>
      </c>
      <c r="U66" s="93">
        <v>0.68063298455269394</v>
      </c>
      <c r="V66" s="93">
        <v>-2.2778911299999999E-2</v>
      </c>
      <c r="W66" s="93">
        <v>3.1769079300000003E-2</v>
      </c>
      <c r="X66" s="93">
        <v>8.9901680000000032E-3</v>
      </c>
      <c r="Y66" s="93">
        <v>-2.2800778098841946E-2</v>
      </c>
      <c r="Z66" s="93">
        <v>0.99953356095685175</v>
      </c>
      <c r="AA66" s="93">
        <v>2.1866798841946965E-5</v>
      </c>
      <c r="AB66" s="93">
        <v>-2.2787169390375776E-2</v>
      </c>
      <c r="AC66" s="93">
        <v>1.0017599671215649</v>
      </c>
      <c r="AD66" s="93">
        <v>8.2580903757759475E-6</v>
      </c>
      <c r="AE66" s="94" t="s">
        <v>332</v>
      </c>
      <c r="AF66" s="94" t="s">
        <v>332</v>
      </c>
      <c r="AG66" s="93">
        <v>197.27789999999999</v>
      </c>
      <c r="AH66" s="93">
        <v>197.27789999999999</v>
      </c>
      <c r="AI66" s="93">
        <v>197.146154</v>
      </c>
      <c r="AJ66" s="93">
        <v>197.132642</v>
      </c>
      <c r="AK66" s="93">
        <v>197.132642</v>
      </c>
      <c r="AL66" s="93">
        <v>66.803387040000004</v>
      </c>
      <c r="AM66" s="93">
        <v>9884.7522719999997</v>
      </c>
      <c r="AN66" s="93">
        <v>-6628.1829399999997</v>
      </c>
      <c r="AO66" s="93">
        <v>39.672924399999999</v>
      </c>
      <c r="AP66" s="93">
        <v>-6667.8558700000003</v>
      </c>
      <c r="AQ66" s="93">
        <v>602.07031500000005</v>
      </c>
      <c r="AR66" s="93">
        <v>-7230.2532600000004</v>
      </c>
      <c r="AS66" s="94" t="s">
        <v>332</v>
      </c>
      <c r="AT66" s="94" t="s">
        <v>332</v>
      </c>
      <c r="AU66" s="93">
        <v>-236971.48199999999</v>
      </c>
      <c r="AV66" s="93">
        <v>-272406.42200000002</v>
      </c>
      <c r="AW66" s="94" t="s">
        <v>332</v>
      </c>
      <c r="AX66" s="94" t="s">
        <v>332</v>
      </c>
      <c r="AY66" s="93">
        <v>14.708346000000001</v>
      </c>
      <c r="BH66" s="2">
        <v>0.413555793</v>
      </c>
      <c r="BI66" s="2">
        <v>48.144345299999998</v>
      </c>
      <c r="BJ66" s="2">
        <v>0.41355580089180721</v>
      </c>
      <c r="BK66" s="2">
        <v>48.144345692411235</v>
      </c>
      <c r="BL66" s="2">
        <v>1.3010537628E-2</v>
      </c>
      <c r="BM66" s="2">
        <v>8.5356443880000004E-5</v>
      </c>
      <c r="BN66" s="2">
        <v>1.3010537271033934E-2</v>
      </c>
      <c r="BO66" s="2">
        <v>8.5356440094022464E-5</v>
      </c>
      <c r="BP66" s="2">
        <v>52.94994231755647</v>
      </c>
      <c r="BQ66" s="2">
        <v>80.76884963932261</v>
      </c>
      <c r="BR66" s="2">
        <v>0.12920899164809935</v>
      </c>
      <c r="BS66" s="2">
        <v>2.3956364846405958</v>
      </c>
      <c r="BT66" s="2">
        <v>5.8615399872958343E-2</v>
      </c>
      <c r="BU66" s="2">
        <v>0.48847096432443432</v>
      </c>
      <c r="BV66" s="2">
        <v>496513.41054426855</v>
      </c>
      <c r="BW66" s="2">
        <v>440.00143210183472</v>
      </c>
      <c r="BX66" s="2">
        <v>7.2559010811500455</v>
      </c>
      <c r="BY66" s="2">
        <v>0.60478235800000002</v>
      </c>
      <c r="BZ66" s="2">
        <v>6.5983892300000004</v>
      </c>
      <c r="CA66" s="2">
        <v>0.60478235369168831</v>
      </c>
      <c r="CB66" s="2">
        <v>6.5983896861608562</v>
      </c>
      <c r="CC66" s="2">
        <v>622.23748099199997</v>
      </c>
      <c r="CD66" s="2">
        <v>143.35522822559997</v>
      </c>
      <c r="CE66" s="2">
        <v>622.23798830819601</v>
      </c>
      <c r="CF66" s="2">
        <v>143.35533922621605</v>
      </c>
      <c r="CG66" s="2">
        <v>1.023322014008E-3</v>
      </c>
      <c r="CH66" s="2">
        <v>1.0233236156332339E-3</v>
      </c>
      <c r="CI66" s="2">
        <v>3.7214418024439919E-5</v>
      </c>
      <c r="CJ66" s="2">
        <v>3.7227190011650512E-5</v>
      </c>
      <c r="CK66" s="2">
        <v>5.1681364188975136</v>
      </c>
      <c r="CL66" s="2">
        <v>0.68063349828090636</v>
      </c>
      <c r="CM66" s="2">
        <v>66.803442396378941</v>
      </c>
      <c r="CN66" s="2">
        <v>9884.7600525591988</v>
      </c>
      <c r="CO66" s="2">
        <v>426.20941351433521</v>
      </c>
      <c r="CP66" s="2">
        <v>424.31689908225866</v>
      </c>
      <c r="CQ66" s="2">
        <v>-240528.0384541362</v>
      </c>
      <c r="CR66" s="2">
        <v>-272436.97311749472</v>
      </c>
      <c r="CS66" s="2">
        <v>1.0018867788700243</v>
      </c>
      <c r="CT66" s="2">
        <v>-38439.242604499239</v>
      </c>
      <c r="CU66" s="2">
        <v>-237455.54954180293</v>
      </c>
      <c r="CV66" s="2">
        <v>-62774.969969971004</v>
      </c>
      <c r="CW66" s="2">
        <v>-272599.16061595792</v>
      </c>
      <c r="CX66" s="2">
        <v>-6668.1400858915476</v>
      </c>
      <c r="CY66" s="2">
        <v>-7230.2788779156717</v>
      </c>
      <c r="CZ66" s="2">
        <v>1.0022907412868849E-5</v>
      </c>
      <c r="DA66" s="2">
        <v>-2.2686067665351944E-2</v>
      </c>
      <c r="DB66" s="2">
        <v>8.9763978269753325E-3</v>
      </c>
      <c r="DC66" s="2">
        <v>-6606.9010668219198</v>
      </c>
      <c r="DD66" s="2">
        <v>4.799759958572721E-3</v>
      </c>
      <c r="DE66" s="2">
        <v>7.6453626694465259E-4</v>
      </c>
      <c r="DF66" s="2">
        <v>197.14617089259576</v>
      </c>
    </row>
    <row r="67" spans="1:110" x14ac:dyDescent="0.3">
      <c r="A67" s="93" t="s">
        <v>298</v>
      </c>
      <c r="B67" s="93">
        <v>27</v>
      </c>
      <c r="C67" s="93">
        <v>3.2130999999999901</v>
      </c>
      <c r="D67" s="93">
        <v>3.1465999999999901</v>
      </c>
      <c r="E67" s="94" t="s">
        <v>332</v>
      </c>
      <c r="F67" s="94" t="s">
        <v>332</v>
      </c>
      <c r="G67" s="93">
        <v>28.949272700000002</v>
      </c>
      <c r="H67" s="93">
        <v>55.562215899999998</v>
      </c>
      <c r="I67" s="93">
        <v>28.949272700000002</v>
      </c>
      <c r="J67" s="93">
        <v>55.562215899999998</v>
      </c>
      <c r="K67" s="93">
        <v>4.5082479700000002</v>
      </c>
      <c r="L67" s="94" t="s">
        <v>332</v>
      </c>
      <c r="M67" s="94" t="s">
        <v>332</v>
      </c>
      <c r="N67" s="93">
        <v>1.64469013E-3</v>
      </c>
      <c r="O67" s="93">
        <v>1.64469013E-3</v>
      </c>
      <c r="P67" s="93">
        <v>3.2954078700000002E-3</v>
      </c>
      <c r="Q67" s="93">
        <v>5.2478473000000005E-4</v>
      </c>
      <c r="R67" s="93">
        <v>6.3229480499999997E-4</v>
      </c>
      <c r="S67" s="93">
        <v>6.3229480499999997E-4</v>
      </c>
      <c r="T67" s="93">
        <v>5.1702337413329325</v>
      </c>
      <c r="U67" s="93">
        <v>0.68069065546356022</v>
      </c>
      <c r="V67" s="93">
        <v>-1.5902701700000001E-2</v>
      </c>
      <c r="W67" s="93">
        <v>1.9530360699999999E-2</v>
      </c>
      <c r="X67" s="93">
        <v>3.6276589999999984E-3</v>
      </c>
      <c r="Y67" s="93">
        <v>-1.5908668074952306E-2</v>
      </c>
      <c r="Z67" s="93">
        <v>0.99981197617441808</v>
      </c>
      <c r="AA67" s="93">
        <v>5.966374952305667E-6</v>
      </c>
      <c r="AB67" s="93">
        <v>-1.590499544994001E-2</v>
      </c>
      <c r="AC67" s="93">
        <v>1.0012031323792117</v>
      </c>
      <c r="AD67" s="93">
        <v>2.2937499400114939E-6</v>
      </c>
      <c r="AE67" s="94" t="s">
        <v>332</v>
      </c>
      <c r="AF67" s="94" t="s">
        <v>332</v>
      </c>
      <c r="AG67" s="93">
        <v>197.304168</v>
      </c>
      <c r="AH67" s="93">
        <v>197.304168</v>
      </c>
      <c r="AI67" s="93">
        <v>197.21280400000001</v>
      </c>
      <c r="AJ67" s="93">
        <v>197.20547300000001</v>
      </c>
      <c r="AK67" s="93">
        <v>197.20547300000001</v>
      </c>
      <c r="AL67" s="93">
        <v>66.840526079999989</v>
      </c>
      <c r="AM67" s="93">
        <v>9890.008092</v>
      </c>
      <c r="AN67" s="93">
        <v>-3998.8022500000002</v>
      </c>
      <c r="AO67" s="93">
        <v>27.531042599999999</v>
      </c>
      <c r="AP67" s="93">
        <v>-4026.3332999999998</v>
      </c>
      <c r="AQ67" s="93">
        <v>326.832247</v>
      </c>
      <c r="AR67" s="93">
        <v>-4325.6345000000001</v>
      </c>
      <c r="AS67" s="94" t="s">
        <v>332</v>
      </c>
      <c r="AT67" s="94" t="s">
        <v>332</v>
      </c>
      <c r="AU67" s="93">
        <v>-237126.84899999999</v>
      </c>
      <c r="AV67" s="93">
        <v>-272460.60600000003</v>
      </c>
      <c r="AW67" s="94" t="s">
        <v>332</v>
      </c>
      <c r="AX67" s="94" t="s">
        <v>332</v>
      </c>
      <c r="AY67" s="93">
        <v>14.7084002</v>
      </c>
      <c r="BH67" s="2">
        <v>0.41354682799999998</v>
      </c>
      <c r="BI67" s="2">
        <v>48.150921199999999</v>
      </c>
      <c r="BJ67" s="2">
        <v>0.41354683473289361</v>
      </c>
      <c r="BK67" s="2">
        <v>48.150921580678144</v>
      </c>
      <c r="BL67" s="2">
        <v>1.3011995663999999E-2</v>
      </c>
      <c r="BM67" s="2">
        <v>8.5379975639999993E-5</v>
      </c>
      <c r="BN67" s="2">
        <v>1.3011995381329829E-2</v>
      </c>
      <c r="BO67" s="2">
        <v>8.537997186876107E-5</v>
      </c>
      <c r="BP67" s="2">
        <v>53.007879452740511</v>
      </c>
      <c r="BQ67" s="2">
        <v>80.760893776022598</v>
      </c>
      <c r="BR67" s="2">
        <v>0.12918315272272371</v>
      </c>
      <c r="BS67" s="2">
        <v>2.397857985578999</v>
      </c>
      <c r="BT67" s="2">
        <v>5.8616692877194211E-2</v>
      </c>
      <c r="BU67" s="2">
        <v>0.48856567041890614</v>
      </c>
      <c r="BV67" s="2">
        <v>496448.31482513744</v>
      </c>
      <c r="BW67" s="2">
        <v>440.14765973293345</v>
      </c>
      <c r="BX67" s="2">
        <v>7.2553838648783913</v>
      </c>
      <c r="BY67" s="2">
        <v>0.604715</v>
      </c>
      <c r="BZ67" s="2">
        <v>6.59684531</v>
      </c>
      <c r="CA67" s="2">
        <v>0.60471499600476541</v>
      </c>
      <c r="CB67" s="2">
        <v>6.5968457613329239</v>
      </c>
      <c r="CC67" s="2">
        <v>622.44384632799995</v>
      </c>
      <c r="CD67" s="2">
        <v>143.3390409376</v>
      </c>
      <c r="CE67" s="2">
        <v>622.44435372075327</v>
      </c>
      <c r="CF67" s="2">
        <v>143.33915208787607</v>
      </c>
      <c r="CG67" s="2">
        <v>1.023466077336E-3</v>
      </c>
      <c r="CH67" s="2">
        <v>1.0234676800163281E-3</v>
      </c>
      <c r="CI67" s="2">
        <v>3.7209112780040734E-5</v>
      </c>
      <c r="CJ67" s="2">
        <v>3.7221882932087213E-5</v>
      </c>
      <c r="CK67" s="2">
        <v>5.1702378662243333</v>
      </c>
      <c r="CL67" s="2">
        <v>0.68069116645654149</v>
      </c>
      <c r="CM67" s="2">
        <v>66.840581673095201</v>
      </c>
      <c r="CN67" s="2">
        <v>9890.0158736290086</v>
      </c>
      <c r="CO67" s="2">
        <v>426.25672276068104</v>
      </c>
      <c r="CP67" s="2">
        <v>424.36433468332103</v>
      </c>
      <c r="CQ67" s="2">
        <v>-240683.49589235365</v>
      </c>
      <c r="CR67" s="2">
        <v>-272491.15343381267</v>
      </c>
      <c r="CS67" s="2">
        <v>1.0013009850724339</v>
      </c>
      <c r="CT67" s="2">
        <v>-38426.676736713991</v>
      </c>
      <c r="CU67" s="2">
        <v>-237454.18769070096</v>
      </c>
      <c r="CV67" s="2">
        <v>-62769.013329248308</v>
      </c>
      <c r="CW67" s="2">
        <v>-272593.27776992024</v>
      </c>
      <c r="CX67" s="2">
        <v>-4026.4779578585972</v>
      </c>
      <c r="CY67" s="2">
        <v>-4325.648144263474</v>
      </c>
      <c r="CZ67" s="2">
        <v>1.0028211165544336E-5</v>
      </c>
      <c r="DA67" s="2">
        <v>-1.5834645906684035E-2</v>
      </c>
      <c r="DB67" s="2">
        <v>3.6249403324506791E-3</v>
      </c>
      <c r="DC67" s="2">
        <v>-3984.8808509809537</v>
      </c>
      <c r="DD67" s="2">
        <v>3.2953649829644402E-3</v>
      </c>
      <c r="DE67" s="2">
        <v>5.2477789567255233E-4</v>
      </c>
      <c r="DF67" s="2">
        <v>197.21281150536643</v>
      </c>
    </row>
    <row r="68" spans="1:110" x14ac:dyDescent="0.3">
      <c r="A68" s="93" t="s">
        <v>298</v>
      </c>
      <c r="B68" s="93">
        <v>28</v>
      </c>
      <c r="C68" s="93">
        <v>3.1465999999999901</v>
      </c>
      <c r="D68" s="93">
        <v>3.0800999999999998</v>
      </c>
      <c r="E68" s="94" t="s">
        <v>332</v>
      </c>
      <c r="F68" s="94" t="s">
        <v>332</v>
      </c>
      <c r="G68" s="93">
        <v>28.952900400000001</v>
      </c>
      <c r="H68" s="93">
        <v>55.564512499999999</v>
      </c>
      <c r="I68" s="93">
        <v>28.952900400000001</v>
      </c>
      <c r="J68" s="93">
        <v>55.564512499999999</v>
      </c>
      <c r="K68" s="93">
        <v>4.5085357400000001</v>
      </c>
      <c r="L68" s="94" t="s">
        <v>332</v>
      </c>
      <c r="M68" s="94" t="s">
        <v>332</v>
      </c>
      <c r="N68" s="93">
        <v>1.0952230300000001E-3</v>
      </c>
      <c r="O68" s="93">
        <v>1.0952230300000001E-3</v>
      </c>
      <c r="P68" s="93">
        <v>2.2461317700000001E-3</v>
      </c>
      <c r="Q68" s="93">
        <v>3.5763015800000002E-4</v>
      </c>
      <c r="R68" s="93">
        <v>4.3263184599999998E-4</v>
      </c>
      <c r="S68" s="93">
        <v>4.3263184599999998E-4</v>
      </c>
      <c r="T68" s="93">
        <v>5.1712200424166443</v>
      </c>
      <c r="U68" s="93">
        <v>0.68071687496242883</v>
      </c>
      <c r="V68" s="93">
        <v>-1.10927235E-2</v>
      </c>
      <c r="W68" s="93">
        <v>1.33892929E-2</v>
      </c>
      <c r="X68" s="93">
        <v>2.2965694000000002E-3</v>
      </c>
      <c r="Y68" s="93">
        <v>-1.1095238755696873E-2</v>
      </c>
      <c r="Z68" s="93">
        <v>0.99988106183450243</v>
      </c>
      <c r="AA68" s="93">
        <v>2.5152556968732826E-6</v>
      </c>
      <c r="AB68" s="93">
        <v>-1.1093717069058989E-2</v>
      </c>
      <c r="AC68" s="93">
        <v>1.0008220204430529</v>
      </c>
      <c r="AD68" s="93">
        <v>9.9356905898911245E-7</v>
      </c>
      <c r="AE68" s="94" t="s">
        <v>332</v>
      </c>
      <c r="AF68" s="94" t="s">
        <v>332</v>
      </c>
      <c r="AG68" s="93">
        <v>197.32236700000001</v>
      </c>
      <c r="AH68" s="93">
        <v>197.32236700000001</v>
      </c>
      <c r="AI68" s="93">
        <v>197.25929400000001</v>
      </c>
      <c r="AJ68" s="93">
        <v>197.25437500000001</v>
      </c>
      <c r="AK68" s="93">
        <v>197.25437500000001</v>
      </c>
      <c r="AL68" s="93">
        <v>66.86052011999999</v>
      </c>
      <c r="AM68" s="93">
        <v>9893.5814879999998</v>
      </c>
      <c r="AN68" s="93">
        <v>-2734.0893700000001</v>
      </c>
      <c r="AO68" s="93">
        <v>19.012908500000002</v>
      </c>
      <c r="AP68" s="93">
        <v>-2753.1022800000001</v>
      </c>
      <c r="AQ68" s="93">
        <v>219.44532799999999</v>
      </c>
      <c r="AR68" s="93">
        <v>-2953.5347000000002</v>
      </c>
      <c r="AS68" s="94" t="s">
        <v>332</v>
      </c>
      <c r="AT68" s="94" t="s">
        <v>332</v>
      </c>
      <c r="AU68" s="93">
        <v>-237235.25200000001</v>
      </c>
      <c r="AV68" s="93">
        <v>-272498.55099999998</v>
      </c>
      <c r="AW68" s="94" t="s">
        <v>332</v>
      </c>
      <c r="AX68" s="94" t="s">
        <v>332</v>
      </c>
      <c r="AY68" s="93">
        <v>14.7084545</v>
      </c>
      <c r="BH68" s="2">
        <v>0.413541298</v>
      </c>
      <c r="BI68" s="2">
        <v>48.155640300000002</v>
      </c>
      <c r="BJ68" s="2">
        <v>0.41354130753728452</v>
      </c>
      <c r="BK68" s="2">
        <v>48.155640700844771</v>
      </c>
      <c r="BL68" s="2">
        <v>1.3012991208000001E-2</v>
      </c>
      <c r="BM68" s="2">
        <v>8.5395229920000009E-5</v>
      </c>
      <c r="BN68" s="2">
        <v>1.3012990816102037E-2</v>
      </c>
      <c r="BO68" s="2">
        <v>8.5395226291376186E-5</v>
      </c>
      <c r="BP68" s="2">
        <v>53.048769992518878</v>
      </c>
      <c r="BQ68" s="2">
        <v>80.755168855209888</v>
      </c>
      <c r="BR68" s="2">
        <v>0.12916508683631789</v>
      </c>
      <c r="BS68" s="2">
        <v>2.3994151370013919</v>
      </c>
      <c r="BT68" s="2">
        <v>5.8617575595582033E-2</v>
      </c>
      <c r="BU68" s="2">
        <v>0.48863640723381957</v>
      </c>
      <c r="BV68" s="2">
        <v>496408.22452662408</v>
      </c>
      <c r="BW68" s="2">
        <v>440.20869918993787</v>
      </c>
      <c r="BX68" s="2">
        <v>7.2549727207619874</v>
      </c>
      <c r="BY68" s="2">
        <v>0.60466776899999997</v>
      </c>
      <c r="BZ68" s="2">
        <v>6.5959034499999998</v>
      </c>
      <c r="CA68" s="2">
        <v>0.60466776345617734</v>
      </c>
      <c r="CB68" s="2">
        <v>6.5959038585553795</v>
      </c>
      <c r="CC68" s="2">
        <v>622.53116576800005</v>
      </c>
      <c r="CD68" s="2">
        <v>143.32577843839999</v>
      </c>
      <c r="CE68" s="2">
        <v>622.53167737744582</v>
      </c>
      <c r="CF68" s="2">
        <v>143.32588992502096</v>
      </c>
      <c r="CG68" s="2">
        <v>1.023544201328E-3</v>
      </c>
      <c r="CH68" s="2">
        <v>1.0235458097782118E-3</v>
      </c>
      <c r="CI68" s="2">
        <v>3.7204895621181261E-5</v>
      </c>
      <c r="CJ68" s="2">
        <v>3.7217664513090454E-5</v>
      </c>
      <c r="CK68" s="2">
        <v>5.171224148688105</v>
      </c>
      <c r="CL68" s="2">
        <v>0.68071739053753266</v>
      </c>
      <c r="CM68" s="2">
        <v>66.860575825944125</v>
      </c>
      <c r="CN68" s="2">
        <v>9893.5892956338994</v>
      </c>
      <c r="CO68" s="2">
        <v>426.2839315340687</v>
      </c>
      <c r="CP68" s="2">
        <v>424.39167861920203</v>
      </c>
      <c r="CQ68" s="2">
        <v>-240791.95979890245</v>
      </c>
      <c r="CR68" s="2">
        <v>-272529.09495748032</v>
      </c>
      <c r="CS68" s="2">
        <v>1.000891236271962</v>
      </c>
      <c r="CT68" s="2">
        <v>-38417.830078020466</v>
      </c>
      <c r="CU68" s="2">
        <v>-237453.24051274662</v>
      </c>
      <c r="CV68" s="2">
        <v>-62765.111371643005</v>
      </c>
      <c r="CW68" s="2">
        <v>-272589.32802011247</v>
      </c>
      <c r="CX68" s="2">
        <v>-2753.1726207538463</v>
      </c>
      <c r="CY68" s="2">
        <v>-2953.5423283831215</v>
      </c>
      <c r="CZ68" s="2">
        <v>1.0030410667018172E-5</v>
      </c>
      <c r="DA68" s="2">
        <v>-1.1044628584704681E-2</v>
      </c>
      <c r="DB68" s="2">
        <v>2.2964161574698647E-3</v>
      </c>
      <c r="DC68" s="2">
        <v>-2724.6373576491142</v>
      </c>
      <c r="DD68" s="2">
        <v>2.2461153145020914E-3</v>
      </c>
      <c r="DE68" s="2">
        <v>3.5762753633459643E-4</v>
      </c>
      <c r="DF68" s="2">
        <v>197.25930145182463</v>
      </c>
    </row>
    <row r="69" spans="1:110" x14ac:dyDescent="0.3">
      <c r="A69" s="93" t="s">
        <v>298</v>
      </c>
      <c r="B69" s="93">
        <v>29</v>
      </c>
      <c r="C69" s="93">
        <v>3.0800999999999998</v>
      </c>
      <c r="D69" s="93">
        <v>3.0135999999999998</v>
      </c>
      <c r="E69" s="94" t="s">
        <v>332</v>
      </c>
      <c r="F69" s="94" t="s">
        <v>332</v>
      </c>
      <c r="G69" s="93">
        <v>28.955196900000001</v>
      </c>
      <c r="H69" s="93">
        <v>55.566104000000003</v>
      </c>
      <c r="I69" s="93">
        <v>28.955196900000001</v>
      </c>
      <c r="J69" s="93">
        <v>55.566104000000003</v>
      </c>
      <c r="K69" s="93">
        <v>4.5087309400000004</v>
      </c>
      <c r="L69" s="94" t="s">
        <v>332</v>
      </c>
      <c r="M69" s="94" t="s">
        <v>332</v>
      </c>
      <c r="N69" s="93">
        <v>7.1203665099999998E-4</v>
      </c>
      <c r="O69" s="93">
        <v>7.1203665099999998E-4</v>
      </c>
      <c r="P69" s="93">
        <v>1.51440976E-3</v>
      </c>
      <c r="Q69" s="93">
        <v>2.41097106E-4</v>
      </c>
      <c r="R69" s="93">
        <v>2.9340524999999998E-4</v>
      </c>
      <c r="S69" s="93">
        <v>2.9340524999999998E-4</v>
      </c>
      <c r="T69" s="93">
        <v>5.1718587368372715</v>
      </c>
      <c r="U69" s="93">
        <v>0.68073410758703745</v>
      </c>
      <c r="V69" s="93">
        <v>-7.7355914599999999E-3</v>
      </c>
      <c r="W69" s="93">
        <v>9.3271044199999993E-3</v>
      </c>
      <c r="X69" s="93">
        <v>1.5915129599999994E-3</v>
      </c>
      <c r="Y69" s="93">
        <v>-7.7367246755580613E-3</v>
      </c>
      <c r="Z69" s="93">
        <v>0.99991765708374791</v>
      </c>
      <c r="AA69" s="93">
        <v>1.1332155580614966E-6</v>
      </c>
      <c r="AB69" s="93">
        <v>-7.7360584182579071E-3</v>
      </c>
      <c r="AC69" s="93">
        <v>1.0005565483839991</v>
      </c>
      <c r="AD69" s="93">
        <v>4.669582579070398E-7</v>
      </c>
      <c r="AE69" s="94" t="s">
        <v>332</v>
      </c>
      <c r="AF69" s="94" t="s">
        <v>332</v>
      </c>
      <c r="AG69" s="93">
        <v>197.33494200000001</v>
      </c>
      <c r="AH69" s="93">
        <v>197.33494200000001</v>
      </c>
      <c r="AI69" s="93">
        <v>197.29174800000001</v>
      </c>
      <c r="AJ69" s="93">
        <v>197.288332</v>
      </c>
      <c r="AK69" s="93">
        <v>197.288332</v>
      </c>
      <c r="AL69" s="93">
        <v>66.874041360000007</v>
      </c>
      <c r="AM69" s="93">
        <v>9896.0702760000004</v>
      </c>
      <c r="AN69" s="93">
        <v>-1904.5509099999999</v>
      </c>
      <c r="AO69" s="93">
        <v>13.0237775</v>
      </c>
      <c r="AP69" s="93">
        <v>-1917.5746899999999</v>
      </c>
      <c r="AQ69" s="93">
        <v>152.38386499999999</v>
      </c>
      <c r="AR69" s="93">
        <v>-2056.93478</v>
      </c>
      <c r="AS69" s="94" t="s">
        <v>332</v>
      </c>
      <c r="AT69" s="94" t="s">
        <v>332</v>
      </c>
      <c r="AU69" s="93">
        <v>-237310.861</v>
      </c>
      <c r="AV69" s="93">
        <v>-272525.02100000001</v>
      </c>
      <c r="AW69" s="94" t="s">
        <v>332</v>
      </c>
      <c r="AX69" s="94" t="s">
        <v>332</v>
      </c>
      <c r="AY69" s="93">
        <v>14.708508699999999</v>
      </c>
      <c r="BH69" s="2">
        <v>0.413538136</v>
      </c>
      <c r="BI69" s="2">
        <v>48.158944599999998</v>
      </c>
      <c r="BJ69" s="2">
        <v>0.41353814448596954</v>
      </c>
      <c r="BK69" s="2">
        <v>48.158945080694004</v>
      </c>
      <c r="BL69" s="2">
        <v>1.3013664228E-2</v>
      </c>
      <c r="BM69" s="2">
        <v>8.540577359999999E-5</v>
      </c>
      <c r="BN69" s="2">
        <v>1.3013663895747943E-2</v>
      </c>
      <c r="BO69" s="2">
        <v>8.5405769695662362E-5</v>
      </c>
      <c r="BP69" s="2">
        <v>53.077574573029466</v>
      </c>
      <c r="BQ69" s="2">
        <v>80.751163608555075</v>
      </c>
      <c r="BR69" s="2">
        <v>0.12915245294977859</v>
      </c>
      <c r="BS69" s="2">
        <v>2.4005029643867499</v>
      </c>
      <c r="BT69" s="2">
        <v>5.8618174139112383E-2</v>
      </c>
      <c r="BU69" s="2">
        <v>0.48868613218549911</v>
      </c>
      <c r="BV69" s="2">
        <v>496380.63676806941</v>
      </c>
      <c r="BW69" s="2">
        <v>440.24698318894184</v>
      </c>
      <c r="BX69" s="2">
        <v>7.2546827132067673</v>
      </c>
      <c r="BY69" s="2">
        <v>0.60463462800000001</v>
      </c>
      <c r="BZ69" s="2">
        <v>6.5952575099999997</v>
      </c>
      <c r="CA69" s="2">
        <v>0.60463462326575534</v>
      </c>
      <c r="CB69" s="2">
        <v>6.5952579694711106</v>
      </c>
      <c r="CC69" s="2">
        <v>622.58723011200004</v>
      </c>
      <c r="CD69" s="2">
        <v>143.31639091120002</v>
      </c>
      <c r="CE69" s="2">
        <v>622.58773918916165</v>
      </c>
      <c r="CF69" s="2">
        <v>143.31650163863463</v>
      </c>
      <c r="CG69" s="2">
        <v>1.0235972843200001E-3</v>
      </c>
      <c r="CH69" s="2">
        <v>1.0235988862499386E-3</v>
      </c>
      <c r="CI69" s="2">
        <v>3.7201921334012221E-5</v>
      </c>
      <c r="CJ69" s="2">
        <v>3.7214689122668983E-5</v>
      </c>
      <c r="CK69" s="2">
        <v>5.1718628510620643</v>
      </c>
      <c r="CL69" s="2">
        <v>0.6807346201282336</v>
      </c>
      <c r="CM69" s="2">
        <v>66.874096814579204</v>
      </c>
      <c r="CN69" s="2">
        <v>9896.0780811444238</v>
      </c>
      <c r="CO69" s="2">
        <v>426.30238777528581</v>
      </c>
      <c r="CP69" s="2">
        <v>424.41023248582138</v>
      </c>
      <c r="CQ69" s="2">
        <v>-240867.60867413704</v>
      </c>
      <c r="CR69" s="2">
        <v>-272555.56359124836</v>
      </c>
      <c r="CS69" s="2">
        <v>1.000604931733118</v>
      </c>
      <c r="CT69" s="2">
        <v>-38411.616448303459</v>
      </c>
      <c r="CU69" s="2">
        <v>-237452.58537682798</v>
      </c>
      <c r="CV69" s="2">
        <v>-62762.410502446022</v>
      </c>
      <c r="CW69" s="2">
        <v>-272586.58551339566</v>
      </c>
      <c r="CX69" s="2">
        <v>-1917.6084864463476</v>
      </c>
      <c r="CY69" s="2">
        <v>-2056.9391798829647</v>
      </c>
      <c r="CZ69" s="2">
        <v>1.0031796394098742E-5</v>
      </c>
      <c r="DA69" s="2">
        <v>-7.7018093452645856E-3</v>
      </c>
      <c r="DB69" s="2">
        <v>1.5939915491993966E-3</v>
      </c>
      <c r="DC69" s="2">
        <v>-1898.5089556519586</v>
      </c>
      <c r="DD69" s="2">
        <v>1.5144019427178292E-3</v>
      </c>
      <c r="DE69" s="2">
        <v>2.4109586162643064E-4</v>
      </c>
      <c r="DF69" s="2">
        <v>197.29175422504414</v>
      </c>
    </row>
    <row r="70" spans="1:110" x14ac:dyDescent="0.3">
      <c r="A70" s="93" t="s">
        <v>298</v>
      </c>
      <c r="B70" s="93">
        <v>30</v>
      </c>
      <c r="C70" s="93">
        <v>3.0135999999999998</v>
      </c>
      <c r="D70" s="93">
        <v>2.9470999999999998</v>
      </c>
      <c r="E70" s="94" t="s">
        <v>332</v>
      </c>
      <c r="F70" s="94" t="s">
        <v>332</v>
      </c>
      <c r="G70" s="93">
        <v>28.956788499999998</v>
      </c>
      <c r="H70" s="93">
        <v>55.567225999999998</v>
      </c>
      <c r="I70" s="93">
        <v>28.956788499999998</v>
      </c>
      <c r="J70" s="93">
        <v>55.567225999999998</v>
      </c>
      <c r="K70" s="93">
        <v>4.5088666399999999</v>
      </c>
      <c r="L70" s="94" t="s">
        <v>332</v>
      </c>
      <c r="M70" s="94" t="s">
        <v>332</v>
      </c>
      <c r="N70" s="93">
        <v>4.4485496899999998E-4</v>
      </c>
      <c r="O70" s="93">
        <v>4.4485496899999998E-4</v>
      </c>
      <c r="P70" s="93">
        <v>1.00420701E-3</v>
      </c>
      <c r="Q70" s="93">
        <v>1.5985903500000001E-4</v>
      </c>
      <c r="R70" s="93">
        <v>1.9633363399999999E-4</v>
      </c>
      <c r="S70" s="93">
        <v>1.9633363399999999E-4</v>
      </c>
      <c r="T70" s="93">
        <v>5.1722946982647242</v>
      </c>
      <c r="U70" s="93">
        <v>0.68074637365499047</v>
      </c>
      <c r="V70" s="93">
        <v>-5.3936715600000004E-3</v>
      </c>
      <c r="W70" s="93">
        <v>6.51569113E-3</v>
      </c>
      <c r="X70" s="93">
        <v>1.1220195699999996E-3</v>
      </c>
      <c r="Y70" s="93">
        <v>-5.39417069598103E-3</v>
      </c>
      <c r="Z70" s="93">
        <v>0.99994201832401086</v>
      </c>
      <c r="AA70" s="93">
        <v>4.9913598102974313E-7</v>
      </c>
      <c r="AB70" s="93">
        <v>-5.3938918501795973E-3</v>
      </c>
      <c r="AC70" s="93">
        <v>1.0003713407445427</v>
      </c>
      <c r="AD70" s="93">
        <v>2.2029017959721729E-7</v>
      </c>
      <c r="AE70" s="94" t="s">
        <v>332</v>
      </c>
      <c r="AF70" s="94" t="s">
        <v>332</v>
      </c>
      <c r="AG70" s="93">
        <v>197.343581</v>
      </c>
      <c r="AH70" s="93">
        <v>197.343581</v>
      </c>
      <c r="AI70" s="93">
        <v>197.31441899999999</v>
      </c>
      <c r="AJ70" s="93">
        <v>197.31203600000001</v>
      </c>
      <c r="AK70" s="93">
        <v>197.31203600000001</v>
      </c>
      <c r="AL70" s="93">
        <v>66.883532039999992</v>
      </c>
      <c r="AM70" s="93">
        <v>9897.8100479999994</v>
      </c>
      <c r="AN70" s="93">
        <v>-1331.19832</v>
      </c>
      <c r="AO70" s="93">
        <v>8.7942214100000005</v>
      </c>
      <c r="AP70" s="93">
        <v>-1339.99254</v>
      </c>
      <c r="AQ70" s="93">
        <v>106.366944</v>
      </c>
      <c r="AR70" s="93">
        <v>-1437.5652700000001</v>
      </c>
      <c r="AS70" s="94" t="s">
        <v>332</v>
      </c>
      <c r="AT70" s="94" t="s">
        <v>332</v>
      </c>
      <c r="AU70" s="93">
        <v>-237363.59</v>
      </c>
      <c r="AV70" s="93">
        <v>-272543.47499999998</v>
      </c>
      <c r="AW70" s="94" t="s">
        <v>332</v>
      </c>
      <c r="AX70" s="94" t="s">
        <v>332</v>
      </c>
      <c r="AY70" s="93">
        <v>14.7085629</v>
      </c>
      <c r="BH70" s="2">
        <v>0.41353663400000001</v>
      </c>
      <c r="BI70" s="2">
        <v>48.161248899999997</v>
      </c>
      <c r="BJ70" s="2">
        <v>0.41353664106387411</v>
      </c>
      <c r="BK70" s="2">
        <v>48.161249259895257</v>
      </c>
      <c r="BL70" s="2">
        <v>1.3014111599999999E-2</v>
      </c>
      <c r="BM70" s="2">
        <v>8.5413137759999999E-5</v>
      </c>
      <c r="BN70" s="2">
        <v>1.3014111298514564E-2</v>
      </c>
      <c r="BO70" s="2">
        <v>8.5413134259900415E-5</v>
      </c>
      <c r="BP70" s="2">
        <v>53.097867913663187</v>
      </c>
      <c r="BQ70" s="2">
        <v>80.748373677729248</v>
      </c>
      <c r="BR70" s="2">
        <v>0.12914360492504484</v>
      </c>
      <c r="BS70" s="2">
        <v>2.4012621764652948</v>
      </c>
      <c r="BT70" s="2">
        <v>5.861857314041042E-2</v>
      </c>
      <c r="BU70" s="2">
        <v>0.48872075974470391</v>
      </c>
      <c r="BV70" s="2">
        <v>496361.30191311758</v>
      </c>
      <c r="BW70" s="2">
        <v>440.27278316041611</v>
      </c>
      <c r="BX70" s="2">
        <v>7.2544821080881681</v>
      </c>
      <c r="BY70" s="2">
        <v>0.60461132500000003</v>
      </c>
      <c r="BZ70" s="2">
        <v>6.5948056700000004</v>
      </c>
      <c r="CA70" s="2">
        <v>0.60461132032458575</v>
      </c>
      <c r="CB70" s="2">
        <v>6.5948060727064979</v>
      </c>
      <c r="CC70" s="2">
        <v>622.62630585599993</v>
      </c>
      <c r="CD70" s="2">
        <v>143.3098896784</v>
      </c>
      <c r="CE70" s="2">
        <v>622.6268165692361</v>
      </c>
      <c r="CF70" s="2">
        <v>143.31000123882239</v>
      </c>
      <c r="CG70" s="2">
        <v>1.0236349459839999E-3</v>
      </c>
      <c r="CH70" s="2">
        <v>1.0236365535690451E-3</v>
      </c>
      <c r="CI70" s="2">
        <v>3.7199864052953163E-5</v>
      </c>
      <c r="CJ70" s="2">
        <v>3.7212631043989729E-5</v>
      </c>
      <c r="CK70" s="2">
        <v>5.1722988361187507</v>
      </c>
      <c r="CL70" s="2">
        <v>0.68074689274649058</v>
      </c>
      <c r="CM70" s="2">
        <v>66.883587667880008</v>
      </c>
      <c r="CN70" s="2">
        <v>9897.8178650865266</v>
      </c>
      <c r="CO70" s="2">
        <v>426.31521826679011</v>
      </c>
      <c r="CP70" s="2">
        <v>424.42313283787513</v>
      </c>
      <c r="CQ70" s="2">
        <v>-240920.36386292454</v>
      </c>
      <c r="CR70" s="2">
        <v>-272574.01585935027</v>
      </c>
      <c r="CS70" s="2">
        <v>1.0004050299095193</v>
      </c>
      <c r="CT70" s="2">
        <v>-38407.25682397317</v>
      </c>
      <c r="CU70" s="2">
        <v>-237452.13616722176</v>
      </c>
      <c r="CV70" s="2">
        <v>-62760.524153043116</v>
      </c>
      <c r="CW70" s="2">
        <v>-272584.67115291703</v>
      </c>
      <c r="CX70" s="2">
        <v>-1340.008648595239</v>
      </c>
      <c r="CY70" s="2">
        <v>-1437.5678697900667</v>
      </c>
      <c r="CZ70" s="2">
        <v>1.0032739717437826E-5</v>
      </c>
      <c r="DA70" s="2">
        <v>-5.3700037141691864E-3</v>
      </c>
      <c r="DB70" s="2">
        <v>1.1248420777196701E-3</v>
      </c>
      <c r="DC70" s="2">
        <v>-1327.214468378148</v>
      </c>
      <c r="DD70" s="2">
        <v>1.0042031073862741E-3</v>
      </c>
      <c r="DE70" s="2">
        <v>1.5985841423863696E-4</v>
      </c>
      <c r="DF70" s="2">
        <v>197.31442531083289</v>
      </c>
    </row>
    <row r="71" spans="1:110" x14ac:dyDescent="0.3">
      <c r="A71" s="93" t="s">
        <v>298</v>
      </c>
      <c r="B71" s="93">
        <v>31</v>
      </c>
      <c r="C71" s="93">
        <v>2.9470999999999998</v>
      </c>
      <c r="D71" s="93">
        <v>2.8805999999999998</v>
      </c>
      <c r="E71" s="93">
        <v>28.9580448</v>
      </c>
      <c r="F71" s="94" t="s">
        <v>332</v>
      </c>
      <c r="G71" s="93">
        <v>28.957910500000001</v>
      </c>
      <c r="H71" s="93">
        <v>55.568024399999999</v>
      </c>
      <c r="I71" s="93">
        <v>28.957910500000001</v>
      </c>
      <c r="J71" s="93">
        <v>55.568024399999999</v>
      </c>
      <c r="K71" s="93">
        <v>4.5089613200000001</v>
      </c>
      <c r="L71" s="93">
        <v>1.2870282099999999E-4</v>
      </c>
      <c r="M71" s="94" t="s">
        <v>332</v>
      </c>
      <c r="N71" s="93">
        <v>2.5857876200000002E-4</v>
      </c>
      <c r="O71" s="93">
        <v>2.5857876200000002E-4</v>
      </c>
      <c r="P71" s="93">
        <v>6.4849858799999999E-4</v>
      </c>
      <c r="Q71" s="93">
        <v>1.0322837700000001E-4</v>
      </c>
      <c r="R71" s="93">
        <v>1.2865911700000001E-4</v>
      </c>
      <c r="S71" s="93">
        <v>1.2865911700000001E-4</v>
      </c>
      <c r="T71" s="93">
        <v>5.1725928996881905</v>
      </c>
      <c r="U71" s="93">
        <v>0.6807553678515682</v>
      </c>
      <c r="V71" s="93">
        <v>-3.76038278E-3</v>
      </c>
      <c r="W71" s="93">
        <v>4.5588353000000003E-3</v>
      </c>
      <c r="X71" s="93">
        <v>7.9845252000000037E-4</v>
      </c>
      <c r="Y71" s="93">
        <v>-3.7605892428641372E-3</v>
      </c>
      <c r="Z71" s="93">
        <v>0.99995881830690758</v>
      </c>
      <c r="AA71" s="93">
        <v>2.0646286413738035E-7</v>
      </c>
      <c r="AB71" s="93">
        <v>-3.7604855081961896E-3</v>
      </c>
      <c r="AC71" s="93">
        <v>1.00024209911565</v>
      </c>
      <c r="AD71" s="93">
        <v>1.027281961896249E-7</v>
      </c>
      <c r="AE71" s="93">
        <v>197.353354</v>
      </c>
      <c r="AF71" s="94" t="s">
        <v>332</v>
      </c>
      <c r="AG71" s="93">
        <v>197.34944999999999</v>
      </c>
      <c r="AH71" s="93">
        <v>197.34944999999999</v>
      </c>
      <c r="AI71" s="93">
        <v>197.33027300000001</v>
      </c>
      <c r="AJ71" s="93">
        <v>197.32860700000001</v>
      </c>
      <c r="AK71" s="93">
        <v>197.32860700000001</v>
      </c>
      <c r="AL71" s="93">
        <v>66.890252160000003</v>
      </c>
      <c r="AM71" s="93">
        <v>9899.0279640000008</v>
      </c>
      <c r="AN71" s="93">
        <v>-932.29791299999999</v>
      </c>
      <c r="AO71" s="93">
        <v>5.78377988</v>
      </c>
      <c r="AP71" s="93">
        <v>-938.08169299999997</v>
      </c>
      <c r="AQ71" s="93">
        <v>74.364375199999998</v>
      </c>
      <c r="AR71" s="93">
        <v>-1006.66229</v>
      </c>
      <c r="AS71" s="93">
        <v>-237426.01462828435</v>
      </c>
      <c r="AT71" s="94" t="s">
        <v>332</v>
      </c>
      <c r="AU71" s="93">
        <v>-237400.36300000001</v>
      </c>
      <c r="AV71" s="93">
        <v>-272556.337</v>
      </c>
      <c r="AW71" s="93">
        <v>14.7086714</v>
      </c>
      <c r="AX71" s="94" t="s">
        <v>332</v>
      </c>
      <c r="AY71" s="93">
        <v>14.708617200000001</v>
      </c>
      <c r="BH71" s="2">
        <v>0.41353631899999999</v>
      </c>
      <c r="BI71" s="2">
        <v>48.162853300000002</v>
      </c>
      <c r="BJ71" s="2">
        <v>0.41353632788854922</v>
      </c>
      <c r="BK71" s="2">
        <v>48.162853755161208</v>
      </c>
      <c r="BL71" s="2">
        <v>1.3014400176E-2</v>
      </c>
      <c r="BM71" s="2">
        <v>8.5418298000000003E-5</v>
      </c>
      <c r="BN71" s="2">
        <v>1.3014399784674271E-2</v>
      </c>
      <c r="BO71" s="2">
        <v>8.5418294171210097E-5</v>
      </c>
      <c r="BP71" s="2">
        <v>53.112197755019416</v>
      </c>
      <c r="BQ71" s="2">
        <v>80.74643277910198</v>
      </c>
      <c r="BR71" s="2">
        <v>0.12913738894191482</v>
      </c>
      <c r="BS71" s="2">
        <v>2.4017917647620024</v>
      </c>
      <c r="BT71" s="2">
        <v>5.8618829729844585E-2</v>
      </c>
      <c r="BU71" s="2">
        <v>0.48874480422579791</v>
      </c>
      <c r="BV71" s="2">
        <v>496347.68353930517</v>
      </c>
      <c r="BW71" s="2">
        <v>440.29017601803645</v>
      </c>
      <c r="BX71" s="2">
        <v>7.2543446628237671</v>
      </c>
      <c r="BY71" s="2">
        <v>0.60459487099999998</v>
      </c>
      <c r="BZ71" s="2">
        <v>6.5944875999999999</v>
      </c>
      <c r="CA71" s="2">
        <v>0.60459486637445348</v>
      </c>
      <c r="CB71" s="2">
        <v>6.5944880429411743</v>
      </c>
      <c r="CC71" s="2">
        <v>622.65404539200006</v>
      </c>
      <c r="CD71" s="2">
        <v>143.30542904160001</v>
      </c>
      <c r="CE71" s="2">
        <v>622.65455613368772</v>
      </c>
      <c r="CF71" s="2">
        <v>143.30554001289724</v>
      </c>
      <c r="CG71" s="2">
        <v>1.0236621395280001E-3</v>
      </c>
      <c r="CH71" s="2">
        <v>1.0236637392336716E-3</v>
      </c>
      <c r="CI71" s="2">
        <v>3.7198454429735234E-5</v>
      </c>
      <c r="CJ71" s="2">
        <v>3.7211220977389666E-5</v>
      </c>
      <c r="CK71" s="2">
        <v>5.1725970118479561</v>
      </c>
      <c r="CL71" s="2">
        <v>0.68075588129269204</v>
      </c>
      <c r="CM71" s="2">
        <v>66.89030807216335</v>
      </c>
      <c r="CN71" s="2">
        <v>9899.03574645347</v>
      </c>
      <c r="CO71" s="2">
        <v>426.32417030021406</v>
      </c>
      <c r="CP71" s="2">
        <v>424.43213220674841</v>
      </c>
      <c r="CQ71" s="2">
        <v>-240957.1527919771</v>
      </c>
      <c r="CR71" s="2">
        <v>-272586.87644189986</v>
      </c>
      <c r="CS71" s="2">
        <v>1.0002655277848984</v>
      </c>
      <c r="CT71" s="2">
        <v>-38404.197772480053</v>
      </c>
      <c r="CU71" s="2">
        <v>-237451.83265942303</v>
      </c>
      <c r="CV71" s="2">
        <v>-62759.20307952007</v>
      </c>
      <c r="CW71" s="2">
        <v>-272583.33289012581</v>
      </c>
      <c r="CX71" s="2">
        <v>-938.08931279412229</v>
      </c>
      <c r="CY71" s="2">
        <v>-1006.6638936244062</v>
      </c>
      <c r="CZ71" s="2">
        <v>1.0033385956693162E-5</v>
      </c>
      <c r="DA71" s="2">
        <v>-3.7438270527954268E-3</v>
      </c>
      <c r="DB71" s="2">
        <v>8.0342856624250213E-4</v>
      </c>
      <c r="DC71" s="2">
        <v>-930.21928778588028</v>
      </c>
      <c r="DD71" s="2">
        <v>6.4849660169136961E-4</v>
      </c>
      <c r="DE71" s="2">
        <v>1.032280610510448E-4</v>
      </c>
      <c r="DF71" s="2">
        <v>197.33027967063413</v>
      </c>
    </row>
    <row r="72" spans="1:11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1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1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1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8EFE00A1-7335-4AA4-8751-C8526A446AF0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24443-A1E9-4F60-8ACF-F04CB2386034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36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17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17</v>
      </c>
      <c r="D3" s="13"/>
      <c r="E3" s="14" t="s">
        <v>12</v>
      </c>
      <c r="F3" s="15">
        <f>E31</f>
        <v>26.594862679667166</v>
      </c>
      <c r="G3" s="16" t="s">
        <v>13</v>
      </c>
      <c r="H3" s="17">
        <f>B31</f>
        <v>34.00329041568169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37.284483290109058</v>
      </c>
      <c r="P3" s="16" t="s">
        <v>318</v>
      </c>
      <c r="Q3" s="17">
        <f>AA36</f>
        <v>6447.822948575953</v>
      </c>
      <c r="R3" s="18" t="s">
        <v>14</v>
      </c>
      <c r="S3" s="18"/>
      <c r="T3" s="18"/>
      <c r="U3" s="18"/>
      <c r="X3" s="14" t="s">
        <v>15</v>
      </c>
      <c r="Y3" s="15">
        <f>G42</f>
        <v>37.284483290109058</v>
      </c>
      <c r="AB3" s="16" t="s">
        <v>16</v>
      </c>
      <c r="AC3" s="17">
        <f>O19</f>
        <v>29.876055554094528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28.835344590091498</v>
      </c>
      <c r="BF3" s="2"/>
      <c r="BG3" s="2"/>
      <c r="BH3" s="16" t="s">
        <v>20</v>
      </c>
      <c r="BI3" s="17" cm="1">
        <f t="array" ref="BI3">INDEX(H42:H300,B2+B3-5,1)</f>
        <v>55.430207269758668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55.430350810214463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56.540446445894098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75.593276648474671</v>
      </c>
      <c r="P4" s="16" t="s">
        <v>24</v>
      </c>
      <c r="Q4" s="17">
        <f>AE36</f>
        <v>31.69683498938733</v>
      </c>
      <c r="R4" s="21"/>
      <c r="X4" s="14" t="s">
        <v>24</v>
      </c>
      <c r="Y4" s="15">
        <f>AG42</f>
        <v>75.593276648474671</v>
      </c>
      <c r="AB4" s="16" t="s">
        <v>24</v>
      </c>
      <c r="AC4" s="17">
        <f>O20</f>
        <v>39.7798127125224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197.40794007476669</v>
      </c>
      <c r="BF4" s="2"/>
      <c r="BG4" s="2"/>
      <c r="BH4" s="16" t="s">
        <v>24</v>
      </c>
      <c r="BI4" s="17" cm="1">
        <f t="array" ref="BI4">INDEX(AK42:AK300,B2+B3-5,1)</f>
        <v>197.30092663112524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197.31672188463153</v>
      </c>
      <c r="BU4" s="14"/>
      <c r="BV4" s="15"/>
      <c r="BW4" s="14" t="s">
        <v>25</v>
      </c>
      <c r="BX4" s="15">
        <f>F37</f>
        <v>28.83548813054729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14.827481642530417</v>
      </c>
      <c r="G5" s="16" t="s">
        <v>27</v>
      </c>
      <c r="H5" s="17">
        <f>S31</f>
        <v>18.6326</v>
      </c>
      <c r="I5" s="21"/>
      <c r="J5" s="2">
        <f>H3+F14</f>
        <v>60.598153095348856</v>
      </c>
      <c r="K5" s="22" t="s">
        <v>28</v>
      </c>
      <c r="L5" s="2">
        <f>H14+F3</f>
        <v>60.598153095348856</v>
      </c>
      <c r="N5" s="14" t="s">
        <v>27</v>
      </c>
      <c r="O5" s="15">
        <f>AY42</f>
        <v>14.7038403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14.7038403</v>
      </c>
      <c r="AB5" s="16" t="s">
        <v>27</v>
      </c>
      <c r="AC5" s="17">
        <f>O21</f>
        <v>14.7038403</v>
      </c>
      <c r="AE5" s="21"/>
      <c r="AF5" s="2">
        <f>AA13</f>
        <v>-0.68388884048883369</v>
      </c>
      <c r="AG5" s="22" t="s">
        <v>28</v>
      </c>
      <c r="AH5" s="2">
        <f>Y15-Y3</f>
        <v>-0.68388884048883369</v>
      </c>
      <c r="AI5" s="22" t="s">
        <v>28</v>
      </c>
      <c r="AJ5" s="2">
        <f>AC15-AC3</f>
        <v>-0.68388884048883369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14.704590136084528</v>
      </c>
      <c r="BF5" s="2"/>
      <c r="BG5" s="2"/>
      <c r="BH5" s="16" t="s">
        <v>27</v>
      </c>
      <c r="BI5" s="17" cm="1">
        <f t="array" ref="BI5">INDEX(AY42:AY300,B2+B3-5,1)</f>
        <v>14.70458017340288</v>
      </c>
      <c r="BJ5" s="2"/>
      <c r="BK5" s="21"/>
      <c r="BM5" s="2">
        <f>BG13</f>
        <v>1.4354045578965986E-4</v>
      </c>
      <c r="BN5" s="22" t="s">
        <v>28</v>
      </c>
      <c r="BO5" s="2">
        <f>-BE3+BG15</f>
        <v>1.4354045579167973E-4</v>
      </c>
      <c r="BP5" s="22" t="s">
        <v>28</v>
      </c>
      <c r="BQ5" s="2">
        <f>IF(BB8="NO APLICA",BI15-BI3,-BC9+BI15-BI3)</f>
        <v>1.4354045579523245E-4</v>
      </c>
      <c r="BS5" s="16" t="s">
        <v>27</v>
      </c>
      <c r="BT5" s="17" cm="1">
        <f t="array" ref="BT5">INDEX(AY42:AY300,B2+B3-4,1)</f>
        <v>14.704590136084528</v>
      </c>
      <c r="BU5" s="14"/>
      <c r="BV5" s="15"/>
      <c r="BW5" s="14" t="s">
        <v>24</v>
      </c>
      <c r="BX5" s="15">
        <f>N37</f>
        <v>197.73384733495362</v>
      </c>
      <c r="CI5" s="2"/>
    </row>
    <row r="6" spans="1:88" ht="15.6" x14ac:dyDescent="0.3">
      <c r="A6" s="23" t="s">
        <v>29</v>
      </c>
      <c r="B6" s="2">
        <v>1</v>
      </c>
      <c r="D6" s="13"/>
      <c r="E6" s="14" t="s">
        <v>30</v>
      </c>
      <c r="F6" s="15">
        <f>I31</f>
        <v>1.2428132664611932E-4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0.95949467090116947</v>
      </c>
      <c r="P6" s="16" t="s">
        <v>31</v>
      </c>
      <c r="Q6" s="17">
        <f>AC36</f>
        <v>0</v>
      </c>
      <c r="S6" s="2">
        <f>O3</f>
        <v>37.284483290109058</v>
      </c>
      <c r="T6" s="22" t="s">
        <v>28</v>
      </c>
      <c r="U6" s="2">
        <f>O13</f>
        <v>37.284483290109058</v>
      </c>
      <c r="W6" s="24" t="s">
        <v>33</v>
      </c>
      <c r="X6" s="14" t="s">
        <v>32</v>
      </c>
      <c r="Y6" s="15">
        <f>N42</f>
        <v>0.95949467090116947</v>
      </c>
      <c r="AB6" s="16" t="s">
        <v>31</v>
      </c>
      <c r="AC6" s="17">
        <f>O22</f>
        <v>0.95949467090116947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2.4932036103723568E-4</v>
      </c>
      <c r="BF6" s="2"/>
      <c r="BG6" s="2"/>
      <c r="BH6" s="16" t="s">
        <v>31</v>
      </c>
      <c r="BI6" s="17" cm="1">
        <f t="array" ref="BI6">INDEX(S42:S300,B2+B3-5,1)</f>
        <v>1.893278747560584E-4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1.242813266461188E-4</v>
      </c>
      <c r="BU6" s="14"/>
      <c r="BV6" s="15"/>
      <c r="BW6" s="14" t="s">
        <v>27</v>
      </c>
      <c r="BX6" s="15">
        <f>W37</f>
        <v>14.827481642530417</v>
      </c>
      <c r="CA6" s="2">
        <f>BT3</f>
        <v>55.430350810214463</v>
      </c>
      <c r="CB6" s="22" t="s">
        <v>28</v>
      </c>
      <c r="CC6" s="2">
        <f>BX4+BT19</f>
        <v>55.430350810214456</v>
      </c>
      <c r="CI6" s="2"/>
    </row>
    <row r="7" spans="1:88" ht="16.2" thickBot="1" x14ac:dyDescent="0.35">
      <c r="A7" s="7" t="s">
        <v>34</v>
      </c>
      <c r="B7" s="2">
        <v>0.1</v>
      </c>
      <c r="D7" s="13"/>
      <c r="E7" s="14" t="s">
        <v>35</v>
      </c>
      <c r="F7" s="15">
        <f>R31</f>
        <v>-283408.95753579843</v>
      </c>
      <c r="G7" s="16" t="s">
        <v>35</v>
      </c>
      <c r="H7" s="17">
        <f>O31</f>
        <v>-243616.70253591126</v>
      </c>
      <c r="I7" s="18" t="s">
        <v>36</v>
      </c>
      <c r="J7" s="18"/>
      <c r="K7" s="18"/>
      <c r="L7" s="18"/>
      <c r="N7" s="14" t="s">
        <v>35</v>
      </c>
      <c r="O7" s="15">
        <f>AU42</f>
        <v>-53104.529281061616</v>
      </c>
      <c r="P7" s="16" t="s">
        <v>35</v>
      </c>
      <c r="Q7" s="17">
        <f>AG36</f>
        <v>-285322.12214202958</v>
      </c>
      <c r="S7" s="2">
        <f>Q13</f>
        <v>6447.822948575953</v>
      </c>
      <c r="T7" s="22" t="s">
        <v>28</v>
      </c>
      <c r="U7" s="2">
        <f>Q3</f>
        <v>6447.822948575953</v>
      </c>
      <c r="W7" s="25">
        <f>C42</f>
        <v>9.6416000000000004</v>
      </c>
      <c r="X7" s="14" t="s">
        <v>35</v>
      </c>
      <c r="Y7" s="15">
        <f>AU42</f>
        <v>-53104.529281061616</v>
      </c>
      <c r="AB7" s="16" t="s">
        <v>35</v>
      </c>
      <c r="AC7" s="17">
        <f>O23</f>
        <v>-75196.76475576192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2.9471000000000021</v>
      </c>
      <c r="BD7" s="14" t="s">
        <v>35</v>
      </c>
      <c r="BE7" s="15" cm="1">
        <f t="array" ref="BE7">INDEX(AU42:AU300,B2+B3-4,1)</f>
        <v>-237398.56274925801</v>
      </c>
      <c r="BF7" s="2"/>
      <c r="BG7" s="2"/>
      <c r="BH7" s="16" t="s">
        <v>35</v>
      </c>
      <c r="BI7" s="17" cm="1">
        <f t="array" ref="BI7">INDEX(AV42:AV300,B2+B3-5,1)</f>
        <v>-272545.84574131062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-272558.21847568557</v>
      </c>
      <c r="BU7" s="14"/>
      <c r="BV7" s="15"/>
      <c r="BW7" s="14" t="s">
        <v>32</v>
      </c>
      <c r="BX7" s="15">
        <f>J37</f>
        <v>1.2428132664611932E-4</v>
      </c>
      <c r="BZ7" s="21"/>
      <c r="CA7" s="2">
        <f>BV19*B12</f>
        <v>28.83548813054729</v>
      </c>
      <c r="CB7" s="22" t="s">
        <v>28</v>
      </c>
      <c r="CC7" s="2">
        <f>BX4</f>
        <v>28.83548813054729</v>
      </c>
      <c r="CI7" s="2"/>
    </row>
    <row r="8" spans="1:88" ht="16.8" thickBot="1" x14ac:dyDescent="0.35">
      <c r="A8" s="23" t="s">
        <v>37</v>
      </c>
      <c r="B8" s="2">
        <v>6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41.078383890316154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197.31831740229376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-237422.5217701967</v>
      </c>
      <c r="BZ8" s="21"/>
      <c r="CB8" s="2"/>
      <c r="CI8" s="2"/>
    </row>
    <row r="9" spans="1:88" ht="16.2" x14ac:dyDescent="0.3">
      <c r="A9" s="7" t="s">
        <v>39</v>
      </c>
      <c r="B9" s="2">
        <v>0.1</v>
      </c>
      <c r="D9" s="13"/>
      <c r="F9" s="26"/>
      <c r="G9" s="27"/>
      <c r="I9" s="21"/>
      <c r="J9" s="2">
        <f>H3*H6+F14*F17</f>
        <v>7.1149574220939629</v>
      </c>
      <c r="K9" s="22" t="s">
        <v>28</v>
      </c>
      <c r="L9" s="2">
        <f>H14*H17+F3*F6</f>
        <v>7.1149574220939629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37.284483290109058</v>
      </c>
      <c r="Z9" s="37" t="s">
        <v>41</v>
      </c>
      <c r="AA9" s="38">
        <f>P42</f>
        <v>0.99985200170340449</v>
      </c>
      <c r="AB9" s="39" t="s">
        <v>42</v>
      </c>
      <c r="AC9" s="40">
        <f>J42</f>
        <v>29.192166713605694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28.835344590091498</v>
      </c>
      <c r="BF9" s="37" t="s">
        <v>41</v>
      </c>
      <c r="BG9" s="38" cm="1">
        <f t="array" ref="BG9">INDEX(P42:P300,B2+B3-4,1)</f>
        <v>6.2652721937692937E-4</v>
      </c>
      <c r="BH9" s="39" t="s">
        <v>47</v>
      </c>
      <c r="BI9" s="40" cm="1">
        <f t="array" ref="BI9">INDEX(J42:J300,B2+B3-4,1)</f>
        <v>55.430350810214463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">
        <v>6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75.593276648474671</v>
      </c>
      <c r="Z10" s="37" t="s">
        <v>51</v>
      </c>
      <c r="AA10" s="38">
        <f>Q42</f>
        <v>0.93188905818019407</v>
      </c>
      <c r="AB10" s="39" t="s">
        <v>52</v>
      </c>
      <c r="AC10" s="40">
        <f>AJ42</f>
        <v>40.837119335578791</v>
      </c>
      <c r="AF10" s="2">
        <f>AA11</f>
        <v>-0.92869638068802918</v>
      </c>
      <c r="AG10" s="22" t="s">
        <v>28</v>
      </c>
      <c r="AH10" s="2">
        <f>Y15*Y18-Y3*Y6</f>
        <v>-0.92869638068802374</v>
      </c>
      <c r="AI10" s="22" t="s">
        <v>28</v>
      </c>
      <c r="AJ10" s="2">
        <f>AC15*AC18-AC3*AC6</f>
        <v>-0.92869638068803084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197.40794007476669</v>
      </c>
      <c r="BF10" s="37" t="s">
        <v>51</v>
      </c>
      <c r="BG10" s="38" cm="1">
        <f t="array" ref="BG10">INDEX(Q42:Q300,B2+B3-4,1)</f>
        <v>9.9721314739893154E-5</v>
      </c>
      <c r="BH10" s="39" t="s">
        <v>52</v>
      </c>
      <c r="BI10" s="40" cm="1">
        <f t="array" ref="BI10">INDEX(AJ42:AJ300,B2+B3-4,1)</f>
        <v>197.31672188463153</v>
      </c>
      <c r="BJ10" s="2"/>
      <c r="BK10" s="2"/>
      <c r="BM10" s="2">
        <f>BG11</f>
        <v>-3.6055258045456944E-3</v>
      </c>
      <c r="BN10" s="22" t="s">
        <v>28</v>
      </c>
      <c r="BO10" s="2">
        <f>-BE3*BE6+BG15*BG18</f>
        <v>-3.6055258044818688E-3</v>
      </c>
      <c r="BP10" s="22" t="s">
        <v>28</v>
      </c>
      <c r="BQ10" s="2">
        <f>IF(BB8="NO APLICA",BI15*BI18-BI3*BI6,-BC9*BC12+BI15*BI18-BI3*BI6)</f>
        <v>-3.6055258045180078E-3</v>
      </c>
      <c r="BZ10" s="21"/>
      <c r="CB10" s="2"/>
      <c r="CI10" s="2"/>
    </row>
    <row r="11" spans="1:88" ht="15.6" x14ac:dyDescent="0.3">
      <c r="A11" s="1" t="s">
        <v>53</v>
      </c>
      <c r="B11" s="2">
        <v>4.0327120164590795</v>
      </c>
      <c r="D11" s="13"/>
      <c r="E11" s="25">
        <f>N31</f>
        <v>288573.91527660307</v>
      </c>
      <c r="F11" s="26"/>
      <c r="G11" s="27"/>
      <c r="I11" s="18" t="s">
        <v>54</v>
      </c>
      <c r="J11" s="18"/>
      <c r="K11" s="18"/>
      <c r="L11" s="18"/>
      <c r="N11" s="25">
        <f>-P36</f>
        <v>823697.58440211928</v>
      </c>
      <c r="R11" s="21"/>
      <c r="W11" s="25"/>
      <c r="X11" s="35" t="s">
        <v>27</v>
      </c>
      <c r="Y11" s="36">
        <f>AY42</f>
        <v>14.7038403</v>
      </c>
      <c r="Z11" s="43" t="s">
        <v>55</v>
      </c>
      <c r="AA11" s="38">
        <f>V42</f>
        <v>-0.92869638068802918</v>
      </c>
      <c r="AB11" s="39" t="s">
        <v>27</v>
      </c>
      <c r="AC11" s="40">
        <f>AY42</f>
        <v>14.7038403</v>
      </c>
      <c r="AF11" s="2">
        <f>AA11</f>
        <v>-0.92869638068802918</v>
      </c>
      <c r="AG11" s="22" t="s">
        <v>28</v>
      </c>
      <c r="AH11" s="2">
        <f>X23+Z23</f>
        <v>-0.92869638068802607</v>
      </c>
      <c r="AI11" s="22" t="s">
        <v>28</v>
      </c>
      <c r="AJ11" s="2">
        <f>X24+Z24</f>
        <v>-0.92869638068802773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14.704590136084528</v>
      </c>
      <c r="BF11" s="43" t="s">
        <v>55</v>
      </c>
      <c r="BG11" s="38" cm="1">
        <f t="array" ref="BG11">INDEX(V42:V300,B2+B3-4,1)</f>
        <v>-3.6055258045456944E-3</v>
      </c>
      <c r="BH11" s="39" t="s">
        <v>27</v>
      </c>
      <c r="BI11" s="40" cm="1">
        <f t="array" ref="BI11">INDEX(AY42:AY300,B2+B3-4,1)</f>
        <v>14.704590136084528</v>
      </c>
      <c r="BJ11" s="2"/>
      <c r="BK11" s="2"/>
      <c r="BM11" s="2">
        <f>BG11</f>
        <v>-3.6055258045456944E-3</v>
      </c>
      <c r="BN11" s="22" t="s">
        <v>28</v>
      </c>
      <c r="BO11" s="2">
        <f>BD23+BF23</f>
        <v>-3.6055258044778459E-3</v>
      </c>
      <c r="BP11" s="22" t="s">
        <v>28</v>
      </c>
      <c r="BQ11" s="2">
        <f>BD24+BF24</f>
        <v>-3.6055258045146004E-3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35.774263024163346</v>
      </c>
      <c r="T12" s="22" t="s">
        <v>28</v>
      </c>
      <c r="U12" s="2">
        <f>O13*O16</f>
        <v>35.774263024163346</v>
      </c>
      <c r="W12" s="25"/>
      <c r="X12" s="35" t="s">
        <v>58</v>
      </c>
      <c r="Y12" s="36">
        <f>O42</f>
        <v>0.95949467090116947</v>
      </c>
      <c r="Z12" s="43" t="s">
        <v>59</v>
      </c>
      <c r="AA12" s="38">
        <f>W42</f>
        <v>0.24480754019919548</v>
      </c>
      <c r="AB12" s="39" t="s">
        <v>60</v>
      </c>
      <c r="AC12" s="40">
        <f>R42</f>
        <v>0.95015967753038943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2.4932036103723568E-4</v>
      </c>
      <c r="BF12" s="43" t="s">
        <v>59</v>
      </c>
      <c r="BG12" s="38" cm="1">
        <f t="array" ref="BG12">INDEX(W42:W300,B2+B3-4,1)</f>
        <v>3.7490662603353545E-3</v>
      </c>
      <c r="BH12" s="39" t="s">
        <v>60</v>
      </c>
      <c r="BI12" s="40" cm="1">
        <f t="array" ref="BI12">INDEX(R42:R300,B2+B3-4,1)</f>
        <v>1.242813266461188E-4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6.8889575351532197E-3</v>
      </c>
      <c r="CB12" s="22" t="s">
        <v>28</v>
      </c>
      <c r="CC12" s="2">
        <f>BT19*BT22+BX4*BX7</f>
        <v>6.8889575351532475E-3</v>
      </c>
      <c r="CH12" s="2"/>
      <c r="CI12" s="2"/>
    </row>
    <row r="13" spans="1:88" ht="16.2" x14ac:dyDescent="0.3">
      <c r="A13" s="7" t="s">
        <v>65</v>
      </c>
      <c r="B13" s="2">
        <v>0.95725264188087122</v>
      </c>
      <c r="D13" s="13"/>
      <c r="F13" s="26"/>
      <c r="G13" s="27"/>
      <c r="N13" s="14" t="s">
        <v>319</v>
      </c>
      <c r="O13" s="15">
        <f>E36</f>
        <v>37.284483290109058</v>
      </c>
      <c r="P13" s="16" t="s">
        <v>320</v>
      </c>
      <c r="Q13" s="17">
        <f>Z36</f>
        <v>6447.822948575953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-0.68388884048883369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1.4354045578965986E-4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3.5837127193528444E-3</v>
      </c>
      <c r="CB13" s="22" t="s">
        <v>28</v>
      </c>
      <c r="CC13" s="2">
        <f>BX4*BX7</f>
        <v>3.5837127193528444E-3</v>
      </c>
      <c r="CH13" s="2"/>
      <c r="CI13" s="2"/>
    </row>
    <row r="14" spans="1:88" ht="16.8" thickBot="1" x14ac:dyDescent="0.35">
      <c r="A14" s="12" t="s">
        <v>69</v>
      </c>
      <c r="B14" s="2">
        <v>1.1748859846658915E-4</v>
      </c>
      <c r="D14" s="13"/>
      <c r="E14" s="14" t="s">
        <v>66</v>
      </c>
      <c r="F14" s="15">
        <f>D31</f>
        <v>26.594862679667166</v>
      </c>
      <c r="G14" s="16" t="s">
        <v>67</v>
      </c>
      <c r="H14" s="17">
        <f>C31</f>
        <v>34.00329041568169</v>
      </c>
      <c r="N14" s="14" t="s">
        <v>24</v>
      </c>
      <c r="O14" s="15">
        <f>M36</f>
        <v>39.7798127125224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-9628.2754540495116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-724.94636181050805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197.3155787076204</v>
      </c>
      <c r="G15" s="16" t="s">
        <v>24</v>
      </c>
      <c r="H15" s="17">
        <f>K31</f>
        <v>120.22981327208574</v>
      </c>
      <c r="J15" s="2">
        <f>E11</f>
        <v>288573.91527660307</v>
      </c>
      <c r="K15" s="22" t="s">
        <v>28</v>
      </c>
      <c r="L15" s="2">
        <f>H14*H18-H3*H7</f>
        <v>288573.91527660377</v>
      </c>
      <c r="N15" s="14" t="s">
        <v>27</v>
      </c>
      <c r="O15" s="15">
        <f>V36</f>
        <v>14.7038403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36.600594449620225</v>
      </c>
      <c r="AB15" s="16" t="s">
        <v>73</v>
      </c>
      <c r="AC15" s="17">
        <f>H42</f>
        <v>29.192166713605694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28.83548813054729</v>
      </c>
      <c r="BH15" s="16" t="s">
        <v>21</v>
      </c>
      <c r="BI15" s="17" cm="1">
        <f t="array" ref="BI15">INDEX(H42:H300,B2+B3-4,1)</f>
        <v>55.430350810214463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14.827481642530417</v>
      </c>
      <c r="G16" s="16" t="s">
        <v>27</v>
      </c>
      <c r="H16" s="17">
        <f>T31</f>
        <v>18.6326</v>
      </c>
      <c r="J16" s="2">
        <f>E11</f>
        <v>288573.91527660307</v>
      </c>
      <c r="K16" s="2" t="s">
        <v>28</v>
      </c>
      <c r="L16" s="2">
        <f>F14*F18-F3*F7</f>
        <v>288573.91527660284</v>
      </c>
      <c r="N16" s="14" t="s">
        <v>30</v>
      </c>
      <c r="O16" s="15">
        <f>I36</f>
        <v>0.95949467090116947</v>
      </c>
      <c r="P16" s="16" t="s">
        <v>31</v>
      </c>
      <c r="Q16" s="17">
        <f>AB36</f>
        <v>0</v>
      </c>
      <c r="W16" s="25">
        <f>D42</f>
        <v>9.610100000000001</v>
      </c>
      <c r="X16" s="14" t="s">
        <v>24</v>
      </c>
      <c r="Y16" s="15">
        <f>AG43</f>
        <v>80.309429549302081</v>
      </c>
      <c r="AB16" s="16" t="s">
        <v>24</v>
      </c>
      <c r="AC16" s="17">
        <f>AK42</f>
        <v>40.837119335578791</v>
      </c>
      <c r="AF16" s="2">
        <f>AA14</f>
        <v>-9628.2754540495116</v>
      </c>
      <c r="AG16" s="22" t="s">
        <v>28</v>
      </c>
      <c r="AH16" s="2">
        <f>Y15*Y19-Y3*Y7</f>
        <v>-9628.2754540496971</v>
      </c>
      <c r="AI16" s="22" t="s">
        <v>28</v>
      </c>
      <c r="AJ16" s="2">
        <f>AC15*AC19-AC3*AC7</f>
        <v>-9628.2754540676251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2.880600000000002</v>
      </c>
      <c r="BD16" s="14"/>
      <c r="BE16" s="15"/>
      <c r="BF16" s="41" t="s">
        <v>24</v>
      </c>
      <c r="BG16" s="42">
        <f>BX5</f>
        <v>197.73384733495362</v>
      </c>
      <c r="BH16" s="16" t="s">
        <v>24</v>
      </c>
      <c r="BI16" s="17" cm="1">
        <f t="array" ref="BI16">INDEX(AK42:AK300,B2+B3-4,1)</f>
        <v>197.31672188463153</v>
      </c>
      <c r="BJ16" s="2"/>
      <c r="BK16" s="2"/>
      <c r="BM16" s="2">
        <f>BG14</f>
        <v>-724.94636181050805</v>
      </c>
      <c r="BN16" s="22" t="s">
        <v>28</v>
      </c>
      <c r="BO16" s="2">
        <f>-BE3*BE7+BG15*BG19</f>
        <v>-724.94636179879308</v>
      </c>
      <c r="BP16" s="22" t="s">
        <v>28</v>
      </c>
      <c r="BQ16" s="2">
        <f>IF(BB8="NO APLICA",BI15*BI19-BI3*BI7,-BC9*BC13+BI15*BI19-BI3*BI7)</f>
        <v>-724.9463618081063</v>
      </c>
      <c r="BX16" s="25">
        <f>P37</f>
        <v>1013154.9653096339</v>
      </c>
    </row>
    <row r="17" spans="1:82" ht="15.6" x14ac:dyDescent="0.3">
      <c r="D17" s="13"/>
      <c r="E17" s="14" t="s">
        <v>30</v>
      </c>
      <c r="F17" s="15">
        <f>H31</f>
        <v>1.2428132664611932E-4</v>
      </c>
      <c r="G17" s="16" t="s">
        <v>31</v>
      </c>
      <c r="H17" s="17">
        <f>G31</f>
        <v>0.209146</v>
      </c>
      <c r="K17" s="22" t="s">
        <v>28</v>
      </c>
      <c r="L17" s="2">
        <f>E11</f>
        <v>288573.91527660307</v>
      </c>
      <c r="N17" s="14" t="s">
        <v>35</v>
      </c>
      <c r="O17" s="15">
        <f>R36</f>
        <v>-75196.76475576192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14.703844386427903</v>
      </c>
      <c r="AB17" s="16" t="s">
        <v>27</v>
      </c>
      <c r="AC17" s="17">
        <f>AY42</f>
        <v>14.7038403</v>
      </c>
      <c r="AF17" s="2">
        <f>AA14</f>
        <v>-9628.2754540495116</v>
      </c>
      <c r="AG17" s="22" t="s">
        <v>28</v>
      </c>
      <c r="AH17" s="2">
        <f>X25+Z25</f>
        <v>-9628.27545405005</v>
      </c>
      <c r="AI17" s="22" t="s">
        <v>28</v>
      </c>
      <c r="AJ17" s="2">
        <f>X26+Z26</f>
        <v>-9628.2754540494843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14.827481642530417</v>
      </c>
      <c r="BH17" s="16" t="s">
        <v>27</v>
      </c>
      <c r="BI17" s="17" cm="1">
        <f t="array" ref="BI17">INDEX(AY42:AY300,B2+B3-4,1)</f>
        <v>14.704590136084528</v>
      </c>
      <c r="BJ17" s="2"/>
      <c r="BK17" s="2"/>
      <c r="BM17" s="2">
        <f>BG14</f>
        <v>-724.94636181050805</v>
      </c>
      <c r="BN17" s="22" t="s">
        <v>28</v>
      </c>
      <c r="BO17" s="2">
        <f>BD25+BF25</f>
        <v>-724.9463618106837</v>
      </c>
      <c r="BP17" s="22" t="s">
        <v>28</v>
      </c>
      <c r="BQ17" s="2">
        <f>BD26+BF26</f>
        <v>-724.94636181183091</v>
      </c>
    </row>
    <row r="18" spans="1:82" ht="16.2" thickBot="1" x14ac:dyDescent="0.35">
      <c r="D18" s="13"/>
      <c r="E18" s="14" t="s">
        <v>35</v>
      </c>
      <c r="F18" s="15">
        <f>Q31</f>
        <v>-272558.21847568557</v>
      </c>
      <c r="G18" s="16" t="s">
        <v>35</v>
      </c>
      <c r="H18" s="17">
        <f>P31</f>
        <v>-235130.05575117777</v>
      </c>
      <c r="S18" s="2">
        <f>N11</f>
        <v>823697.58440211928</v>
      </c>
      <c r="T18" s="22" t="s">
        <v>28</v>
      </c>
      <c r="U18" s="2">
        <f>O3*O7-O13*O17</f>
        <v>823697.58439761796</v>
      </c>
      <c r="W18" s="24" t="s">
        <v>77</v>
      </c>
      <c r="X18" s="14" t="s">
        <v>32</v>
      </c>
      <c r="Y18" s="15">
        <f>N43</f>
        <v>0.95204919940410659</v>
      </c>
      <c r="AB18" s="16" t="s">
        <v>31</v>
      </c>
      <c r="AC18" s="17">
        <f>S42</f>
        <v>0.95015967753038943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1.2428132664611932E-4</v>
      </c>
      <c r="BH18" s="16" t="s">
        <v>31</v>
      </c>
      <c r="BI18" s="17" cm="1">
        <f t="array" ref="BI18">INDEX(S42:S300,B2+B3-4,1)</f>
        <v>1.242813266461188E-4</v>
      </c>
      <c r="BJ18" s="2"/>
      <c r="BK18" s="2"/>
      <c r="BL18" s="2"/>
      <c r="BM18" s="2"/>
      <c r="BN18" s="2"/>
      <c r="BO18" s="2"/>
      <c r="BP18" s="2"/>
      <c r="CA18" s="54">
        <f>BT3*BT7</f>
        <v>-15107997.666314328</v>
      </c>
      <c r="CB18" s="55" t="s">
        <v>28</v>
      </c>
      <c r="CC18" s="54">
        <f>BT19*BT23+BX4*BX8-BX16</f>
        <v>-15107997.666314326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0.11064500000000001</v>
      </c>
      <c r="N19" s="14" t="s">
        <v>323</v>
      </c>
      <c r="O19" s="15">
        <f>O13-Q19</f>
        <v>29.876055554094528</v>
      </c>
      <c r="P19" s="14" t="s">
        <v>12</v>
      </c>
      <c r="Q19" s="15">
        <f>G36</f>
        <v>7.4084277360145299</v>
      </c>
      <c r="S19" s="2">
        <f>N11</f>
        <v>823697.58440211928</v>
      </c>
      <c r="T19" s="22" t="s">
        <v>28</v>
      </c>
      <c r="U19" s="2">
        <f>Q3*Q7-Q13*Q17</f>
        <v>823697.58440256119</v>
      </c>
      <c r="W19" s="25">
        <f>W7-W16</f>
        <v>3.1499999999999417E-2</v>
      </c>
      <c r="X19" s="14" t="s">
        <v>35</v>
      </c>
      <c r="Y19" s="15">
        <f>AU43</f>
        <v>-54359.860542744362</v>
      </c>
      <c r="AB19" s="16" t="s">
        <v>35</v>
      </c>
      <c r="AC19" s="17">
        <f>AV42</f>
        <v>-77288.233481272502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6.6500000000000004E-2</v>
      </c>
      <c r="BD19" s="14"/>
      <c r="BE19" s="15"/>
      <c r="BF19" s="41" t="s">
        <v>35</v>
      </c>
      <c r="BG19" s="42">
        <f>BX8</f>
        <v>-237422.5217701967</v>
      </c>
      <c r="BH19" s="16" t="s">
        <v>35</v>
      </c>
      <c r="BI19" s="17" cm="1">
        <f t="array" ref="BI19">INDEX(AV42:AV300,B2+B3-4,1)</f>
        <v>-272558.21847568557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26.594862679667166</v>
      </c>
      <c r="BU19" s="16" t="s">
        <v>83</v>
      </c>
      <c r="BV19" s="17">
        <f>E37-G37</f>
        <v>28.83548813054729</v>
      </c>
      <c r="CA19" s="54">
        <f>BX16</f>
        <v>1013154.9653096339</v>
      </c>
      <c r="CB19" s="55" t="s">
        <v>28</v>
      </c>
      <c r="CC19" s="54">
        <f>BX4*BX8-BV19*BV23</f>
        <v>1013154.9653096339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0.48617123692330094</v>
      </c>
      <c r="N20" s="14" t="s">
        <v>24</v>
      </c>
      <c r="O20" s="15">
        <f>AVERAGE(O14,Q20)</f>
        <v>39.7798127125224</v>
      </c>
      <c r="P20" s="14" t="s">
        <v>24</v>
      </c>
      <c r="Q20" s="15">
        <f>O36</f>
        <v>39.7798127125224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197.3155787076204</v>
      </c>
      <c r="BU20" s="16" t="s">
        <v>24</v>
      </c>
      <c r="BV20" s="17">
        <f>M37</f>
        <v>197.3155787076204</v>
      </c>
    </row>
    <row r="21" spans="1:82" ht="15" thickBot="1" x14ac:dyDescent="0.35">
      <c r="A21" s="9"/>
      <c r="D21" s="13"/>
      <c r="F21" s="11" t="s">
        <v>325</v>
      </c>
      <c r="G21" s="2">
        <v>0.74919153035134167</v>
      </c>
      <c r="N21" s="14" t="s">
        <v>27</v>
      </c>
      <c r="O21" s="15">
        <f>AVERAGE(O15,Q21)</f>
        <v>14.7038403</v>
      </c>
      <c r="P21" s="14" t="s">
        <v>27</v>
      </c>
      <c r="Q21" s="15">
        <f>X36</f>
        <v>14.7038403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14.827481642530417</v>
      </c>
      <c r="BU21" s="16" t="s">
        <v>27</v>
      </c>
      <c r="BV21" s="17">
        <f>V37</f>
        <v>14.827481642530417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7258.0138315696249</v>
      </c>
      <c r="N22" s="14" t="s">
        <v>30</v>
      </c>
      <c r="O22" s="15">
        <f>AVERAGE(O16,Q22)</f>
        <v>0.95949467090116947</v>
      </c>
      <c r="P22" s="14" t="s">
        <v>30</v>
      </c>
      <c r="Q22" s="15">
        <f>K36</f>
        <v>0.95949467090116947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507.86880158019073</v>
      </c>
      <c r="AC22" s="10" t="s">
        <v>90</v>
      </c>
      <c r="AD22" s="65">
        <f>AL42</f>
        <v>95.183691900180349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424.33354751081924</v>
      </c>
      <c r="BI22" s="10" t="s">
        <v>90</v>
      </c>
      <c r="BJ22" s="65" cm="1">
        <f t="array" ref="BJ22">INDEX(AL42:AL300,B2+B3-4,1)</f>
        <v>66.588268989314514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1.2428132664611932E-4</v>
      </c>
      <c r="BU22" s="16" t="s">
        <v>31</v>
      </c>
      <c r="BV22" s="17">
        <f>I37</f>
        <v>1.2428132664611932E-4</v>
      </c>
    </row>
    <row r="23" spans="1:82" ht="16.8" thickBot="1" x14ac:dyDescent="0.35">
      <c r="A23" s="9"/>
      <c r="D23" s="13"/>
      <c r="F23" s="11" t="s">
        <v>327</v>
      </c>
      <c r="G23" s="2">
        <v>1085.2692230774844</v>
      </c>
      <c r="N23" s="14" t="s">
        <v>35</v>
      </c>
      <c r="O23" s="15">
        <f>AVERAGE(O17,Q23)</f>
        <v>-75196.76475576192</v>
      </c>
      <c r="P23" s="14" t="s">
        <v>35</v>
      </c>
      <c r="Q23" s="15">
        <f>T36</f>
        <v>-75196.76475576192</v>
      </c>
      <c r="S23" s="2">
        <f>B11</f>
        <v>4.0327120164590795</v>
      </c>
      <c r="T23" s="22" t="s">
        <v>28</v>
      </c>
      <c r="U23" s="2">
        <f>O19/Q19</f>
        <v>4.0327120164590795</v>
      </c>
      <c r="W23" s="68" t="s">
        <v>91</v>
      </c>
      <c r="X23" s="69">
        <f>Y42</f>
        <v>-0.27250868275021023</v>
      </c>
      <c r="Y23" s="68" t="s">
        <v>92</v>
      </c>
      <c r="Z23" s="69">
        <f>AA42</f>
        <v>-0.65618769793781584</v>
      </c>
      <c r="AA23" s="10" t="s">
        <v>93</v>
      </c>
      <c r="AB23" s="70">
        <f>T42</f>
        <v>4.7077540883153182</v>
      </c>
      <c r="AC23" s="10" t="s">
        <v>94</v>
      </c>
      <c r="AD23" s="71">
        <f>AM42</f>
        <v>4278.8159390658011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-3.605561592036107E-3</v>
      </c>
      <c r="BE23" s="68" t="s">
        <v>92</v>
      </c>
      <c r="BF23" s="69" cm="1">
        <f t="array" ref="BF23">INDEX(AA42:AA300,B2+B3-4,1)</f>
        <v>3.5787558260927362E-8</v>
      </c>
      <c r="BG23" s="10" t="s">
        <v>93</v>
      </c>
      <c r="BH23" s="70" cm="1">
        <f t="array" ref="BH23">INDEX(T42:T300,B2+B3-4,1)</f>
        <v>5.1529139629773901</v>
      </c>
      <c r="BI23" s="10" t="s">
        <v>94</v>
      </c>
      <c r="BJ23" s="71" cm="1">
        <f t="array" ref="BJ23">INDEX(AM42:AM300,B2+B3-4,1)</f>
        <v>9874.1934044023819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-272558.21847568557</v>
      </c>
      <c r="BU23" s="16" t="s">
        <v>35</v>
      </c>
      <c r="BV23" s="17">
        <f>R37</f>
        <v>-272558.21847568557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-0.27889278054252559</v>
      </c>
      <c r="Y24" s="72" t="s">
        <v>96</v>
      </c>
      <c r="Z24" s="73">
        <f>AD42</f>
        <v>-0.6498036001455022</v>
      </c>
      <c r="AA24" s="10" t="s">
        <v>97</v>
      </c>
      <c r="AB24" s="71">
        <f>U42</f>
        <v>0.16579012333503643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-3.6055436439128732E-3</v>
      </c>
      <c r="BE24" s="74" t="s">
        <v>99</v>
      </c>
      <c r="BF24" s="75" cm="1">
        <f t="array" ref="BF24">INDEX(AD42:AD300,B2+B3-4,1)</f>
        <v>1.7839398272927492E-8</v>
      </c>
      <c r="BG24" s="10" t="s">
        <v>97</v>
      </c>
      <c r="BH24" s="71" cm="1">
        <f t="array" ref="BH24">INDEX(U42:U300,B2+B3-4,1)</f>
        <v>0.67899502688498481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1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0.97760763109598259</v>
      </c>
      <c r="Q25" s="129"/>
      <c r="R25" s="102" t="s">
        <v>329</v>
      </c>
      <c r="S25" s="11" t="s">
        <v>322</v>
      </c>
      <c r="T25" s="128">
        <v>0.30877200000000005</v>
      </c>
      <c r="U25" s="129"/>
      <c r="W25" s="77" t="s">
        <v>101</v>
      </c>
      <c r="X25" s="78">
        <f>AO42</f>
        <v>8358.8344122749841</v>
      </c>
      <c r="Y25" s="77" t="s">
        <v>102</v>
      </c>
      <c r="Z25" s="78">
        <f>AP42</f>
        <v>-17987.109866325034</v>
      </c>
      <c r="AA25" s="10" t="s">
        <v>103</v>
      </c>
      <c r="AB25" s="71">
        <f>Z42</f>
        <v>1.0000000000000113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26.78299793930228</v>
      </c>
      <c r="BE25" s="77" t="s">
        <v>102</v>
      </c>
      <c r="BF25" s="78" cm="1">
        <f t="array" ref="BF25">INDEX(AP42:AP300,B2+B3-4,1)</f>
        <v>-751.72935974998597</v>
      </c>
      <c r="BG25" s="10" t="s">
        <v>103</v>
      </c>
      <c r="BH25" s="71" cm="1">
        <f t="array" ref="BH25">INDEX(Z42:Z300,B2+B3-4,1)</f>
        <v>1.0000000000188178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1069498.7298377545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116.71576641942339</v>
      </c>
      <c r="U26" s="129"/>
      <c r="W26" s="82" t="s">
        <v>105</v>
      </c>
      <c r="X26" s="83">
        <f>AQ42</f>
        <v>2626.5990038021191</v>
      </c>
      <c r="Y26" s="82" t="s">
        <v>106</v>
      </c>
      <c r="Z26" s="83">
        <f>AR42</f>
        <v>-12254.874457851603</v>
      </c>
      <c r="AA26" s="10" t="s">
        <v>107</v>
      </c>
      <c r="AB26" s="71">
        <f>AC42</f>
        <v>1.0216878075934377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70.704461375528339</v>
      </c>
      <c r="BE26" s="84" t="s">
        <v>109</v>
      </c>
      <c r="BF26" s="85" cm="1">
        <f t="array" ref="BF26">INDEX(AR42:AR300,B2+B3-4,1)</f>
        <v>-795.65082318735926</v>
      </c>
      <c r="BG26" s="10" t="s">
        <v>107</v>
      </c>
      <c r="BH26" s="71" cm="1">
        <f t="array" ref="BH26">INDEX(AC42:AC300,B2+B3-4,1)</f>
        <v>1.000256511293673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222.06830000000002</v>
      </c>
      <c r="BU27" s="41" t="s">
        <v>111</v>
      </c>
      <c r="BV27" s="42">
        <v>84.431899999999999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215.6764</v>
      </c>
      <c r="BU28" s="41" t="s">
        <v>114</v>
      </c>
      <c r="BV28" s="42">
        <v>292.59528338501906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34.00329041568169</v>
      </c>
      <c r="C31" s="2">
        <v>34.00329041568169</v>
      </c>
      <c r="D31" s="2">
        <v>26.594862679667166</v>
      </c>
      <c r="E31" s="2">
        <v>26.594862679667166</v>
      </c>
      <c r="F31" s="2">
        <v>0.209146</v>
      </c>
      <c r="G31" s="2">
        <v>0.209146</v>
      </c>
      <c r="H31" s="2">
        <v>1.2428132664611932E-4</v>
      </c>
      <c r="I31" s="2">
        <v>1.2428132664611932E-4</v>
      </c>
      <c r="J31" s="2">
        <v>20</v>
      </c>
      <c r="K31" s="2">
        <v>120.22981327208574</v>
      </c>
      <c r="L31" s="2">
        <v>197.3155787076204</v>
      </c>
      <c r="M31" s="2">
        <v>56.540446445894098</v>
      </c>
      <c r="N31" s="2">
        <v>288573.91527660307</v>
      </c>
      <c r="O31" s="2">
        <v>-243616.70253591126</v>
      </c>
      <c r="P31" s="2">
        <v>-235130.05575117777</v>
      </c>
      <c r="Q31" s="2">
        <v>-272558.21847568557</v>
      </c>
      <c r="R31" s="2">
        <v>-283408.95753579843</v>
      </c>
      <c r="S31" s="2">
        <v>18.6326</v>
      </c>
      <c r="T31" s="2">
        <v>18.6326</v>
      </c>
      <c r="U31" s="2">
        <v>14.827481642530417</v>
      </c>
      <c r="V31" s="2">
        <v>14.827481642530417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37.284483290109058</v>
      </c>
      <c r="F36" s="94" t="s">
        <v>332</v>
      </c>
      <c r="G36" s="93">
        <v>7.4084277360145299</v>
      </c>
      <c r="H36" s="94" t="s">
        <v>332</v>
      </c>
      <c r="I36" s="93">
        <v>0.95949467090116947</v>
      </c>
      <c r="J36" s="93" t="s">
        <v>332</v>
      </c>
      <c r="K36" s="93">
        <v>0.95949467090116947</v>
      </c>
      <c r="L36" s="2" t="s">
        <v>332</v>
      </c>
      <c r="M36" s="93">
        <v>39.7798127125224</v>
      </c>
      <c r="N36" s="93" t="s">
        <v>332</v>
      </c>
      <c r="O36" s="93">
        <v>39.7798127125224</v>
      </c>
      <c r="P36" s="93">
        <v>-823697.58440211928</v>
      </c>
      <c r="Q36" s="93" t="s">
        <v>332</v>
      </c>
      <c r="R36" s="93">
        <v>-75196.76475576192</v>
      </c>
      <c r="S36" s="93" t="s">
        <v>332</v>
      </c>
      <c r="T36" s="93">
        <v>-75196.76475576192</v>
      </c>
      <c r="U36" s="93" t="s">
        <v>332</v>
      </c>
      <c r="V36" s="93">
        <v>14.7038403</v>
      </c>
      <c r="W36" s="93" t="s">
        <v>332</v>
      </c>
      <c r="X36" s="93">
        <v>14.7038403</v>
      </c>
      <c r="Z36" s="2">
        <v>6447.822948575953</v>
      </c>
      <c r="AA36" s="2">
        <v>6447.822948575953</v>
      </c>
      <c r="AB36" s="2">
        <v>0</v>
      </c>
      <c r="AC36" s="2">
        <v>0</v>
      </c>
      <c r="AD36" s="2">
        <v>30</v>
      </c>
      <c r="AE36" s="2">
        <v>31.69683498938733</v>
      </c>
      <c r="AF36" s="2">
        <v>-285449.87031237665</v>
      </c>
      <c r="AG36" s="2">
        <v>-285322.12214202958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32</v>
      </c>
      <c r="C37" s="93">
        <v>0</v>
      </c>
      <c r="D37" s="93" t="s">
        <v>332</v>
      </c>
      <c r="E37" s="93">
        <v>55.430350810214456</v>
      </c>
      <c r="F37" s="93">
        <v>28.83548813054729</v>
      </c>
      <c r="G37" s="93">
        <v>26.594862679667166</v>
      </c>
      <c r="H37" s="93" t="s">
        <v>332</v>
      </c>
      <c r="I37" s="93">
        <v>1.2428132664611932E-4</v>
      </c>
      <c r="J37" s="93">
        <v>1.2428132664611932E-4</v>
      </c>
      <c r="K37" s="93">
        <v>1.2428132664611932E-4</v>
      </c>
      <c r="L37" s="93" t="s">
        <v>332</v>
      </c>
      <c r="M37" s="93">
        <v>197.3155787076204</v>
      </c>
      <c r="N37" s="93">
        <v>197.73384733495362</v>
      </c>
      <c r="O37" s="93">
        <v>197.3155787076204</v>
      </c>
      <c r="P37" s="93">
        <v>1013154.9653096339</v>
      </c>
      <c r="Q37" s="93" t="s">
        <v>332</v>
      </c>
      <c r="R37" s="97">
        <v>-272558.21847568557</v>
      </c>
      <c r="S37" s="97">
        <v>-237422.5217701967</v>
      </c>
      <c r="T37" s="93">
        <v>-272558.21847568557</v>
      </c>
      <c r="U37" s="93" t="s">
        <v>332</v>
      </c>
      <c r="V37" s="93">
        <v>14.827481642530417</v>
      </c>
      <c r="W37" s="93">
        <v>14.827481642530417</v>
      </c>
      <c r="X37" s="93">
        <v>14.827481642530417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199.03489999999999</v>
      </c>
      <c r="BC41" s="2" t="s">
        <v>332</v>
      </c>
      <c r="BD41" s="2">
        <v>197.3155787076204</v>
      </c>
      <c r="BE41" s="2">
        <v>32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9.610100000000001</v>
      </c>
      <c r="E42" s="93" t="s">
        <v>332</v>
      </c>
      <c r="F42" s="93" t="s">
        <v>332</v>
      </c>
      <c r="G42" s="93">
        <v>37.284483290109058</v>
      </c>
      <c r="H42" s="93">
        <v>29.192166713605694</v>
      </c>
      <c r="I42" s="93">
        <v>37.284483290109058</v>
      </c>
      <c r="J42" s="93">
        <v>29.192166713605694</v>
      </c>
      <c r="K42" s="93">
        <v>2.5443488010060786</v>
      </c>
      <c r="L42" s="93" t="s">
        <v>332</v>
      </c>
      <c r="M42" s="93" t="s">
        <v>332</v>
      </c>
      <c r="N42" s="93">
        <v>0.95949467090116947</v>
      </c>
      <c r="O42" s="93">
        <v>0.95949467090116947</v>
      </c>
      <c r="P42" s="93">
        <v>0.99985200170340449</v>
      </c>
      <c r="Q42" s="93">
        <v>0.93188905818019407</v>
      </c>
      <c r="R42" s="93">
        <v>0.95015967753038943</v>
      </c>
      <c r="S42" s="93">
        <v>0.95015967753038943</v>
      </c>
      <c r="T42" s="93">
        <v>4.7077540883153182</v>
      </c>
      <c r="U42" s="93">
        <v>0.16579012333503643</v>
      </c>
      <c r="V42" s="93">
        <v>-0.92869638068802918</v>
      </c>
      <c r="W42" s="93">
        <v>0.24480754019919548</v>
      </c>
      <c r="X42" s="93">
        <v>-0.68388884048883369</v>
      </c>
      <c r="Y42" s="93">
        <v>-0.27250868275021023</v>
      </c>
      <c r="Z42" s="93">
        <v>1.0000000000000113</v>
      </c>
      <c r="AA42" s="93">
        <v>-0.65618769793781584</v>
      </c>
      <c r="AB42" s="93">
        <v>-0.27889278054252559</v>
      </c>
      <c r="AC42" s="93">
        <v>1.0216878075934377</v>
      </c>
      <c r="AD42" s="93">
        <v>-0.6498036001455022</v>
      </c>
      <c r="AE42" s="93" t="s">
        <v>332</v>
      </c>
      <c r="AF42" s="93" t="s">
        <v>332</v>
      </c>
      <c r="AG42" s="93">
        <v>75.593276648474671</v>
      </c>
      <c r="AH42" s="93">
        <v>75.593276648474671</v>
      </c>
      <c r="AI42" s="93">
        <v>41.078383890316154</v>
      </c>
      <c r="AJ42" s="93">
        <v>40.837119335578791</v>
      </c>
      <c r="AK42" s="93">
        <v>40.837119335578791</v>
      </c>
      <c r="AL42" s="93">
        <v>95.183691900180349</v>
      </c>
      <c r="AM42" s="93">
        <v>4278.8159390658011</v>
      </c>
      <c r="AN42" s="93">
        <v>-9628.2754540495116</v>
      </c>
      <c r="AO42" s="93">
        <v>8358.8344122749841</v>
      </c>
      <c r="AP42" s="93">
        <v>-17987.109866325034</v>
      </c>
      <c r="AQ42" s="93">
        <v>2626.5990038021191</v>
      </c>
      <c r="AR42" s="93">
        <v>-12254.874457851603</v>
      </c>
      <c r="AS42" s="93" t="s">
        <v>332</v>
      </c>
      <c r="AT42" s="93" t="s">
        <v>332</v>
      </c>
      <c r="AU42" s="93">
        <v>-53104.529281061616</v>
      </c>
      <c r="AV42" s="93">
        <v>-77288.233481272502</v>
      </c>
      <c r="AW42" s="93" t="s">
        <v>332</v>
      </c>
      <c r="AX42" s="93" t="s">
        <v>332</v>
      </c>
      <c r="AY42" s="93">
        <v>14.7038403</v>
      </c>
      <c r="BA42" s="7" t="s">
        <v>293</v>
      </c>
      <c r="BB42" s="2">
        <v>196.22389999999999</v>
      </c>
      <c r="BC42" s="2">
        <v>197.07769574603176</v>
      </c>
      <c r="BD42" s="2">
        <v>197.00408642074484</v>
      </c>
      <c r="BE42" s="2">
        <v>25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9.610100000000001</v>
      </c>
      <c r="D43" s="93">
        <v>9.5786000000000016</v>
      </c>
      <c r="E43" s="93" t="s">
        <v>332</v>
      </c>
      <c r="F43" s="93" t="s">
        <v>332</v>
      </c>
      <c r="G43" s="93">
        <v>36.600594449620225</v>
      </c>
      <c r="H43" s="93">
        <v>28.389712344923819</v>
      </c>
      <c r="I43" s="93">
        <v>36.600594449620225</v>
      </c>
      <c r="J43" s="93">
        <v>28.389712344923819</v>
      </c>
      <c r="K43" s="93">
        <v>2.5433443654094501</v>
      </c>
      <c r="L43" s="93" t="s">
        <v>332</v>
      </c>
      <c r="M43" s="93" t="s">
        <v>332</v>
      </c>
      <c r="N43" s="93">
        <v>0.95204919940410659</v>
      </c>
      <c r="O43" s="93">
        <v>0.95204919940410659</v>
      </c>
      <c r="P43" s="93">
        <v>0.99981013008869812</v>
      </c>
      <c r="Q43" s="93">
        <v>0.9173267713176082</v>
      </c>
      <c r="R43" s="93">
        <v>0.93898383628459747</v>
      </c>
      <c r="S43" s="93">
        <v>0.93898383628459747</v>
      </c>
      <c r="T43" s="93">
        <v>4.6922453231689456</v>
      </c>
      <c r="U43" s="93">
        <v>0.16040090300875687</v>
      </c>
      <c r="V43" s="93">
        <v>-1.0797387023601956</v>
      </c>
      <c r="W43" s="93">
        <v>0.27728433367832073</v>
      </c>
      <c r="X43" s="93">
        <v>-0.80245436868187492</v>
      </c>
      <c r="Y43" s="93">
        <v>-0.31576266309828416</v>
      </c>
      <c r="Z43" s="93">
        <v>1.0000000000000149</v>
      </c>
      <c r="AA43" s="93">
        <v>-0.76397603926190683</v>
      </c>
      <c r="AB43" s="93">
        <v>-0.32624702081195445</v>
      </c>
      <c r="AC43" s="93">
        <v>1.0352188958499409</v>
      </c>
      <c r="AD43" s="93">
        <v>-0.75349168154824164</v>
      </c>
      <c r="AE43" s="93" t="s">
        <v>332</v>
      </c>
      <c r="AF43" s="93" t="s">
        <v>332</v>
      </c>
      <c r="AG43" s="93">
        <v>80.309429549302081</v>
      </c>
      <c r="AH43" s="93">
        <v>80.309429549302081</v>
      </c>
      <c r="AI43" s="93">
        <v>41.802989550975013</v>
      </c>
      <c r="AJ43" s="93">
        <v>41.619027504313294</v>
      </c>
      <c r="AK43" s="93">
        <v>41.619027504313294</v>
      </c>
      <c r="AL43" s="93">
        <v>93.015614320817207</v>
      </c>
      <c r="AM43" s="93">
        <v>4030.3337417470848</v>
      </c>
      <c r="AN43" s="93">
        <v>-10141.150693111345</v>
      </c>
      <c r="AO43" s="93">
        <v>9109.4969504117125</v>
      </c>
      <c r="AP43" s="93">
        <v>-19250.647643523771</v>
      </c>
      <c r="AQ43" s="93">
        <v>1885.7078550496419</v>
      </c>
      <c r="AR43" s="93">
        <v>-12026.858548161017</v>
      </c>
      <c r="AS43" s="93" t="s">
        <v>332</v>
      </c>
      <c r="AT43" s="93" t="s">
        <v>332</v>
      </c>
      <c r="AU43" s="93">
        <v>-54359.860542744362</v>
      </c>
      <c r="AV43" s="93">
        <v>-79830.049700511721</v>
      </c>
      <c r="AW43" s="93" t="s">
        <v>332</v>
      </c>
      <c r="AX43" s="93" t="s">
        <v>332</v>
      </c>
      <c r="AY43" s="93">
        <v>14.703844386427903</v>
      </c>
      <c r="BA43" s="7" t="s">
        <v>294</v>
      </c>
      <c r="BB43" s="2">
        <v>186.85220000000001</v>
      </c>
      <c r="BC43" s="2">
        <v>196.55113803240818</v>
      </c>
      <c r="BD43" s="2">
        <v>196.37795833993889</v>
      </c>
      <c r="BE43" s="2">
        <v>24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9.5786000000000016</v>
      </c>
      <c r="D44" s="93">
        <v>9.5471000000000021</v>
      </c>
      <c r="E44" s="93" t="s">
        <v>332</v>
      </c>
      <c r="F44" s="93" t="s">
        <v>332</v>
      </c>
      <c r="G44" s="93">
        <v>35.798140080938346</v>
      </c>
      <c r="H44" s="93">
        <v>27.51667232011873</v>
      </c>
      <c r="I44" s="93">
        <v>35.798140080938346</v>
      </c>
      <c r="J44" s="93">
        <v>27.51667232011873</v>
      </c>
      <c r="K44" s="93">
        <v>2.5416958318644554</v>
      </c>
      <c r="L44" s="93" t="s">
        <v>332</v>
      </c>
      <c r="M44" s="93" t="s">
        <v>332</v>
      </c>
      <c r="N44" s="93">
        <v>0.94322855502469571</v>
      </c>
      <c r="O44" s="93">
        <v>0.94322855502469571</v>
      </c>
      <c r="P44" s="93">
        <v>0.99975388517607267</v>
      </c>
      <c r="Q44" s="93">
        <v>0.90007618503650244</v>
      </c>
      <c r="R44" s="93">
        <v>0.92563556887753529</v>
      </c>
      <c r="S44" s="93">
        <v>0.92563556887753529</v>
      </c>
      <c r="T44" s="93">
        <v>4.6559299104196565</v>
      </c>
      <c r="U44" s="93">
        <v>0.15388685552640002</v>
      </c>
      <c r="V44" s="93">
        <v>-1.1870703720029314</v>
      </c>
      <c r="W44" s="93">
        <v>0.31403034719784528</v>
      </c>
      <c r="X44" s="93">
        <v>-0.87304002480508613</v>
      </c>
      <c r="Y44" s="93">
        <v>-0.36359409092730044</v>
      </c>
      <c r="Z44" s="93">
        <v>1.000000000000014</v>
      </c>
      <c r="AA44" s="93">
        <v>-0.82347628107562587</v>
      </c>
      <c r="AB44" s="93">
        <v>-0.37895347198961832</v>
      </c>
      <c r="AC44" s="93">
        <v>1.0536576090102805</v>
      </c>
      <c r="AD44" s="93">
        <v>-0.80811690001331338</v>
      </c>
      <c r="AE44" s="93" t="s">
        <v>332</v>
      </c>
      <c r="AF44" s="93" t="s">
        <v>332</v>
      </c>
      <c r="AG44" s="93">
        <v>85.624588709004243</v>
      </c>
      <c r="AH44" s="93">
        <v>85.624588709004243</v>
      </c>
      <c r="AI44" s="93">
        <v>42.701173806920899</v>
      </c>
      <c r="AJ44" s="93">
        <v>42.493188292117253</v>
      </c>
      <c r="AK44" s="93">
        <v>42.493188292117253</v>
      </c>
      <c r="AL44" s="93">
        <v>88.796755722116202</v>
      </c>
      <c r="AM44" s="93">
        <v>3873.7052911528685</v>
      </c>
      <c r="AN44" s="93">
        <v>-13878.224078149418</v>
      </c>
      <c r="AO44" s="93">
        <v>9687.571964358558</v>
      </c>
      <c r="AP44" s="93">
        <v>-23565.796042508635</v>
      </c>
      <c r="AQ44" s="93">
        <v>2047.7797451529216</v>
      </c>
      <c r="AR44" s="93">
        <v>-15926.003823302322</v>
      </c>
      <c r="AS44" s="93" t="s">
        <v>332</v>
      </c>
      <c r="AT44" s="93" t="s">
        <v>332</v>
      </c>
      <c r="AU44" s="93">
        <v>-55861.683211324875</v>
      </c>
      <c r="AV44" s="93">
        <v>-82867.22845805253</v>
      </c>
      <c r="AW44" s="93" t="s">
        <v>332</v>
      </c>
      <c r="AX44" s="93" t="s">
        <v>332</v>
      </c>
      <c r="AY44" s="93">
        <v>14.703848401612701</v>
      </c>
      <c r="BA44" s="7" t="s">
        <v>295</v>
      </c>
      <c r="BB44" s="2">
        <v>51.072600000000001</v>
      </c>
      <c r="BC44" s="2">
        <v>161.0812278891357</v>
      </c>
      <c r="BD44" s="2">
        <v>152.78149557032168</v>
      </c>
      <c r="BE44" s="2">
        <v>9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9.5471000000000021</v>
      </c>
      <c r="D45" s="93">
        <v>9.5156000000000027</v>
      </c>
      <c r="E45" s="93" t="s">
        <v>332</v>
      </c>
      <c r="F45" s="93" t="s">
        <v>332</v>
      </c>
      <c r="G45" s="93">
        <v>34.92510005613326</v>
      </c>
      <c r="H45" s="93">
        <v>26.57185963444811</v>
      </c>
      <c r="I45" s="93">
        <v>34.92510005613326</v>
      </c>
      <c r="J45" s="93">
        <v>26.57185963444811</v>
      </c>
      <c r="K45" s="93">
        <v>2.5403767433474247</v>
      </c>
      <c r="L45" s="93" t="s">
        <v>332</v>
      </c>
      <c r="M45" s="93" t="s">
        <v>332</v>
      </c>
      <c r="N45" s="93">
        <v>0.93281787358518908</v>
      </c>
      <c r="O45" s="93">
        <v>0.93281787358518908</v>
      </c>
      <c r="P45" s="93">
        <v>0.99967562983861402</v>
      </c>
      <c r="Q45" s="93">
        <v>0.87951309117639842</v>
      </c>
      <c r="R45" s="93">
        <v>0.90963350577946211</v>
      </c>
      <c r="S45" s="93">
        <v>0.90963350577946211</v>
      </c>
      <c r="T45" s="93">
        <v>4.624909723679294</v>
      </c>
      <c r="U45" s="93">
        <v>0.14692065816625563</v>
      </c>
      <c r="V45" s="93">
        <v>-1.2997568022870214</v>
      </c>
      <c r="W45" s="93">
        <v>0.35494411661640035</v>
      </c>
      <c r="X45" s="93">
        <v>-0.94481268567062104</v>
      </c>
      <c r="Y45" s="93">
        <v>-0.41841864190343464</v>
      </c>
      <c r="Z45" s="93">
        <v>1.0000000000000153</v>
      </c>
      <c r="AA45" s="93">
        <v>-0.88133816038358037</v>
      </c>
      <c r="AB45" s="93">
        <v>-0.4403235267155457</v>
      </c>
      <c r="AC45" s="93">
        <v>1.0778018724102356</v>
      </c>
      <c r="AD45" s="93">
        <v>-0.85943327557147597</v>
      </c>
      <c r="AE45" s="93" t="s">
        <v>332</v>
      </c>
      <c r="AF45" s="93" t="s">
        <v>332</v>
      </c>
      <c r="AG45" s="93">
        <v>91.481997704068036</v>
      </c>
      <c r="AH45" s="93">
        <v>91.481997704068036</v>
      </c>
      <c r="AI45" s="93">
        <v>43.832593911956828</v>
      </c>
      <c r="AJ45" s="93">
        <v>43.571998764512024</v>
      </c>
      <c r="AK45" s="93">
        <v>43.571998764512024</v>
      </c>
      <c r="AL45" s="93">
        <v>86.37985244676419</v>
      </c>
      <c r="AM45" s="93">
        <v>3705.105333536244</v>
      </c>
      <c r="AN45" s="93">
        <v>-18245.169036236926</v>
      </c>
      <c r="AO45" s="93">
        <v>10456.059766800625</v>
      </c>
      <c r="AP45" s="93">
        <v>-28701.228803038306</v>
      </c>
      <c r="AQ45" s="93">
        <v>2452.816233491224</v>
      </c>
      <c r="AR45" s="93">
        <v>-20697.985269728131</v>
      </c>
      <c r="AS45" s="93" t="s">
        <v>332</v>
      </c>
      <c r="AT45" s="93" t="s">
        <v>332</v>
      </c>
      <c r="AU45" s="93">
        <v>-57655.456436710869</v>
      </c>
      <c r="AV45" s="93">
        <v>-86500.364378453669</v>
      </c>
      <c r="AW45" s="93" t="s">
        <v>332</v>
      </c>
      <c r="AX45" s="93" t="s">
        <v>332</v>
      </c>
      <c r="AY45" s="93">
        <v>14.703852332980093</v>
      </c>
      <c r="BA45" s="12" t="s">
        <v>296</v>
      </c>
      <c r="BB45" s="2">
        <v>90.971500000000006</v>
      </c>
      <c r="BC45" s="2">
        <v>75.593276648474671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9.5156000000000027</v>
      </c>
      <c r="D46" s="93">
        <v>9.4841000000000033</v>
      </c>
      <c r="E46" s="93" t="s">
        <v>332</v>
      </c>
      <c r="F46" s="93" t="s">
        <v>332</v>
      </c>
      <c r="G46" s="93">
        <v>33.980287370462641</v>
      </c>
      <c r="H46" s="93">
        <v>25.559463420430404</v>
      </c>
      <c r="I46" s="93">
        <v>33.980287370462641</v>
      </c>
      <c r="J46" s="93">
        <v>25.559463420430404</v>
      </c>
      <c r="K46" s="93">
        <v>2.5389141688939851</v>
      </c>
      <c r="L46" s="93" t="s">
        <v>332</v>
      </c>
      <c r="M46" s="93" t="s">
        <v>332</v>
      </c>
      <c r="N46" s="93">
        <v>0.92050430373977477</v>
      </c>
      <c r="O46" s="93">
        <v>0.92050430373977477</v>
      </c>
      <c r="P46" s="93">
        <v>0.99956326835430787</v>
      </c>
      <c r="Q46" s="93">
        <v>0.85508847907215635</v>
      </c>
      <c r="R46" s="93">
        <v>0.89042025978781458</v>
      </c>
      <c r="S46" s="93">
        <v>0.89042025978781458</v>
      </c>
      <c r="T46" s="93">
        <v>4.5895393717484261</v>
      </c>
      <c r="U46" s="93">
        <v>0.13963088889319963</v>
      </c>
      <c r="V46" s="93">
        <v>-1.4119897755060264</v>
      </c>
      <c r="W46" s="93">
        <v>0.39959356148832126</v>
      </c>
      <c r="X46" s="93">
        <v>-1.0123962140177052</v>
      </c>
      <c r="Y46" s="93">
        <v>-0.4800747034128669</v>
      </c>
      <c r="Z46" s="93">
        <v>1.0000000000000162</v>
      </c>
      <c r="AA46" s="93">
        <v>-0.93191507209315172</v>
      </c>
      <c r="AB46" s="93">
        <v>-0.51053167561218027</v>
      </c>
      <c r="AC46" s="93">
        <v>1.1083634539708138</v>
      </c>
      <c r="AD46" s="93">
        <v>-0.90145809989384496</v>
      </c>
      <c r="AE46" s="93" t="s">
        <v>332</v>
      </c>
      <c r="AF46" s="93" t="s">
        <v>332</v>
      </c>
      <c r="AG46" s="93">
        <v>98.046900268989759</v>
      </c>
      <c r="AH46" s="93">
        <v>98.046900268989759</v>
      </c>
      <c r="AI46" s="93">
        <v>45.268895627566806</v>
      </c>
      <c r="AJ46" s="93">
        <v>44.934005076153859</v>
      </c>
      <c r="AK46" s="93">
        <v>44.934005076153859</v>
      </c>
      <c r="AL46" s="93">
        <v>83.812690699110661</v>
      </c>
      <c r="AM46" s="93">
        <v>3525.9504482561683</v>
      </c>
      <c r="AN46" s="93">
        <v>-23587.442982161901</v>
      </c>
      <c r="AO46" s="93">
        <v>11230.801972361034</v>
      </c>
      <c r="AP46" s="93">
        <v>-34818.244954523805</v>
      </c>
      <c r="AQ46" s="93">
        <v>2997.9688667702212</v>
      </c>
      <c r="AR46" s="93">
        <v>-26585.411848932206</v>
      </c>
      <c r="AS46" s="93" t="s">
        <v>332</v>
      </c>
      <c r="AT46" s="93" t="s">
        <v>332</v>
      </c>
      <c r="AU46" s="93">
        <v>-59795.484709072742</v>
      </c>
      <c r="AV46" s="93">
        <v>-90849.44176562631</v>
      </c>
      <c r="AW46" s="93" t="s">
        <v>332</v>
      </c>
      <c r="AX46" s="93" t="s">
        <v>332</v>
      </c>
      <c r="AY46" s="93">
        <v>14.703856164619857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9.4841000000000033</v>
      </c>
      <c r="D47" s="93">
        <v>9.4526000000000039</v>
      </c>
      <c r="E47" s="93" t="s">
        <v>332</v>
      </c>
      <c r="F47" s="93" t="s">
        <v>332</v>
      </c>
      <c r="G47" s="93">
        <v>32.967891156444935</v>
      </c>
      <c r="H47" s="93">
        <v>24.486221457994525</v>
      </c>
      <c r="I47" s="93">
        <v>32.967891156444935</v>
      </c>
      <c r="J47" s="93">
        <v>24.486221457994525</v>
      </c>
      <c r="K47" s="93">
        <v>2.5373521945379736</v>
      </c>
      <c r="L47" s="93" t="s">
        <v>332</v>
      </c>
      <c r="M47" s="93" t="s">
        <v>332</v>
      </c>
      <c r="N47" s="93">
        <v>0.90594241680758558</v>
      </c>
      <c r="O47" s="93">
        <v>0.90594241680758558</v>
      </c>
      <c r="P47" s="93">
        <v>0.99939512879638781</v>
      </c>
      <c r="Q47" s="93">
        <v>0.82611349101324694</v>
      </c>
      <c r="R47" s="93">
        <v>0.8673153220207579</v>
      </c>
      <c r="S47" s="93">
        <v>0.8673153220207579</v>
      </c>
      <c r="T47" s="93">
        <v>4.5499034338651256</v>
      </c>
      <c r="U47" s="93">
        <v>0.13217604371476258</v>
      </c>
      <c r="V47" s="93">
        <v>-1.5213890099446743</v>
      </c>
      <c r="W47" s="93">
        <v>0.44814704750879608</v>
      </c>
      <c r="X47" s="93">
        <v>-1.0732419624358782</v>
      </c>
      <c r="Y47" s="93">
        <v>-0.54909359267618874</v>
      </c>
      <c r="Z47" s="93">
        <v>1.0000000000000184</v>
      </c>
      <c r="AA47" s="93">
        <v>-0.97229541726847546</v>
      </c>
      <c r="AB47" s="93">
        <v>-0.59054981168839693</v>
      </c>
      <c r="AC47" s="93">
        <v>1.1460694723962435</v>
      </c>
      <c r="AD47" s="93">
        <v>-0.93083919825626382</v>
      </c>
      <c r="AE47" s="93" t="s">
        <v>332</v>
      </c>
      <c r="AF47" s="93" t="s">
        <v>332</v>
      </c>
      <c r="AG47" s="93">
        <v>105.38523327111112</v>
      </c>
      <c r="AH47" s="93">
        <v>105.38523327111112</v>
      </c>
      <c r="AI47" s="93">
        <v>47.114288315232315</v>
      </c>
      <c r="AJ47" s="93">
        <v>46.677190813239086</v>
      </c>
      <c r="AK47" s="93">
        <v>46.677190813239086</v>
      </c>
      <c r="AL47" s="93">
        <v>81.106751014530246</v>
      </c>
      <c r="AM47" s="93">
        <v>3338.0742705266971</v>
      </c>
      <c r="AN47" s="93">
        <v>-30073.93331350277</v>
      </c>
      <c r="AO47" s="93">
        <v>11991.950269890984</v>
      </c>
      <c r="AP47" s="93">
        <v>-42065.883583394665</v>
      </c>
      <c r="AQ47" s="93">
        <v>3702.1590523619611</v>
      </c>
      <c r="AR47" s="93">
        <v>-33776.092365864679</v>
      </c>
      <c r="AS47" s="93" t="s">
        <v>332</v>
      </c>
      <c r="AT47" s="93" t="s">
        <v>332</v>
      </c>
      <c r="AU47" s="93">
        <v>-62347.184631818192</v>
      </c>
      <c r="AV47" s="93">
        <v>-96059.611358313472</v>
      </c>
      <c r="AW47" s="93" t="s">
        <v>332</v>
      </c>
      <c r="AX47" s="93" t="s">
        <v>332</v>
      </c>
      <c r="AY47" s="93">
        <v>14.703859887648333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9.4526000000000039</v>
      </c>
      <c r="D48" s="93">
        <v>8.9486000000000043</v>
      </c>
      <c r="E48" s="93" t="s">
        <v>332</v>
      </c>
      <c r="F48" s="93" t="s">
        <v>332</v>
      </c>
      <c r="G48" s="93">
        <v>31.894649194009055</v>
      </c>
      <c r="H48" s="93">
        <v>17.769630844285444</v>
      </c>
      <c r="I48" s="93">
        <v>31.894649194009055</v>
      </c>
      <c r="J48" s="93">
        <v>17.769630844285444</v>
      </c>
      <c r="K48" s="93">
        <v>41.034660178897575</v>
      </c>
      <c r="L48" s="93" t="s">
        <v>332</v>
      </c>
      <c r="M48" s="93" t="s">
        <v>332</v>
      </c>
      <c r="N48" s="93">
        <v>0.88872656378671777</v>
      </c>
      <c r="O48" s="97">
        <v>0.88872656378671777</v>
      </c>
      <c r="P48" s="93">
        <v>0.96643832763499371</v>
      </c>
      <c r="Q48" s="93">
        <v>0.43030118545390822</v>
      </c>
      <c r="R48" s="93">
        <v>0.45797023806734616</v>
      </c>
      <c r="S48" s="93">
        <v>0.45797023806734616</v>
      </c>
      <c r="T48" s="93">
        <v>4.5062045968789768</v>
      </c>
      <c r="U48" s="93">
        <v>0.11930854584210154</v>
      </c>
      <c r="V48" s="93">
        <v>-13.099312980786108</v>
      </c>
      <c r="W48" s="93">
        <v>6.3827223670770286</v>
      </c>
      <c r="X48" s="93">
        <v>-6.7165906137090792</v>
      </c>
      <c r="Y48" s="93">
        <v>-7.1301004843021607</v>
      </c>
      <c r="Z48" s="93">
        <v>1.0000000000000218</v>
      </c>
      <c r="AA48" s="93">
        <v>-5.9692124964837916</v>
      </c>
      <c r="AB48" s="93">
        <v>-10.023314378425185</v>
      </c>
      <c r="AC48" s="93">
        <v>1.6766263249035092</v>
      </c>
      <c r="AD48" s="93">
        <v>-3.0759986023612496</v>
      </c>
      <c r="AE48" s="93" t="s">
        <v>332</v>
      </c>
      <c r="AF48" s="93" t="s">
        <v>332</v>
      </c>
      <c r="AG48" s="93">
        <v>113.55701268188314</v>
      </c>
      <c r="AH48" s="93">
        <v>113.55701268188314</v>
      </c>
      <c r="AI48" s="93">
        <v>95.876107816111599</v>
      </c>
      <c r="AJ48" s="93">
        <v>95.503700799452645</v>
      </c>
      <c r="AK48" s="93">
        <v>95.503700799452645</v>
      </c>
      <c r="AL48" s="93">
        <v>78.277536232609592</v>
      </c>
      <c r="AM48" s="93">
        <v>2233.2182045967197</v>
      </c>
      <c r="AN48" s="93">
        <v>-918099.08410889294</v>
      </c>
      <c r="AO48" s="93">
        <v>56792.694821569065</v>
      </c>
      <c r="AP48" s="93">
        <v>-974891.77893046173</v>
      </c>
      <c r="AQ48" s="93">
        <v>34127.136990833969</v>
      </c>
      <c r="AR48" s="93">
        <v>-952226.22109975398</v>
      </c>
      <c r="AS48" s="93" t="s">
        <v>332</v>
      </c>
      <c r="AT48" s="93" t="s">
        <v>332</v>
      </c>
      <c r="AU48" s="93">
        <v>-65388.056707574571</v>
      </c>
      <c r="AV48" s="93">
        <v>-184035.1119083075</v>
      </c>
      <c r="AW48" s="93" t="s">
        <v>332</v>
      </c>
      <c r="AX48" s="93" t="s">
        <v>332</v>
      </c>
      <c r="AY48" s="93">
        <v>14.703863494182771</v>
      </c>
      <c r="BA48" s="122" t="s">
        <v>300</v>
      </c>
      <c r="BB48" s="1" t="s">
        <v>301</v>
      </c>
      <c r="BC48" s="2">
        <v>-27.596160992549844</v>
      </c>
      <c r="BD48" s="2">
        <v>-8.1745183188940906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8.9486000000000043</v>
      </c>
      <c r="D49" s="93">
        <v>8.4446000000000048</v>
      </c>
      <c r="E49" s="93" t="s">
        <v>332</v>
      </c>
      <c r="F49" s="93" t="s">
        <v>332</v>
      </c>
      <c r="G49" s="93">
        <v>25.178058580299975</v>
      </c>
      <c r="H49" s="93">
        <v>17.485499739031518</v>
      </c>
      <c r="I49" s="93">
        <v>25.178058580299975</v>
      </c>
      <c r="J49" s="93">
        <v>17.485499739031518</v>
      </c>
      <c r="K49" s="93">
        <v>38.939335406645398</v>
      </c>
      <c r="L49" s="93" t="s">
        <v>332</v>
      </c>
      <c r="M49" s="93" t="s">
        <v>332</v>
      </c>
      <c r="N49" s="93">
        <v>0.60553949987699529</v>
      </c>
      <c r="O49" s="93">
        <v>0.60553949987699529</v>
      </c>
      <c r="P49" s="93">
        <v>0.67662665974563774</v>
      </c>
      <c r="Q49" s="93">
        <v>0.16074022734076898</v>
      </c>
      <c r="R49" s="93">
        <v>0.17304632242848775</v>
      </c>
      <c r="S49" s="93">
        <v>0.17304632242848775</v>
      </c>
      <c r="T49" s="93">
        <v>4.0365604799899009</v>
      </c>
      <c r="U49" s="93">
        <v>0.18676187206038167</v>
      </c>
      <c r="V49" s="93">
        <v>-5.1121606424622916</v>
      </c>
      <c r="W49" s="93">
        <v>4.8280295372083621</v>
      </c>
      <c r="X49" s="93">
        <v>-0.28413110525392965</v>
      </c>
      <c r="Y49" s="93">
        <v>-4.9401080350872979</v>
      </c>
      <c r="Z49" s="93">
        <v>1.0000000000000062</v>
      </c>
      <c r="AA49" s="93">
        <v>-0.17205260737496247</v>
      </c>
      <c r="AB49" s="93">
        <v>-5.062992799610659</v>
      </c>
      <c r="AC49" s="93">
        <v>1.2235656552698833</v>
      </c>
      <c r="AD49" s="93">
        <v>-4.9167842851734096E-2</v>
      </c>
      <c r="AE49" s="93" t="s">
        <v>332</v>
      </c>
      <c r="AF49" s="93" t="s">
        <v>332</v>
      </c>
      <c r="AG49" s="93">
        <v>161.0812278891357</v>
      </c>
      <c r="AH49" s="93">
        <v>161.0812278891357</v>
      </c>
      <c r="AI49" s="93">
        <v>153.5173638207759</v>
      </c>
      <c r="AJ49" s="93">
        <v>152.78149557032168</v>
      </c>
      <c r="AK49" s="93">
        <v>152.78149557032168</v>
      </c>
      <c r="AL49" s="93">
        <v>60.189984622734059</v>
      </c>
      <c r="AM49" s="93">
        <v>2490.6119301751646</v>
      </c>
      <c r="AN49" s="93">
        <v>-925620.6649625717</v>
      </c>
      <c r="AO49" s="93">
        <v>17727.866916180068</v>
      </c>
      <c r="AP49" s="93">
        <v>-943348.53187874751</v>
      </c>
      <c r="AQ49" s="93">
        <v>71366.543724892821</v>
      </c>
      <c r="AR49" s="93">
        <v>-996987.20868745912</v>
      </c>
      <c r="AS49" s="93" t="s">
        <v>332</v>
      </c>
      <c r="AT49" s="93" t="s">
        <v>332</v>
      </c>
      <c r="AU49" s="93">
        <v>-119295.46532332903</v>
      </c>
      <c r="AV49" s="93">
        <v>-239962.06734623303</v>
      </c>
      <c r="AW49" s="93" t="s">
        <v>332</v>
      </c>
      <c r="AX49" s="93" t="s">
        <v>332</v>
      </c>
      <c r="AY49" s="93">
        <v>14.703914089728583</v>
      </c>
      <c r="BA49" s="124"/>
      <c r="BB49" s="7" t="s">
        <v>303</v>
      </c>
      <c r="BC49" s="2">
        <v>15.465768134473592</v>
      </c>
      <c r="BD49" s="2">
        <v>11.855916017408573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8.4446000000000048</v>
      </c>
      <c r="D50" s="93">
        <v>7.9406000000000052</v>
      </c>
      <c r="E50" s="93" t="s">
        <v>332</v>
      </c>
      <c r="F50" s="93" t="s">
        <v>332</v>
      </c>
      <c r="G50" s="93">
        <v>24.893927475046048</v>
      </c>
      <c r="H50" s="93">
        <v>17.684664576591125</v>
      </c>
      <c r="I50" s="93">
        <v>24.893927475046048</v>
      </c>
      <c r="J50" s="93">
        <v>17.684664576591125</v>
      </c>
      <c r="K50" s="93">
        <v>38.955389424074617</v>
      </c>
      <c r="L50" s="93" t="s">
        <v>332</v>
      </c>
      <c r="M50" s="93" t="s">
        <v>332</v>
      </c>
      <c r="N50" s="93">
        <v>0.40709319042905712</v>
      </c>
      <c r="O50" s="93">
        <v>0.40709319042905712</v>
      </c>
      <c r="P50" s="93">
        <v>0.42995622657475852</v>
      </c>
      <c r="Q50" s="93">
        <v>8.2072136261006623E-2</v>
      </c>
      <c r="R50" s="93">
        <v>8.5706510509064707E-2</v>
      </c>
      <c r="S50" s="93">
        <v>8.5706510509064707E-2</v>
      </c>
      <c r="T50" s="93">
        <v>4.1605795264619729</v>
      </c>
      <c r="U50" s="93">
        <v>0.20565386940165833</v>
      </c>
      <c r="V50" s="93">
        <v>-1.510110535280806</v>
      </c>
      <c r="W50" s="93">
        <v>1.7092753728404149</v>
      </c>
      <c r="X50" s="93">
        <v>0.19916483755960898</v>
      </c>
      <c r="Y50" s="93">
        <v>-1.5911891844242425</v>
      </c>
      <c r="Z50" s="93">
        <v>0.99999999999999345</v>
      </c>
      <c r="AA50" s="93">
        <v>8.1078649143426121E-2</v>
      </c>
      <c r="AB50" s="93">
        <v>-1.5271802585240952</v>
      </c>
      <c r="AC50" s="93">
        <v>1.1183551516363264</v>
      </c>
      <c r="AD50" s="93">
        <v>1.7069723243338792E-2</v>
      </c>
      <c r="AE50" s="93" t="s">
        <v>332</v>
      </c>
      <c r="AF50" s="93" t="s">
        <v>332</v>
      </c>
      <c r="AG50" s="93">
        <v>176.34014350037961</v>
      </c>
      <c r="AH50" s="93">
        <v>176.34014350037961</v>
      </c>
      <c r="AI50" s="93">
        <v>174.05262175592819</v>
      </c>
      <c r="AJ50" s="93">
        <v>173.77116916019978</v>
      </c>
      <c r="AK50" s="93">
        <v>173.77116916019978</v>
      </c>
      <c r="AL50" s="93">
        <v>58.156551504377823</v>
      </c>
      <c r="AM50" s="93">
        <v>2781.3845649823543</v>
      </c>
      <c r="AN50" s="93">
        <v>-340869.13628031855</v>
      </c>
      <c r="AO50" s="93">
        <v>5182.4059296565047</v>
      </c>
      <c r="AP50" s="93">
        <v>-346051.54220997507</v>
      </c>
      <c r="AQ50" s="93">
        <v>30495.365912079254</v>
      </c>
      <c r="AR50" s="93">
        <v>-371364.50219239667</v>
      </c>
      <c r="AS50" s="93" t="s">
        <v>332</v>
      </c>
      <c r="AT50" s="93" t="s">
        <v>332</v>
      </c>
      <c r="AU50" s="93">
        <v>-157839.65319157665</v>
      </c>
      <c r="AV50" s="93">
        <v>-256534.45574792073</v>
      </c>
      <c r="AW50" s="93" t="s">
        <v>332</v>
      </c>
      <c r="AX50" s="93" t="s">
        <v>332</v>
      </c>
      <c r="AY50" s="93">
        <v>14.703955045515137</v>
      </c>
      <c r="BA50" s="124"/>
      <c r="BB50" s="7" t="s">
        <v>305</v>
      </c>
      <c r="BC50" s="2">
        <v>-12.130392858076252</v>
      </c>
      <c r="BD50" s="2">
        <v>3.6813976985144783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7.9406000000000052</v>
      </c>
      <c r="D51" s="93">
        <v>7.9091000000000049</v>
      </c>
      <c r="E51" s="93" t="s">
        <v>332</v>
      </c>
      <c r="F51" s="93" t="s">
        <v>332</v>
      </c>
      <c r="G51" s="93">
        <v>25.093092312605656</v>
      </c>
      <c r="H51" s="93">
        <v>17.733742209289215</v>
      </c>
      <c r="I51" s="93">
        <v>25.093092312605656</v>
      </c>
      <c r="J51" s="93">
        <v>17.733742209289215</v>
      </c>
      <c r="K51" s="93">
        <v>2.439837508963056</v>
      </c>
      <c r="L51" s="93" t="s">
        <v>332</v>
      </c>
      <c r="M51" s="93" t="s">
        <v>332</v>
      </c>
      <c r="N51" s="93">
        <v>0.34368174776581534</v>
      </c>
      <c r="O51" s="93">
        <v>0.34368174776581534</v>
      </c>
      <c r="P51" s="93">
        <v>0.38247815844148925</v>
      </c>
      <c r="Q51" s="93">
        <v>7.0813234576351136E-2</v>
      </c>
      <c r="R51" s="93">
        <v>7.6771636056812684E-2</v>
      </c>
      <c r="S51" s="93">
        <v>7.6771636056812684E-2</v>
      </c>
      <c r="T51" s="93">
        <v>4.2477262847191204</v>
      </c>
      <c r="U51" s="93">
        <v>0.20875177730600114</v>
      </c>
      <c r="V51" s="93">
        <v>-0.15424248756600745</v>
      </c>
      <c r="W51" s="93">
        <v>0.20332012026409535</v>
      </c>
      <c r="X51" s="93">
        <v>4.9077632698087917E-2</v>
      </c>
      <c r="Y51" s="93">
        <v>-0.17110957414789171</v>
      </c>
      <c r="Z51" s="93">
        <v>1.0000000000000193</v>
      </c>
      <c r="AA51" s="93">
        <v>1.6867086581887583E-2</v>
      </c>
      <c r="AB51" s="93">
        <v>-0.15801025772202895</v>
      </c>
      <c r="AC51" s="93">
        <v>1.1087800837668118</v>
      </c>
      <c r="AD51" s="93">
        <v>3.7677701560275357E-3</v>
      </c>
      <c r="AE51" s="93" t="s">
        <v>332</v>
      </c>
      <c r="AF51" s="93" t="s">
        <v>332</v>
      </c>
      <c r="AG51" s="93">
        <v>180.80905230494304</v>
      </c>
      <c r="AH51" s="93">
        <v>180.80905230494304</v>
      </c>
      <c r="AI51" s="93">
        <v>177.19441078994487</v>
      </c>
      <c r="AJ51" s="93">
        <v>176.59426067894566</v>
      </c>
      <c r="AK51" s="93">
        <v>176.59426067894566</v>
      </c>
      <c r="AL51" s="93">
        <v>58.184117782479852</v>
      </c>
      <c r="AM51" s="93">
        <v>2826.6713597714065</v>
      </c>
      <c r="AN51" s="93">
        <v>-41671.146786925012</v>
      </c>
      <c r="AO51" s="93">
        <v>513.13376120805117</v>
      </c>
      <c r="AP51" s="93">
        <v>-42184.28054813308</v>
      </c>
      <c r="AQ51" s="93">
        <v>4139.0065437897256</v>
      </c>
      <c r="AR51" s="93">
        <v>-45810.153330714937</v>
      </c>
      <c r="AS51" s="93" t="s">
        <v>332</v>
      </c>
      <c r="AT51" s="93" t="s">
        <v>332</v>
      </c>
      <c r="AU51" s="93">
        <v>-170171.05593529137</v>
      </c>
      <c r="AV51" s="93">
        <v>-258174.32637703652</v>
      </c>
      <c r="AW51" s="93" t="s">
        <v>332</v>
      </c>
      <c r="AX51" s="93" t="s">
        <v>332</v>
      </c>
      <c r="AY51" s="93">
        <v>14.703997352922812</v>
      </c>
      <c r="BA51" s="124"/>
      <c r="BB51" s="7" t="s">
        <v>306</v>
      </c>
      <c r="BC51" s="2">
        <v>-16.527722708250256</v>
      </c>
      <c r="BD51" s="2">
        <v>-9.0754137928545173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7.9091000000000049</v>
      </c>
      <c r="D52" s="93">
        <v>7.8776000000000046</v>
      </c>
      <c r="E52" s="93" t="s">
        <v>332</v>
      </c>
      <c r="F52" s="93" t="s">
        <v>332</v>
      </c>
      <c r="G52" s="93">
        <v>25.142169945303745</v>
      </c>
      <c r="H52" s="93">
        <v>17.748423122541013</v>
      </c>
      <c r="I52" s="93">
        <v>25.142169945303745</v>
      </c>
      <c r="J52" s="93">
        <v>17.748423122541013</v>
      </c>
      <c r="K52" s="93">
        <v>2.442054634758152</v>
      </c>
      <c r="L52" s="93" t="s">
        <v>332</v>
      </c>
      <c r="M52" s="93" t="s">
        <v>332</v>
      </c>
      <c r="N52" s="93">
        <v>0.33687606732852066</v>
      </c>
      <c r="O52" s="93">
        <v>0.33687606732852066</v>
      </c>
      <c r="P52" s="93">
        <v>0.36274977909046247</v>
      </c>
      <c r="Q52" s="93">
        <v>6.6370602400836531E-2</v>
      </c>
      <c r="R52" s="93">
        <v>7.0536079544806132E-2</v>
      </c>
      <c r="S52" s="93">
        <v>7.0536079544806132E-2</v>
      </c>
      <c r="T52" s="93">
        <v>4.2615187988511947</v>
      </c>
      <c r="U52" s="93">
        <v>0.2096748538597506</v>
      </c>
      <c r="V52" s="93">
        <v>-0.10954421765046268</v>
      </c>
      <c r="W52" s="93">
        <v>0.12422513090225819</v>
      </c>
      <c r="X52" s="93">
        <v>1.4680913251795507E-2</v>
      </c>
      <c r="Y52" s="93">
        <v>-0.11448986597151688</v>
      </c>
      <c r="Z52" s="93">
        <v>1.0000000000000162</v>
      </c>
      <c r="AA52" s="93">
        <v>4.9456483210560346E-3</v>
      </c>
      <c r="AB52" s="93">
        <v>-0.11057975171537847</v>
      </c>
      <c r="AC52" s="93">
        <v>1.1022552526515867</v>
      </c>
      <c r="AD52" s="93">
        <v>1.0355340649190463E-3</v>
      </c>
      <c r="AE52" s="93" t="s">
        <v>332</v>
      </c>
      <c r="AF52" s="93" t="s">
        <v>332</v>
      </c>
      <c r="AG52" s="93">
        <v>181.25007294272189</v>
      </c>
      <c r="AH52" s="93">
        <v>181.25007294272189</v>
      </c>
      <c r="AI52" s="93">
        <v>178.44566198432551</v>
      </c>
      <c r="AJ52" s="93">
        <v>178.12355066253738</v>
      </c>
      <c r="AK52" s="93">
        <v>178.12355066253738</v>
      </c>
      <c r="AL52" s="93">
        <v>58.252828458430947</v>
      </c>
      <c r="AM52" s="93">
        <v>2850.4677493093286</v>
      </c>
      <c r="AN52" s="93">
        <v>-24756.53456334988</v>
      </c>
      <c r="AO52" s="93">
        <v>398.9459391279978</v>
      </c>
      <c r="AP52" s="93">
        <v>-25155.480502477894</v>
      </c>
      <c r="AQ52" s="93">
        <v>2242.2162597964098</v>
      </c>
      <c r="AR52" s="93">
        <v>-26998.750823146482</v>
      </c>
      <c r="AS52" s="93" t="s">
        <v>332</v>
      </c>
      <c r="AT52" s="93" t="s">
        <v>332</v>
      </c>
      <c r="AU52" s="93">
        <v>-171496.30169889779</v>
      </c>
      <c r="AV52" s="93">
        <v>-259355.63130363249</v>
      </c>
      <c r="AW52" s="93" t="s">
        <v>332</v>
      </c>
      <c r="AX52" s="93" t="s">
        <v>332</v>
      </c>
      <c r="AY52" s="93">
        <v>14.704000071789904</v>
      </c>
      <c r="BA52" s="124"/>
      <c r="BB52" s="7" t="s">
        <v>308</v>
      </c>
      <c r="BC52" s="2">
        <v>-11.068438284299361</v>
      </c>
      <c r="BD52" s="2">
        <v>0.90089547396260927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7.8776000000000046</v>
      </c>
      <c r="D53" s="93">
        <v>7.8461000000000043</v>
      </c>
      <c r="E53" s="93" t="s">
        <v>332</v>
      </c>
      <c r="F53" s="93" t="s">
        <v>332</v>
      </c>
      <c r="G53" s="93">
        <v>25.156850858555543</v>
      </c>
      <c r="H53" s="93">
        <v>17.752745923042671</v>
      </c>
      <c r="I53" s="93">
        <v>25.156850858555543</v>
      </c>
      <c r="J53" s="93">
        <v>17.752745923042671</v>
      </c>
      <c r="K53" s="93">
        <v>2.44342792423768</v>
      </c>
      <c r="L53" s="93" t="s">
        <v>332</v>
      </c>
      <c r="M53" s="93" t="s">
        <v>332</v>
      </c>
      <c r="N53" s="93">
        <v>0.33232502607875386</v>
      </c>
      <c r="O53" s="93">
        <v>0.33232502607875386</v>
      </c>
      <c r="P53" s="93">
        <v>0.34954790038424355</v>
      </c>
      <c r="Q53" s="93">
        <v>6.3467650662237529E-2</v>
      </c>
      <c r="R53" s="93">
        <v>6.6300946144095041E-2</v>
      </c>
      <c r="S53" s="93">
        <v>6.6300946144095041E-2</v>
      </c>
      <c r="T53" s="93">
        <v>4.2681873961568062</v>
      </c>
      <c r="U53" s="93">
        <v>0.2100070351485796</v>
      </c>
      <c r="V53" s="93">
        <v>-7.4880333812976277E-2</v>
      </c>
      <c r="W53" s="93">
        <v>7.9203134314635021E-2</v>
      </c>
      <c r="X53" s="93">
        <v>4.3228005016587457E-3</v>
      </c>
      <c r="Y53" s="93">
        <v>-7.6316908602422351E-2</v>
      </c>
      <c r="Z53" s="93">
        <v>1.000000000000012</v>
      </c>
      <c r="AA53" s="93">
        <v>1.4365747894469929E-3</v>
      </c>
      <c r="AB53" s="93">
        <v>-7.5166939576226596E-2</v>
      </c>
      <c r="AC53" s="93">
        <v>1.0977682923062009</v>
      </c>
      <c r="AD53" s="93">
        <v>2.8660576325214351E-4</v>
      </c>
      <c r="AE53" s="93" t="s">
        <v>332</v>
      </c>
      <c r="AF53" s="93" t="s">
        <v>332</v>
      </c>
      <c r="AG53" s="93">
        <v>181.59257248145133</v>
      </c>
      <c r="AH53" s="93">
        <v>181.59257248145133</v>
      </c>
      <c r="AI53" s="93">
        <v>179.26643484941951</v>
      </c>
      <c r="AJ53" s="93">
        <v>179.06869004492</v>
      </c>
      <c r="AK53" s="93">
        <v>179.06869004492</v>
      </c>
      <c r="AL53" s="93">
        <v>58.255253312524687</v>
      </c>
      <c r="AM53" s="93">
        <v>2864.9296537491132</v>
      </c>
      <c r="AN53" s="93">
        <v>-15504.054228536637</v>
      </c>
      <c r="AO53" s="93">
        <v>331.10827537677869</v>
      </c>
      <c r="AP53" s="93">
        <v>-15835.162503913425</v>
      </c>
      <c r="AQ53" s="93">
        <v>1384.2628930785659</v>
      </c>
      <c r="AR53" s="93">
        <v>-16888.317121615182</v>
      </c>
      <c r="AS53" s="93" t="s">
        <v>332</v>
      </c>
      <c r="AT53" s="93" t="s">
        <v>332</v>
      </c>
      <c r="AU53" s="93">
        <v>-172380.30790301855</v>
      </c>
      <c r="AV53" s="93">
        <v>-260165.81084643549</v>
      </c>
      <c r="AW53" s="93" t="s">
        <v>332</v>
      </c>
      <c r="AX53" s="93" t="s">
        <v>332</v>
      </c>
      <c r="AY53" s="93">
        <v>14.704002802553868</v>
      </c>
      <c r="BA53" s="124"/>
      <c r="BB53" s="7" t="s">
        <v>310</v>
      </c>
      <c r="BC53" s="2">
        <v>-19.589580996085342</v>
      </c>
      <c r="BD53" s="2">
        <v>-8.5261249496415452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7.8461000000000043</v>
      </c>
      <c r="D54" s="93">
        <v>7.814600000000004</v>
      </c>
      <c r="E54" s="93" t="s">
        <v>332</v>
      </c>
      <c r="F54" s="93" t="s">
        <v>332</v>
      </c>
      <c r="G54" s="93">
        <v>25.161173659057201</v>
      </c>
      <c r="H54" s="93">
        <v>17.752702433969858</v>
      </c>
      <c r="I54" s="93">
        <v>25.161173659057201</v>
      </c>
      <c r="J54" s="93">
        <v>17.752702433969858</v>
      </c>
      <c r="K54" s="93">
        <v>2.4443502220247004</v>
      </c>
      <c r="L54" s="93" t="s">
        <v>332</v>
      </c>
      <c r="M54" s="93" t="s">
        <v>332</v>
      </c>
      <c r="N54" s="93">
        <v>0.32929190410930431</v>
      </c>
      <c r="O54" s="93">
        <v>0.32929190410930431</v>
      </c>
      <c r="P54" s="93">
        <v>0.34068431721554587</v>
      </c>
      <c r="Q54" s="93">
        <v>6.1548568554466568E-2</v>
      </c>
      <c r="R54" s="93">
        <v>6.3454774793553506E-2</v>
      </c>
      <c r="S54" s="93">
        <v>6.3454774793553506E-2</v>
      </c>
      <c r="T54" s="93">
        <v>4.2722994723468934</v>
      </c>
      <c r="U54" s="93">
        <v>0.21013712783818561</v>
      </c>
      <c r="V54" s="93">
        <v>-5.0530116428929447E-2</v>
      </c>
      <c r="W54" s="93">
        <v>5.0486627356115053E-2</v>
      </c>
      <c r="X54" s="93">
        <v>-4.3489072814392987E-5</v>
      </c>
      <c r="Y54" s="93">
        <v>-5.0515795829333923E-2</v>
      </c>
      <c r="Z54" s="93">
        <v>1.0000000000000104</v>
      </c>
      <c r="AA54" s="93">
        <v>-1.4320599594999648E-5</v>
      </c>
      <c r="AB54" s="93">
        <v>-5.052735683960672E-2</v>
      </c>
      <c r="AC54" s="93">
        <v>1.0947018654618585</v>
      </c>
      <c r="AD54" s="93">
        <v>-2.759589321417757E-6</v>
      </c>
      <c r="AE54" s="93" t="s">
        <v>332</v>
      </c>
      <c r="AF54" s="93" t="s">
        <v>332</v>
      </c>
      <c r="AG54" s="93">
        <v>181.87671931668805</v>
      </c>
      <c r="AH54" s="93">
        <v>181.87671931668805</v>
      </c>
      <c r="AI54" s="93">
        <v>179.81031219447985</v>
      </c>
      <c r="AJ54" s="93">
        <v>179.68248107507966</v>
      </c>
      <c r="AK54" s="93">
        <v>179.68248107507966</v>
      </c>
      <c r="AL54" s="93">
        <v>58.242399635108868</v>
      </c>
      <c r="AM54" s="93">
        <v>2874.0738412729297</v>
      </c>
      <c r="AN54" s="93">
        <v>-9686.6892568967378</v>
      </c>
      <c r="AO54" s="93">
        <v>294.18368312319353</v>
      </c>
      <c r="AP54" s="93">
        <v>-9980.8729400199427</v>
      </c>
      <c r="AQ54" s="93">
        <v>898.0446808428519</v>
      </c>
      <c r="AR54" s="93">
        <v>-10584.733937739573</v>
      </c>
      <c r="AS54" s="93" t="s">
        <v>332</v>
      </c>
      <c r="AT54" s="93" t="s">
        <v>332</v>
      </c>
      <c r="AU54" s="93">
        <v>-172966.88183422881</v>
      </c>
      <c r="AV54" s="93">
        <v>-260712.09407643153</v>
      </c>
      <c r="AW54" s="93" t="s">
        <v>332</v>
      </c>
      <c r="AX54" s="93" t="s">
        <v>332</v>
      </c>
      <c r="AY54" s="93">
        <v>14.704005538474449</v>
      </c>
      <c r="BA54" s="126"/>
      <c r="BB54" s="23" t="s">
        <v>311</v>
      </c>
      <c r="BC54" s="2">
        <v>-8.006579996464847</v>
      </c>
      <c r="BD54" s="2">
        <v>0.35160663074776327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7.814600000000004</v>
      </c>
      <c r="D55" s="93">
        <v>7.7831000000000037</v>
      </c>
      <c r="E55" s="93" t="s">
        <v>332</v>
      </c>
      <c r="F55" s="93" t="s">
        <v>332</v>
      </c>
      <c r="G55" s="93">
        <v>25.161130169984389</v>
      </c>
      <c r="H55" s="93">
        <v>17.750105302252027</v>
      </c>
      <c r="I55" s="93">
        <v>25.161130169984389</v>
      </c>
      <c r="J55" s="93">
        <v>17.750105302252027</v>
      </c>
      <c r="K55" s="93">
        <v>2.4449863344555443</v>
      </c>
      <c r="L55" s="93" t="s">
        <v>332</v>
      </c>
      <c r="M55" s="93" t="s">
        <v>332</v>
      </c>
      <c r="N55" s="93">
        <v>0.32728421226525528</v>
      </c>
      <c r="O55" s="93">
        <v>0.32728421226525528</v>
      </c>
      <c r="P55" s="93">
        <v>0.33474603640289485</v>
      </c>
      <c r="Q55" s="93">
        <v>6.0275856004002662E-2</v>
      </c>
      <c r="R55" s="93">
        <v>6.1551557962894646E-2</v>
      </c>
      <c r="S55" s="93">
        <v>6.1551557962894646E-2</v>
      </c>
      <c r="T55" s="93">
        <v>4.2752074682693912</v>
      </c>
      <c r="U55" s="93">
        <v>0.2101763541587986</v>
      </c>
      <c r="V55" s="93">
        <v>-3.3947099565478013E-2</v>
      </c>
      <c r="W55" s="93">
        <v>3.1349967847647507E-2</v>
      </c>
      <c r="X55" s="93">
        <v>-2.5971317178305063E-3</v>
      </c>
      <c r="Y55" s="93">
        <v>-3.3097099357058297E-2</v>
      </c>
      <c r="Z55" s="93">
        <v>1.0000000000000135</v>
      </c>
      <c r="AA55" s="93">
        <v>-8.500002084192665E-4</v>
      </c>
      <c r="AB55" s="93">
        <v>-3.3787242062009892E-2</v>
      </c>
      <c r="AC55" s="93">
        <v>1.092622524640475</v>
      </c>
      <c r="AD55" s="93">
        <v>-1.5985750346731654E-4</v>
      </c>
      <c r="AE55" s="93" t="s">
        <v>332</v>
      </c>
      <c r="AF55" s="93" t="s">
        <v>332</v>
      </c>
      <c r="AG55" s="93">
        <v>182.12918399451135</v>
      </c>
      <c r="AH55" s="93">
        <v>182.12918399451135</v>
      </c>
      <c r="AI55" s="93">
        <v>180.17153984019086</v>
      </c>
      <c r="AJ55" s="93">
        <v>180.08745808940492</v>
      </c>
      <c r="AK55" s="93">
        <v>180.08745808940492</v>
      </c>
      <c r="AL55" s="93">
        <v>58.2250342116158</v>
      </c>
      <c r="AM55" s="93">
        <v>2879.7790230288069</v>
      </c>
      <c r="AN55" s="93">
        <v>-5815.299610294981</v>
      </c>
      <c r="AO55" s="93">
        <v>278.68907261440586</v>
      </c>
      <c r="AP55" s="93">
        <v>-6093.9886829093975</v>
      </c>
      <c r="AQ55" s="93">
        <v>592.0213189828612</v>
      </c>
      <c r="AR55" s="93">
        <v>-6407.3209292777146</v>
      </c>
      <c r="AS55" s="93" t="s">
        <v>332</v>
      </c>
      <c r="AT55" s="93" t="s">
        <v>332</v>
      </c>
      <c r="AU55" s="93">
        <v>-173352.16704839538</v>
      </c>
      <c r="AV55" s="93">
        <v>-261077.86110420345</v>
      </c>
      <c r="AW55" s="93" t="s">
        <v>332</v>
      </c>
      <c r="AX55" s="93" t="s">
        <v>332</v>
      </c>
      <c r="AY55" s="93">
        <v>14.704008277417381</v>
      </c>
      <c r="BA55" s="122" t="s">
        <v>312</v>
      </c>
      <c r="BB55" s="1" t="s">
        <v>241</v>
      </c>
      <c r="BC55" s="2">
        <v>-2390747.1538621588</v>
      </c>
      <c r="BD55" s="2">
        <v>-2475472.2199580893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297</v>
      </c>
      <c r="B56" s="93">
        <v>16</v>
      </c>
      <c r="C56" s="93">
        <v>7.7831000000000037</v>
      </c>
      <c r="D56" s="93">
        <v>7.7516000000000034</v>
      </c>
      <c r="E56" s="93" t="s">
        <v>332</v>
      </c>
      <c r="F56" s="93" t="s">
        <v>332</v>
      </c>
      <c r="G56" s="93">
        <v>25.158533038266558</v>
      </c>
      <c r="H56" s="93">
        <v>17.745662696018279</v>
      </c>
      <c r="I56" s="93">
        <v>25.158533038266558</v>
      </c>
      <c r="J56" s="93">
        <v>17.745662696018279</v>
      </c>
      <c r="K56" s="93">
        <v>2.4454313906025464</v>
      </c>
      <c r="L56" s="93" t="s">
        <v>332</v>
      </c>
      <c r="M56" s="93" t="s">
        <v>332</v>
      </c>
      <c r="N56" s="93">
        <v>0.32596867056388829</v>
      </c>
      <c r="O56" s="93">
        <v>0.32596867056388829</v>
      </c>
      <c r="P56" s="93">
        <v>0.33078027335017079</v>
      </c>
      <c r="Q56" s="93">
        <v>5.9431581881074606E-2</v>
      </c>
      <c r="R56" s="93">
        <v>6.0282623279612702E-2</v>
      </c>
      <c r="S56" s="93">
        <v>6.0282623279612702E-2</v>
      </c>
      <c r="T56" s="93">
        <v>4.2774530802713722</v>
      </c>
      <c r="U56" s="93">
        <v>0.2101642719536253</v>
      </c>
      <c r="V56" s="93">
        <v>-2.2791536207903498E-2</v>
      </c>
      <c r="W56" s="93">
        <v>1.8348929974153796E-2</v>
      </c>
      <c r="X56" s="93">
        <v>-4.4426062337497019E-3</v>
      </c>
      <c r="Y56" s="93">
        <v>-2.1343385760049058E-2</v>
      </c>
      <c r="Z56" s="93">
        <v>1.0000000000000098</v>
      </c>
      <c r="AA56" s="93">
        <v>-1.4481504478542331E-3</v>
      </c>
      <c r="AB56" s="93">
        <v>-2.2523724249934048E-2</v>
      </c>
      <c r="AC56" s="93">
        <v>1.0912218435990808</v>
      </c>
      <c r="AD56" s="93">
        <v>-2.6781195796879231E-4</v>
      </c>
      <c r="AE56" s="93" t="s">
        <v>332</v>
      </c>
      <c r="AF56" s="93" t="s">
        <v>332</v>
      </c>
      <c r="AG56" s="93">
        <v>182.36842640061491</v>
      </c>
      <c r="AH56" s="93">
        <v>182.36842640061491</v>
      </c>
      <c r="AI56" s="93">
        <v>180.41139388872847</v>
      </c>
      <c r="AJ56" s="93">
        <v>180.35579640178995</v>
      </c>
      <c r="AK56" s="93">
        <v>180.35579640178995</v>
      </c>
      <c r="AL56" s="93">
        <v>58.205263454139825</v>
      </c>
      <c r="AM56" s="93">
        <v>2883.1546177221339</v>
      </c>
      <c r="AN56" s="93">
        <v>-3170.3485071602749</v>
      </c>
      <c r="AO56" s="93">
        <v>278.5580942727567</v>
      </c>
      <c r="AP56" s="93">
        <v>-3448.9066014330369</v>
      </c>
      <c r="AQ56" s="93">
        <v>391.99323993859969</v>
      </c>
      <c r="AR56" s="93">
        <v>-3562.3417470989189</v>
      </c>
      <c r="AS56" s="93" t="s">
        <v>332</v>
      </c>
      <c r="AT56" s="93" t="s">
        <v>332</v>
      </c>
      <c r="AU56" s="93">
        <v>-173601.20851723466</v>
      </c>
      <c r="AV56" s="93">
        <v>-261321.87648500787</v>
      </c>
      <c r="AW56" s="93" t="s">
        <v>332</v>
      </c>
      <c r="AX56" s="93" t="s">
        <v>332</v>
      </c>
      <c r="AY56" s="93">
        <v>14.704011018504245</v>
      </c>
      <c r="BA56" s="124"/>
      <c r="BB56" s="7" t="s">
        <v>313</v>
      </c>
      <c r="BC56" s="2">
        <v>142632.30182922672</v>
      </c>
      <c r="BD56" s="2">
        <v>19293.796769635417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298</v>
      </c>
      <c r="B57" s="93">
        <v>17</v>
      </c>
      <c r="C57" s="93">
        <v>6.8705999999999996</v>
      </c>
      <c r="D57" s="93">
        <v>6.8041</v>
      </c>
      <c r="E57" s="93" t="s">
        <v>332</v>
      </c>
      <c r="F57" s="93">
        <v>34.00329041568169</v>
      </c>
      <c r="G57" s="93">
        <v>25.15409043203281</v>
      </c>
      <c r="H57" s="93">
        <v>53.631490467679093</v>
      </c>
      <c r="I57" s="93">
        <v>25.15409043203281</v>
      </c>
      <c r="J57" s="93">
        <v>53.631490467679093</v>
      </c>
      <c r="K57" s="93">
        <v>4.3327105799395706</v>
      </c>
      <c r="L57" s="93" t="s">
        <v>332</v>
      </c>
      <c r="M57" s="93">
        <v>0.209146</v>
      </c>
      <c r="N57" s="93">
        <v>0.32512016499706131</v>
      </c>
      <c r="O57" s="93">
        <v>0.32512016499706131</v>
      </c>
      <c r="P57" s="93">
        <v>0.56135392505270043</v>
      </c>
      <c r="Q57" s="93">
        <v>0.11866613282114745</v>
      </c>
      <c r="R57" s="93">
        <v>0.12935107662560558</v>
      </c>
      <c r="S57" s="93">
        <v>0.12935107662560558</v>
      </c>
      <c r="T57" s="93">
        <v>4.2793233893420535</v>
      </c>
      <c r="U57" s="93">
        <v>0.59055950478756281</v>
      </c>
      <c r="V57" s="93">
        <v>-1.2441162434076516</v>
      </c>
      <c r="W57" s="93">
        <v>3.1266535993867688</v>
      </c>
      <c r="X57" s="93">
        <v>1.8825373559791172</v>
      </c>
      <c r="Y57" s="93">
        <v>-1.8561670991954322</v>
      </c>
      <c r="Z57" s="93">
        <v>1.0000000000006903</v>
      </c>
      <c r="AA57" s="93">
        <v>0.61205085578906215</v>
      </c>
      <c r="AB57" s="93">
        <v>-1.4876244771815543</v>
      </c>
      <c r="AC57" s="93">
        <v>1.1671075002888514</v>
      </c>
      <c r="AD57" s="93">
        <v>0.24350823378381972</v>
      </c>
      <c r="AE57" s="93" t="s">
        <v>332</v>
      </c>
      <c r="AF57" s="93">
        <v>120.22981327208574</v>
      </c>
      <c r="AG57" s="93">
        <v>182.60768338621187</v>
      </c>
      <c r="AH57" s="93">
        <v>182.60768338621187</v>
      </c>
      <c r="AI57" s="93">
        <v>164.18530800235931</v>
      </c>
      <c r="AJ57" s="93">
        <v>161.56606437984496</v>
      </c>
      <c r="AK57" s="93">
        <v>161.56606437984496</v>
      </c>
      <c r="AL57" s="93">
        <v>58.183308730143111</v>
      </c>
      <c r="AM57" s="93">
        <v>7958.3036754420218</v>
      </c>
      <c r="AN57" s="93">
        <v>-689471.46930269629</v>
      </c>
      <c r="AO57" s="93">
        <v>4644.1230891978375</v>
      </c>
      <c r="AP57" s="93">
        <v>-694115.5923919034</v>
      </c>
      <c r="AQ57" s="93">
        <v>90314.208844202469</v>
      </c>
      <c r="AR57" s="93">
        <v>-779785.67814668524</v>
      </c>
      <c r="AS57" s="93" t="s">
        <v>332</v>
      </c>
      <c r="AT57" s="93">
        <v>-235130.05575117777</v>
      </c>
      <c r="AU57" s="93">
        <v>-173757.90630477565</v>
      </c>
      <c r="AV57" s="93">
        <v>-248398.78212383762</v>
      </c>
      <c r="AW57" s="93" t="s">
        <v>332</v>
      </c>
      <c r="AX57" s="93">
        <v>18.6326</v>
      </c>
      <c r="AY57" s="93">
        <v>14.704013761301788</v>
      </c>
      <c r="BA57" s="124"/>
      <c r="BB57" s="7" t="s">
        <v>314</v>
      </c>
      <c r="BC57" s="2">
        <v>-2533379.4556913855</v>
      </c>
      <c r="BD57" s="2">
        <v>-2494766.0167277409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298</v>
      </c>
      <c r="B58" s="93">
        <v>18</v>
      </c>
      <c r="C58" s="93">
        <v>6.8041</v>
      </c>
      <c r="D58" s="93">
        <v>6.7376000000000005</v>
      </c>
      <c r="E58" s="93" t="s">
        <v>332</v>
      </c>
      <c r="F58" s="93" t="s">
        <v>332</v>
      </c>
      <c r="G58" s="93">
        <v>27.036627788011927</v>
      </c>
      <c r="H58" s="93">
        <v>54.191795198845675</v>
      </c>
      <c r="I58" s="93">
        <v>27.036627788011927</v>
      </c>
      <c r="J58" s="93">
        <v>54.191795198845675</v>
      </c>
      <c r="K58" s="93">
        <v>4.3817106271496398</v>
      </c>
      <c r="L58" s="93" t="s">
        <v>332</v>
      </c>
      <c r="M58" s="93" t="s">
        <v>332</v>
      </c>
      <c r="N58" s="93">
        <v>0.25646637008777023</v>
      </c>
      <c r="O58" s="93">
        <v>0.25646637008777023</v>
      </c>
      <c r="P58" s="93">
        <v>0.45451042819700471</v>
      </c>
      <c r="Q58" s="93">
        <v>8.8247714221073872E-2</v>
      </c>
      <c r="R58" s="93">
        <v>9.9309049198017821E-2</v>
      </c>
      <c r="S58" s="93">
        <v>9.9309049198017821E-2</v>
      </c>
      <c r="T58" s="93">
        <v>4.6524301641049961</v>
      </c>
      <c r="U58" s="93">
        <v>0.62885396047830133</v>
      </c>
      <c r="V58" s="93">
        <v>-1.5555553774968944</v>
      </c>
      <c r="W58" s="93">
        <v>2.1158601086634783</v>
      </c>
      <c r="X58" s="93">
        <v>0.56030473116658397</v>
      </c>
      <c r="Y58" s="93">
        <v>-1.6992546980474899</v>
      </c>
      <c r="Z58" s="93">
        <v>0.99999999999688227</v>
      </c>
      <c r="AA58" s="93">
        <v>0.14369932054529774</v>
      </c>
      <c r="AB58" s="93">
        <v>-1.6111987076128675</v>
      </c>
      <c r="AC58" s="93">
        <v>1.1316836531918981</v>
      </c>
      <c r="AD58" s="93">
        <v>5.5643330113304433E-2</v>
      </c>
      <c r="AE58" s="93" t="s">
        <v>332</v>
      </c>
      <c r="AF58" s="93" t="s">
        <v>332</v>
      </c>
      <c r="AG58" s="93">
        <v>186.33911560933109</v>
      </c>
      <c r="AH58" s="93">
        <v>186.33911560933109</v>
      </c>
      <c r="AI58" s="93">
        <v>172.34932320160493</v>
      </c>
      <c r="AJ58" s="93">
        <v>171.17951486759083</v>
      </c>
      <c r="AK58" s="93">
        <v>171.17951486759083</v>
      </c>
      <c r="AL58" s="93">
        <v>62.102480399911272</v>
      </c>
      <c r="AM58" s="93">
        <v>8415.4271871401179</v>
      </c>
      <c r="AN58" s="93">
        <v>-437133.90081226913</v>
      </c>
      <c r="AO58" s="93">
        <v>3806.8337367935897</v>
      </c>
      <c r="AP58" s="93">
        <v>-440940.73454905115</v>
      </c>
      <c r="AQ58" s="93">
        <v>43135.473598149532</v>
      </c>
      <c r="AR58" s="93">
        <v>-480269.37440997292</v>
      </c>
      <c r="AS58" s="93" t="s">
        <v>332</v>
      </c>
      <c r="AT58" s="93" t="s">
        <v>332</v>
      </c>
      <c r="AU58" s="93">
        <v>-187160.67689541759</v>
      </c>
      <c r="AV58" s="93">
        <v>-253896.93709137579</v>
      </c>
      <c r="AW58" s="93" t="s">
        <v>332</v>
      </c>
      <c r="AX58" s="93" t="s">
        <v>332</v>
      </c>
      <c r="AY58" s="93">
        <v>14.704021430937479</v>
      </c>
      <c r="BA58" s="124"/>
      <c r="BB58" s="7" t="s">
        <v>315</v>
      </c>
      <c r="BC58" s="2">
        <v>161349.6223208631</v>
      </c>
      <c r="BD58" s="2">
        <v>250900.27787276369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6.7376000000000005</v>
      </c>
      <c r="D59" s="93">
        <v>6.6711000000000009</v>
      </c>
      <c r="E59" s="93" t="s">
        <v>332</v>
      </c>
      <c r="F59" s="93" t="s">
        <v>332</v>
      </c>
      <c r="G59" s="93">
        <v>27.596932519178512</v>
      </c>
      <c r="H59" s="93">
        <v>54.529646671119245</v>
      </c>
      <c r="I59" s="93">
        <v>27.596932519178512</v>
      </c>
      <c r="J59" s="93">
        <v>54.529646671119245</v>
      </c>
      <c r="K59" s="93">
        <v>4.403885809120764</v>
      </c>
      <c r="L59" s="93" t="s">
        <v>332</v>
      </c>
      <c r="M59" s="93" t="s">
        <v>332</v>
      </c>
      <c r="N59" s="93">
        <v>0.1948923275065497</v>
      </c>
      <c r="O59" s="93">
        <v>0.1948923275065497</v>
      </c>
      <c r="P59" s="93">
        <v>0.35501305077135548</v>
      </c>
      <c r="Q59" s="93">
        <v>6.4662836294319057E-2</v>
      </c>
      <c r="R59" s="93">
        <v>7.3942645380695768E-2</v>
      </c>
      <c r="S59" s="93">
        <v>7.3942645380695768E-2</v>
      </c>
      <c r="T59" s="93">
        <v>4.7948132571155284</v>
      </c>
      <c r="U59" s="93">
        <v>0.6483207131598463</v>
      </c>
      <c r="V59" s="93">
        <v>-1.3496693289902202</v>
      </c>
      <c r="W59" s="93">
        <v>1.6875208012637921</v>
      </c>
      <c r="X59" s="93">
        <v>0.33785147227357193</v>
      </c>
      <c r="Y59" s="93">
        <v>-1.4155139887765278</v>
      </c>
      <c r="Z59" s="93">
        <v>0.99999999999760047</v>
      </c>
      <c r="AA59" s="93">
        <v>6.5844659782910972E-2</v>
      </c>
      <c r="AB59" s="93">
        <v>-1.3746509605999655</v>
      </c>
      <c r="AC59" s="93">
        <v>1.1053882428205923</v>
      </c>
      <c r="AD59" s="93">
        <v>2.4981631605670698E-2</v>
      </c>
      <c r="AE59" s="93" t="s">
        <v>332</v>
      </c>
      <c r="AF59" s="93" t="s">
        <v>332</v>
      </c>
      <c r="AG59" s="93">
        <v>189.33810168668748</v>
      </c>
      <c r="AH59" s="93">
        <v>189.33810168668748</v>
      </c>
      <c r="AI59" s="93">
        <v>178.92831615909316</v>
      </c>
      <c r="AJ59" s="93">
        <v>178.11780973851862</v>
      </c>
      <c r="AK59" s="93">
        <v>178.11780973851862</v>
      </c>
      <c r="AL59" s="93">
        <v>63.078030496048704</v>
      </c>
      <c r="AM59" s="93">
        <v>8751.406938594142</v>
      </c>
      <c r="AN59" s="93">
        <v>-344503.84429814853</v>
      </c>
      <c r="AO59" s="93">
        <v>2891.7181175138603</v>
      </c>
      <c r="AP59" s="93">
        <v>-347395.56241565605</v>
      </c>
      <c r="AQ59" s="93">
        <v>31237.076978259633</v>
      </c>
      <c r="AR59" s="93">
        <v>-375740.92127627</v>
      </c>
      <c r="AS59" s="93" t="s">
        <v>332</v>
      </c>
      <c r="AT59" s="93" t="s">
        <v>332</v>
      </c>
      <c r="AU59" s="93">
        <v>-199200.67039213865</v>
      </c>
      <c r="AV59" s="93">
        <v>-258641.59263365611</v>
      </c>
      <c r="AW59" s="93" t="s">
        <v>332</v>
      </c>
      <c r="AX59" s="93" t="s">
        <v>332</v>
      </c>
      <c r="AY59" s="93">
        <v>14.7040301548911</v>
      </c>
      <c r="BA59" s="126"/>
      <c r="BB59" s="12" t="s">
        <v>316</v>
      </c>
      <c r="BC59" s="2">
        <v>-2552096.7761830422</v>
      </c>
      <c r="BD59" s="2">
        <v>-2726372.4978300026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6.6711000000000009</v>
      </c>
      <c r="D60" s="93">
        <v>6.6046000000000014</v>
      </c>
      <c r="E60" s="93" t="s">
        <v>332</v>
      </c>
      <c r="F60" s="93" t="s">
        <v>332</v>
      </c>
      <c r="G60" s="93">
        <v>27.934783991452086</v>
      </c>
      <c r="H60" s="93">
        <v>54.787562101826012</v>
      </c>
      <c r="I60" s="93">
        <v>27.934783991452086</v>
      </c>
      <c r="J60" s="93">
        <v>54.787562101826012</v>
      </c>
      <c r="K60" s="93">
        <v>4.4224022360213748</v>
      </c>
      <c r="L60" s="93" t="s">
        <v>332</v>
      </c>
      <c r="M60" s="93" t="s">
        <v>332</v>
      </c>
      <c r="N60" s="93">
        <v>0.14422023391851257</v>
      </c>
      <c r="O60" s="93">
        <v>0.14422023391851257</v>
      </c>
      <c r="P60" s="93">
        <v>0.26788280969983602</v>
      </c>
      <c r="Q60" s="93">
        <v>4.659986131204745E-2</v>
      </c>
      <c r="R60" s="93">
        <v>5.391517768634891E-2</v>
      </c>
      <c r="S60" s="93">
        <v>5.391517768634891E-2</v>
      </c>
      <c r="T60" s="93">
        <v>4.89025729029545</v>
      </c>
      <c r="U60" s="93">
        <v>0.66047838641437961</v>
      </c>
      <c r="V60" s="93">
        <v>-1.0781851808128264</v>
      </c>
      <c r="W60" s="93">
        <v>1.3361006115195964</v>
      </c>
      <c r="X60" s="93">
        <v>0.25791543070676992</v>
      </c>
      <c r="Y60" s="93">
        <v>-1.1153818045618593</v>
      </c>
      <c r="Z60" s="93">
        <v>0.99999999999882683</v>
      </c>
      <c r="AA60" s="93">
        <v>3.7196623747724276E-2</v>
      </c>
      <c r="AB60" s="93">
        <v>-1.0920907370902599</v>
      </c>
      <c r="AC60" s="93">
        <v>1.0833375344563423</v>
      </c>
      <c r="AD60" s="93">
        <v>1.390555627460671E-2</v>
      </c>
      <c r="AE60" s="93" t="s">
        <v>332</v>
      </c>
      <c r="AF60" s="93" t="s">
        <v>332</v>
      </c>
      <c r="AG60" s="93">
        <v>191.58331085118908</v>
      </c>
      <c r="AH60" s="93">
        <v>191.58331085118908</v>
      </c>
      <c r="AI60" s="93">
        <v>184.07522146473264</v>
      </c>
      <c r="AJ60" s="93">
        <v>183.47166321018852</v>
      </c>
      <c r="AK60" s="93">
        <v>183.47166321018852</v>
      </c>
      <c r="AL60" s="93">
        <v>63.694205672739393</v>
      </c>
      <c r="AM60" s="93">
        <v>9027.557157369607</v>
      </c>
      <c r="AN60" s="93">
        <v>-272680.38647264289</v>
      </c>
      <c r="AO60" s="93">
        <v>2114.8891115981478</v>
      </c>
      <c r="AP60" s="93">
        <v>-274795.27558424009</v>
      </c>
      <c r="AQ60" s="93">
        <v>24096.15131114086</v>
      </c>
      <c r="AR60" s="93">
        <v>-296776.53778372222</v>
      </c>
      <c r="AS60" s="93" t="s">
        <v>332</v>
      </c>
      <c r="AT60" s="93" t="s">
        <v>332</v>
      </c>
      <c r="AU60" s="93">
        <v>-209123.91177513119</v>
      </c>
      <c r="AV60" s="93">
        <v>-262401.07235512132</v>
      </c>
      <c r="AW60" s="93" t="s">
        <v>332</v>
      </c>
      <c r="AX60" s="93" t="s">
        <v>332</v>
      </c>
      <c r="AY60" s="93">
        <v>14.704039257094109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6.6046000000000014</v>
      </c>
      <c r="D61" s="93">
        <v>6.5381000000000018</v>
      </c>
      <c r="E61" s="93" t="s">
        <v>332</v>
      </c>
      <c r="F61" s="93" t="s">
        <v>332</v>
      </c>
      <c r="G61" s="93">
        <v>28.192699422158853</v>
      </c>
      <c r="H61" s="93">
        <v>54.982781724553135</v>
      </c>
      <c r="I61" s="93">
        <v>28.192699422158853</v>
      </c>
      <c r="J61" s="93">
        <v>54.982781724553135</v>
      </c>
      <c r="K61" s="93">
        <v>4.4385766001345752</v>
      </c>
      <c r="L61" s="93" t="s">
        <v>332</v>
      </c>
      <c r="M61" s="93" t="s">
        <v>332</v>
      </c>
      <c r="N61" s="93">
        <v>0.10465744541571002</v>
      </c>
      <c r="O61" s="93">
        <v>0.10465744541571002</v>
      </c>
      <c r="P61" s="93">
        <v>0.19680931985778355</v>
      </c>
      <c r="Q61" s="93">
        <v>3.3177888302017212E-2</v>
      </c>
      <c r="R61" s="93">
        <v>3.8736448410007729E-2</v>
      </c>
      <c r="S61" s="93">
        <v>3.8736448410007729E-2</v>
      </c>
      <c r="T61" s="93">
        <v>4.9633279414234996</v>
      </c>
      <c r="U61" s="93">
        <v>0.66805029462920518</v>
      </c>
      <c r="V61" s="93">
        <v>-0.82404345800849288</v>
      </c>
      <c r="W61" s="93">
        <v>1.0192630807356176</v>
      </c>
      <c r="X61" s="93">
        <v>0.19521962272712459</v>
      </c>
      <c r="Y61" s="93">
        <v>-0.84447464501798886</v>
      </c>
      <c r="Z61" s="93">
        <v>1.0000000000001701</v>
      </c>
      <c r="AA61" s="93">
        <v>2.0431187009639546E-2</v>
      </c>
      <c r="AB61" s="93">
        <v>-0.83160557285447789</v>
      </c>
      <c r="AC61" s="93">
        <v>1.0643968866001932</v>
      </c>
      <c r="AD61" s="93">
        <v>7.5621148443904343E-3</v>
      </c>
      <c r="AE61" s="93" t="s">
        <v>332</v>
      </c>
      <c r="AF61" s="93" t="s">
        <v>332</v>
      </c>
      <c r="AG61" s="93">
        <v>193.19863858175259</v>
      </c>
      <c r="AH61" s="93">
        <v>193.19863858175259</v>
      </c>
      <c r="AI61" s="93">
        <v>187.92897475489917</v>
      </c>
      <c r="AJ61" s="93">
        <v>187.48896978567922</v>
      </c>
      <c r="AK61" s="93">
        <v>187.48896978567922</v>
      </c>
      <c r="AL61" s="93">
        <v>64.264522952520437</v>
      </c>
      <c r="AM61" s="93">
        <v>9249.3046964723744</v>
      </c>
      <c r="AN61" s="93">
        <v>-208188.31819531746</v>
      </c>
      <c r="AO61" s="93">
        <v>1503.1347600447559</v>
      </c>
      <c r="AP61" s="93">
        <v>-209691.45295536428</v>
      </c>
      <c r="AQ61" s="93">
        <v>18063.852858142738</v>
      </c>
      <c r="AR61" s="93">
        <v>-226252.17105343103</v>
      </c>
      <c r="AS61" s="93" t="s">
        <v>332</v>
      </c>
      <c r="AT61" s="93" t="s">
        <v>332</v>
      </c>
      <c r="AU61" s="93">
        <v>-216882.80351589236</v>
      </c>
      <c r="AV61" s="93">
        <v>-265255.82933401648</v>
      </c>
      <c r="AW61" s="93" t="s">
        <v>332</v>
      </c>
      <c r="AX61" s="93" t="s">
        <v>332</v>
      </c>
      <c r="AY61" s="93">
        <v>14.704048599970593</v>
      </c>
      <c r="BA61" s="11" t="s">
        <v>119</v>
      </c>
      <c r="BB61" s="11" t="s">
        <v>317</v>
      </c>
      <c r="BC61" s="2">
        <f>V37-V36</f>
        <v>0.12364134253041748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6.5381000000000018</v>
      </c>
      <c r="D62" s="93">
        <v>6.4716000000000022</v>
      </c>
      <c r="E62" s="93" t="s">
        <v>332</v>
      </c>
      <c r="F62" s="93" t="s">
        <v>332</v>
      </c>
      <c r="G62" s="93">
        <v>28.38791904488598</v>
      </c>
      <c r="H62" s="93">
        <v>55.125561177322417</v>
      </c>
      <c r="I62" s="93">
        <v>28.38791904488598</v>
      </c>
      <c r="J62" s="93">
        <v>55.125561177322417</v>
      </c>
      <c r="K62" s="93">
        <v>4.4517856158488849</v>
      </c>
      <c r="L62" s="93" t="s">
        <v>332</v>
      </c>
      <c r="M62" s="93" t="s">
        <v>332</v>
      </c>
      <c r="N62" s="93">
        <v>7.4909768466128748E-2</v>
      </c>
      <c r="O62" s="93">
        <v>7.4909768466128748E-2</v>
      </c>
      <c r="P62" s="93">
        <v>0.14192460853812966</v>
      </c>
      <c r="Q62" s="93">
        <v>2.3436898175134162E-2</v>
      </c>
      <c r="R62" s="93">
        <v>2.7552193294965149E-2</v>
      </c>
      <c r="S62" s="93">
        <v>2.7552193294965149E-2</v>
      </c>
      <c r="T62" s="93">
        <v>5.0180698858159349</v>
      </c>
      <c r="U62" s="93">
        <v>0.67261135276857209</v>
      </c>
      <c r="V62" s="93">
        <v>-0.61100757066018441</v>
      </c>
      <c r="W62" s="93">
        <v>0.75378702342946202</v>
      </c>
      <c r="X62" s="93">
        <v>0.14277945276927761</v>
      </c>
      <c r="Y62" s="93">
        <v>-0.62170314640785496</v>
      </c>
      <c r="Z62" s="93">
        <v>1.0000000000016032</v>
      </c>
      <c r="AA62" s="93">
        <v>1.0695575748667151E-2</v>
      </c>
      <c r="AB62" s="93">
        <v>-0.61494145774214126</v>
      </c>
      <c r="AC62" s="93">
        <v>1.0485726953184784</v>
      </c>
      <c r="AD62" s="93">
        <v>3.9338870812484841E-3</v>
      </c>
      <c r="AE62" s="93" t="s">
        <v>332</v>
      </c>
      <c r="AF62" s="93" t="s">
        <v>332</v>
      </c>
      <c r="AG62" s="93">
        <v>194.32504601395692</v>
      </c>
      <c r="AH62" s="93">
        <v>194.32504601395692</v>
      </c>
      <c r="AI62" s="93">
        <v>190.72356828524948</v>
      </c>
      <c r="AJ62" s="93">
        <v>190.41062679277186</v>
      </c>
      <c r="AK62" s="93">
        <v>190.41062679277186</v>
      </c>
      <c r="AL62" s="93">
        <v>64.79128758952173</v>
      </c>
      <c r="AM62" s="93">
        <v>9421.0984540199315</v>
      </c>
      <c r="AN62" s="93">
        <v>-154070.38662080115</v>
      </c>
      <c r="AO62" s="93">
        <v>1038.7991511642067</v>
      </c>
      <c r="AP62" s="93">
        <v>-155109.18577196851</v>
      </c>
      <c r="AQ62" s="93">
        <v>13124.98856544788</v>
      </c>
      <c r="AR62" s="93">
        <v>-167195.37518623823</v>
      </c>
      <c r="AS62" s="93" t="s">
        <v>332</v>
      </c>
      <c r="AT62" s="93" t="s">
        <v>332</v>
      </c>
      <c r="AU62" s="93">
        <v>-222725.02600690027</v>
      </c>
      <c r="AV62" s="93">
        <v>-267363.69548509264</v>
      </c>
      <c r="AW62" s="93" t="s">
        <v>332</v>
      </c>
      <c r="AX62" s="93" t="s">
        <v>332</v>
      </c>
      <c r="AY62" s="93">
        <v>14.704058122456106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6.4716000000000022</v>
      </c>
      <c r="D63" s="93">
        <v>5.4076000000000022</v>
      </c>
      <c r="E63" s="93" t="s">
        <v>332</v>
      </c>
      <c r="F63" s="93" t="s">
        <v>332</v>
      </c>
      <c r="G63" s="93">
        <v>28.530698497655258</v>
      </c>
      <c r="H63" s="93">
        <v>55.295514421845439</v>
      </c>
      <c r="I63" s="93">
        <v>28.530698497655258</v>
      </c>
      <c r="J63" s="93">
        <v>55.295514421845439</v>
      </c>
      <c r="K63" s="93">
        <v>71.519419382914734</v>
      </c>
      <c r="L63" s="93" t="s">
        <v>332</v>
      </c>
      <c r="M63" s="93" t="s">
        <v>332</v>
      </c>
      <c r="N63" s="93">
        <v>5.3119094590439765E-2</v>
      </c>
      <c r="O63" s="93">
        <v>5.3119094590439765E-2</v>
      </c>
      <c r="P63" s="93">
        <v>5.9610754167244553E-2</v>
      </c>
      <c r="Q63" s="93">
        <v>9.6038721371764068E-3</v>
      </c>
      <c r="R63" s="93">
        <v>1.0013101005339508E-2</v>
      </c>
      <c r="S63" s="93">
        <v>1.0013101005339508E-2</v>
      </c>
      <c r="T63" s="93">
        <v>5.0576716613960517</v>
      </c>
      <c r="U63" s="93">
        <v>0.67568230973109356</v>
      </c>
      <c r="V63" s="93">
        <v>-0.96515054600328032</v>
      </c>
      <c r="W63" s="93">
        <v>1.1351037905263037</v>
      </c>
      <c r="X63" s="93">
        <v>0.16995324452302332</v>
      </c>
      <c r="Y63" s="93">
        <v>-0.97417830847044196</v>
      </c>
      <c r="Z63" s="93">
        <v>1.0000000000047311</v>
      </c>
      <c r="AA63" s="93">
        <v>9.0277624717706156E-3</v>
      </c>
      <c r="AB63" s="93">
        <v>-0.96685230500635921</v>
      </c>
      <c r="AC63" s="93">
        <v>1.0195048569592775</v>
      </c>
      <c r="AD63" s="93">
        <v>1.7017590035941961E-3</v>
      </c>
      <c r="AE63" s="93" t="s">
        <v>332</v>
      </c>
      <c r="AF63" s="93" t="s">
        <v>332</v>
      </c>
      <c r="AG63" s="93">
        <v>195.08766610414284</v>
      </c>
      <c r="AH63" s="93">
        <v>195.08766610414284</v>
      </c>
      <c r="AI63" s="93">
        <v>194.65869693621511</v>
      </c>
      <c r="AJ63" s="93">
        <v>194.6314157741148</v>
      </c>
      <c r="AK63" s="93">
        <v>194.6314157741148</v>
      </c>
      <c r="AL63" s="93">
        <v>65.255197891023826</v>
      </c>
      <c r="AM63" s="93">
        <v>9691.2644378861914</v>
      </c>
      <c r="AN63" s="93">
        <v>-229953.56217762729</v>
      </c>
      <c r="AO63" s="93">
        <v>2002.0050543261489</v>
      </c>
      <c r="AP63" s="93">
        <v>-231955.56723196182</v>
      </c>
      <c r="AQ63" s="93">
        <v>18908.944630592137</v>
      </c>
      <c r="AR63" s="93">
        <v>-248862.50680823153</v>
      </c>
      <c r="AS63" s="93" t="s">
        <v>332</v>
      </c>
      <c r="AT63" s="93" t="s">
        <v>332</v>
      </c>
      <c r="AU63" s="93">
        <v>-227010.57931360952</v>
      </c>
      <c r="AV63" s="93">
        <v>-270700.57075592474</v>
      </c>
      <c r="AW63" s="93" t="s">
        <v>332</v>
      </c>
      <c r="AX63" s="93" t="s">
        <v>332</v>
      </c>
      <c r="AY63" s="93">
        <v>14.704067776628493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5.4076000000000022</v>
      </c>
      <c r="D64" s="93">
        <v>4.3436000000000021</v>
      </c>
      <c r="E64" s="93" t="s">
        <v>332</v>
      </c>
      <c r="F64" s="93" t="s">
        <v>332</v>
      </c>
      <c r="G64" s="93">
        <v>28.70065174217828</v>
      </c>
      <c r="H64" s="93">
        <v>55.384940370987167</v>
      </c>
      <c r="I64" s="93">
        <v>28.70065174217828</v>
      </c>
      <c r="J64" s="93">
        <v>55.384940370987167</v>
      </c>
      <c r="K64" s="93">
        <v>71.693772689692025</v>
      </c>
      <c r="L64" s="93" t="s">
        <v>332</v>
      </c>
      <c r="M64" s="93" t="s">
        <v>332</v>
      </c>
      <c r="N64" s="93">
        <v>1.917637031985216E-2</v>
      </c>
      <c r="O64" s="93">
        <v>1.917637031985216E-2</v>
      </c>
      <c r="P64" s="93">
        <v>2.1526212541175663E-2</v>
      </c>
      <c r="Q64" s="93">
        <v>3.4388308760718751E-3</v>
      </c>
      <c r="R64" s="93">
        <v>3.5897016965584778E-3</v>
      </c>
      <c r="S64" s="93">
        <v>3.5897016965584778E-3</v>
      </c>
      <c r="T64" s="93">
        <v>5.1138489089349521</v>
      </c>
      <c r="U64" s="93">
        <v>0.67792992015736309</v>
      </c>
      <c r="V64" s="93">
        <v>-0.3548641566353582</v>
      </c>
      <c r="W64" s="93">
        <v>0.44429010577708222</v>
      </c>
      <c r="X64" s="93">
        <v>8.9425949141724012E-2</v>
      </c>
      <c r="Y64" s="93">
        <v>-0.35657902174947659</v>
      </c>
      <c r="Z64" s="93">
        <v>1.0000000000079297</v>
      </c>
      <c r="AA64" s="93">
        <v>1.7148651169459652E-3</v>
      </c>
      <c r="AB64" s="93">
        <v>-0.35518516911587339</v>
      </c>
      <c r="AC64" s="93">
        <v>1.0072588641801168</v>
      </c>
      <c r="AD64" s="93">
        <v>3.2101248135039885E-4</v>
      </c>
      <c r="AE64" s="93" t="s">
        <v>332</v>
      </c>
      <c r="AF64" s="93" t="s">
        <v>332</v>
      </c>
      <c r="AG64" s="93">
        <v>196.55113803240818</v>
      </c>
      <c r="AH64" s="93">
        <v>196.55113803240818</v>
      </c>
      <c r="AI64" s="93">
        <v>196.38907428146743</v>
      </c>
      <c r="AJ64" s="93">
        <v>196.37795833993889</v>
      </c>
      <c r="AK64" s="93">
        <v>196.37795833993889</v>
      </c>
      <c r="AL64" s="93">
        <v>65.982698355045244</v>
      </c>
      <c r="AM64" s="93">
        <v>9809.1780150725281</v>
      </c>
      <c r="AN64" s="93">
        <v>-91022.951484020843</v>
      </c>
      <c r="AO64" s="93">
        <v>766.6504464477473</v>
      </c>
      <c r="AP64" s="93">
        <v>-91789.601930474062</v>
      </c>
      <c r="AQ64" s="93">
        <v>7817.3634568300367</v>
      </c>
      <c r="AR64" s="93">
        <v>-98840.314940863944</v>
      </c>
      <c r="AS64" s="93" t="s">
        <v>332</v>
      </c>
      <c r="AT64" s="93" t="s">
        <v>332</v>
      </c>
      <c r="AU64" s="93">
        <v>-233678.4549911565</v>
      </c>
      <c r="AV64" s="93">
        <v>-271906.95096619992</v>
      </c>
      <c r="AW64" s="93" t="s">
        <v>332</v>
      </c>
      <c r="AX64" s="93" t="s">
        <v>332</v>
      </c>
      <c r="AY64" s="93">
        <v>14.704223577782674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4.3436000000000021</v>
      </c>
      <c r="D65" s="93">
        <v>3.2796000000000021</v>
      </c>
      <c r="E65" s="93" t="s">
        <v>332</v>
      </c>
      <c r="F65" s="93" t="s">
        <v>332</v>
      </c>
      <c r="G65" s="93">
        <v>28.790077691320004</v>
      </c>
      <c r="H65" s="93">
        <v>55.41556796870271</v>
      </c>
      <c r="I65" s="93">
        <v>28.790077691320004</v>
      </c>
      <c r="J65" s="93">
        <v>55.41556796870271</v>
      </c>
      <c r="K65" s="93">
        <v>71.768545876762275</v>
      </c>
      <c r="L65" s="93" t="s">
        <v>332</v>
      </c>
      <c r="M65" s="93" t="s">
        <v>332</v>
      </c>
      <c r="N65" s="93">
        <v>6.7908871831668461E-3</v>
      </c>
      <c r="O65" s="93">
        <v>6.7908871831668461E-3</v>
      </c>
      <c r="P65" s="93">
        <v>7.6338712754913446E-3</v>
      </c>
      <c r="Q65" s="93">
        <v>1.2164385491343862E-3</v>
      </c>
      <c r="R65" s="93">
        <v>1.2710676501583352E-3</v>
      </c>
      <c r="S65" s="93">
        <v>1.2710676501583352E-3</v>
      </c>
      <c r="T65" s="93">
        <v>5.1392227976828417</v>
      </c>
      <c r="U65" s="93">
        <v>0.6786413631989362</v>
      </c>
      <c r="V65" s="93">
        <v>-0.12837847865382276</v>
      </c>
      <c r="W65" s="93">
        <v>0.15900607636936642</v>
      </c>
      <c r="X65" s="93">
        <v>3.0627597715543672E-2</v>
      </c>
      <c r="Y65" s="93">
        <v>-0.12858646721318989</v>
      </c>
      <c r="Z65" s="93">
        <v>1.0000000000109697</v>
      </c>
      <c r="AA65" s="93">
        <v>2.0798856077767569E-4</v>
      </c>
      <c r="AB65" s="93">
        <v>-0.12841740840195287</v>
      </c>
      <c r="AC65" s="93">
        <v>1.0026056801412233</v>
      </c>
      <c r="AD65" s="93">
        <v>3.8929748658290892E-5</v>
      </c>
      <c r="AE65" s="93" t="s">
        <v>332</v>
      </c>
      <c r="AF65" s="93" t="s">
        <v>332</v>
      </c>
      <c r="AG65" s="93">
        <v>197.07769574603176</v>
      </c>
      <c r="AH65" s="93">
        <v>197.07769574603176</v>
      </c>
      <c r="AI65" s="93">
        <v>197.00805004180032</v>
      </c>
      <c r="AJ65" s="93">
        <v>197.00408642074484</v>
      </c>
      <c r="AK65" s="93">
        <v>197.00408642074484</v>
      </c>
      <c r="AL65" s="93">
        <v>66.378092836707424</v>
      </c>
      <c r="AM65" s="93">
        <v>9852.4990500827662</v>
      </c>
      <c r="AN65" s="93">
        <v>-32483.343804218421</v>
      </c>
      <c r="AO65" s="93">
        <v>331.78232891054569</v>
      </c>
      <c r="AP65" s="93">
        <v>-32815.12613313242</v>
      </c>
      <c r="AQ65" s="93">
        <v>2802.6745857289511</v>
      </c>
      <c r="AR65" s="93">
        <v>-35286.018389959783</v>
      </c>
      <c r="AS65" s="93" t="s">
        <v>332</v>
      </c>
      <c r="AT65" s="93" t="s">
        <v>332</v>
      </c>
      <c r="AU65" s="93">
        <v>-236114.22590514389</v>
      </c>
      <c r="AV65" s="93">
        <v>-272342.84809726459</v>
      </c>
      <c r="AW65" s="93" t="s">
        <v>332</v>
      </c>
      <c r="AX65" s="93" t="s">
        <v>332</v>
      </c>
      <c r="AY65" s="93">
        <v>14.704381464205163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3.2796000000000021</v>
      </c>
      <c r="D66" s="93">
        <v>3.2131000000000021</v>
      </c>
      <c r="E66" s="93" t="s">
        <v>332</v>
      </c>
      <c r="F66" s="93" t="s">
        <v>332</v>
      </c>
      <c r="G66" s="93">
        <v>28.820705289035548</v>
      </c>
      <c r="H66" s="93">
        <v>55.423631067426619</v>
      </c>
      <c r="I66" s="93">
        <v>28.820705289035548</v>
      </c>
      <c r="J66" s="93">
        <v>55.423631067426619</v>
      </c>
      <c r="K66" s="93">
        <v>4.4867622250710211</v>
      </c>
      <c r="L66" s="93" t="s">
        <v>332</v>
      </c>
      <c r="M66" s="93" t="s">
        <v>332</v>
      </c>
      <c r="N66" s="93">
        <v>2.329286888388256E-3</v>
      </c>
      <c r="O66" s="93">
        <v>2.329286888388256E-3</v>
      </c>
      <c r="P66" s="93">
        <v>4.5995614406198863E-3</v>
      </c>
      <c r="Q66" s="93">
        <v>7.3255866315448089E-4</v>
      </c>
      <c r="R66" s="93">
        <v>8.800427915199565E-4</v>
      </c>
      <c r="S66" s="93">
        <v>8.800427915199565E-4</v>
      </c>
      <c r="T66" s="93">
        <v>5.1484510813908528</v>
      </c>
      <c r="U66" s="93">
        <v>0.67891099088540841</v>
      </c>
      <c r="V66" s="93">
        <v>-2.1661768759515209E-2</v>
      </c>
      <c r="W66" s="93">
        <v>2.972486748342195E-2</v>
      </c>
      <c r="X66" s="93">
        <v>8.0630987239067413E-3</v>
      </c>
      <c r="Y66" s="93">
        <v>-2.1680550029380491E-2</v>
      </c>
      <c r="Z66" s="93">
        <v>1.0000000000125502</v>
      </c>
      <c r="AA66" s="93">
        <v>1.8781270137376053E-5</v>
      </c>
      <c r="AB66" s="93">
        <v>-2.1668864631315277E-2</v>
      </c>
      <c r="AC66" s="93">
        <v>1.0018081394164993</v>
      </c>
      <c r="AD66" s="93">
        <v>7.0958719092878876E-6</v>
      </c>
      <c r="AE66" s="93" t="s">
        <v>332</v>
      </c>
      <c r="AF66" s="93" t="s">
        <v>332</v>
      </c>
      <c r="AG66" s="93">
        <v>197.29839991261798</v>
      </c>
      <c r="AH66" s="93">
        <v>197.29839991261798</v>
      </c>
      <c r="AI66" s="93">
        <v>197.14281075919934</v>
      </c>
      <c r="AJ66" s="93">
        <v>197.1300641778368</v>
      </c>
      <c r="AK66" s="93">
        <v>197.1300641778368</v>
      </c>
      <c r="AL66" s="93">
        <v>66.520654932106723</v>
      </c>
      <c r="AM66" s="93">
        <v>9860.9973370888529</v>
      </c>
      <c r="AN66" s="93">
        <v>-6179.1862928979854</v>
      </c>
      <c r="AO66" s="93">
        <v>46.437506189889987</v>
      </c>
      <c r="AP66" s="93">
        <v>-6225.6237990884028</v>
      </c>
      <c r="AQ66" s="93">
        <v>563.95911298181488</v>
      </c>
      <c r="AR66" s="93">
        <v>-6743.1454058827812</v>
      </c>
      <c r="AS66" s="93" t="s">
        <v>332</v>
      </c>
      <c r="AT66" s="93" t="s">
        <v>332</v>
      </c>
      <c r="AU66" s="93">
        <v>-236990.39225932496</v>
      </c>
      <c r="AV66" s="93">
        <v>-272414.71742349252</v>
      </c>
      <c r="AW66" s="93" t="s">
        <v>332</v>
      </c>
      <c r="AX66" s="93" t="s">
        <v>332</v>
      </c>
      <c r="AY66" s="93">
        <v>14.704540340710093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3.2131000000000021</v>
      </c>
      <c r="D67" s="93">
        <v>3.1466000000000021</v>
      </c>
      <c r="E67" s="93" t="s">
        <v>332</v>
      </c>
      <c r="F67" s="93" t="s">
        <v>332</v>
      </c>
      <c r="G67" s="93">
        <v>28.828768387759453</v>
      </c>
      <c r="H67" s="93">
        <v>55.42675554001174</v>
      </c>
      <c r="I67" s="93">
        <v>28.828768387759453</v>
      </c>
      <c r="J67" s="93">
        <v>55.42675554001174</v>
      </c>
      <c r="K67" s="93">
        <v>4.4872335382541637</v>
      </c>
      <c r="L67" s="93" t="s">
        <v>332</v>
      </c>
      <c r="M67" s="93" t="s">
        <v>332</v>
      </c>
      <c r="N67" s="93">
        <v>1.5772412325424955E-3</v>
      </c>
      <c r="O67" s="93">
        <v>1.5772412325424955E-3</v>
      </c>
      <c r="P67" s="93">
        <v>3.1629350782356349E-3</v>
      </c>
      <c r="Q67" s="93">
        <v>5.0363307552772477E-4</v>
      </c>
      <c r="R67" s="93">
        <v>6.0675190185282266E-4</v>
      </c>
      <c r="S67" s="93">
        <v>6.0675190185282266E-4</v>
      </c>
      <c r="T67" s="93">
        <v>5.150447142458118</v>
      </c>
      <c r="U67" s="93">
        <v>0.67896019657654627</v>
      </c>
      <c r="V67" s="93">
        <v>-1.5144877663394533E-2</v>
      </c>
      <c r="W67" s="93">
        <v>1.8269350248517498E-2</v>
      </c>
      <c r="X67" s="93">
        <v>3.1244725851229662E-3</v>
      </c>
      <c r="Y67" s="93">
        <v>-1.5149805710176165E-2</v>
      </c>
      <c r="Z67" s="93">
        <v>1.0000000000138334</v>
      </c>
      <c r="AA67" s="93">
        <v>4.9280469912045847E-6</v>
      </c>
      <c r="AB67" s="93">
        <v>-1.5146773442990315E-2</v>
      </c>
      <c r="AC67" s="93">
        <v>1.0012486753682917</v>
      </c>
      <c r="AD67" s="93">
        <v>1.8957796833103652E-6</v>
      </c>
      <c r="AE67" s="93" t="s">
        <v>332</v>
      </c>
      <c r="AF67" s="93" t="s">
        <v>332</v>
      </c>
      <c r="AG67" s="93">
        <v>197.32890544867931</v>
      </c>
      <c r="AH67" s="93">
        <v>197.32890544867931</v>
      </c>
      <c r="AI67" s="93">
        <v>197.20630398819867</v>
      </c>
      <c r="AJ67" s="93">
        <v>197.19930254521825</v>
      </c>
      <c r="AK67" s="93">
        <v>197.19930254521825</v>
      </c>
      <c r="AL67" s="93">
        <v>66.553483566502152</v>
      </c>
      <c r="AM67" s="93">
        <v>9865.9365847981317</v>
      </c>
      <c r="AN67" s="93">
        <v>-3719.5057906539628</v>
      </c>
      <c r="AO67" s="93">
        <v>36.61382564632617</v>
      </c>
      <c r="AP67" s="93">
        <v>-3756.1196163007094</v>
      </c>
      <c r="AQ67" s="93">
        <v>309.9592125494338</v>
      </c>
      <c r="AR67" s="93">
        <v>-4029.4650032052245</v>
      </c>
      <c r="AS67" s="93" t="s">
        <v>332</v>
      </c>
      <c r="AT67" s="93" t="s">
        <v>332</v>
      </c>
      <c r="AU67" s="93">
        <v>-237138.44955077887</v>
      </c>
      <c r="AV67" s="93">
        <v>-272466.4677640333</v>
      </c>
      <c r="AW67" s="93" t="s">
        <v>332</v>
      </c>
      <c r="AX67" s="93" t="s">
        <v>332</v>
      </c>
      <c r="AY67" s="93">
        <v>14.704550293668284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3.1466000000000021</v>
      </c>
      <c r="D68" s="93">
        <v>3.0801000000000021</v>
      </c>
      <c r="E68" s="93" t="s">
        <v>332</v>
      </c>
      <c r="F68" s="93" t="s">
        <v>332</v>
      </c>
      <c r="G68" s="93">
        <v>28.831892860344574</v>
      </c>
      <c r="H68" s="93">
        <v>55.428575060984514</v>
      </c>
      <c r="I68" s="93">
        <v>28.831892860344574</v>
      </c>
      <c r="J68" s="93">
        <v>55.428575060984514</v>
      </c>
      <c r="K68" s="93">
        <v>4.487506670258588</v>
      </c>
      <c r="L68" s="93" t="s">
        <v>332</v>
      </c>
      <c r="M68" s="93" t="s">
        <v>332</v>
      </c>
      <c r="N68" s="93">
        <v>1.0517881940072943E-3</v>
      </c>
      <c r="O68" s="93">
        <v>1.0517881940072943E-3</v>
      </c>
      <c r="P68" s="93">
        <v>2.1592980275055235E-3</v>
      </c>
      <c r="Q68" s="93">
        <v>3.4376865703800711E-4</v>
      </c>
      <c r="R68" s="93">
        <v>4.1582770341607703E-4</v>
      </c>
      <c r="S68" s="93">
        <v>4.1582770341607703E-4</v>
      </c>
      <c r="T68" s="93">
        <v>5.1514267031811896</v>
      </c>
      <c r="U68" s="93">
        <v>0.67897984610070206</v>
      </c>
      <c r="V68" s="93">
        <v>-1.0581552266260001E-2</v>
      </c>
      <c r="W68" s="93">
        <v>1.2401073239031588E-2</v>
      </c>
      <c r="X68" s="93">
        <v>1.8195209727715871E-3</v>
      </c>
      <c r="Y68" s="93">
        <v>-1.0583466016778058E-2</v>
      </c>
      <c r="Z68" s="93">
        <v>1.0000000000151041</v>
      </c>
      <c r="AA68" s="93">
        <v>1.913750677909823E-6</v>
      </c>
      <c r="AB68" s="93">
        <v>-1.0582308873418574E-2</v>
      </c>
      <c r="AC68" s="93">
        <v>1.0008567436349285</v>
      </c>
      <c r="AD68" s="93">
        <v>7.5660722742499544E-7</v>
      </c>
      <c r="AE68" s="93" t="s">
        <v>332</v>
      </c>
      <c r="AF68" s="93" t="s">
        <v>332</v>
      </c>
      <c r="AG68" s="93">
        <v>197.35291810111875</v>
      </c>
      <c r="AH68" s="93">
        <v>197.35291810111875</v>
      </c>
      <c r="AI68" s="93">
        <v>197.25063210638433</v>
      </c>
      <c r="AJ68" s="93">
        <v>197.24592010645642</v>
      </c>
      <c r="AK68" s="93">
        <v>197.24592010645642</v>
      </c>
      <c r="AL68" s="93">
        <v>66.570107431870269</v>
      </c>
      <c r="AM68" s="93">
        <v>9869.2756362058881</v>
      </c>
      <c r="AN68" s="93">
        <v>-2507.5552696949449</v>
      </c>
      <c r="AO68" s="93">
        <v>30.556284010433753</v>
      </c>
      <c r="AP68" s="93">
        <v>-2538.1115537057217</v>
      </c>
      <c r="AQ68" s="93">
        <v>208.68712725609768</v>
      </c>
      <c r="AR68" s="93">
        <v>-2716.2423969523766</v>
      </c>
      <c r="AS68" s="93" t="s">
        <v>332</v>
      </c>
      <c r="AT68" s="93" t="s">
        <v>332</v>
      </c>
      <c r="AU68" s="93">
        <v>-237241.75782889099</v>
      </c>
      <c r="AV68" s="93">
        <v>-272502.76306505798</v>
      </c>
      <c r="AW68" s="93" t="s">
        <v>332</v>
      </c>
      <c r="AX68" s="93" t="s">
        <v>332</v>
      </c>
      <c r="AY68" s="93">
        <v>14.704560251628726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3.0801000000000021</v>
      </c>
      <c r="D69" s="93">
        <v>3.0136000000000021</v>
      </c>
      <c r="E69" s="93" t="s">
        <v>332</v>
      </c>
      <c r="F69" s="93" t="s">
        <v>332</v>
      </c>
      <c r="G69" s="93">
        <v>28.833712381317348</v>
      </c>
      <c r="H69" s="93">
        <v>55.429656117593773</v>
      </c>
      <c r="I69" s="93">
        <v>28.833712381317348</v>
      </c>
      <c r="J69" s="93">
        <v>55.429656117593773</v>
      </c>
      <c r="K69" s="93">
        <v>4.4876910551284945</v>
      </c>
      <c r="L69" s="93" t="s">
        <v>332</v>
      </c>
      <c r="M69" s="93" t="s">
        <v>332</v>
      </c>
      <c r="N69" s="93">
        <v>6.8473639447399755E-4</v>
      </c>
      <c r="O69" s="93">
        <v>6.8473639447399755E-4</v>
      </c>
      <c r="P69" s="93">
        <v>1.4582082421444819E-3</v>
      </c>
      <c r="Q69" s="93">
        <v>2.3212646084470756E-4</v>
      </c>
      <c r="R69" s="93">
        <v>2.8246849520295353E-4</v>
      </c>
      <c r="S69" s="93">
        <v>2.8246849520295353E-4</v>
      </c>
      <c r="T69" s="93">
        <v>5.1520861375583387</v>
      </c>
      <c r="U69" s="93">
        <v>0.67899018354866569</v>
      </c>
      <c r="V69" s="93">
        <v>-7.391605518128435E-3</v>
      </c>
      <c r="W69" s="93">
        <v>8.472662127386477E-3</v>
      </c>
      <c r="X69" s="93">
        <v>1.0810566092580426E-3</v>
      </c>
      <c r="Y69" s="93">
        <v>-7.3923457568123522E-3</v>
      </c>
      <c r="Z69" s="93">
        <v>1.0000000000163587</v>
      </c>
      <c r="AA69" s="93">
        <v>7.4023880484563732E-7</v>
      </c>
      <c r="AB69" s="93">
        <v>-7.3919108825086927E-3</v>
      </c>
      <c r="AC69" s="93">
        <v>1.0005824470629912</v>
      </c>
      <c r="AD69" s="93">
        <v>3.053644336463266E-7</v>
      </c>
      <c r="AE69" s="93" t="s">
        <v>332</v>
      </c>
      <c r="AF69" s="93" t="s">
        <v>332</v>
      </c>
      <c r="AG69" s="93">
        <v>197.3729372352546</v>
      </c>
      <c r="AH69" s="93">
        <v>197.3729372352546</v>
      </c>
      <c r="AI69" s="93">
        <v>197.28158850799758</v>
      </c>
      <c r="AJ69" s="93">
        <v>197.27831507104364</v>
      </c>
      <c r="AK69" s="93">
        <v>197.27831507104364</v>
      </c>
      <c r="AL69" s="93">
        <v>66.580167472283293</v>
      </c>
      <c r="AM69" s="93">
        <v>9871.5719106846827</v>
      </c>
      <c r="AN69" s="93">
        <v>-1700.6000684901428</v>
      </c>
      <c r="AO69" s="93">
        <v>27.294197846576214</v>
      </c>
      <c r="AP69" s="93">
        <v>-1727.8942663369926</v>
      </c>
      <c r="AQ69" s="93">
        <v>145.01510643269512</v>
      </c>
      <c r="AR69" s="93">
        <v>-1845.6151749245003</v>
      </c>
      <c r="AS69" s="93" t="s">
        <v>332</v>
      </c>
      <c r="AT69" s="93" t="s">
        <v>332</v>
      </c>
      <c r="AU69" s="93">
        <v>-237313.75302979417</v>
      </c>
      <c r="AV69" s="93">
        <v>-272528.12871323095</v>
      </c>
      <c r="AW69" s="93" t="s">
        <v>332</v>
      </c>
      <c r="AX69" s="93" t="s">
        <v>332</v>
      </c>
      <c r="AY69" s="93">
        <v>14.704570211786493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 t="s">
        <v>298</v>
      </c>
      <c r="B70" s="93">
        <v>30</v>
      </c>
      <c r="C70" s="93">
        <v>3.0136000000000021</v>
      </c>
      <c r="D70" s="93">
        <v>2.9471000000000021</v>
      </c>
      <c r="E70" s="93" t="s">
        <v>332</v>
      </c>
      <c r="F70" s="93" t="s">
        <v>332</v>
      </c>
      <c r="G70" s="93">
        <v>28.834793437926606</v>
      </c>
      <c r="H70" s="93">
        <v>55.430207269758668</v>
      </c>
      <c r="I70" s="93">
        <v>28.834793437926606</v>
      </c>
      <c r="J70" s="93">
        <v>55.430207269758668</v>
      </c>
      <c r="K70" s="93">
        <v>4.4878177240025581</v>
      </c>
      <c r="L70" s="93" t="s">
        <v>332</v>
      </c>
      <c r="M70" s="93" t="s">
        <v>332</v>
      </c>
      <c r="N70" s="93">
        <v>4.2836744309817081E-4</v>
      </c>
      <c r="O70" s="93">
        <v>4.2836744309817081E-4</v>
      </c>
      <c r="P70" s="93">
        <v>9.6852317716527182E-4</v>
      </c>
      <c r="Q70" s="93">
        <v>1.5416345847050168E-4</v>
      </c>
      <c r="R70" s="93">
        <v>1.893278747560584E-4</v>
      </c>
      <c r="S70" s="93">
        <v>1.893278747560584E-4</v>
      </c>
      <c r="T70" s="93">
        <v>5.1525609653271829</v>
      </c>
      <c r="U70" s="93">
        <v>0.67899477703521383</v>
      </c>
      <c r="V70" s="93">
        <v>-5.1626482135191118E-3</v>
      </c>
      <c r="W70" s="93">
        <v>5.7138003784123325E-3</v>
      </c>
      <c r="X70" s="93">
        <v>5.5115216489322024E-4</v>
      </c>
      <c r="Y70" s="93">
        <v>-5.1628843090718978E-3</v>
      </c>
      <c r="Z70" s="93">
        <v>1.0000000000175964</v>
      </c>
      <c r="AA70" s="93">
        <v>2.3609564363333019E-7</v>
      </c>
      <c r="AB70" s="93">
        <v>-5.1627525619462296E-3</v>
      </c>
      <c r="AC70" s="93">
        <v>1.0003906113070151</v>
      </c>
      <c r="AD70" s="93">
        <v>1.0434846804643405E-7</v>
      </c>
      <c r="AE70" s="93" t="s">
        <v>332</v>
      </c>
      <c r="AF70" s="93" t="s">
        <v>332</v>
      </c>
      <c r="AG70" s="93">
        <v>197.39080791004133</v>
      </c>
      <c r="AH70" s="93">
        <v>197.39080791004133</v>
      </c>
      <c r="AI70" s="93">
        <v>197.30321100579113</v>
      </c>
      <c r="AJ70" s="93">
        <v>197.30092663112524</v>
      </c>
      <c r="AK70" s="93">
        <v>197.30092663112524</v>
      </c>
      <c r="AL70" s="93">
        <v>66.585858320342041</v>
      </c>
      <c r="AM70" s="93">
        <v>9873.1403051972702</v>
      </c>
      <c r="AN70" s="93">
        <v>-1132.2630068002031</v>
      </c>
      <c r="AO70" s="93">
        <v>26.176162006048184</v>
      </c>
      <c r="AP70" s="93">
        <v>-1158.4391688064711</v>
      </c>
      <c r="AQ70" s="93">
        <v>101.21802367384369</v>
      </c>
      <c r="AR70" s="93">
        <v>-1233.4810304746818</v>
      </c>
      <c r="AS70" s="93" t="s">
        <v>332</v>
      </c>
      <c r="AT70" s="93" t="s">
        <v>332</v>
      </c>
      <c r="AU70" s="93">
        <v>-237363.83316892872</v>
      </c>
      <c r="AV70" s="93">
        <v>-272545.84574131062</v>
      </c>
      <c r="AW70" s="93" t="s">
        <v>332</v>
      </c>
      <c r="AX70" s="93" t="s">
        <v>332</v>
      </c>
      <c r="AY70" s="93">
        <v>14.70458017340288</v>
      </c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 t="s">
        <v>298</v>
      </c>
      <c r="B71" s="93">
        <v>31</v>
      </c>
      <c r="C71" s="93">
        <v>2.9471000000000021</v>
      </c>
      <c r="D71" s="93">
        <v>2.880600000000002</v>
      </c>
      <c r="E71" s="93">
        <v>28.83548813054729</v>
      </c>
      <c r="F71" s="93" t="s">
        <v>332</v>
      </c>
      <c r="G71" s="93">
        <v>28.835344590091498</v>
      </c>
      <c r="H71" s="93">
        <v>55.430350810214463</v>
      </c>
      <c r="I71" s="93">
        <v>28.835344590091498</v>
      </c>
      <c r="J71" s="93">
        <v>55.430350810214463</v>
      </c>
      <c r="K71" s="93">
        <v>4.4879041463847544</v>
      </c>
      <c r="L71" s="93">
        <v>1.2428132664611932E-4</v>
      </c>
      <c r="M71" s="93" t="s">
        <v>332</v>
      </c>
      <c r="N71" s="93">
        <v>2.4932036103723568E-4</v>
      </c>
      <c r="O71" s="93">
        <v>2.4932036103723568E-4</v>
      </c>
      <c r="P71" s="93">
        <v>6.2652721937692937E-4</v>
      </c>
      <c r="Q71" s="93">
        <v>9.9721314739893154E-5</v>
      </c>
      <c r="R71" s="93">
        <v>1.242813266461188E-4</v>
      </c>
      <c r="S71" s="93">
        <v>1.242813266461188E-4</v>
      </c>
      <c r="T71" s="93">
        <v>5.1529139629773901</v>
      </c>
      <c r="U71" s="93">
        <v>0.67899502688498481</v>
      </c>
      <c r="V71" s="93">
        <v>-3.6055258045456944E-3</v>
      </c>
      <c r="W71" s="93">
        <v>3.7490662603353545E-3</v>
      </c>
      <c r="X71" s="93">
        <v>1.4354045578965986E-4</v>
      </c>
      <c r="Y71" s="93">
        <v>-3.605561592036107E-3</v>
      </c>
      <c r="Z71" s="93">
        <v>1.0000000000188178</v>
      </c>
      <c r="AA71" s="93">
        <v>3.5787558260927362E-8</v>
      </c>
      <c r="AB71" s="93">
        <v>-3.6055436439128732E-3</v>
      </c>
      <c r="AC71" s="93">
        <v>1.000256511293673</v>
      </c>
      <c r="AD71" s="93">
        <v>1.7839398272927492E-8</v>
      </c>
      <c r="AE71" s="93">
        <v>197.73384733495362</v>
      </c>
      <c r="AF71" s="93" t="s">
        <v>332</v>
      </c>
      <c r="AG71" s="93">
        <v>197.40794007476669</v>
      </c>
      <c r="AH71" s="93">
        <v>197.40794007476669</v>
      </c>
      <c r="AI71" s="93">
        <v>197.31831740229376</v>
      </c>
      <c r="AJ71" s="93">
        <v>197.31672188463153</v>
      </c>
      <c r="AK71" s="93">
        <v>197.31672188463153</v>
      </c>
      <c r="AL71" s="93">
        <v>66.588268989314514</v>
      </c>
      <c r="AM71" s="93">
        <v>9874.1934044023819</v>
      </c>
      <c r="AN71" s="93">
        <v>-724.94636181050805</v>
      </c>
      <c r="AO71" s="93">
        <v>26.78299793930228</v>
      </c>
      <c r="AP71" s="93">
        <v>-751.72935974998597</v>
      </c>
      <c r="AQ71" s="93">
        <v>70.704461375528339</v>
      </c>
      <c r="AR71" s="93">
        <v>-795.65082318735926</v>
      </c>
      <c r="AS71" s="93">
        <v>-237422.5217701967</v>
      </c>
      <c r="AT71" s="93" t="s">
        <v>332</v>
      </c>
      <c r="AU71" s="93">
        <v>-237398.56274925801</v>
      </c>
      <c r="AV71" s="93">
        <v>-272558.21847568557</v>
      </c>
      <c r="AW71" s="93">
        <v>14.827481642530417</v>
      </c>
      <c r="AX71" s="93" t="s">
        <v>332</v>
      </c>
      <c r="AY71" s="93">
        <v>14.704590136084528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  <c r="AA72" s="93"/>
      <c r="AB72" s="93"/>
      <c r="AC72" s="93"/>
      <c r="AD72" s="93"/>
      <c r="AE72" s="93"/>
      <c r="AF72" s="93"/>
      <c r="AG72" s="93"/>
      <c r="AH72" s="93"/>
      <c r="AI72" s="93"/>
      <c r="AJ72" s="93"/>
      <c r="AK72" s="93"/>
      <c r="AL72" s="93"/>
      <c r="AM72" s="93"/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/>
      <c r="AY72" s="93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  <c r="AA73" s="93"/>
      <c r="AB73" s="93"/>
      <c r="AC73" s="93"/>
      <c r="AD73" s="93"/>
      <c r="AE73" s="93"/>
      <c r="AF73" s="93"/>
      <c r="AG73" s="93"/>
      <c r="AH73" s="93"/>
      <c r="AI73" s="93"/>
      <c r="AJ73" s="93"/>
      <c r="AK73" s="93"/>
      <c r="AL73" s="93"/>
      <c r="AM73" s="93"/>
      <c r="AN73" s="93"/>
      <c r="AO73" s="93"/>
      <c r="AP73" s="93"/>
      <c r="AQ73" s="93"/>
      <c r="AR73" s="93"/>
      <c r="AS73" s="93"/>
      <c r="AT73" s="93"/>
      <c r="AU73" s="93"/>
      <c r="AV73" s="93"/>
      <c r="AW73" s="93"/>
      <c r="AX73" s="93"/>
      <c r="AY73" s="93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  <c r="AA74" s="93"/>
      <c r="AB74" s="93"/>
      <c r="AC74" s="93"/>
      <c r="AD74" s="93"/>
      <c r="AE74" s="93"/>
      <c r="AF74" s="93"/>
      <c r="AG74" s="93"/>
      <c r="AH74" s="93"/>
      <c r="AI74" s="93"/>
      <c r="AJ74" s="93"/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/>
      <c r="AY74" s="93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498F8B8F-EA2A-4710-ADC0-226EEC5A40AD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2024-11-04T15:20:57Z</dcterms:created>
  <dcterms:modified xsi:type="dcterms:W3CDTF">2024-11-04T15:25:26Z</dcterms:modified>
</cp:coreProperties>
</file>