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C4287BB9-44B9-40F8-B3F3-FEFD14FA47DD}" xr6:coauthVersionLast="47" xr6:coauthVersionMax="47" xr10:uidLastSave="{00000000-0000-0000-0000-000000000000}"/>
  <bookViews>
    <workbookView xWindow="2268" yWindow="2268" windowWidth="17280" windowHeight="8880" xr2:uid="{19137519-C2A5-4438-8236-29F3661813EE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AH17" i="2" s="1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AH11" i="2" s="1"/>
  <c r="X23" i="2"/>
  <c r="S23" i="2"/>
  <c r="Q23" i="2"/>
  <c r="BV22" i="2"/>
  <c r="BT22" i="2"/>
  <c r="BJ22" i="2" a="1"/>
  <c r="BJ22" i="2" s="1"/>
  <c r="AT22" i="2" a="1"/>
  <c r="AT22" i="2" s="1"/>
  <c r="AD22" i="2"/>
  <c r="Q22" i="2"/>
  <c r="BV21" i="2"/>
  <c r="BT21" i="2"/>
  <c r="Q21" i="2"/>
  <c r="O21" i="2"/>
  <c r="AC5" i="2" s="1"/>
  <c r="BV20" i="2"/>
  <c r="BT20" i="2"/>
  <c r="Q20" i="2"/>
  <c r="BV19" i="2"/>
  <c r="CA13" i="2" s="1"/>
  <c r="BT19" i="2"/>
  <c r="CC18" i="2" s="1"/>
  <c r="BI19" i="2" a="1"/>
  <c r="BI19" i="2" s="1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O23" i="2" s="1"/>
  <c r="AC7" i="2" s="1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C16" i="2"/>
  <c r="Y16" i="2"/>
  <c r="W16" i="2"/>
  <c r="Q16" i="2"/>
  <c r="O16" i="2"/>
  <c r="O22" i="2" s="1"/>
  <c r="AC6" i="2" s="1"/>
  <c r="H16" i="2"/>
  <c r="F16" i="2"/>
  <c r="BI15" i="2" a="1"/>
  <c r="BI15" i="2" s="1"/>
  <c r="AS15" i="2" a="1"/>
  <c r="AS15" i="2" s="1"/>
  <c r="AO15" i="2" a="1"/>
  <c r="AO15" i="2" s="1"/>
  <c r="AC15" i="2"/>
  <c r="Y15" i="2"/>
  <c r="AH5" i="2" s="1"/>
  <c r="Q15" i="2"/>
  <c r="O15" i="2"/>
  <c r="H15" i="2"/>
  <c r="F15" i="2"/>
  <c r="BG14" i="2" a="1"/>
  <c r="BG14" i="2" s="1"/>
  <c r="AQ14" i="2" a="1"/>
  <c r="AQ14" i="2" s="1"/>
  <c r="AA14" i="2"/>
  <c r="AF17" i="2" s="1"/>
  <c r="Q14" i="2"/>
  <c r="O14" i="2"/>
  <c r="H14" i="2"/>
  <c r="L15" i="2" s="1"/>
  <c r="F14" i="2"/>
  <c r="L16" i="2" s="1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AF5" i="2" s="1"/>
  <c r="Q13" i="2"/>
  <c r="S7" i="2" s="1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E11" i="2" a="1"/>
  <c r="BE11" i="2" s="1"/>
  <c r="BC11" i="2" a="1"/>
  <c r="BC11" i="2" s="1"/>
  <c r="AS11" i="2" a="1"/>
  <c r="AS11" i="2" s="1"/>
  <c r="AQ11" i="2" a="1"/>
  <c r="AQ11" i="2" s="1"/>
  <c r="AV10" i="2" s="1"/>
  <c r="AO11" i="2" a="1"/>
  <c r="AO11" i="2" s="1"/>
  <c r="AM11" i="2" a="1"/>
  <c r="AM11" i="2" s="1"/>
  <c r="AC11" i="2"/>
  <c r="AA11" i="2"/>
  <c r="AF10" i="2" s="1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19" i="2" s="1"/>
  <c r="BG8" i="2" a="1"/>
  <c r="BG8" i="2" s="1"/>
  <c r="BB8" i="2"/>
  <c r="AQ8" i="2" a="1"/>
  <c r="AQ8" i="2" s="1"/>
  <c r="AL8" i="2"/>
  <c r="AA8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W19" i="2" s="1"/>
  <c r="AB22" i="2" s="1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U6" i="2"/>
  <c r="Q6" i="2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Y5" i="2"/>
  <c r="Q5" i="2"/>
  <c r="O5" i="2"/>
  <c r="H5" i="2"/>
  <c r="F5" i="2"/>
  <c r="BX4" i="2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Q3" i="2"/>
  <c r="U7" i="2" s="1"/>
  <c r="O3" i="2"/>
  <c r="H3" i="2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B24" i="1"/>
  <c r="Z24" i="1"/>
  <c r="AJ11" i="1" s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BV22" i="1"/>
  <c r="BT22" i="1"/>
  <c r="BJ22" i="1" a="1"/>
  <c r="BJ22" i="1" s="1"/>
  <c r="AT22" i="1" a="1"/>
  <c r="AT22" i="1" s="1"/>
  <c r="AD22" i="1"/>
  <c r="Q22" i="1"/>
  <c r="BV21" i="1"/>
  <c r="BT21" i="1"/>
  <c r="Q21" i="1"/>
  <c r="O21" i="1"/>
  <c r="AC5" i="1" s="1"/>
  <c r="BV20" i="1"/>
  <c r="BT20" i="1"/>
  <c r="Q20" i="1"/>
  <c r="O20" i="1"/>
  <c r="AC4" i="1" s="1"/>
  <c r="BV19" i="1"/>
  <c r="CA7" i="1" s="1"/>
  <c r="BT19" i="1"/>
  <c r="BI19" i="1" a="1"/>
  <c r="BI19" i="1" s="1"/>
  <c r="BE19" i="1"/>
  <c r="AS19" i="1" a="1"/>
  <c r="AS19" i="1" s="1"/>
  <c r="AO19" i="1" a="1"/>
  <c r="AO19" i="1" s="1"/>
  <c r="AC19" i="1"/>
  <c r="Y19" i="1"/>
  <c r="Q19" i="1"/>
  <c r="BI18" i="1" a="1"/>
  <c r="BI18" i="1" s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H17" i="1"/>
  <c r="AC17" i="1"/>
  <c r="Y17" i="1"/>
  <c r="S17" i="1"/>
  <c r="O17" i="1"/>
  <c r="O23" i="1" s="1"/>
  <c r="AC7" i="1" s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O22" i="1" s="1"/>
  <c r="AC6" i="1" s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O15" i="1"/>
  <c r="H15" i="1"/>
  <c r="F15" i="1"/>
  <c r="BV14" i="1"/>
  <c r="BG14" i="1" a="1"/>
  <c r="BG14" i="1" s="1"/>
  <c r="AQ14" i="1" a="1"/>
  <c r="AQ14" i="1" s="1"/>
  <c r="AA14" i="1"/>
  <c r="AF17" i="1" s="1"/>
  <c r="O14" i="1"/>
  <c r="J14" i="1"/>
  <c r="H14" i="1"/>
  <c r="L9" i="1" s="1"/>
  <c r="F14" i="1"/>
  <c r="L15" i="1" s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O13" i="1"/>
  <c r="U5" i="1" s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M10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C11" i="1"/>
  <c r="AA11" i="1"/>
  <c r="AF11" i="1" s="1"/>
  <c r="Y11" i="1"/>
  <c r="N11" i="1"/>
  <c r="S13" i="1" s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BX7" i="1"/>
  <c r="BG18" i="1" s="1"/>
  <c r="BV7" i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AF5" i="1"/>
  <c r="Y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O3" i="1"/>
  <c r="S5" i="1" s="1"/>
  <c r="H3" i="1"/>
  <c r="F3" i="1"/>
  <c r="BC2" i="1"/>
  <c r="AO2" i="1"/>
  <c r="X2" i="1"/>
  <c r="BO17" i="2" l="1"/>
  <c r="AZ17" i="2"/>
  <c r="AV16" i="2"/>
  <c r="AV17" i="2"/>
  <c r="AZ11" i="2"/>
  <c r="AH10" i="2"/>
  <c r="AM19" i="2"/>
  <c r="AR22" i="2" s="1" a="1"/>
  <c r="AR22" i="2" s="1"/>
  <c r="AJ17" i="2"/>
  <c r="AX17" i="2"/>
  <c r="AJ11" i="2"/>
  <c r="BO11" i="2"/>
  <c r="AF11" i="2"/>
  <c r="S12" i="2"/>
  <c r="AZ10" i="2"/>
  <c r="AH16" i="2"/>
  <c r="CC19" i="2"/>
  <c r="CC24" i="2"/>
  <c r="CA7" i="2"/>
  <c r="U13" i="2"/>
  <c r="U19" i="2"/>
  <c r="S13" i="2"/>
  <c r="U18" i="2"/>
  <c r="S19" i="2"/>
  <c r="O20" i="2"/>
  <c r="AC4" i="2" s="1"/>
  <c r="O19" i="2"/>
  <c r="J9" i="2"/>
  <c r="BC19" i="2"/>
  <c r="BH22" i="2" s="1" a="1"/>
  <c r="BH22" i="2" s="1"/>
  <c r="AX11" i="1"/>
  <c r="AH11" i="1"/>
  <c r="BQ17" i="1"/>
  <c r="AH10" i="1"/>
  <c r="AJ17" i="1"/>
  <c r="AZ17" i="1"/>
  <c r="AX17" i="1"/>
  <c r="AF16" i="1"/>
  <c r="AF10" i="1"/>
  <c r="CC18" i="1"/>
  <c r="CA13" i="1"/>
  <c r="CC25" i="1"/>
  <c r="CC12" i="1"/>
  <c r="J9" i="1"/>
  <c r="BQ11" i="1"/>
  <c r="BO11" i="1"/>
  <c r="BQ5" i="1"/>
  <c r="BQ11" i="2"/>
  <c r="BQ5" i="2"/>
  <c r="BQ16" i="2"/>
  <c r="AZ5" i="2"/>
  <c r="AZ16" i="2"/>
  <c r="AX10" i="2"/>
  <c r="AX16" i="2"/>
  <c r="AX5" i="2"/>
  <c r="BM10" i="2"/>
  <c r="BM11" i="2"/>
  <c r="BQ17" i="2"/>
  <c r="CA12" i="2"/>
  <c r="BQ10" i="2"/>
  <c r="AC3" i="2"/>
  <c r="AJ16" i="2" s="1"/>
  <c r="U23" i="2"/>
  <c r="BM17" i="2"/>
  <c r="BM16" i="2"/>
  <c r="AX11" i="2"/>
  <c r="AF16" i="2"/>
  <c r="AJ5" i="2"/>
  <c r="CC7" i="2"/>
  <c r="CC12" i="2"/>
  <c r="AJ10" i="2"/>
  <c r="BG15" i="2"/>
  <c r="BO5" i="2" s="1"/>
  <c r="CA6" i="2"/>
  <c r="S6" i="2"/>
  <c r="CC6" i="2"/>
  <c r="L17" i="2"/>
  <c r="J5" i="2"/>
  <c r="J16" i="2"/>
  <c r="CA18" i="2"/>
  <c r="L5" i="2"/>
  <c r="U12" i="2"/>
  <c r="L9" i="2"/>
  <c r="AV11" i="2"/>
  <c r="CC13" i="2"/>
  <c r="BM17" i="1"/>
  <c r="BM16" i="1"/>
  <c r="AV16" i="1"/>
  <c r="AV17" i="1"/>
  <c r="CA12" i="1"/>
  <c r="CA18" i="1"/>
  <c r="CA6" i="1"/>
  <c r="AX10" i="1"/>
  <c r="AX16" i="1"/>
  <c r="AX5" i="1"/>
  <c r="AV10" i="1"/>
  <c r="AV11" i="1"/>
  <c r="AM19" i="1"/>
  <c r="AR22" i="1" s="1" a="1"/>
  <c r="AR22" i="1" s="1"/>
  <c r="AZ5" i="1"/>
  <c r="AZ16" i="1"/>
  <c r="BQ10" i="1"/>
  <c r="AZ10" i="1"/>
  <c r="BC19" i="1"/>
  <c r="BH22" i="1" s="1" a="1"/>
  <c r="BH22" i="1" s="1"/>
  <c r="AZ11" i="1"/>
  <c r="BO17" i="1"/>
  <c r="AH5" i="1"/>
  <c r="AH16" i="1"/>
  <c r="U13" i="1"/>
  <c r="L14" i="1"/>
  <c r="BQ16" i="1"/>
  <c r="BE15" i="1"/>
  <c r="BM11" i="1"/>
  <c r="BG15" i="1"/>
  <c r="CC6" i="1"/>
  <c r="L5" i="1"/>
  <c r="S9" i="1"/>
  <c r="J5" i="1"/>
  <c r="U9" i="1"/>
  <c r="O19" i="1"/>
  <c r="CC24" i="1"/>
  <c r="CC13" i="1"/>
  <c r="CC19" i="1"/>
  <c r="BO16" i="2" l="1"/>
  <c r="BO10" i="2"/>
  <c r="BO5" i="1"/>
  <c r="BO10" i="1"/>
  <c r="BO16" i="1"/>
  <c r="U17" i="1"/>
  <c r="AC3" i="1"/>
  <c r="AJ5" i="1" l="1"/>
  <c r="AJ16" i="1"/>
  <c r="AJ1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<sst xmlns="http://schemas.openxmlformats.org/spreadsheetml/2006/main" count="1813" uniqueCount="333">
  <si>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</si>
  <si>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</si>
  <si>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</si>
  <si>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</si>
  <si>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</si>
  <si>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</si>
  <si>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</si>
  <si>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</si>
  <si>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</si>
  <si>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</si>
  <si>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</si>
  <si>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</si>
  <si>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</si>
  <si>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</si>
  <si>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</si>
  <si>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</si>
  <si>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</si>
  <si>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</si>
  <si>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</si>
  <si>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</si>
  <si>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</si>
  <si>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</si>
  <si>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</si>
  <si>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</si>
  <si>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</si>
  <si>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</si>
  <si>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</si>
  <si>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</si>
  <si>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</si>
  <si>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</si>
  <si>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</si>
  <si>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</si>
  <si>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</si>
  <si>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</si>
  <si>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</si>
  <si>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</si>
  <si>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</si>
  <si>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</si>
  <si>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</si>
  <si>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</si>
  <si>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</si>
  <si>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</si>
  <si>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</si>
  <si>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</si>
  <si>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</si>
  <si>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</si>
  <si>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</si>
  <si>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</si>
  <si>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</si>
  <si>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</si>
  <si>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</si>
  <si>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</si>
  <si>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</si>
  <si>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</si>
  <si>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</si>
  <si>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</si>
  <si>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</si>
  <si>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</si>
  <si>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</si>
  <si>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</si>
  <si>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</si>
  <si>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</si>
  <si>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</si>
  <si>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</si>
  <si>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</si>
  <si>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</si>
  <si>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</si>
  <si>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</si>
  <si>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</si>
  <si>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</si>
  <si>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</si>
  <si>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</si>
  <si>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</si>
  <si>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</si>
  <si>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</si>
  <si>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</si>
  <si>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</si>
  <si>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</si>
  <si>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</si>
  <si>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</si>
  <si>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</si>
  <si>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</si>
  <si>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</si>
  <si>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</si>
  <si>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</si>
  <si>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</si>
  <si>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</si>
  <si>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</si>
  <si>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</si>
  <si>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</si>
  <si>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</si>
  <si>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</si>
  <si>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</si>
  <si>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</si>
  <si>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</si>
  <si>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</si>
  <si>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</si>
  <si>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</si>
  <si>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</si>
  <si>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</si>
  <si>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</si>
  <si>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</si>
  <si>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</si>
  <si>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</si>
  <si>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</si>
  <si>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</si>
  <si>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</si>
  <si>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</si>
  <si>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</si>
  <si>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</si>
  <si>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</si>
  <si>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</si>
  <si>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</si>
  <si>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</si>
  <si>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</si>
  <si>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</si>
  <si>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</si>
  <si>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</si>
  <si>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</si>
  <si>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</si>
  <si>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</si>
  <si>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</si>
  <si>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</si>
  <si>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</si>
  <si>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</si>
  <si>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</si>
  <si>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</si>
  <si>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</si>
  <si>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</si>
  <si>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</si>
  <si>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</si>
  <si>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</si>
  <si>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</si>
  <si>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</si>
  <si>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</si>
  <si>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</si>
  <si>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</si>
  <si>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</si>
  <si>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</si>
  <si>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</si>
  <si>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</si>
  <si>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</si>
  <si>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</si>
  <si>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</si>
  <si>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</si>
  <si>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</si>
  <si>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</si>
  <si>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</si>
  <si>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</si>
  <si>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</si>
  <si>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</si>
  <si>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</si>
  <si>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</si>
  <si>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</si>
  <si>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</si>
  <si>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</si>
  <si>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</si>
  <si>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</si>
  <si>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</si>
  <si>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</si>
  <si>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</si>
  <si>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</si>
  <si>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</si>
  <si>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</si>
  <si>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</si>
  <si>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</si>
  <si>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</si>
  <si>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</si>
  <si>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</si>
  <si>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</si>
  <si>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</si>
  <si>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</si>
  <si>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</si>
  <si>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</si>
  <si>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</si>
  <si>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</si>
  <si>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</si>
  <si>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</si>
  <si>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</si>
  <si>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</si>
  <si>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</si>
  <si>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</si>
  <si>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</si>
  <si>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</si>
  <si>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</si>
  <si>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</si>
  <si>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</si>
  <si>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</si>
  <si>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</si>
  <si>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</si>
  <si>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</si>
  <si>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</si>
  <si>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</si>
  <si>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</si>
  <si>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</si>
  <si>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</si>
  <si>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</si>
  <si>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</si>
  <si>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</si>
  <si>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</si>
  <si>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</si>
  <si>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</si>
  <si>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</si>
  <si>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</si>
  <si>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</si>
  <si>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</si>
  <si>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</si>
  <si>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</si>
  <si>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</si>
  <si>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</si>
  <si>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</si>
  <si>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</si>
  <si>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</si>
  <si>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</si>
  <si>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</si>
  <si>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</si>
  <si>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</si>
  <si>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</si>
  <si>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</si>
  <si>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</si>
  <si>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</si>
  <si>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</si>
  <si>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</si>
  <si>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</si>
  <si>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</si>
  <si>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</si>
  <si>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</si>
  <si>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</si>
  <si>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</si>
  <si>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</si>
  <si>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</si>
  <si>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</si>
  <si>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</si>
  <si>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</si>
  <si>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</si>
  <si>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</si>
  <si>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</si>
  <si>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</si>
  <si>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</si>
  <si>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</si>
  <si>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</si>
  <si>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</si>
  <si>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</si>
  <si>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</si>
  <si>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</si>
  <si>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</si>
  <si>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</si>
  <si>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</si>
  <si>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</si>
  <si>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</si>
  <si>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</si>
  <si>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</si>
  <si>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</si>
  <si>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</si>
  <si>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</si>
  <si>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</si>
  <si>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</si>
  <si>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</si>
  <si>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</si>
  <si>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</si>
  <si>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</si>
  <si>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</si>
  <si>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</si>
  <si>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</si>
  <si>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</si>
  <si>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</si>
  <si>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</si>
  <si>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</si>
  <si>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</si>
  <si>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</si>
  <si>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</si>
  <si>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</si>
  <si>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</si>
  <si>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</si>
  <si>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</si>
  <si>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</si>
  <si>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</si>
  <si>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</si>
  <si>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</si>
  <si>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</si>
  <si>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</si>
  <si>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</si>
  <si>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</si>
  <si>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</si>
  <si>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</si>
  <si>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</si>
  <si>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</si>
  <si>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</si>
  <si>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</si>
  <si>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</si>
  <si>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</si>
  <si>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</si>
  <si>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</si>
  <si>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</si>
  <si>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</si>
  <si>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</si>
  <si>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</si>
  <si>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</si>
  <si>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</si>
  <si>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</si>
  <si>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</si>
  <si>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</si>
  <si>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</si>
  <si>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</si>
  <si>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</si>
  <si>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</si>
  <si>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</si>
  <si>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</si>
  <si>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</si>
  <si>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</si>
  <si>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</si>
  <si>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</si>
  <si>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</si>
  <si>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</si>
  <si>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</si>
  <si>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</si>
  <si>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</si>
  <si>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</si>
  <si>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</si>
  <si>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</si>
  <si>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</si>
  <si>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</si>
  <si>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</si>
  <si>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</si>
  <si>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</si>
  <si>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</si>
  <si>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</si>
  <si>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</si>
  <si>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</si>
  <si>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</si>
  <si>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</si>
  <si>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VPLUG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</si>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</sst>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4E8690F-3303-4695-8A6C-66D0B89C1A08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88728DB-6459-9E85-78EB-979E4F99688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1B807039-D867-EE38-5160-E5B89D194E24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725876FD-9435-48B3-B77B-1EF928DB531A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FFEDA928-62EC-B5A6-2FF2-B54CA91CF33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F1810065-A4F8-D8FA-8689-D46D8F0322A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E4C385C2-D8D3-487C-8904-961028DA9A99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8AF041F6-2191-4ED8-B6F3-598A3E731E76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CF4B64B7-C8C7-4189-9077-AD7FEE749353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7F50865C-D540-4898-A16C-A20DF4751A3E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2277F9A6-758E-4327-922E-279AD10C6E31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F8F51EEE-0706-48EA-9FA7-75C749B4DFE0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100AA9DF-4D9E-4363-8D1A-89E8C015A982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7EE0C90A-BC4C-4DF3-A750-04F3DFA54703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BEB71424-C71A-47ED-867F-78AED0F4795E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BAA1C95D-F3B5-4031-870A-BD3FC8717859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CFE4AAE8-C613-42B6-9758-B01A2C06AD86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C313D52C-58C8-415E-8ABF-9D4A24B67850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3D00ACD-1E0C-449A-9CE7-083E571A9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6789555-B330-4FD6-ADB1-C43B34536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7C02734-4A2A-48B4-A6A6-18E6255523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522C214-6F85-40DC-AEB0-49658AE55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724A54FA-A4F9-4319-AA7E-B9816825BA98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2EFC41EF-6567-690C-D0D5-D2EE35252F1E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29DAE567-64AA-BE48-6953-15387C30F4C1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B90D7AD5-86D5-A44E-5F38-0DE88907FCD3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817CB97E-E085-9B6D-F42E-3AAA22290934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167A3829-15CC-4BF0-9B49-286BB5024907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C9D27422-7413-455F-A62C-32557D14B9F6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888DEBA4-2FD1-4386-A801-6A9F6E807257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16A60ED0-EEFD-4993-8D49-F42726D4284B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60E4B80C-9FDE-4054-97D0-F3CC7DD78CDB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26FCFF6-BDCA-4246-A562-074A1C0FB17C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26FCFF6-BDCA-4246-A562-074A1C0FB17C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A3E741A2-EB78-4B90-8072-9E09E7455F12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A3E741A2-EB78-4B90-8072-9E09E7455F12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D27C7FCF-BA11-4B37-BF4A-DF999D849223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D27C7FCF-BA11-4B37-BF4A-DF999D849223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D778974-07E7-4074-B5CE-272D4C50D32B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D778974-07E7-4074-B5CE-272D4C50D32B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623420B1-15C8-4DBB-B2C5-D0613917865B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623420B1-15C8-4DBB-B2C5-D0613917865B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283BFA25-C615-4AC3-8100-8BDA95E86E4E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283BFA25-C615-4AC3-8100-8BDA95E86E4E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5B364A4-4F81-4898-9A53-096AB3DAC554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5B364A4-4F81-4898-9A53-096AB3DAC554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C687B2FD-BC84-4533-BB77-004FE2B5FCDA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C687B2FD-BC84-4533-BB77-004FE2B5FCDA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1B16DA32-7FA4-4B26-9593-A53872CD8931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66D530E5-475A-40DD-9130-ED464F1F2379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1EB9C4C3-F439-45DF-AB49-D9F3C5C09766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1EB9C4C3-F439-45DF-AB49-D9F3C5C09766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0F1D4052-1FDB-421F-B746-DC697212DC69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0F1D4052-1FDB-421F-B746-DC697212DC69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B817A290-A60B-4A98-9770-31753B752131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6C1AE3D5-1FE1-4979-935A-E1F5B6FA04D8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6C1AE3D5-1FE1-4979-935A-E1F5B6FA04D8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37276C5-39E1-4E17-99AE-95A463C09616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37276C5-39E1-4E17-99AE-95A463C09616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56A45F96-B6D6-4D93-94EE-5FAC62574880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56A45F96-B6D6-4D93-94EE-5FAC62574880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617E50CC-ED4F-4CC0-87BF-0810DD60F0D3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617E50CC-ED4F-4CC0-87BF-0810DD60F0D3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4EC060D2-485E-4F7C-9B0E-D1903674C5B8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4EC060D2-485E-4F7C-9B0E-D1903674C5B8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FFEAFF9D-AC76-4DDE-BF1A-B0DDD119D023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FFEAFF9D-AC76-4DDE-BF1A-B0DDD119D023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98EB6A3B-D992-4169-9FBB-C8D48CE30717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98EB6A3B-D992-4169-9FBB-C8D48CE30717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C1DFF39A-AA4D-4C68-81FC-225F6655E3B1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C1DFF39A-AA4D-4C68-81FC-225F6655E3B1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99E3E9B8-6D6B-405E-B09D-F0DF356F376B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DF273980-8D28-4245-8096-83060F1F7015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FCFF9277-762C-4224-8794-8B0E7B15E729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FDD6E89F-8F9B-4101-8791-89FB4E0A1CE9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8EE1A217-58BB-48CE-BE97-F15CC63AF04C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08638B5D-6BCE-4830-9F4E-170C2D1E0E45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24BB7F7A-D969-40CF-B2F3-09513E70FD3A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24BB7F7A-D969-40CF-B2F3-09513E70FD3A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16FCD55A-0286-4811-940A-064E1C081E4B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86111D65-E59B-4594-B433-7E49B43C4963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86111D65-E59B-4594-B433-7E49B43C4963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FD57DB26-7784-467B-965E-46979E526646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FD57DB26-7784-467B-965E-46979E526646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7F2828B4-9D7A-496F-8D0E-563F71348B2A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7F2828B4-9D7A-496F-8D0E-563F71348B2A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34DC11F8-9081-4985-8B37-7A143FE29B30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34DC11F8-9081-4985-8B37-7A143FE29B30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FE4AD58F-271D-4EB5-90FE-F5AECD524A2C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FE4AD58F-271D-4EB5-90FE-F5AECD524A2C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8FF232A9-F14B-41B4-8721-4005496EB2FD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8FF232A9-F14B-41B4-8721-4005496EB2FD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4751CDF3-CA12-4009-BC18-8053E364F470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4751CDF3-CA12-4009-BC18-8053E364F470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D1AA80FF-B0DF-4A5E-86E3-E6B28931EB16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D1AA80FF-B0DF-4A5E-86E3-E6B28931EB16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D9DEBAC0-C09A-4008-9D9E-B52CD147EDEE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D9DEBAC0-C09A-4008-9D9E-B52CD147EDEE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03191916-7227-44B6-A788-7FDB3E3CB4DD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030C3054-4D97-4DFE-9FA5-ECFC8A038B89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213C23FC-EA25-43FA-B16B-37D3F1CACD3C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E3596CB5-D888-490E-A183-6C54E9BB3B22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F00996C1-0ED1-4BBA-B37A-45463C2D7CF6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32187B9-4E1F-4992-9656-641A5A87AE32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1C7C2B84-9D9F-4AC2-B0B7-3DB224055604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1C7C2B84-9D9F-4AC2-B0B7-3DB224055604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ABF9D3CD-52BB-4CC0-94DF-0FF362603357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ABF9D3CD-52BB-4CC0-94DF-0FF362603357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1833F901-05E9-4C5D-A72E-7223244477AE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131FBA9A-21E4-4BBF-AF12-5A53339C350D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131FBA9A-21E4-4BBF-AF12-5A53339C350D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55435861-1BD5-4281-B180-1770FCB8F0E1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55435861-1BD5-4281-B180-1770FCB8F0E1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1B78F986-F1D8-43EF-9492-6C4E7CBB3D60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1B78F986-F1D8-43EF-9492-6C4E7CBB3D60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564F6B61-2223-41F5-9736-C8D261B56C25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564F6B61-2223-41F5-9736-C8D261B56C25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5563A7F2-2EF6-49B8-B62A-AAA4F90E5DD6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5563A7F2-2EF6-49B8-B62A-AAA4F90E5DD6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283E3B8-C96A-4A44-ABBF-DABB60DAE0E8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283E3B8-C96A-4A44-ABBF-DABB60DAE0E8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E99A49E2-F702-44C8-9BDA-A4FA0AF4FDF3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E99A49E2-F702-44C8-9BDA-A4FA0AF4FDF3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A1013880-DFD9-49A1-894E-262F95EC3E42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A1013880-DFD9-49A1-894E-262F95EC3E42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E0F21D72-5ABE-46B4-88BA-288513296102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E0F21D72-5ABE-46B4-88BA-288513296102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4A8B1A9D-C6CB-4FE7-88D4-6C2D7567F45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4A8B1A9D-C6CB-4FE7-88D4-6C2D7567F45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8C8C89FF-C1FA-4CC6-AB75-B9A4F6BC7A3B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8C8C89FF-C1FA-4CC6-AB75-B9A4F6BC7A3B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DCFCB08D-CA1B-4F96-8989-E46E966EE09B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DCFCB08D-CA1B-4F96-8989-E46E966EE09B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8641FE09-33ED-4CF9-BB2A-E32F88335F12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8641FE09-33ED-4CF9-BB2A-E32F88335F12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49383816-EA8E-4AD8-A538-14C98E76E800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49383816-EA8E-4AD8-A538-14C98E76E800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CAEBE562-EB10-4F5D-805D-4723C5C08E57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CAEBE562-EB10-4F5D-805D-4723C5C08E57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F589B4D7-3EEB-44AF-A703-26B4CD545778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6560E7CD-1E81-4B0E-B964-AC1A394D72FE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C1B2D019-C900-4B01-A362-129B1D863B99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BBFCE321-F676-403D-8D8F-44EDA7D8919C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BBFCE321-F676-403D-8D8F-44EDA7D8919C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3ED34C83-8866-4F10-9483-3F80E2CDBEAA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3ED34C83-8866-4F10-9483-3F80E2CDBEAA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6499B888-2A17-4CD3-87E9-1914BBC50FBC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6499B888-2A17-4CD3-87E9-1914BBC50FBC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7D2A64DA-5248-4FB5-8E8E-29754087A09B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7D2A64DA-5248-4FB5-8E8E-29754087A09B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B2172A1-F7F0-49D4-AC70-E3435A7D4FDF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B2172A1-F7F0-49D4-AC70-E3435A7D4FDF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87C2ECBC-60F5-4365-A4DA-F94A7D059DA2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87C2ECBC-60F5-4365-A4DA-F94A7D059DA2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59E70195-0306-48CD-9A0F-2CCC44EBD7EB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59E70195-0306-48CD-9A0F-2CCC44EBD7EB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3C0897CA-4569-4EF3-A354-A17AF214C07E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3C0897CA-4569-4EF3-A354-A17AF214C07E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C0C47736-4BE4-46C3-AECE-ACEE1F2776F8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C0C47736-4BE4-46C3-AECE-ACEE1F2776F8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314E9C9-A1F4-49E0-BE14-8DA49A1EC08C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314E9C9-A1F4-49E0-BE14-8DA49A1EC08C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CA380641-48DC-4675-9B1A-D047B2CCC964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CA380641-48DC-4675-9B1A-D047B2CCC964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1834DD37-774A-4B99-807D-4D755D229F4D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1834DD37-774A-4B99-807D-4D755D229F4D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DA2ED96A-F570-1CC1-A13D-A164A60A4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806C3E85-B77C-6F09-CC15-F9D996FF6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2E058801-306B-8ABD-26E1-8FEB684C6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7CF6DBFD-C605-ACFB-301B-11306AE36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F06E2B31-6E73-4275-64B6-FD45473C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80F7712D-9D5E-C61B-6E9C-3344981B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7FB3843F-9515-45E8-8FA3-54A178616E2A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E2CAA8AA-D563-2EDD-F504-0AF6E970373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18C52481-683D-7406-6BBA-27E00C5775C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E39E7788-BCA0-4607-813C-AE4E74311166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FE4FDC70-0DDB-6C64-6686-E7F64B0356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FFF684D0-5590-8832-F447-9CF9CA1E87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540F514-C59B-43A2-8A50-3C07BECA6110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F70F1EA8-956D-4CE5-BD99-E5B029222CD2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FF3E7E00-7515-4F6B-B376-A2EB53EF1332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E511769C-B6FC-469F-A43C-A94CE7FA4274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9C0BA62B-09C8-429F-B1FE-A9831B6C51F1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95AB22AC-18B9-4A60-A418-2FD561310017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145595FB-D53C-4959-BFA7-A48EAC06399C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34EC4F42-A4C3-46C2-B594-59EC90C35325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AEF50EC2-DE81-43CF-8933-1DDA3B1F1A51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B0956F8A-80C5-4411-8E0C-C6723FB54CD4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35C31428-7C77-4855-B730-B96BF66B81CA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0BBF1CD3-6F2B-4E69-AC58-36117BE3DC4E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0FBD257-555C-4159-813E-0DB3E76C2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9E250D8-7A20-4F77-8657-522F0D1CB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BF1E195-FA70-458B-AFBB-BB8DF96E34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86CD550-14C9-4259-840F-0866E67B5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3A7AD5B1-971C-41F6-A4C3-4287426B3965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3E86FDA8-6289-AE73-9E8F-1137C042D7EE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B6EFB3C1-95D9-A398-F457-E61B2521DA0D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8D9E7582-577C-5147-6756-5926CC11CB3F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95816C34-FFBD-22EF-32E9-5E7450C7E8B3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354D3468-48C1-40E5-A983-CAA59D72CDCC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B65FA92D-9607-4BA1-980C-53B14163B93F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867476B7-0786-4E23-9F5C-755604D98155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8FDFC9E8-FB46-4762-8797-622E1D64052E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11E5D228-5ED4-4708-9229-EF70F8519151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11E5D228-5ED4-4708-9229-EF70F8519151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8FDA1546-694F-4B57-A653-42FE7CD2B293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8FDA1546-694F-4B57-A653-42FE7CD2B293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10C44E49-A109-4F9A-8DFF-8A1FB84418B4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10C44E49-A109-4F9A-8DFF-8A1FB84418B4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6F09B8DB-FC56-4325-A81C-6855AB68D286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6F09B8DB-FC56-4325-A81C-6855AB68D286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D4D65F4F-1C80-4322-A58B-EEE273BF2CDB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D4D65F4F-1C80-4322-A58B-EEE273BF2CDB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6B457CF9-5754-426F-9AE1-9D20B371CECF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6B457CF9-5754-426F-9AE1-9D20B371CECF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45923B4-E9DA-4FB7-82B8-A91B4C201333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45923B4-E9DA-4FB7-82B8-A91B4C201333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A2C317C2-AEF9-48B1-A6A8-3C2678140836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A2C317C2-AEF9-48B1-A6A8-3C2678140836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FD5FED40-5813-470F-9D5B-823D889752BA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8CF1697A-167A-4F98-831B-293639C58A6B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472BE16B-C96E-4354-8C50-2F27FF8AEE18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472BE16B-C96E-4354-8C50-2F27FF8AEE18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AB05E01E-78C4-465B-A947-184CC7E8356B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AB05E01E-78C4-465B-A947-184CC7E8356B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62F8B117-A071-4D19-8286-5126411EC234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8A55CD3B-EE83-4FFE-9732-3280B8A77F6C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8A55CD3B-EE83-4FFE-9732-3280B8A77F6C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4C74F835-04DC-4C39-8AD8-0C71FDF618EE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4C74F835-04DC-4C39-8AD8-0C71FDF618EE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9E330FF8-3F8F-470C-84D1-C309AD2AA4FA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9E330FF8-3F8F-470C-84D1-C309AD2AA4FA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C438C634-B002-411F-A6C4-6ECEF2175709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C438C634-B002-411F-A6C4-6ECEF2175709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0C6BF62-12AA-45FB-81CE-E545229B1EBE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0C6BF62-12AA-45FB-81CE-E545229B1EBE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3B172DF1-F7EF-41C8-B26F-3DC666AC0235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3B172DF1-F7EF-41C8-B26F-3DC666AC0235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E150415E-126B-47DE-A7C1-4F6FE276758C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E150415E-126B-47DE-A7C1-4F6FE276758C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7F26F77F-5A43-4A86-A67C-7C4D865A3BA2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7F26F77F-5A43-4A86-A67C-7C4D865A3BA2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C990799A-BFDD-46BD-A479-E68C80CC9DC0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55CC1711-1E1B-4D56-9F31-4D25CDCB5A95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6D4AED7F-1B7B-4F1B-BB23-4452C8147BF3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AD8292E3-9527-4EEB-9358-FEACFC674308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75EA76C7-7C4D-4ABC-AEF6-A25F4C659196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F84103FF-0B54-4A39-9F6C-8637B1257C7B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F601AAE6-07E4-441D-A311-B1CF78BC5744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F601AAE6-07E4-441D-A311-B1CF78BC5744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1B3B1608-F1F8-4AEF-88B9-4C7154DD4A90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5FE8F130-676E-4A34-9820-66E775DF84B6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5FE8F130-676E-4A34-9820-66E775DF84B6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3FA19CB4-92F4-4EA5-A7EF-BD1CFF4EB073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3FA19CB4-92F4-4EA5-A7EF-BD1CFF4EB073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BAADCE01-8BEC-4B47-9454-24E2EBB25CDC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BAADCE01-8BEC-4B47-9454-24E2EBB25CDC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2D4A3D23-90DF-42CF-8457-CABA00E8F1E6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2D4A3D23-90DF-42CF-8457-CABA00E8F1E6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79B66833-07DD-4CDA-AAD5-0125B40943D2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79B66833-07DD-4CDA-AAD5-0125B40943D2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FCE1AC63-740A-49A2-B994-98BC4CF2E701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FCE1AC63-740A-49A2-B994-98BC4CF2E701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FC7A6C94-7C49-4288-843C-4239C53D9DB4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FC7A6C94-7C49-4288-843C-4239C53D9DB4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84EDF51C-5932-4DC1-AE35-5A5373F9959D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84EDF51C-5932-4DC1-AE35-5A5373F9959D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6271F42F-7617-4ECB-BE34-B3328D18B8DE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6271F42F-7617-4ECB-BE34-B3328D18B8DE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46372708-199D-424B-827E-D1F8F1A0C191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0E8AC348-B543-4F06-9FE8-DB707909C006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5BCC7DEB-F5E1-40FB-9EB6-7DF2980E0074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0150EC00-E546-478D-BC32-C0D2D2A212C8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F08CF6B4-1455-404E-B70D-993823F80683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DB61B70C-90E8-4B1F-BCEC-1F062E2EE740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DB61B70C-90E8-4B1F-BCEC-1F062E2EE740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A33AFD58-344F-4259-83D5-1FB0C4451942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A33AFD58-344F-4259-83D5-1FB0C4451942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954CD769-E284-4FAF-BDCD-D6AC4CEB610A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390F340F-9DF6-4B58-B221-1DB7788A93E7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390F340F-9DF6-4B58-B221-1DB7788A93E7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BC151E6B-D40A-4480-99CF-E5198CF59379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BC151E6B-D40A-4480-99CF-E5198CF59379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77249BA5-37AA-4A73-BB74-11D3F838AC64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77249BA5-37AA-4A73-BB74-11D3F838AC64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4EC3E5A9-7F02-4203-9138-063D791A1EF3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4EC3E5A9-7F02-4203-9138-063D791A1EF3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22FF0C10-3340-4BA8-AE9A-A4891CE24AD0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22FF0C10-3340-4BA8-AE9A-A4891CE24AD0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71F4DB38-C1CC-4795-A348-E185517EC2FA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71F4DB38-C1CC-4795-A348-E185517EC2FA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C4915818-EDAE-4CDE-9064-99D4C9EFA8C6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C4915818-EDAE-4CDE-9064-99D4C9EFA8C6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F650B0FD-A11F-457E-934C-7D0CA93A1223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F650B0FD-A11F-457E-934C-7D0CA93A1223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5D45B275-4DF8-40CB-B32F-56CC65D8BF7C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5D45B275-4DF8-40CB-B32F-56CC65D8BF7C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E01AE6DC-A75F-43CB-95BD-1491D00AA34B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E01AE6DC-A75F-43CB-95BD-1491D00AA34B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F296E0AD-8192-4804-826A-B9C3B66FB937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F296E0AD-8192-4804-826A-B9C3B66FB937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AC5BC26C-EBD5-4B30-9A18-AB0586B29FA0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AC5BC26C-EBD5-4B30-9A18-AB0586B29FA0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20B14DE6-2921-40C1-B2A0-B0FF84856B87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20B14DE6-2921-40C1-B2A0-B0FF84856B87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5B3EF277-CF8F-449D-A8E3-B2383D92248E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5B3EF277-CF8F-449D-A8E3-B2383D92248E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BB812092-C374-493D-9866-B61944052565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6B9EBE07-7A77-405A-AA34-CB9E3C0F54D2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125AA14F-6E32-4901-9F0E-B4A360ACE677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125AA14F-6E32-4901-9F0E-B4A360ACE677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F335221D-98C4-47C1-ACB0-BFE2A616F60D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F335221D-98C4-47C1-ACB0-BFE2A616F60D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8BAF1094-EE61-49BB-8826-1D14CA1A45D8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5F62926E-E769-4252-B7F9-C618A367A3B3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968DCD48-6987-4F9A-B2AD-F9E1250287A4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968DCD48-6987-4F9A-B2AD-F9E1250287A4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69AFFF46-56E2-4042-99BD-3D7C4785E6B0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69AFFF46-56E2-4042-99BD-3D7C4785E6B0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DCA2FFB-CF45-4EAA-9F9D-1B44DA008D8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DCA2FFB-CF45-4EAA-9F9D-1B44DA008D8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F4D6B3F8-3F75-40C6-B5C8-E0E9ACF71B7B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F4D6B3F8-3F75-40C6-B5C8-E0E9ACF71B7B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EAEF1A2-223A-4DF8-9C62-0D2D1ED0019F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EAEF1A2-223A-4DF8-9C62-0D2D1ED0019F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63</xdr:col>
      <xdr:colOff>1112531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978835B1-777F-0EEB-7317-157A8D59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172212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4ED77BEF-F85E-D393-3503-727822A41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F5D92F0B-E62B-FE9F-81C3-C57E64D0E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4F16F930-4516-304E-0ECF-14EB9679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86B81AF4-D7A3-AB56-8CFB-27854B3B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EE9A177F-885E-991B-0D30-9CF69E3A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6C86009-816A-D538-83E0-503E9BB82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AAD1C07-DCAD-2760-C7A4-26B3154AD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AB5FC-D3F4-447D-9BE0-30FEC3900142}">
  <dimension ref="A1:DF300"/>
  <sheetViews>
    <sheetView tabSelected="1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36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17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17</v>
      </c>
      <c r="D3" s="13"/>
      <c r="E3" s="14" t="s">
        <v>12</v>
      </c>
      <c r="F3" s="15">
        <f>E31</f>
        <v>26.609128599999998</v>
      </c>
      <c r="G3" s="16" t="s">
        <v>13</v>
      </c>
      <c r="H3" s="17">
        <f>B31</f>
        <v>34.003232799999999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37.212395899999997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37.212395899999997</v>
      </c>
      <c r="AB3" s="16" t="s">
        <v>16</v>
      </c>
      <c r="AC3" s="17">
        <f>O19</f>
        <v>29.818291929999997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28.978563999999999</v>
      </c>
      <c r="BF3" s="2"/>
      <c r="BG3" s="2"/>
      <c r="BH3" s="16" t="s">
        <v>20</v>
      </c>
      <c r="BI3" s="17" cm="1">
        <f t="array" ref="BI3">INDEX(H42:H300,B2+B3-5,1)</f>
        <v>55.587692799999999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55.587776599999998</v>
      </c>
      <c r="BU3" s="14" t="s">
        <v>22</v>
      </c>
      <c r="BV3" s="15">
        <f>D37</f>
        <v>1.2426278200000001E-9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61.287371999999998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75.199536699999996</v>
      </c>
      <c r="P4" s="14"/>
      <c r="R4" s="21"/>
      <c r="X4" s="14" t="s">
        <v>24</v>
      </c>
      <c r="Y4" s="15">
        <f>AG42</f>
        <v>75.199536699999996</v>
      </c>
      <c r="AB4" s="16" t="s">
        <v>24</v>
      </c>
      <c r="AC4" s="17">
        <f>O20</f>
        <v>39.675473699999998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197.35804300000001</v>
      </c>
      <c r="BF4" s="2"/>
      <c r="BG4" s="2"/>
      <c r="BH4" s="16" t="s">
        <v>24</v>
      </c>
      <c r="BI4" s="17" cm="1">
        <f t="array" ref="BI4">INDEX(AK42:AK300,B2+B3-5,1)</f>
        <v>197.357292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197.358091</v>
      </c>
      <c r="BU4" s="14" t="s">
        <v>24</v>
      </c>
      <c r="BV4" s="15">
        <f>L37</f>
        <v>197.35809</v>
      </c>
      <c r="BW4" s="14" t="s">
        <v>25</v>
      </c>
      <c r="BX4" s="15">
        <f>F37</f>
        <v>28.978647800000001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14.703907299999999</v>
      </c>
      <c r="G5" s="16" t="s">
        <v>27</v>
      </c>
      <c r="H5" s="17">
        <f>S31</f>
        <v>18.6326</v>
      </c>
      <c r="I5" s="21"/>
      <c r="J5" s="2">
        <f>H3+F14</f>
        <v>60.612361399999998</v>
      </c>
      <c r="K5" s="22" t="s">
        <v>28</v>
      </c>
      <c r="L5" s="2">
        <f>H14+F3</f>
        <v>60.612361399999998</v>
      </c>
      <c r="N5" s="14" t="s">
        <v>27</v>
      </c>
      <c r="O5" s="15">
        <f>AY42</f>
        <v>14.7038403</v>
      </c>
      <c r="P5" s="14"/>
      <c r="R5" s="21"/>
      <c r="S5" s="2">
        <f>O3</f>
        <v>37.212395899999997</v>
      </c>
      <c r="T5" s="22" t="s">
        <v>28</v>
      </c>
      <c r="U5" s="2">
        <f>O13</f>
        <v>37.212395899999997</v>
      </c>
      <c r="X5" s="14" t="s">
        <v>27</v>
      </c>
      <c r="Y5" s="15">
        <f>AY42</f>
        <v>14.7038403</v>
      </c>
      <c r="AB5" s="16" t="s">
        <v>27</v>
      </c>
      <c r="AC5" s="17">
        <f>O21</f>
        <v>14.7038403</v>
      </c>
      <c r="AE5" s="21"/>
      <c r="AF5" s="2">
        <f>AA13</f>
        <v>-3.8162462500000003</v>
      </c>
      <c r="AG5" s="22" t="s">
        <v>28</v>
      </c>
      <c r="AH5" s="2">
        <f>Y15-Y3</f>
        <v>-3.8162461999999948</v>
      </c>
      <c r="AI5" s="22" t="s">
        <v>28</v>
      </c>
      <c r="AJ5" s="2">
        <f>AC15-AC3</f>
        <v>-3.8162462299999973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14.708404</v>
      </c>
      <c r="BF5" s="2"/>
      <c r="BG5" s="2"/>
      <c r="BH5" s="16" t="s">
        <v>27</v>
      </c>
      <c r="BI5" s="17" cm="1">
        <f t="array" ref="BI5">INDEX(AY42:AY300,B2+B3-5,1)</f>
        <v>14.7081871</v>
      </c>
      <c r="BJ5" s="2"/>
      <c r="BK5" s="21"/>
      <c r="BM5" s="2">
        <f>BG13</f>
        <v>8.3791576100000005E-5</v>
      </c>
      <c r="BN5" s="22" t="s">
        <v>28</v>
      </c>
      <c r="BO5" s="2">
        <f>BE15-BE3+BG15</f>
        <v>8.3801242631409423E-5</v>
      </c>
      <c r="BP5" s="22" t="s">
        <v>28</v>
      </c>
      <c r="BQ5" s="2">
        <f>IF(BB8="NO APLICA",BI15-BI3,-BC9+BI15-BI3)</f>
        <v>8.3799999998745989E-5</v>
      </c>
      <c r="BS5" s="16" t="s">
        <v>27</v>
      </c>
      <c r="BT5" s="17" cm="1">
        <f t="array" ref="BT5">INDEX(AY42:AY300,B2+B3-4,1)</f>
        <v>14.708404</v>
      </c>
      <c r="BU5" s="14" t="s">
        <v>27</v>
      </c>
      <c r="BV5" s="15">
        <f>U37</f>
        <v>14.708621000000001</v>
      </c>
      <c r="BW5" s="14" t="s">
        <v>24</v>
      </c>
      <c r="BX5" s="15">
        <f>N37</f>
        <v>197.35885200000001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7.5860616800000004E-8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0.96179591399999997</v>
      </c>
      <c r="P6" s="14"/>
      <c r="R6" s="21"/>
      <c r="W6" s="24" t="s">
        <v>33</v>
      </c>
      <c r="X6" s="14" t="s">
        <v>32</v>
      </c>
      <c r="Y6" s="15">
        <f>N42</f>
        <v>0.96179591399999997</v>
      </c>
      <c r="AB6" s="16" t="s">
        <v>31</v>
      </c>
      <c r="AC6" s="17">
        <f>O22</f>
        <v>0.96179591399999997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1.02860982E-6</v>
      </c>
      <c r="BF6" s="2"/>
      <c r="BG6" s="2"/>
      <c r="BH6" s="16" t="s">
        <v>31</v>
      </c>
      <c r="BI6" s="17" cm="1">
        <f t="array" ref="BI6">INDEX(S42:S300,B2+B3-5,1)</f>
        <v>6.4831848200000002E-7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2.3428686000000001E-7</v>
      </c>
      <c r="BU6" s="14" t="s">
        <v>32</v>
      </c>
      <c r="BV6" s="15">
        <f>H37</f>
        <v>1.4713408900000001E-6</v>
      </c>
      <c r="BW6" s="14" t="s">
        <v>27</v>
      </c>
      <c r="BX6" s="15">
        <f>W37</f>
        <v>14.708621000000001</v>
      </c>
      <c r="CA6" s="2">
        <f>BT3</f>
        <v>55.587776599999998</v>
      </c>
      <c r="CB6" s="22" t="s">
        <v>28</v>
      </c>
      <c r="CC6" s="2">
        <f>BX4+BT19+BV3</f>
        <v>55.587776401242621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-283076.53999999998</v>
      </c>
      <c r="G7" s="16" t="s">
        <v>35</v>
      </c>
      <c r="H7" s="17">
        <f>O31</f>
        <v>-243616.79300000001</v>
      </c>
      <c r="I7" s="18" t="s">
        <v>36</v>
      </c>
      <c r="J7" s="18"/>
      <c r="K7" s="18"/>
      <c r="L7" s="18"/>
      <c r="N7" s="14" t="s">
        <v>35</v>
      </c>
      <c r="O7" s="15">
        <f>AU42</f>
        <v>-52665.060100000002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-52665.060100000002</v>
      </c>
      <c r="AB7" s="16" t="s">
        <v>35</v>
      </c>
      <c r="AC7" s="17">
        <f>O23</f>
        <v>-74667.709300000002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3.1465999999999998</v>
      </c>
      <c r="BD7" s="14" t="s">
        <v>35</v>
      </c>
      <c r="BE7" s="15" cm="1">
        <f t="array" ref="BE7">INDEX(AU42:AU300,B2+B3-4,1)</f>
        <v>-237451.14300000001</v>
      </c>
      <c r="BF7" s="2"/>
      <c r="BG7" s="2"/>
      <c r="BH7" s="16" t="s">
        <v>35</v>
      </c>
      <c r="BI7" s="17" cm="1">
        <f t="array" ref="BI7">INDEX(AV42:AV300,B2+B3-5,1)</f>
        <v>-272580.88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-272580.902</v>
      </c>
      <c r="BU7" s="14" t="s">
        <v>35</v>
      </c>
      <c r="BV7" s="15">
        <f>Q37</f>
        <v>-237451.08100000001</v>
      </c>
      <c r="BW7" s="14" t="s">
        <v>32</v>
      </c>
      <c r="BX7" s="15">
        <f>J37</f>
        <v>2.34399909E-7</v>
      </c>
      <c r="BZ7" s="21"/>
      <c r="CA7" s="2">
        <f>BV19*B13</f>
        <v>28.978647944399999</v>
      </c>
      <c r="CB7" s="22" t="s">
        <v>28</v>
      </c>
      <c r="CC7" s="2">
        <f>BX4</f>
        <v>28.978647800000001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44.489719200000003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197.35811200000001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-237451.28744830994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7.1116272523577422</v>
      </c>
      <c r="K9" s="22" t="s">
        <v>28</v>
      </c>
      <c r="L9" s="2">
        <f>H14*H17+F3*F6</f>
        <v>7.1116272523577422</v>
      </c>
      <c r="R9" s="21"/>
      <c r="S9" s="2">
        <f>O3*O6</f>
        <v>35.790730326770351</v>
      </c>
      <c r="T9" s="22" t="s">
        <v>28</v>
      </c>
      <c r="U9" s="2">
        <f>O13*O16</f>
        <v>35.790730326770351</v>
      </c>
      <c r="W9" s="25"/>
      <c r="X9" s="35" t="s">
        <v>40</v>
      </c>
      <c r="Y9" s="36">
        <f>I42</f>
        <v>35.3042728</v>
      </c>
      <c r="Z9" s="37" t="s">
        <v>41</v>
      </c>
      <c r="AA9" s="38">
        <f>P42</f>
        <v>0.99962610900000004</v>
      </c>
      <c r="AB9" s="39" t="s">
        <v>42</v>
      </c>
      <c r="AC9" s="40">
        <f>J42</f>
        <v>26.0020457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19.319070600414211</v>
      </c>
      <c r="BF9" s="37" t="s">
        <v>41</v>
      </c>
      <c r="BG9" s="38" cm="1">
        <f t="array" ref="BG9">INDEX(P42:P300,B2+B3-4,1)</f>
        <v>1.2275790900000001E-6</v>
      </c>
      <c r="BH9" s="39" t="s">
        <v>47</v>
      </c>
      <c r="BI9" s="40" cm="1">
        <f t="array" ref="BI9">INDEX(J42:J300,B2+B3-4,1)</f>
        <v>55.587776599999998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87.525790549999996</v>
      </c>
      <c r="Z10" s="37" t="s">
        <v>51</v>
      </c>
      <c r="AA10" s="38">
        <f>Q42</f>
        <v>0.86811785200000002</v>
      </c>
      <c r="AB10" s="39" t="s">
        <v>52</v>
      </c>
      <c r="AC10" s="40">
        <f>AJ42</f>
        <v>44.224297499999999</v>
      </c>
      <c r="AF10" s="2">
        <f>AA11</f>
        <v>-5.2795607000000002</v>
      </c>
      <c r="AG10" s="22" t="s">
        <v>28</v>
      </c>
      <c r="AH10" s="2">
        <f>Y15*Y18-Y3*Y6</f>
        <v>-5.2795606528212673</v>
      </c>
      <c r="AI10" s="22" t="s">
        <v>28</v>
      </c>
      <c r="AJ10" s="2">
        <f>AC15*AC18-AC3*AC6</f>
        <v>-5.2795606789347929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197.35832833333333</v>
      </c>
      <c r="BF10" s="37" t="s">
        <v>51</v>
      </c>
      <c r="BG10" s="38" cm="1">
        <f t="array" ref="BG10">INDEX(Q42:Q300,B2+B3-4,1)</f>
        <v>1.9538590299999999E-7</v>
      </c>
      <c r="BH10" s="39" t="s">
        <v>52</v>
      </c>
      <c r="BI10" s="40" cm="1">
        <f t="array" ref="BI10">INDEX(AJ42:AJ300,B2+B3-4,1)</f>
        <v>197.358091</v>
      </c>
      <c r="BJ10" s="2"/>
      <c r="BK10" s="2"/>
      <c r="BM10" s="2">
        <f>BG11</f>
        <v>-2.3015042899999998E-5</v>
      </c>
      <c r="BN10" s="22" t="s">
        <v>28</v>
      </c>
      <c r="BO10" s="2">
        <f>BE15*BE18-BE3*BE6+BG15*BG18</f>
        <v>-2.3015043090807099E-5</v>
      </c>
      <c r="BP10" s="22" t="s">
        <v>28</v>
      </c>
      <c r="BQ10" s="2">
        <f>IF(BB8="NO APLICA",BI15*BI18-BI3*BI6,-BC9*BC12+BI15*BI18-BI3*BI6)</f>
        <v>-2.3015042979982856E-5</v>
      </c>
      <c r="BZ10" s="21"/>
      <c r="CB10" s="2"/>
      <c r="CI10" s="2"/>
    </row>
    <row r="11" spans="1:88" ht="16.2" x14ac:dyDescent="0.3">
      <c r="A11" s="1" t="s">
        <v>53</v>
      </c>
      <c r="B11" s="2">
        <v>4.03271202</v>
      </c>
      <c r="D11" s="13"/>
      <c r="E11" s="25">
        <f>N31</f>
        <v>279279.91700000002</v>
      </c>
      <c r="F11" s="26"/>
      <c r="G11" s="27"/>
      <c r="I11" s="18" t="s">
        <v>54</v>
      </c>
      <c r="J11" s="18"/>
      <c r="K11" s="18"/>
      <c r="L11" s="18"/>
      <c r="N11" s="25">
        <f>-P36</f>
        <v>818771.29200000002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14.7038403</v>
      </c>
      <c r="Z11" s="43" t="s">
        <v>55</v>
      </c>
      <c r="AA11" s="38">
        <f>V42</f>
        <v>-5.2795607000000002</v>
      </c>
      <c r="AB11" s="39" t="s">
        <v>27</v>
      </c>
      <c r="AC11" s="40">
        <f>AY42</f>
        <v>14.7038403</v>
      </c>
      <c r="AF11" s="2">
        <f>AA11</f>
        <v>-5.2795607000000002</v>
      </c>
      <c r="AG11" s="22" t="s">
        <v>28</v>
      </c>
      <c r="AH11" s="2">
        <f>X23+Z23</f>
        <v>-5.2795607000000002</v>
      </c>
      <c r="AI11" s="22" t="s">
        <v>28</v>
      </c>
      <c r="AJ11" s="2">
        <f>X24+Z24</f>
        <v>-5.2795607000000002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14.708404</v>
      </c>
      <c r="BF11" s="43" t="s">
        <v>55</v>
      </c>
      <c r="BG11" s="38" cm="1">
        <f t="array" ref="BG11">INDEX(V42:V300,B2+B3-4,1)</f>
        <v>-2.3015042899999998E-5</v>
      </c>
      <c r="BH11" s="39" t="s">
        <v>27</v>
      </c>
      <c r="BI11" s="40" cm="1">
        <f t="array" ref="BI11">INDEX(AY42:AY300,B2+B3-4,1)</f>
        <v>14.708404</v>
      </c>
      <c r="BJ11" s="2"/>
      <c r="BK11" s="2"/>
      <c r="BM11" s="2">
        <f>BG11</f>
        <v>-2.3015042899999998E-5</v>
      </c>
      <c r="BN11" s="22" t="s">
        <v>28</v>
      </c>
      <c r="BO11" s="2">
        <f>BD23+BF23</f>
        <v>-2.3015042899999998E-5</v>
      </c>
      <c r="BP11" s="22" t="s">
        <v>28</v>
      </c>
      <c r="BQ11" s="2">
        <f>BD24+BF24</f>
        <v>-2.3015042899999998E-5</v>
      </c>
      <c r="BU11" s="16" t="s">
        <v>56</v>
      </c>
      <c r="BV11" s="17">
        <f>Z36</f>
        <v>2.9007799999998696E-2</v>
      </c>
      <c r="BZ11" s="21"/>
      <c r="CI11" s="2"/>
    </row>
    <row r="12" spans="1:88" ht="16.2" x14ac:dyDescent="0.3">
      <c r="A12" s="7" t="s">
        <v>57</v>
      </c>
      <c r="B12" s="2">
        <v>1.0890491</v>
      </c>
      <c r="D12" s="13"/>
      <c r="F12" s="26"/>
      <c r="G12" s="27"/>
      <c r="W12" s="25"/>
      <c r="X12" s="35" t="s">
        <v>58</v>
      </c>
      <c r="Y12" s="36">
        <f>O42</f>
        <v>0.93770465400000003</v>
      </c>
      <c r="Z12" s="43" t="s">
        <v>59</v>
      </c>
      <c r="AA12" s="38">
        <f>W42</f>
        <v>1.4633144499999999</v>
      </c>
      <c r="AB12" s="39" t="s">
        <v>60</v>
      </c>
      <c r="AC12" s="40">
        <f>R42</f>
        <v>0.89991191199999998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9.1145020633333328E-7</v>
      </c>
      <c r="BF12" s="43" t="s">
        <v>59</v>
      </c>
      <c r="BG12" s="38" cm="1">
        <f t="array" ref="BG12">INDEX(W42:W300,B2+B3-4,1)</f>
        <v>1.06806619E-4</v>
      </c>
      <c r="BH12" s="39" t="s">
        <v>60</v>
      </c>
      <c r="BI12" s="40" cm="1">
        <f t="array" ref="BI12">INDEX(R42:R300,B2+B3-4,1)</f>
        <v>2.3428686000000001E-7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197.35885200000001</v>
      </c>
      <c r="BZ12" s="21"/>
      <c r="CA12" s="2">
        <f>BT3*BT6</f>
        <v>1.3023485633995476E-5</v>
      </c>
      <c r="CB12" s="22" t="s">
        <v>28</v>
      </c>
      <c r="CC12" s="2">
        <f>BT19*BT22+BV3*BV6+BX4*BX7</f>
        <v>8.8111773171978993E-6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37.212395899999997</v>
      </c>
      <c r="S13" s="2">
        <f>N11</f>
        <v>818771.29200000002</v>
      </c>
      <c r="T13" s="22" t="s">
        <v>28</v>
      </c>
      <c r="U13" s="2">
        <f>O3*O7-O13*O17</f>
        <v>818771.29287921824</v>
      </c>
      <c r="W13" s="25"/>
      <c r="X13" s="44"/>
      <c r="Y13" s="45"/>
      <c r="Z13" s="43" t="s">
        <v>64</v>
      </c>
      <c r="AA13" s="38">
        <f>X42</f>
        <v>-3.8162462500000003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8.3791576100000005E-5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14.708621000000001</v>
      </c>
      <c r="CA13" s="2">
        <f>BV19*BV22</f>
        <v>6.7931323869720387E-6</v>
      </c>
      <c r="CB13" s="22" t="s">
        <v>28</v>
      </c>
      <c r="CC13" s="2">
        <f>BX4*BX7+BV11*BV14</f>
        <v>6.79367463357524E-6</v>
      </c>
      <c r="CH13" s="2"/>
      <c r="CI13" s="2"/>
    </row>
    <row r="14" spans="1:88" ht="16.8" thickBot="1" x14ac:dyDescent="0.35">
      <c r="A14" s="7" t="s">
        <v>65</v>
      </c>
      <c r="B14" s="2">
        <v>0.95967599999999997</v>
      </c>
      <c r="D14" s="13"/>
      <c r="E14" s="14" t="s">
        <v>66</v>
      </c>
      <c r="F14" s="15">
        <f>D31</f>
        <v>26.609128599999998</v>
      </c>
      <c r="G14" s="16" t="s">
        <v>67</v>
      </c>
      <c r="H14" s="17">
        <f>C31</f>
        <v>34.003232799999999</v>
      </c>
      <c r="J14" s="2">
        <f>E11</f>
        <v>279279.91700000002</v>
      </c>
      <c r="K14" s="22" t="s">
        <v>28</v>
      </c>
      <c r="L14" s="2">
        <f>H14*H18-H3*H7</f>
        <v>279279.90806615539</v>
      </c>
      <c r="N14" s="16" t="s">
        <v>24</v>
      </c>
      <c r="O14" s="17">
        <f>M36</f>
        <v>39.675473699999998</v>
      </c>
      <c r="W14" s="25"/>
      <c r="X14" s="48"/>
      <c r="Y14" s="49"/>
      <c r="Z14" s="50" t="s">
        <v>68</v>
      </c>
      <c r="AA14" s="51">
        <f>AN42</f>
        <v>-80050.268700000001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-24.0719922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3.7308114099999997E-8</v>
      </c>
      <c r="CB14" s="2"/>
    </row>
    <row r="15" spans="1:88" ht="16.8" thickBot="1" x14ac:dyDescent="0.35">
      <c r="A15" s="12" t="s">
        <v>69</v>
      </c>
      <c r="B15" s="2">
        <v>7.1714055600000001E-8</v>
      </c>
      <c r="D15" s="13"/>
      <c r="E15" s="14" t="s">
        <v>24</v>
      </c>
      <c r="F15" s="15">
        <f>L31</f>
        <v>197.35809</v>
      </c>
      <c r="G15" s="16" t="s">
        <v>24</v>
      </c>
      <c r="H15" s="17">
        <f>K31</f>
        <v>117.002469</v>
      </c>
      <c r="J15" s="2">
        <f>E11</f>
        <v>279279.91700000002</v>
      </c>
      <c r="K15" s="2" t="s">
        <v>28</v>
      </c>
      <c r="L15" s="2">
        <f>F14*F18-F3*F7</f>
        <v>279279.91432668921</v>
      </c>
      <c r="N15" s="16" t="s">
        <v>27</v>
      </c>
      <c r="O15" s="17">
        <f>V36</f>
        <v>14.7038403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33.396149700000002</v>
      </c>
      <c r="AB15" s="16" t="s">
        <v>73</v>
      </c>
      <c r="AC15" s="17">
        <f>H42</f>
        <v>26.0020457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1.2426278200000001E-9</v>
      </c>
      <c r="BF15" s="41" t="s">
        <v>76</v>
      </c>
      <c r="BG15" s="42">
        <f>BX4</f>
        <v>28.978647800000001</v>
      </c>
      <c r="BH15" s="16" t="s">
        <v>21</v>
      </c>
      <c r="BI15" s="17" cm="1">
        <f t="array" ref="BI15">INDEX(H42:H300,B2+B3-4,1)</f>
        <v>55.587776599999998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-272580.88265317085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14.708769500000001</v>
      </c>
      <c r="G16" s="16" t="s">
        <v>27</v>
      </c>
      <c r="H16" s="17">
        <f>T31</f>
        <v>18.622261200000001</v>
      </c>
      <c r="N16" s="16" t="s">
        <v>31</v>
      </c>
      <c r="O16" s="17">
        <f>I36</f>
        <v>0.96179591399999997</v>
      </c>
      <c r="W16" s="25">
        <f>D42</f>
        <v>9.5155999999999992</v>
      </c>
      <c r="X16" s="14" t="s">
        <v>24</v>
      </c>
      <c r="Y16" s="15">
        <f>AG43</f>
        <v>99.852044399999997</v>
      </c>
      <c r="AB16" s="16" t="s">
        <v>24</v>
      </c>
      <c r="AC16" s="17">
        <f>AK42</f>
        <v>44.224297499999999</v>
      </c>
      <c r="AF16" s="2">
        <f>AA14</f>
        <v>-80050.268700000001</v>
      </c>
      <c r="AG16" s="22" t="s">
        <v>28</v>
      </c>
      <c r="AH16" s="2">
        <f>Y15*Y19-Y3*Y7</f>
        <v>-80050.272726312978</v>
      </c>
      <c r="AI16" s="22" t="s">
        <v>28</v>
      </c>
      <c r="AJ16" s="2">
        <f>AC15*AC19-AC3*AC7</f>
        <v>-80050.268552269321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197.35809</v>
      </c>
      <c r="BF16" s="41" t="s">
        <v>24</v>
      </c>
      <c r="BG16" s="42">
        <f>BX5</f>
        <v>197.35885200000001</v>
      </c>
      <c r="BH16" s="16" t="s">
        <v>24</v>
      </c>
      <c r="BI16" s="17" cm="1">
        <f t="array" ref="BI16">INDEX(AK42:AK300,B2+B3-4,1)</f>
        <v>197.358091</v>
      </c>
      <c r="BJ16" s="2"/>
      <c r="BK16" s="2"/>
      <c r="BM16" s="2">
        <f>BG14</f>
        <v>-24.0719922</v>
      </c>
      <c r="BN16" s="22" t="s">
        <v>28</v>
      </c>
      <c r="BO16" s="2">
        <f>BE15*BE19-BE3*BE7+BG15*BG19</f>
        <v>-24.084617545828223</v>
      </c>
      <c r="BP16" s="22" t="s">
        <v>28</v>
      </c>
      <c r="BQ16" s="2">
        <f>IF(BB8="NO APLICA",BI15*BI19-BI3*BI7,-BC9*BC13+BI15*BI19-BI3*BI7)</f>
        <v>-24.06520882807672</v>
      </c>
      <c r="BX16" s="25">
        <f>P37</f>
        <v>1018008.75</v>
      </c>
    </row>
    <row r="17" spans="1:82" ht="15.6" x14ac:dyDescent="0.3">
      <c r="D17" s="13"/>
      <c r="E17" s="14" t="s">
        <v>30</v>
      </c>
      <c r="F17" s="15">
        <f>H31</f>
        <v>7.5860616800000004E-8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-74667.709300000002</v>
      </c>
      <c r="S17" s="2">
        <f>B11</f>
        <v>4.03271202</v>
      </c>
      <c r="T17" s="22" t="s">
        <v>28</v>
      </c>
      <c r="U17" s="2">
        <f>O19/Q19</f>
        <v>4.0327120163553767</v>
      </c>
      <c r="W17" s="25"/>
      <c r="X17" s="14" t="s">
        <v>27</v>
      </c>
      <c r="Y17" s="15">
        <f>AY43</f>
        <v>14.703963</v>
      </c>
      <c r="AB17" s="16" t="s">
        <v>27</v>
      </c>
      <c r="AC17" s="17">
        <f>AY42</f>
        <v>14.7038403</v>
      </c>
      <c r="AF17" s="2">
        <f>AA14</f>
        <v>-80050.268700000001</v>
      </c>
      <c r="AG17" s="22" t="s">
        <v>28</v>
      </c>
      <c r="AH17" s="2">
        <f>X25+Z25</f>
        <v>-80050.268400000001</v>
      </c>
      <c r="AI17" s="22" t="s">
        <v>28</v>
      </c>
      <c r="AJ17" s="2">
        <f>X26+Z26</f>
        <v>-80050.268680000008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14.708621000000001</v>
      </c>
      <c r="BF17" s="41" t="s">
        <v>27</v>
      </c>
      <c r="BG17" s="42">
        <f>BX6</f>
        <v>14.708621000000001</v>
      </c>
      <c r="BH17" s="16" t="s">
        <v>27</v>
      </c>
      <c r="BI17" s="17" cm="1">
        <f t="array" ref="BI17">INDEX(AY42:AY300,B2+B3-4,1)</f>
        <v>14.708404</v>
      </c>
      <c r="BJ17" s="2"/>
      <c r="BK17" s="2"/>
      <c r="BM17" s="2">
        <f>BG14</f>
        <v>-24.0719922</v>
      </c>
      <c r="BN17" s="22" t="s">
        <v>28</v>
      </c>
      <c r="BO17" s="2">
        <f>BD25+BF25</f>
        <v>-24.071992246299999</v>
      </c>
      <c r="BP17" s="22" t="s">
        <v>28</v>
      </c>
      <c r="BQ17" s="2">
        <f>BD26+BF26</f>
        <v>-24.071992160000001</v>
      </c>
    </row>
    <row r="18" spans="1:82" ht="15.6" x14ac:dyDescent="0.3">
      <c r="D18" s="13"/>
      <c r="E18" s="14" t="s">
        <v>35</v>
      </c>
      <c r="F18" s="15">
        <f>Q31</f>
        <v>-272580.897</v>
      </c>
      <c r="G18" s="16" t="s">
        <v>35</v>
      </c>
      <c r="H18" s="17">
        <f>P31</f>
        <v>-235403.459</v>
      </c>
      <c r="W18" s="24" t="s">
        <v>77</v>
      </c>
      <c r="X18" s="14" t="s">
        <v>32</v>
      </c>
      <c r="Y18" s="15">
        <f>N43</f>
        <v>0.91361339399999997</v>
      </c>
      <c r="AB18" s="16" t="s">
        <v>31</v>
      </c>
      <c r="AC18" s="17">
        <f>S42</f>
        <v>0.89991191199999998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1.4713408900000001E-6</v>
      </c>
      <c r="BF18" s="41" t="s">
        <v>78</v>
      </c>
      <c r="BG18" s="42">
        <f>BX7</f>
        <v>2.34399909E-7</v>
      </c>
      <c r="BH18" s="16" t="s">
        <v>31</v>
      </c>
      <c r="BI18" s="17" cm="1">
        <f t="array" ref="BI18">INDEX(S42:S300,B2+B3-4,1)</f>
        <v>2.3428686000000001E-7</v>
      </c>
      <c r="BJ18" s="2"/>
      <c r="BK18" s="2"/>
      <c r="BL18" s="2"/>
      <c r="BM18" s="2"/>
      <c r="BN18" s="2"/>
      <c r="BO18" s="2"/>
      <c r="BP18" s="2"/>
      <c r="CA18" s="54">
        <f>BT3*BT7</f>
        <v>-15152166.285802493</v>
      </c>
      <c r="CB18" s="55" t="s">
        <v>28</v>
      </c>
      <c r="CC18" s="54">
        <f>BT19*BT23+BV3*BV7+BX4*BX8-BX16</f>
        <v>-15152166.12109255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29.818291929999997</v>
      </c>
      <c r="P19" s="16" t="s">
        <v>82</v>
      </c>
      <c r="Q19" s="17">
        <f>G36</f>
        <v>7.3941039699999997</v>
      </c>
      <c r="W19" s="25">
        <f>W7-W16</f>
        <v>0.12600000000000122</v>
      </c>
      <c r="X19" s="14" t="s">
        <v>35</v>
      </c>
      <c r="Y19" s="15">
        <f>AU43</f>
        <v>-61080.195099999997</v>
      </c>
      <c r="AB19" s="16" t="s">
        <v>35</v>
      </c>
      <c r="AC19" s="17">
        <f>AV42</f>
        <v>-88705.090700000001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0.26600000000000001</v>
      </c>
      <c r="BD19" s="14" t="s">
        <v>35</v>
      </c>
      <c r="BE19" s="15">
        <f t="shared" si="0"/>
        <v>-237451.08100000001</v>
      </c>
      <c r="BF19" s="41" t="s">
        <v>35</v>
      </c>
      <c r="BG19" s="42">
        <f>BX8</f>
        <v>-237451.28744830994</v>
      </c>
      <c r="BH19" s="16" t="s">
        <v>35</v>
      </c>
      <c r="BI19" s="17" cm="1">
        <f t="array" ref="BI19">INDEX(AV42:AV300,B2+B3-4,1)</f>
        <v>-272580.902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26.609128599999998</v>
      </c>
      <c r="BU19" s="16" t="s">
        <v>83</v>
      </c>
      <c r="BV19" s="17">
        <f>E37-G37</f>
        <v>29.0076556</v>
      </c>
      <c r="CA19" s="54">
        <f>BX16</f>
        <v>1018008.75</v>
      </c>
      <c r="CB19" s="55" t="s">
        <v>28</v>
      </c>
      <c r="CC19" s="54">
        <f>BX4*BX8-BV19*BV23+BV11*BV15</f>
        <v>1018008.753438474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39.675473699999998</v>
      </c>
      <c r="P20" s="16" t="s">
        <v>24</v>
      </c>
      <c r="Q20" s="17">
        <f>O36</f>
        <v>39.675473699999998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197.35809</v>
      </c>
      <c r="BU20" s="16" t="s">
        <v>24</v>
      </c>
      <c r="BV20" s="17">
        <f>M37</f>
        <v>197.35809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14.7038403</v>
      </c>
      <c r="P21" s="16" t="s">
        <v>27</v>
      </c>
      <c r="Q21" s="17">
        <f>X36</f>
        <v>14.7038403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14.708769500000001</v>
      </c>
      <c r="BU21" s="16" t="s">
        <v>27</v>
      </c>
      <c r="BV21" s="17">
        <f>V37</f>
        <v>14.708621000000001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0.96179591399999997</v>
      </c>
      <c r="P22" s="16" t="s">
        <v>31</v>
      </c>
      <c r="Q22" s="17">
        <f>K36</f>
        <v>0.96179591399999997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511.25969570252778</v>
      </c>
      <c r="AC22" s="10" t="s">
        <v>90</v>
      </c>
      <c r="AD22" s="65">
        <f>AL42</f>
        <v>87.502925879999992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426.35923006736425</v>
      </c>
      <c r="BI22" s="10" t="s">
        <v>90</v>
      </c>
      <c r="BJ22" s="65" cm="1">
        <f t="array" ref="BJ22">INDEX(AL42:AL300,B2+B3-4,1)</f>
        <v>66.943211399999996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7.5860616800000004E-8</v>
      </c>
      <c r="BU22" s="16" t="s">
        <v>31</v>
      </c>
      <c r="BV22" s="17">
        <f>I37</f>
        <v>2.34184123E-7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-74667.709300000002</v>
      </c>
      <c r="P23" s="16" t="s">
        <v>35</v>
      </c>
      <c r="Q23" s="17">
        <f>T36</f>
        <v>-74667.709300000002</v>
      </c>
      <c r="W23" s="68" t="s">
        <v>91</v>
      </c>
      <c r="X23" s="69">
        <f>Y42</f>
        <v>-1.7010488305649525</v>
      </c>
      <c r="Y23" s="68" t="s">
        <v>92</v>
      </c>
      <c r="Z23" s="69">
        <f>AA42</f>
        <v>-3.5785118694350477</v>
      </c>
      <c r="AA23" s="10" t="s">
        <v>93</v>
      </c>
      <c r="AB23" s="70">
        <f>T42</f>
        <v>4.6182176259701713</v>
      </c>
      <c r="AC23" s="10" t="s">
        <v>94</v>
      </c>
      <c r="AD23" s="71">
        <f>AM42</f>
        <v>3605.2815599999999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-2.3015119271849324E-5</v>
      </c>
      <c r="BE23" s="68" t="s">
        <v>92</v>
      </c>
      <c r="BF23" s="69" cm="1">
        <f t="array" ref="BF23">INDEX(AA42:AA300,B2+B3-4,1)</f>
        <v>7.6371849325340208E-11</v>
      </c>
      <c r="BG23" s="10" t="s">
        <v>93</v>
      </c>
      <c r="BH23" s="70" cm="1">
        <f t="array" ref="BH23">INDEX(T42:T300,B2+B3-4,1)</f>
        <v>5.1765417619290037</v>
      </c>
      <c r="BI23" s="10" t="s">
        <v>94</v>
      </c>
      <c r="BJ23" s="71" cm="1">
        <f t="array" ref="BJ23">INDEX(AM42:AM300,B2+B3-4,1)</f>
        <v>9904.5314999999991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-272580.897</v>
      </c>
      <c r="BU23" s="16" t="s">
        <v>35</v>
      </c>
      <c r="BV23" s="17">
        <f>R37</f>
        <v>-272580.90287680592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-1.84527524049967</v>
      </c>
      <c r="Y24" s="72" t="s">
        <v>96</v>
      </c>
      <c r="Z24" s="73">
        <f>AD42</f>
        <v>-3.4342854595003303</v>
      </c>
      <c r="AA24" s="10" t="s">
        <v>97</v>
      </c>
      <c r="AB24" s="71">
        <f>U42</f>
        <v>0.14279840638402372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-2.3015062531265257E-5</v>
      </c>
      <c r="BE24" s="74" t="s">
        <v>99</v>
      </c>
      <c r="BF24" s="75" cm="1">
        <f t="array" ref="BF24">INDEX(AD42:AD300,B2+B3-4,1)</f>
        <v>1.9631265258920047E-11</v>
      </c>
      <c r="BG24" s="10" t="s">
        <v>97</v>
      </c>
      <c r="BH24" s="71" cm="1">
        <f t="array" ref="BH24">INDEX(U42:U300,B2+B3-4,1)</f>
        <v>0.68098451355773004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1.0890491</v>
      </c>
      <c r="CB24" s="22" t="s">
        <v>28</v>
      </c>
      <c r="CC24" s="2">
        <f>BX4/BT19</f>
        <v>1.0890491092594443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27531.3066</v>
      </c>
      <c r="Y25" s="77" t="s">
        <v>102</v>
      </c>
      <c r="Z25" s="78">
        <f>AP42</f>
        <v>-107581.575</v>
      </c>
      <c r="AA25" s="10" t="s">
        <v>103</v>
      </c>
      <c r="AB25" s="71">
        <f>Z42</f>
        <v>1.0746440887284083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-8.28623463E-2</v>
      </c>
      <c r="BE25" s="77" t="s">
        <v>102</v>
      </c>
      <c r="BF25" s="78" cm="1">
        <f t="array" ref="BF25">INDEX(AP42:AP300,B2+B3-4,1)</f>
        <v>-23.989129899999998</v>
      </c>
      <c r="BG25" s="10" t="s">
        <v>103</v>
      </c>
      <c r="BH25" s="71" cm="1">
        <f t="array" ref="BH25">INDEX(Z42:Z300,B2+B3-4,1)</f>
        <v>1.885535446482252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1069498.7298377545</v>
      </c>
      <c r="CA25" s="2">
        <f>B13</f>
        <v>0.999</v>
      </c>
      <c r="CB25" s="22" t="s">
        <v>28</v>
      </c>
      <c r="CC25" s="2">
        <f>BX4/BV19</f>
        <v>0.99899999502200387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9803.9829200000004</v>
      </c>
      <c r="Y26" s="82" t="s">
        <v>106</v>
      </c>
      <c r="Z26" s="83">
        <f>AR42</f>
        <v>-89854.251600000003</v>
      </c>
      <c r="AA26" s="10" t="s">
        <v>107</v>
      </c>
      <c r="AB26" s="71">
        <f>AC42</f>
        <v>1.0849823922360777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3.5971039400000002</v>
      </c>
      <c r="BE26" s="84" t="s">
        <v>109</v>
      </c>
      <c r="BF26" s="85" cm="1">
        <f t="array" ref="BF26">INDEX(AR42:AR300,B2+B3-4,1)</f>
        <v>-27.669096100000001</v>
      </c>
      <c r="BG26" s="10" t="s">
        <v>107</v>
      </c>
      <c r="BH26" s="71" cm="1">
        <f t="array" ref="BH26">INDEX(AC42:AC300,B2+B3-4,1)</f>
        <v>1.0000036722883909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222.06830000000002</v>
      </c>
      <c r="BU27" s="41" t="s">
        <v>111</v>
      </c>
      <c r="BV27" s="42">
        <v>84.431899999999999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215.6764</v>
      </c>
      <c r="BU28" s="41" t="s">
        <v>114</v>
      </c>
      <c r="BV28" s="42">
        <v>292.59528338501906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34.003232799999999</v>
      </c>
      <c r="C31" s="2">
        <v>34.003232799999999</v>
      </c>
      <c r="D31" s="2">
        <v>26.609128599999998</v>
      </c>
      <c r="E31" s="2">
        <v>26.609128599999998</v>
      </c>
      <c r="F31" s="2">
        <v>0.20914556200000001</v>
      </c>
      <c r="G31" s="2">
        <v>0.20914556200000001</v>
      </c>
      <c r="H31" s="2">
        <v>7.5860616800000004E-8</v>
      </c>
      <c r="I31" s="2">
        <v>7.5860616800000004E-8</v>
      </c>
      <c r="J31" s="2">
        <v>20</v>
      </c>
      <c r="K31" s="2">
        <v>117.002469</v>
      </c>
      <c r="L31" s="2">
        <v>197.35809</v>
      </c>
      <c r="M31" s="2">
        <v>61.287371999999998</v>
      </c>
      <c r="N31" s="2">
        <v>279279.91700000002</v>
      </c>
      <c r="O31" s="2">
        <v>-243616.79300000001</v>
      </c>
      <c r="P31" s="2">
        <v>-235403.459</v>
      </c>
      <c r="Q31" s="2">
        <v>-272580.897</v>
      </c>
      <c r="R31" s="2">
        <v>-283076.53999999998</v>
      </c>
      <c r="S31" s="2">
        <v>18.6326</v>
      </c>
      <c r="T31" s="2">
        <v>18.622261200000001</v>
      </c>
      <c r="U31" s="2">
        <v>14.708769500000001</v>
      </c>
      <c r="V31" s="2">
        <v>14.703907299999999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37.212395899999997</v>
      </c>
      <c r="F36" s="94" t="s">
        <v>332</v>
      </c>
      <c r="G36" s="93">
        <v>7.3941039699999997</v>
      </c>
      <c r="H36" s="94" t="s">
        <v>332</v>
      </c>
      <c r="I36" s="93">
        <v>0.96179591399999997</v>
      </c>
      <c r="J36" s="94" t="s">
        <v>332</v>
      </c>
      <c r="K36" s="93">
        <v>0.96179591399999997</v>
      </c>
      <c r="L36" s="22" t="s">
        <v>332</v>
      </c>
      <c r="M36" s="93">
        <v>39.675473699999998</v>
      </c>
      <c r="N36" s="94" t="s">
        <v>332</v>
      </c>
      <c r="O36" s="93">
        <v>39.675473699999998</v>
      </c>
      <c r="P36" s="93">
        <v>-818771.29200000002</v>
      </c>
      <c r="Q36" s="94" t="s">
        <v>332</v>
      </c>
      <c r="R36" s="93">
        <v>-74667.709300000002</v>
      </c>
      <c r="S36" s="94" t="s">
        <v>332</v>
      </c>
      <c r="T36" s="93">
        <v>-74667.709300000002</v>
      </c>
      <c r="U36" s="94" t="s">
        <v>332</v>
      </c>
      <c r="V36" s="93">
        <v>14.7038403</v>
      </c>
      <c r="W36" s="94" t="s">
        <v>332</v>
      </c>
      <c r="X36" s="93">
        <v>14.7038403</v>
      </c>
      <c r="Z36" s="2">
        <v>2.9007799999998696E-2</v>
      </c>
      <c r="AA36" s="2">
        <v>3.7308114099999997E-8</v>
      </c>
      <c r="AB36" s="2">
        <v>197.35885200000001</v>
      </c>
      <c r="AC36" s="2">
        <v>-272580.88265317085</v>
      </c>
      <c r="AD36" s="2">
        <v>14.708621000000001</v>
      </c>
      <c r="AF36" s="2">
        <v>1.4442328200000001</v>
      </c>
      <c r="AG36" s="2">
        <v>867.72447699999998</v>
      </c>
      <c r="AH36" s="2">
        <v>2.1700000000102193E-4</v>
      </c>
      <c r="AI36" s="2">
        <v>0.12289656204847067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32</v>
      </c>
      <c r="C37" s="93">
        <v>0</v>
      </c>
      <c r="D37" s="93">
        <v>1.2426278200000001E-9</v>
      </c>
      <c r="E37" s="93">
        <v>55.616784199999998</v>
      </c>
      <c r="F37" s="93">
        <v>28.978647800000001</v>
      </c>
      <c r="G37" s="93">
        <v>26.609128599999998</v>
      </c>
      <c r="H37" s="93">
        <v>1.4713408900000001E-6</v>
      </c>
      <c r="I37" s="93">
        <v>2.34184123E-7</v>
      </c>
      <c r="J37" s="93">
        <v>2.34399909E-7</v>
      </c>
      <c r="K37" s="93">
        <v>7.5860616800000004E-8</v>
      </c>
      <c r="L37" s="93">
        <v>197.35809</v>
      </c>
      <c r="M37" s="93">
        <v>197.35809</v>
      </c>
      <c r="N37" s="93">
        <v>197.35885200000001</v>
      </c>
      <c r="O37" s="93">
        <v>197.35809</v>
      </c>
      <c r="P37" s="93">
        <v>1018008.75</v>
      </c>
      <c r="Q37" s="93">
        <v>-237451.08100000001</v>
      </c>
      <c r="R37" s="97">
        <v>-272580.90287680592</v>
      </c>
      <c r="S37" s="97">
        <v>-237451.28744830994</v>
      </c>
      <c r="T37" s="93">
        <v>-272580.897</v>
      </c>
      <c r="U37" s="93">
        <v>14.708621000000001</v>
      </c>
      <c r="V37" s="93">
        <v>14.708621000000001</v>
      </c>
      <c r="W37" s="93">
        <v>14.708621000000001</v>
      </c>
      <c r="X37" s="93">
        <v>14.708769500000001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199.03489999999999</v>
      </c>
      <c r="BC41" s="2" t="s">
        <v>332</v>
      </c>
      <c r="BD41" s="2">
        <v>197.35809</v>
      </c>
      <c r="BE41" s="2">
        <v>32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9.5155999999999992</v>
      </c>
      <c r="E42" s="94" t="s">
        <v>332</v>
      </c>
      <c r="F42" s="94" t="s">
        <v>332</v>
      </c>
      <c r="G42" s="93">
        <v>37.212395899999997</v>
      </c>
      <c r="H42" s="93">
        <v>26.0020457</v>
      </c>
      <c r="I42" s="93">
        <v>35.3042728</v>
      </c>
      <c r="J42" s="93">
        <v>26.0020457</v>
      </c>
      <c r="K42" s="93">
        <v>10.245355</v>
      </c>
      <c r="L42" s="94" t="s">
        <v>332</v>
      </c>
      <c r="M42" s="94" t="s">
        <v>332</v>
      </c>
      <c r="N42" s="93">
        <v>0.96179591399999997</v>
      </c>
      <c r="O42" s="93">
        <v>0.93770465400000003</v>
      </c>
      <c r="P42" s="93">
        <v>0.99962610900000004</v>
      </c>
      <c r="Q42" s="93">
        <v>0.86811785200000002</v>
      </c>
      <c r="R42" s="93">
        <v>0.89991191199999998</v>
      </c>
      <c r="S42" s="93">
        <v>0.89991191199999998</v>
      </c>
      <c r="T42" s="93">
        <v>4.6182176259701713</v>
      </c>
      <c r="U42" s="93">
        <v>0.14279840638402372</v>
      </c>
      <c r="V42" s="93">
        <v>-5.2795607000000002</v>
      </c>
      <c r="W42" s="93">
        <v>1.4633144499999999</v>
      </c>
      <c r="X42" s="93">
        <v>-3.8162462500000003</v>
      </c>
      <c r="Y42" s="93">
        <v>-1.7010488305649525</v>
      </c>
      <c r="Z42" s="93">
        <v>1.0746440887284083</v>
      </c>
      <c r="AA42" s="93">
        <v>-3.5785118694350477</v>
      </c>
      <c r="AB42" s="93">
        <v>-1.84527524049967</v>
      </c>
      <c r="AC42" s="93">
        <v>1.0849823922360777</v>
      </c>
      <c r="AD42" s="93">
        <v>-3.4342854595003303</v>
      </c>
      <c r="AE42" s="94" t="s">
        <v>332</v>
      </c>
      <c r="AF42" s="94" t="s">
        <v>332</v>
      </c>
      <c r="AG42" s="93">
        <v>75.199536699999996</v>
      </c>
      <c r="AH42" s="93">
        <v>87.525790549999996</v>
      </c>
      <c r="AI42" s="93">
        <v>44.489719200000003</v>
      </c>
      <c r="AJ42" s="93">
        <v>44.224297499999999</v>
      </c>
      <c r="AK42" s="93">
        <v>44.224297499999999</v>
      </c>
      <c r="AL42" s="93">
        <v>87.502925879999992</v>
      </c>
      <c r="AM42" s="93">
        <v>3605.2815599999999</v>
      </c>
      <c r="AN42" s="93">
        <v>-80050.268700000001</v>
      </c>
      <c r="AO42" s="93">
        <v>27531.3066</v>
      </c>
      <c r="AP42" s="93">
        <v>-107581.575</v>
      </c>
      <c r="AQ42" s="93">
        <v>9803.9829200000004</v>
      </c>
      <c r="AR42" s="93">
        <v>-89854.251600000003</v>
      </c>
      <c r="AS42" s="94" t="s">
        <v>332</v>
      </c>
      <c r="AT42" s="94" t="s">
        <v>332</v>
      </c>
      <c r="AU42" s="93">
        <v>-52665.060100000002</v>
      </c>
      <c r="AV42" s="93">
        <v>-88705.090700000001</v>
      </c>
      <c r="AW42" s="94" t="s">
        <v>332</v>
      </c>
      <c r="AX42" s="94" t="s">
        <v>332</v>
      </c>
      <c r="AY42" s="93">
        <v>14.7038403</v>
      </c>
      <c r="BA42" s="7" t="s">
        <v>293</v>
      </c>
      <c r="BB42" s="2">
        <v>196.22389999999999</v>
      </c>
      <c r="BC42" s="2">
        <v>197.35580499999998</v>
      </c>
      <c r="BD42" s="2">
        <v>197.35502500000001</v>
      </c>
      <c r="BE42" s="2">
        <v>28</v>
      </c>
      <c r="BF42" s="2">
        <v>8.7696000000000005</v>
      </c>
      <c r="BH42" s="2">
        <v>0.54026840200000004</v>
      </c>
      <c r="BI42" s="2">
        <v>36.563023600000001</v>
      </c>
      <c r="BJ42" s="2">
        <v>0.54026841617129051</v>
      </c>
      <c r="BK42" s="2">
        <v>36.563024173510016</v>
      </c>
      <c r="BL42" s="2">
        <v>7.4943707399999998E-3</v>
      </c>
      <c r="BM42" s="2">
        <v>2.2439034468000001E-5</v>
      </c>
      <c r="BN42" s="2">
        <v>7.4943704488750493E-3</v>
      </c>
      <c r="BO42" s="2">
        <v>2.2439032622045141E-5</v>
      </c>
      <c r="BP42" s="2">
        <v>47.383174722462016</v>
      </c>
      <c r="BQ42" s="2">
        <v>85.53039967849999</v>
      </c>
      <c r="BR42" s="2">
        <v>0.12216325034841935</v>
      </c>
      <c r="BS42" s="2">
        <v>1.6097061953140117</v>
      </c>
      <c r="BT42" s="2">
        <v>4.4709178845276525E-2</v>
      </c>
      <c r="BU42" s="2">
        <v>0.46681300231599765</v>
      </c>
      <c r="BV42" s="2">
        <v>289535.58647717192</v>
      </c>
      <c r="BW42" s="2">
        <v>410.86876959307989</v>
      </c>
      <c r="BX42" s="2">
        <v>4.4714754278575963</v>
      </c>
      <c r="BY42" s="2">
        <v>0.59489989499999996</v>
      </c>
      <c r="BZ42" s="2">
        <v>33.217093400000003</v>
      </c>
      <c r="CA42" s="2">
        <v>0.64604314959938358</v>
      </c>
      <c r="CB42" s="2">
        <v>33.217097755391883</v>
      </c>
      <c r="CC42" s="2">
        <v>1034.9239001440001</v>
      </c>
      <c r="CD42" s="2">
        <v>66.754644249600005</v>
      </c>
      <c r="CE42" s="2">
        <v>944.28528687637015</v>
      </c>
      <c r="CF42" s="2">
        <v>66.754693729320067</v>
      </c>
      <c r="CG42" s="2">
        <v>4.8125248338399992E-4</v>
      </c>
      <c r="CH42" s="2">
        <v>4.8125322224090716E-4</v>
      </c>
      <c r="CI42" s="2">
        <v>1.4132865554989816E-5</v>
      </c>
      <c r="CJ42" s="2">
        <v>1.4137715769746428E-5</v>
      </c>
      <c r="CK42" s="2">
        <v>4.6182212335505568</v>
      </c>
      <c r="CL42" s="2">
        <v>0.1427985065202364</v>
      </c>
      <c r="CM42" s="2">
        <v>87.502996858757243</v>
      </c>
      <c r="CN42" s="2">
        <v>3605.2843725288785</v>
      </c>
      <c r="CO42" s="2">
        <v>511.25969570252778</v>
      </c>
      <c r="CP42" s="2">
        <v>509.0069509705645</v>
      </c>
      <c r="CQ42" s="2">
        <v>-59591.933628359642</v>
      </c>
      <c r="CR42" s="2">
        <v>-88745.306204603505</v>
      </c>
      <c r="CS42" s="2">
        <v>1.0931776840395013</v>
      </c>
      <c r="CT42" s="2">
        <v>-44479.918996151908</v>
      </c>
      <c r="CU42" s="2">
        <v>-243378.14890837739</v>
      </c>
      <c r="CV42" s="2">
        <v>-65442.707490409186</v>
      </c>
      <c r="CW42" s="2">
        <v>-297861.81074216141</v>
      </c>
      <c r="CX42" s="2">
        <v>-121304.32984061327</v>
      </c>
      <c r="CY42" s="2">
        <v>-90356.745194210031</v>
      </c>
      <c r="CZ42" s="2">
        <v>1.5198883332963915E-5</v>
      </c>
      <c r="DA42" s="2">
        <v>-5.0955659864050222</v>
      </c>
      <c r="DB42" s="2">
        <v>-3.7531549637092052</v>
      </c>
      <c r="DC42" s="2">
        <v>-61532.259935229173</v>
      </c>
      <c r="DD42" s="2">
        <v>0.99963768796256125</v>
      </c>
      <c r="DE42" s="2">
        <v>0.87040170535379247</v>
      </c>
      <c r="DF42" s="2">
        <v>44.356265744035255</v>
      </c>
    </row>
    <row r="43" spans="1:110" x14ac:dyDescent="0.3">
      <c r="A43" s="93" t="s">
        <v>297</v>
      </c>
      <c r="B43" s="93">
        <v>3</v>
      </c>
      <c r="C43" s="93">
        <v>9.5155999999999992</v>
      </c>
      <c r="D43" s="93">
        <v>9.3895999999999997</v>
      </c>
      <c r="E43" s="94" t="s">
        <v>332</v>
      </c>
      <c r="F43" s="94" t="s">
        <v>332</v>
      </c>
      <c r="G43" s="93">
        <v>33.396149700000002</v>
      </c>
      <c r="H43" s="93">
        <v>20.9901333</v>
      </c>
      <c r="I43" s="93">
        <v>30.890193500000002</v>
      </c>
      <c r="J43" s="93">
        <v>20.9901333</v>
      </c>
      <c r="K43" s="93">
        <v>10.227738</v>
      </c>
      <c r="L43" s="94" t="s">
        <v>332</v>
      </c>
      <c r="M43" s="94" t="s">
        <v>332</v>
      </c>
      <c r="N43" s="93">
        <v>0.91361339399999997</v>
      </c>
      <c r="O43" s="93">
        <v>0.85777622399999998</v>
      </c>
      <c r="P43" s="93">
        <v>0.99737852900000001</v>
      </c>
      <c r="Q43" s="93">
        <v>0.68292154100000002</v>
      </c>
      <c r="R43" s="93">
        <v>0.745626966</v>
      </c>
      <c r="S43" s="93">
        <v>0.745626966</v>
      </c>
      <c r="T43" s="93">
        <v>4.4100751987477711</v>
      </c>
      <c r="U43" s="93">
        <v>0.11270436436368554</v>
      </c>
      <c r="V43" s="93">
        <v>-7.7487412300000003</v>
      </c>
      <c r="W43" s="93">
        <v>2.7368288500000002</v>
      </c>
      <c r="X43" s="93">
        <v>-5.0119123800000001</v>
      </c>
      <c r="Y43" s="93">
        <v>-3.4496419536647469</v>
      </c>
      <c r="Z43" s="93">
        <v>1.1128578419651125</v>
      </c>
      <c r="AA43" s="93">
        <v>-4.2990992763352534</v>
      </c>
      <c r="AB43" s="93">
        <v>-4.0117242082427609</v>
      </c>
      <c r="AC43" s="93">
        <v>1.3945684043390547</v>
      </c>
      <c r="AD43" s="93">
        <v>-3.7370170217572389</v>
      </c>
      <c r="AE43" s="94" t="s">
        <v>332</v>
      </c>
      <c r="AF43" s="94" t="s">
        <v>332</v>
      </c>
      <c r="AG43" s="93">
        <v>99.852044399999997</v>
      </c>
      <c r="AH43" s="93">
        <v>117.50076719999998</v>
      </c>
      <c r="AI43" s="93">
        <v>59.140464000000001</v>
      </c>
      <c r="AJ43" s="93">
        <v>58.408270799999997</v>
      </c>
      <c r="AK43" s="93">
        <v>58.408270799999997</v>
      </c>
      <c r="AL43" s="93">
        <v>75.714205320000005</v>
      </c>
      <c r="AM43" s="93">
        <v>2735.3177928</v>
      </c>
      <c r="AN43" s="93">
        <v>-276439.09600000002</v>
      </c>
      <c r="AO43" s="93">
        <v>31526.439399999999</v>
      </c>
      <c r="AP43" s="93">
        <v>-307965.53499999997</v>
      </c>
      <c r="AQ43" s="93">
        <v>20483.922200000001</v>
      </c>
      <c r="AR43" s="93">
        <v>-296923.01799999998</v>
      </c>
      <c r="AS43" s="94" t="s">
        <v>332</v>
      </c>
      <c r="AT43" s="94" t="s">
        <v>332</v>
      </c>
      <c r="AU43" s="93">
        <v>-61080.195099999997</v>
      </c>
      <c r="AV43" s="93">
        <v>-123055.575</v>
      </c>
      <c r="AW43" s="94" t="s">
        <v>332</v>
      </c>
      <c r="AX43" s="94" t="s">
        <v>332</v>
      </c>
      <c r="AY43" s="93">
        <v>14.703963</v>
      </c>
      <c r="BA43" s="7" t="s">
        <v>294</v>
      </c>
      <c r="BB43" s="2">
        <v>186.85220000000001</v>
      </c>
      <c r="BC43" s="2">
        <v>197.24401</v>
      </c>
      <c r="BD43" s="2">
        <v>197.119586</v>
      </c>
      <c r="BE43" s="2">
        <v>22</v>
      </c>
      <c r="BF43" s="2">
        <v>5.5945999999999998</v>
      </c>
      <c r="BH43" s="2">
        <v>0.49228448899999999</v>
      </c>
      <c r="BI43" s="2">
        <v>39.798417499999999</v>
      </c>
      <c r="BJ43" s="2">
        <v>0.49228449840858834</v>
      </c>
      <c r="BK43" s="2">
        <v>39.798417972122998</v>
      </c>
      <c r="BL43" s="2">
        <v>8.8470193679999996E-3</v>
      </c>
      <c r="BM43" s="2">
        <v>2.4961369644E-5</v>
      </c>
      <c r="BN43" s="2">
        <v>8.8470191080708208E-3</v>
      </c>
      <c r="BO43" s="2">
        <v>2.4961367515197362E-5</v>
      </c>
      <c r="BP43" s="2">
        <v>45.936075589226952</v>
      </c>
      <c r="BQ43" s="2">
        <v>89.579589493736549</v>
      </c>
      <c r="BR43" s="2">
        <v>0.13234544948138977</v>
      </c>
      <c r="BS43" s="2">
        <v>1.5806349286839125</v>
      </c>
      <c r="BT43" s="2">
        <v>4.8717293493662217E-2</v>
      </c>
      <c r="BU43" s="2">
        <v>0.51941658630746479</v>
      </c>
      <c r="BV43" s="2">
        <v>355287.2176167373</v>
      </c>
      <c r="BW43" s="2">
        <v>394.53897247884527</v>
      </c>
      <c r="BX43" s="2">
        <v>3.3161550538128126</v>
      </c>
      <c r="BY43" s="2">
        <v>0.59039880899999997</v>
      </c>
      <c r="BZ43" s="2">
        <v>30.2560018</v>
      </c>
      <c r="CA43" s="2">
        <v>0.65145479944095019</v>
      </c>
      <c r="CB43" s="2">
        <v>30.256006072787994</v>
      </c>
      <c r="CC43" s="2">
        <v>862.82852584</v>
      </c>
      <c r="CD43" s="2">
        <v>48.859757627999997</v>
      </c>
      <c r="CE43" s="2">
        <v>761.73766381762334</v>
      </c>
      <c r="CF43" s="2">
        <v>48.859793726537092</v>
      </c>
      <c r="CG43" s="2">
        <v>2.368765202568E-4</v>
      </c>
      <c r="CH43" s="2">
        <v>2.3687688789485E-4</v>
      </c>
      <c r="CI43" s="2">
        <v>7.7731703665987784E-6</v>
      </c>
      <c r="CJ43" s="2">
        <v>7.7758380456722926E-6</v>
      </c>
      <c r="CK43" s="2">
        <v>4.4100786680234174</v>
      </c>
      <c r="CL43" s="2">
        <v>0.11270444277420935</v>
      </c>
      <c r="CM43" s="2">
        <v>75.71426637583761</v>
      </c>
      <c r="CN43" s="2">
        <v>2735.3199211769797</v>
      </c>
      <c r="CO43" s="2">
        <v>510.38057906292687</v>
      </c>
      <c r="CP43" s="2">
        <v>508.18080159730607</v>
      </c>
      <c r="CQ43" s="2">
        <v>-74332.111649569328</v>
      </c>
      <c r="CR43" s="2">
        <v>-123092.52124732132</v>
      </c>
      <c r="CS43" s="2">
        <v>1.3611973971496147</v>
      </c>
      <c r="CT43" s="2">
        <v>-43143.017183038552</v>
      </c>
      <c r="CU43" s="2">
        <v>-241437.64875223243</v>
      </c>
      <c r="CV43" s="2">
        <v>-64875.804159904335</v>
      </c>
      <c r="CW43" s="2">
        <v>-293594.11629112187</v>
      </c>
      <c r="CX43" s="2">
        <v>-326469.44654846698</v>
      </c>
      <c r="CY43" s="2">
        <v>-300811.02913254115</v>
      </c>
      <c r="CZ43" s="2">
        <v>1.2919511047385897E-5</v>
      </c>
      <c r="DA43" s="2">
        <v>-7.3827201281982315</v>
      </c>
      <c r="DB43" s="2">
        <v>-5.0059407458534873</v>
      </c>
      <c r="DC43" s="2">
        <v>-210012.66748309173</v>
      </c>
      <c r="DD43" s="2">
        <v>0.99748250888300027</v>
      </c>
      <c r="DE43" s="2">
        <v>0.68692129193631812</v>
      </c>
      <c r="DF43" s="2">
        <v>58.725474186860296</v>
      </c>
    </row>
    <row r="44" spans="1:110" x14ac:dyDescent="0.3">
      <c r="A44" s="93" t="s">
        <v>297</v>
      </c>
      <c r="B44" s="93">
        <v>4</v>
      </c>
      <c r="C44" s="93">
        <v>9.3895999999999997</v>
      </c>
      <c r="D44" s="93">
        <v>9.2636000000000003</v>
      </c>
      <c r="E44" s="94" t="s">
        <v>332</v>
      </c>
      <c r="F44" s="94" t="s">
        <v>332</v>
      </c>
      <c r="G44" s="93">
        <v>28.384237299999999</v>
      </c>
      <c r="H44" s="93">
        <v>17.878112399999999</v>
      </c>
      <c r="I44" s="93">
        <v>26.828226799999999</v>
      </c>
      <c r="J44" s="93">
        <v>17.878112399999999</v>
      </c>
      <c r="K44" s="93">
        <v>10.0411053</v>
      </c>
      <c r="L44" s="94" t="s">
        <v>332</v>
      </c>
      <c r="M44" s="94" t="s">
        <v>332</v>
      </c>
      <c r="N44" s="93">
        <v>0.80193905399999998</v>
      </c>
      <c r="O44" s="93">
        <v>0.70627653850000005</v>
      </c>
      <c r="P44" s="93">
        <v>0.95599134600000002</v>
      </c>
      <c r="Q44" s="93">
        <v>0.401786851</v>
      </c>
      <c r="R44" s="93">
        <v>0.465370758</v>
      </c>
      <c r="S44" s="93">
        <v>0.465370758</v>
      </c>
      <c r="T44" s="93">
        <v>4.1634740341272449</v>
      </c>
      <c r="U44" s="93">
        <v>0.12980712315644535</v>
      </c>
      <c r="V44" s="93">
        <v>-7.3308587100000002</v>
      </c>
      <c r="W44" s="93">
        <v>4.2188377600000004</v>
      </c>
      <c r="X44" s="93">
        <v>-3.1120209499999998</v>
      </c>
      <c r="Y44" s="93">
        <v>-5.1329113256945185</v>
      </c>
      <c r="Z44" s="93">
        <v>1.0818992367336517</v>
      </c>
      <c r="AA44" s="93">
        <v>-2.1979473843054818</v>
      </c>
      <c r="AB44" s="93">
        <v>-5.88261516158662</v>
      </c>
      <c r="AC44" s="93">
        <v>1.6239402839700647</v>
      </c>
      <c r="AD44" s="93">
        <v>-1.44824354841338</v>
      </c>
      <c r="AE44" s="94" t="s">
        <v>332</v>
      </c>
      <c r="AF44" s="94" t="s">
        <v>332</v>
      </c>
      <c r="AG44" s="93">
        <v>135.14948999999999</v>
      </c>
      <c r="AH44" s="93">
        <v>148.62970350000001</v>
      </c>
      <c r="AI44" s="93">
        <v>101.221712</v>
      </c>
      <c r="AJ44" s="93">
        <v>99.442781400000001</v>
      </c>
      <c r="AK44" s="93">
        <v>99.442781400000001</v>
      </c>
      <c r="AL44" s="93">
        <v>64.834636320000001</v>
      </c>
      <c r="AM44" s="93">
        <v>2290.2018263999998</v>
      </c>
      <c r="AN44" s="93">
        <v>-672023.39199999999</v>
      </c>
      <c r="AO44" s="93">
        <v>22087.370900000002</v>
      </c>
      <c r="AP44" s="93">
        <v>-694110.76300000004</v>
      </c>
      <c r="AQ44" s="93">
        <v>40908.559600000001</v>
      </c>
      <c r="AR44" s="93">
        <v>-712931.95200000005</v>
      </c>
      <c r="AS44" s="94" t="s">
        <v>332</v>
      </c>
      <c r="AT44" s="94" t="s">
        <v>332</v>
      </c>
      <c r="AU44" s="93">
        <v>-81604.533100000001</v>
      </c>
      <c r="AV44" s="93">
        <v>-182064.87599999999</v>
      </c>
      <c r="AW44" s="94" t="s">
        <v>332</v>
      </c>
      <c r="AX44" s="94" t="s">
        <v>332</v>
      </c>
      <c r="AY44" s="93">
        <v>14.7040747</v>
      </c>
      <c r="BA44" s="7" t="s">
        <v>295</v>
      </c>
      <c r="BB44" s="2">
        <v>51.072600000000001</v>
      </c>
      <c r="BC44" s="2">
        <v>180.644858</v>
      </c>
      <c r="BD44" s="2">
        <v>180.12190000000001</v>
      </c>
      <c r="BE44" s="2">
        <v>9</v>
      </c>
      <c r="BF44" s="2">
        <v>3.9245999999999999</v>
      </c>
      <c r="BH44" s="2">
        <v>0.454459587</v>
      </c>
      <c r="BI44" s="2">
        <v>43.709226999999998</v>
      </c>
      <c r="BJ44" s="2">
        <v>0.45445959734792113</v>
      </c>
      <c r="BK44" s="2">
        <v>43.709227415259051</v>
      </c>
      <c r="BL44" s="2">
        <v>1.0375480368E-2</v>
      </c>
      <c r="BM44" s="2">
        <v>3.9311695080000003E-5</v>
      </c>
      <c r="BN44" s="2">
        <v>1.0375479995510068E-2</v>
      </c>
      <c r="BO44" s="2">
        <v>3.9311691609987884E-5</v>
      </c>
      <c r="BP44" s="2">
        <v>45.652146235063704</v>
      </c>
      <c r="BQ44" s="2">
        <v>89.826021395586835</v>
      </c>
      <c r="BR44" s="2">
        <v>0.13997703827937735</v>
      </c>
      <c r="BS44" s="2">
        <v>1.4702696235259627</v>
      </c>
      <c r="BT44" s="2">
        <v>5.2924170039173525E-2</v>
      </c>
      <c r="BU44" s="2">
        <v>0.50433521422849337</v>
      </c>
      <c r="BV44" s="2">
        <v>439791.12493632763</v>
      </c>
      <c r="BW44" s="2">
        <v>371.17791732173225</v>
      </c>
      <c r="BX44" s="2">
        <v>2.5717809441696371</v>
      </c>
      <c r="BY44" s="2">
        <v>0.61035276500000002</v>
      </c>
      <c r="BZ44" s="2">
        <v>16.717585799999998</v>
      </c>
      <c r="CA44" s="2">
        <v>0.64804896721684802</v>
      </c>
      <c r="CB44" s="2">
        <v>16.717588235722893</v>
      </c>
      <c r="CC44" s="2">
        <v>669.54953002399998</v>
      </c>
      <c r="CD44" s="2">
        <v>43.544676735999992</v>
      </c>
      <c r="CE44" s="2">
        <v>614.2750615590262</v>
      </c>
      <c r="CF44" s="2">
        <v>43.544708886455226</v>
      </c>
      <c r="CG44" s="2">
        <v>1.2842261687919998E-4</v>
      </c>
      <c r="CH44" s="2">
        <v>1.2842281861102421E-4</v>
      </c>
      <c r="CI44" s="2">
        <v>4.6751599287169042E-6</v>
      </c>
      <c r="CJ44" s="2">
        <v>4.6767644553099092E-6</v>
      </c>
      <c r="CK44" s="2">
        <v>4.1634773028951182</v>
      </c>
      <c r="CL44" s="2">
        <v>0.12980721467944878</v>
      </c>
      <c r="CM44" s="2">
        <v>64.834688662626206</v>
      </c>
      <c r="CN44" s="2">
        <v>2290.2036240598086</v>
      </c>
      <c r="CO44" s="2">
        <v>501.06730710601158</v>
      </c>
      <c r="CP44" s="2">
        <v>498.86612164059807</v>
      </c>
      <c r="CQ44" s="2">
        <v>-103166.73405846821</v>
      </c>
      <c r="CR44" s="2">
        <v>-182098.51717734986</v>
      </c>
      <c r="CS44" s="2">
        <v>1.6379711504840462</v>
      </c>
      <c r="CT44" s="2">
        <v>-41793.804206270193</v>
      </c>
      <c r="CU44" s="2">
        <v>-239726.31521424546</v>
      </c>
      <c r="CV44" s="2">
        <v>-65158.063475994568</v>
      </c>
      <c r="CW44" s="2">
        <v>-283827.00982688047</v>
      </c>
      <c r="CX44" s="2">
        <v>-704981.95710195089</v>
      </c>
      <c r="CY44" s="2">
        <v>-719755.5492058068</v>
      </c>
      <c r="CZ44" s="2">
        <v>1.0996861676051749E-5</v>
      </c>
      <c r="DA44" s="2">
        <v>-7.2315398304112621</v>
      </c>
      <c r="DB44" s="2">
        <v>-3.5144973251766549</v>
      </c>
      <c r="DC44" s="2">
        <v>-557697.81789916952</v>
      </c>
      <c r="DD44" s="2">
        <v>0.95735647404451818</v>
      </c>
      <c r="DE44" s="2">
        <v>0.40513837654320672</v>
      </c>
      <c r="DF44" s="2">
        <v>100.58302845116737</v>
      </c>
    </row>
    <row r="45" spans="1:110" ht="15" thickBot="1" x14ac:dyDescent="0.35">
      <c r="A45" s="93" t="s">
        <v>297</v>
      </c>
      <c r="B45" s="93">
        <v>5</v>
      </c>
      <c r="C45" s="93">
        <v>9.2636000000000003</v>
      </c>
      <c r="D45" s="93">
        <v>9.1376000000000008</v>
      </c>
      <c r="E45" s="94" t="s">
        <v>332</v>
      </c>
      <c r="F45" s="94" t="s">
        <v>332</v>
      </c>
      <c r="G45" s="93">
        <v>25.2722163</v>
      </c>
      <c r="H45" s="93">
        <v>17.429773099999998</v>
      </c>
      <c r="I45" s="93">
        <v>25.0480467</v>
      </c>
      <c r="J45" s="93">
        <v>17.429773099999998</v>
      </c>
      <c r="K45" s="93">
        <v>9.8036496599999996</v>
      </c>
      <c r="L45" s="94" t="s">
        <v>332</v>
      </c>
      <c r="M45" s="94" t="s">
        <v>332</v>
      </c>
      <c r="N45" s="93">
        <v>0.61061402300000001</v>
      </c>
      <c r="O45" s="93">
        <v>0.53183110099999997</v>
      </c>
      <c r="P45" s="93">
        <v>0.75476409300000002</v>
      </c>
      <c r="Q45" s="93">
        <v>0.19807862300000001</v>
      </c>
      <c r="R45" s="93">
        <v>0.237225884</v>
      </c>
      <c r="S45" s="93">
        <v>0.237225884</v>
      </c>
      <c r="T45" s="93">
        <v>4.0899101855937667</v>
      </c>
      <c r="U45" s="93">
        <v>0.18023625439302954</v>
      </c>
      <c r="V45" s="93">
        <v>-4.1851573699999998</v>
      </c>
      <c r="W45" s="93">
        <v>3.73681814</v>
      </c>
      <c r="X45" s="93">
        <v>-0.44833922999999976</v>
      </c>
      <c r="Y45" s="93">
        <v>-3.9467166236876077</v>
      </c>
      <c r="Z45" s="93">
        <v>1.0128247640943286</v>
      </c>
      <c r="AA45" s="93">
        <v>-0.23844074631239209</v>
      </c>
      <c r="AB45" s="93">
        <v>-4.0787996998313707</v>
      </c>
      <c r="AC45" s="93">
        <v>1.2930422948165468</v>
      </c>
      <c r="AD45" s="93">
        <v>-0.10635767016862926</v>
      </c>
      <c r="AE45" s="94" t="s">
        <v>332</v>
      </c>
      <c r="AF45" s="94" t="s">
        <v>332</v>
      </c>
      <c r="AG45" s="93">
        <v>162.109917</v>
      </c>
      <c r="AH45" s="93">
        <v>167.99110200000001</v>
      </c>
      <c r="AI45" s="93">
        <v>144.568093</v>
      </c>
      <c r="AJ45" s="93">
        <v>142.31562099999999</v>
      </c>
      <c r="AK45" s="93">
        <v>142.31562099999999</v>
      </c>
      <c r="AL45" s="93">
        <v>59.369309279999996</v>
      </c>
      <c r="AM45" s="93">
        <v>2371.9041179999999</v>
      </c>
      <c r="AN45" s="93">
        <v>-707147.62300000002</v>
      </c>
      <c r="AO45" s="93">
        <v>10209.9717</v>
      </c>
      <c r="AP45" s="93">
        <v>-717357.59499999997</v>
      </c>
      <c r="AQ45" s="93">
        <v>52377.4545</v>
      </c>
      <c r="AR45" s="93">
        <v>-759525.07799999998</v>
      </c>
      <c r="AS45" s="94" t="s">
        <v>332</v>
      </c>
      <c r="AT45" s="94" t="s">
        <v>332</v>
      </c>
      <c r="AU45" s="93">
        <v>-118244.70699999999</v>
      </c>
      <c r="AV45" s="93">
        <v>-227319.30600000001</v>
      </c>
      <c r="AW45" s="94" t="s">
        <v>332</v>
      </c>
      <c r="AX45" s="94" t="s">
        <v>332</v>
      </c>
      <c r="AY45" s="93">
        <v>14.7041781</v>
      </c>
      <c r="BA45" s="12" t="s">
        <v>296</v>
      </c>
      <c r="BB45" s="2">
        <v>90.971500000000006</v>
      </c>
      <c r="BC45" s="2">
        <v>75.199536699999996</v>
      </c>
      <c r="BD45" s="2" t="s">
        <v>332</v>
      </c>
      <c r="BE45" s="2">
        <v>1</v>
      </c>
      <c r="BF45" s="2">
        <v>0</v>
      </c>
      <c r="BH45" s="2">
        <v>0.43593901099999999</v>
      </c>
      <c r="BI45" s="2">
        <v>45.602466200000002</v>
      </c>
      <c r="BJ45" s="2">
        <v>0.43593901926549605</v>
      </c>
      <c r="BK45" s="2">
        <v>45.602466614966865</v>
      </c>
      <c r="BL45" s="2">
        <v>1.138928994E-2</v>
      </c>
      <c r="BM45" s="2">
        <v>6.1609596479999994E-5</v>
      </c>
      <c r="BN45" s="2">
        <v>1.1389289622420699E-2</v>
      </c>
      <c r="BO45" s="2">
        <v>6.1609592319684822E-5</v>
      </c>
      <c r="BP45" s="2">
        <v>45.811457869940561</v>
      </c>
      <c r="BQ45" s="2">
        <v>86.738033728130745</v>
      </c>
      <c r="BR45" s="2">
        <v>0.14095129193858305</v>
      </c>
      <c r="BS45" s="2">
        <v>1.4788763819545907</v>
      </c>
      <c r="BT45" s="2">
        <v>5.5507210997946956E-2</v>
      </c>
      <c r="BU45" s="2">
        <v>0.46110507449239935</v>
      </c>
      <c r="BV45" s="2">
        <v>493269.65876423835</v>
      </c>
      <c r="BW45" s="2">
        <v>361.2713835888573</v>
      </c>
      <c r="BX45" s="2">
        <v>2.4031940512604608</v>
      </c>
      <c r="BY45" s="2">
        <v>0.62653373999999995</v>
      </c>
      <c r="BZ45" s="2">
        <v>9.2297602899999998</v>
      </c>
      <c r="CA45" s="2">
        <v>0.63914309768650446</v>
      </c>
      <c r="CB45" s="2">
        <v>9.2297612777086968</v>
      </c>
      <c r="CC45" s="2">
        <v>562.51172249600006</v>
      </c>
      <c r="CD45" s="2">
        <v>47.026914333600004</v>
      </c>
      <c r="CE45" s="2">
        <v>552.24983647494423</v>
      </c>
      <c r="CF45" s="2">
        <v>47.026949755438231</v>
      </c>
      <c r="CG45" s="2">
        <v>1.0564536962959999E-4</v>
      </c>
      <c r="CH45" s="2">
        <v>1.0564553577605534E-4</v>
      </c>
      <c r="CI45" s="2">
        <v>4.0823121435845217E-6</v>
      </c>
      <c r="CJ45" s="2">
        <v>4.0837131610306306E-6</v>
      </c>
      <c r="CK45" s="2">
        <v>4.0899134056728199</v>
      </c>
      <c r="CL45" s="2">
        <v>0.18023638489369662</v>
      </c>
      <c r="CM45" s="2">
        <v>59.369357286526565</v>
      </c>
      <c r="CN45" s="2">
        <v>2371.9059380310277</v>
      </c>
      <c r="CO45" s="2">
        <v>489.21788868671314</v>
      </c>
      <c r="CP45" s="2">
        <v>487.03287231892898</v>
      </c>
      <c r="CQ45" s="2">
        <v>-136930.96393778888</v>
      </c>
      <c r="CR45" s="2">
        <v>-227351.5507529453</v>
      </c>
      <c r="CS45" s="2">
        <v>1.3199421946229906</v>
      </c>
      <c r="CT45" s="2">
        <v>-40971.858172228618</v>
      </c>
      <c r="CU45" s="2">
        <v>-238734.06811486863</v>
      </c>
      <c r="CV45" s="2">
        <v>-65823.995268791201</v>
      </c>
      <c r="CW45" s="2">
        <v>-277545.01180066227</v>
      </c>
      <c r="CX45" s="2">
        <v>-720632.12217553938</v>
      </c>
      <c r="CY45" s="2">
        <v>-761651.45584120217</v>
      </c>
      <c r="CZ45" s="2">
        <v>1.0421076489889359E-5</v>
      </c>
      <c r="DA45" s="2">
        <v>-4.2255866526578609</v>
      </c>
      <c r="DB45" s="2">
        <v>-0.61402425829789431</v>
      </c>
      <c r="DC45" s="2">
        <v>-675417.23695463699</v>
      </c>
      <c r="DD45" s="2">
        <v>0.75589571823866208</v>
      </c>
      <c r="DE45" s="2">
        <v>0.19869375534518247</v>
      </c>
      <c r="DF45" s="2">
        <v>144.42404586993169</v>
      </c>
    </row>
    <row r="46" spans="1:110" ht="15" thickBot="1" x14ac:dyDescent="0.35">
      <c r="A46" s="93" t="s">
        <v>297</v>
      </c>
      <c r="B46" s="93">
        <v>6</v>
      </c>
      <c r="C46" s="93">
        <v>9.1376000000000008</v>
      </c>
      <c r="D46" s="93">
        <v>9.0115999999999996</v>
      </c>
      <c r="E46" s="94" t="s">
        <v>332</v>
      </c>
      <c r="F46" s="94" t="s">
        <v>332</v>
      </c>
      <c r="G46" s="93">
        <v>24.823877100000001</v>
      </c>
      <c r="H46" s="93">
        <v>17.561971799999998</v>
      </c>
      <c r="I46" s="93">
        <v>24.889976449999999</v>
      </c>
      <c r="J46" s="93">
        <v>17.561971799999998</v>
      </c>
      <c r="K46" s="93">
        <v>9.7684521699999998</v>
      </c>
      <c r="L46" s="94" t="s">
        <v>332</v>
      </c>
      <c r="M46" s="94" t="s">
        <v>332</v>
      </c>
      <c r="N46" s="93">
        <v>0.453048179</v>
      </c>
      <c r="O46" s="93">
        <v>0.413501432</v>
      </c>
      <c r="P46" s="93">
        <v>0.52680974599999997</v>
      </c>
      <c r="Q46" s="93">
        <v>0.10811552000000001</v>
      </c>
      <c r="R46" s="93">
        <v>0.12645632800000001</v>
      </c>
      <c r="S46" s="93">
        <v>0.12645632800000001</v>
      </c>
      <c r="T46" s="93">
        <v>4.1567676506403792</v>
      </c>
      <c r="U46" s="93">
        <v>0.20160196862255345</v>
      </c>
      <c r="V46" s="93">
        <v>-1.91397087</v>
      </c>
      <c r="W46" s="93">
        <v>2.0461695199999999</v>
      </c>
      <c r="X46" s="93">
        <v>0.13219864999999986</v>
      </c>
      <c r="Y46" s="93">
        <v>-1.9686352010834667</v>
      </c>
      <c r="Z46" s="93">
        <v>0.99620994407594843</v>
      </c>
      <c r="AA46" s="93">
        <v>5.4664331083466744E-2</v>
      </c>
      <c r="AB46" s="93">
        <v>-1.9306882258455571</v>
      </c>
      <c r="AC46" s="93">
        <v>1.1518691039985456</v>
      </c>
      <c r="AD46" s="93">
        <v>1.6717355845557183E-2</v>
      </c>
      <c r="AE46" s="94" t="s">
        <v>332</v>
      </c>
      <c r="AF46" s="94" t="s">
        <v>332</v>
      </c>
      <c r="AG46" s="93">
        <v>173.872287</v>
      </c>
      <c r="AH46" s="93">
        <v>176.1063465</v>
      </c>
      <c r="AI46" s="93">
        <v>166.97390899999999</v>
      </c>
      <c r="AJ46" s="93">
        <v>165.69571999999999</v>
      </c>
      <c r="AK46" s="93">
        <v>165.69571999999999</v>
      </c>
      <c r="AL46" s="93">
        <v>58.186137600000002</v>
      </c>
      <c r="AM46" s="93">
        <v>2658.4898760000001</v>
      </c>
      <c r="AN46" s="93">
        <v>-404819.34399999998</v>
      </c>
      <c r="AO46" s="93">
        <v>3920.95849</v>
      </c>
      <c r="AP46" s="93">
        <v>-408740.30200000003</v>
      </c>
      <c r="AQ46" s="93">
        <v>33193.7327</v>
      </c>
      <c r="AR46" s="93">
        <v>-438013.076</v>
      </c>
      <c r="AS46" s="94" t="s">
        <v>332</v>
      </c>
      <c r="AT46" s="94" t="s">
        <v>332</v>
      </c>
      <c r="AU46" s="93">
        <v>-148866.89300000001</v>
      </c>
      <c r="AV46" s="93">
        <v>-248659.05300000001</v>
      </c>
      <c r="AW46" s="94" t="s">
        <v>332</v>
      </c>
      <c r="AX46" s="94" t="s">
        <v>332</v>
      </c>
      <c r="AY46" s="93">
        <v>14.7042783</v>
      </c>
      <c r="BH46" s="2">
        <v>0.429507837</v>
      </c>
      <c r="BI46" s="2">
        <v>46.405561400000003</v>
      </c>
      <c r="BJ46" s="2">
        <v>0.42950784476410481</v>
      </c>
      <c r="BK46" s="2">
        <v>46.405561840484324</v>
      </c>
      <c r="BL46" s="2">
        <v>1.1828498507999999E-2</v>
      </c>
      <c r="BM46" s="2">
        <v>7.2873701639999998E-5</v>
      </c>
      <c r="BN46" s="2">
        <v>1.1828498213248594E-2</v>
      </c>
      <c r="BO46" s="2">
        <v>7.2873697795785677E-5</v>
      </c>
      <c r="BP46" s="2">
        <v>46.095873827426331</v>
      </c>
      <c r="BQ46" s="2">
        <v>84.217013937755965</v>
      </c>
      <c r="BR46" s="2">
        <v>0.13922227151103117</v>
      </c>
      <c r="BS46" s="2">
        <v>1.7652095041875988</v>
      </c>
      <c r="BT46" s="2">
        <v>5.6520521162054832E-2</v>
      </c>
      <c r="BU46" s="2">
        <v>0.46508338885395706</v>
      </c>
      <c r="BV46" s="2">
        <v>510463.97625497705</v>
      </c>
      <c r="BW46" s="2">
        <v>364.36682316433649</v>
      </c>
      <c r="BX46" s="2">
        <v>2.379516283902237</v>
      </c>
      <c r="BY46" s="2">
        <v>0.62791202599999996</v>
      </c>
      <c r="BZ46" s="2">
        <v>7.6870775</v>
      </c>
      <c r="CA46" s="2">
        <v>0.63181950635889417</v>
      </c>
      <c r="CB46" s="2">
        <v>7.6870781274528035</v>
      </c>
      <c r="CC46" s="2">
        <v>542.44413220000001</v>
      </c>
      <c r="CD46" s="2">
        <v>47.266453593599998</v>
      </c>
      <c r="CE46" s="2">
        <v>542.51651258256663</v>
      </c>
      <c r="CF46" s="2">
        <v>47.266489968397799</v>
      </c>
      <c r="CG46" s="2">
        <v>1.024724400352E-4</v>
      </c>
      <c r="CH46" s="2">
        <v>1.0247260175951027E-4</v>
      </c>
      <c r="CI46" s="2">
        <v>4.002265427698575E-6</v>
      </c>
      <c r="CJ46" s="2">
        <v>4.0036390037123363E-6</v>
      </c>
      <c r="CK46" s="2">
        <v>4.1567709304751341</v>
      </c>
      <c r="CL46" s="2">
        <v>0.20160211828300184</v>
      </c>
      <c r="CM46" s="2">
        <v>58.186184663679818</v>
      </c>
      <c r="CN46" s="2">
        <v>2658.4919454172341</v>
      </c>
      <c r="CO46" s="2">
        <v>487.46147731522206</v>
      </c>
      <c r="CP46" s="2">
        <v>485.29610068744103</v>
      </c>
      <c r="CQ46" s="2">
        <v>-160006.92498763284</v>
      </c>
      <c r="CR46" s="2">
        <v>-248690.74015371336</v>
      </c>
      <c r="CS46" s="2">
        <v>1.1593630487463749</v>
      </c>
      <c r="CT46" s="2">
        <v>-40619.523758176278</v>
      </c>
      <c r="CU46" s="2">
        <v>-238341.88758731249</v>
      </c>
      <c r="CV46" s="2">
        <v>-65234.513829996264</v>
      </c>
      <c r="CW46" s="2">
        <v>-275212.04070850206</v>
      </c>
      <c r="CX46" s="2">
        <v>-409943.32049400278</v>
      </c>
      <c r="CY46" s="2">
        <v>-438273.53004551108</v>
      </c>
      <c r="CZ46" s="2">
        <v>1.0575086218793704E-5</v>
      </c>
      <c r="DA46" s="2">
        <v>-1.919139217448762</v>
      </c>
      <c r="DB46" s="2">
        <v>0.11728656078501053</v>
      </c>
      <c r="DC46" s="2">
        <v>-402242.58302217326</v>
      </c>
      <c r="DD46" s="2">
        <v>0.52682649398955839</v>
      </c>
      <c r="DE46" s="2">
        <v>0.10812164370971651</v>
      </c>
      <c r="DF46" s="2">
        <v>166.97259145303633</v>
      </c>
    </row>
    <row r="47" spans="1:110" ht="15" thickBot="1" x14ac:dyDescent="0.35">
      <c r="A47" s="93" t="s">
        <v>297</v>
      </c>
      <c r="B47" s="93">
        <v>7</v>
      </c>
      <c r="C47" s="93">
        <v>9.0115999999999996</v>
      </c>
      <c r="D47" s="93">
        <v>8.8856000000000002</v>
      </c>
      <c r="E47" s="94" t="s">
        <v>332</v>
      </c>
      <c r="F47" s="94" t="s">
        <v>332</v>
      </c>
      <c r="G47" s="93">
        <v>24.956075800000001</v>
      </c>
      <c r="H47" s="93">
        <v>17.647683399999998</v>
      </c>
      <c r="I47" s="93">
        <v>24.998931599999999</v>
      </c>
      <c r="J47" s="93">
        <v>17.647683399999998</v>
      </c>
      <c r="K47" s="93">
        <v>9.7984313800000002</v>
      </c>
      <c r="L47" s="94" t="s">
        <v>332</v>
      </c>
      <c r="M47" s="94" t="s">
        <v>332</v>
      </c>
      <c r="N47" s="93">
        <v>0.37395468500000001</v>
      </c>
      <c r="O47" s="93">
        <v>0.35815579750000004</v>
      </c>
      <c r="P47" s="93">
        <v>0.40304984500000002</v>
      </c>
      <c r="Q47" s="93">
        <v>7.55888433E-2</v>
      </c>
      <c r="R47" s="93">
        <v>8.2821632899999997E-2</v>
      </c>
      <c r="S47" s="93">
        <v>8.2821632899999997E-2</v>
      </c>
      <c r="T47" s="93">
        <v>4.2125682928776786</v>
      </c>
      <c r="U47" s="93">
        <v>0.20745224701557069</v>
      </c>
      <c r="V47" s="93">
        <v>-0.75921251099999998</v>
      </c>
      <c r="W47" s="93">
        <v>0.84492414100000002</v>
      </c>
      <c r="X47" s="93">
        <v>8.5711630000000039E-2</v>
      </c>
      <c r="Y47" s="93">
        <v>-0.78991062819767488</v>
      </c>
      <c r="Z47" s="93">
        <v>0.99757023348041607</v>
      </c>
      <c r="AA47" s="93">
        <v>3.0698117197674943E-2</v>
      </c>
      <c r="AB47" s="93">
        <v>-0.76631128815512062</v>
      </c>
      <c r="AC47" s="93">
        <v>1.1119887909734938</v>
      </c>
      <c r="AD47" s="93">
        <v>7.0987771551206296E-3</v>
      </c>
      <c r="AE47" s="94" t="s">
        <v>332</v>
      </c>
      <c r="AF47" s="94" t="s">
        <v>332</v>
      </c>
      <c r="AG47" s="93">
        <v>178.340406</v>
      </c>
      <c r="AH47" s="93">
        <v>179.146321</v>
      </c>
      <c r="AI47" s="93">
        <v>175.857707</v>
      </c>
      <c r="AJ47" s="93">
        <v>175.34428500000001</v>
      </c>
      <c r="AK47" s="93">
        <v>175.34428500000001</v>
      </c>
      <c r="AL47" s="93">
        <v>58.084218360000008</v>
      </c>
      <c r="AM47" s="93">
        <v>2795.4442512000001</v>
      </c>
      <c r="AN47" s="93">
        <v>-168669.927</v>
      </c>
      <c r="AO47" s="93">
        <v>1412.9888000000001</v>
      </c>
      <c r="AP47" s="93">
        <v>-170082.916</v>
      </c>
      <c r="AQ47" s="93">
        <v>14063.1152</v>
      </c>
      <c r="AR47" s="93">
        <v>-182733.04199999999</v>
      </c>
      <c r="AS47" s="94" t="s">
        <v>332</v>
      </c>
      <c r="AT47" s="94" t="s">
        <v>332</v>
      </c>
      <c r="AU47" s="93">
        <v>-164299.58100000001</v>
      </c>
      <c r="AV47" s="93">
        <v>-257008.98499999999</v>
      </c>
      <c r="AW47" s="94" t="s">
        <v>332</v>
      </c>
      <c r="AX47" s="94" t="s">
        <v>332</v>
      </c>
      <c r="AY47" s="93">
        <v>14.7043778</v>
      </c>
      <c r="BC47" s="11" t="s">
        <v>297</v>
      </c>
      <c r="BD47" s="120" t="s">
        <v>298</v>
      </c>
      <c r="BF47" s="121" t="s">
        <v>299</v>
      </c>
      <c r="BH47" s="2">
        <v>0.42730916099999999</v>
      </c>
      <c r="BI47" s="2">
        <v>46.873165399999998</v>
      </c>
      <c r="BJ47" s="2">
        <v>0.42730916760161769</v>
      </c>
      <c r="BK47" s="2">
        <v>46.873165830902643</v>
      </c>
      <c r="BL47" s="2">
        <v>1.1995144955999999E-2</v>
      </c>
      <c r="BM47" s="2">
        <v>7.691435388E-5</v>
      </c>
      <c r="BN47" s="2">
        <v>1.1995144668168345E-2</v>
      </c>
      <c r="BO47" s="2">
        <v>7.6914349544878342E-5</v>
      </c>
      <c r="BP47" s="2">
        <v>46.315781627181345</v>
      </c>
      <c r="BQ47" s="2">
        <v>82.961762860098943</v>
      </c>
      <c r="BR47" s="2">
        <v>0.13805008800645896</v>
      </c>
      <c r="BS47" s="2">
        <v>1.9293246148755447</v>
      </c>
      <c r="BT47" s="2">
        <v>5.6871836658125417E-2</v>
      </c>
      <c r="BU47" s="2">
        <v>0.47246390802745813</v>
      </c>
      <c r="BV47" s="2">
        <v>511781.42253816122</v>
      </c>
      <c r="BW47" s="2">
        <v>367.84484884575591</v>
      </c>
      <c r="BX47" s="2">
        <v>2.3672757966492397</v>
      </c>
      <c r="BY47" s="2">
        <v>0.62692994300000005</v>
      </c>
      <c r="BZ47" s="2">
        <v>7.3074602899999999</v>
      </c>
      <c r="CA47" s="2">
        <v>0.62819575556942797</v>
      </c>
      <c r="CB47" s="2">
        <v>7.3074609054670638</v>
      </c>
      <c r="CC47" s="2">
        <v>542.6556157199999</v>
      </c>
      <c r="CD47" s="2">
        <v>46.8674611016</v>
      </c>
      <c r="CE47" s="2">
        <v>543.20150501280523</v>
      </c>
      <c r="CF47" s="2">
        <v>46.867496903247904</v>
      </c>
      <c r="CG47" s="2">
        <v>1.02424548288E-4</v>
      </c>
      <c r="CH47" s="2">
        <v>1.024247088283597E-4</v>
      </c>
      <c r="CI47" s="2">
        <v>3.9611951883910389E-6</v>
      </c>
      <c r="CJ47" s="2">
        <v>3.9625546495581753E-6</v>
      </c>
      <c r="CK47" s="2">
        <v>4.2125716397459065</v>
      </c>
      <c r="CL47" s="2">
        <v>0.20745240023053096</v>
      </c>
      <c r="CM47" s="2">
        <v>58.084265346626459</v>
      </c>
      <c r="CN47" s="2">
        <v>2795.4464201552128</v>
      </c>
      <c r="CO47" s="2">
        <v>488.95748812032082</v>
      </c>
      <c r="CP47" s="2">
        <v>486.79813963738246</v>
      </c>
      <c r="CQ47" s="2">
        <v>-170827.31345803439</v>
      </c>
      <c r="CR47" s="2">
        <v>-257040.35614509991</v>
      </c>
      <c r="CS47" s="2">
        <v>1.1148470402710302</v>
      </c>
      <c r="CT47" s="2">
        <v>-40474.448157650004</v>
      </c>
      <c r="CU47" s="2">
        <v>-238204.22146512053</v>
      </c>
      <c r="CV47" s="2">
        <v>-64629.398110497561</v>
      </c>
      <c r="CW47" s="2">
        <v>-274380.95175439579</v>
      </c>
      <c r="CX47" s="2">
        <v>-170535.78978688194</v>
      </c>
      <c r="CY47" s="2">
        <v>-182763.64234395578</v>
      </c>
      <c r="CZ47" s="2">
        <v>1.073908893136807E-5</v>
      </c>
      <c r="DA47" s="2">
        <v>-0.75813621605455639</v>
      </c>
      <c r="DB47" s="2">
        <v>8.3959433836247821E-2</v>
      </c>
      <c r="DC47" s="2">
        <v>-168042.47959169777</v>
      </c>
      <c r="DD47" s="2">
        <v>0.40304239010564308</v>
      </c>
      <c r="DE47" s="2">
        <v>7.5586934956828569E-2</v>
      </c>
      <c r="DF47" s="2">
        <v>175.85820642975443</v>
      </c>
    </row>
    <row r="48" spans="1:110" ht="15.6" customHeight="1" x14ac:dyDescent="0.3">
      <c r="A48" s="93" t="s">
        <v>297</v>
      </c>
      <c r="B48" s="93">
        <v>8</v>
      </c>
      <c r="C48" s="93">
        <v>8.8856000000000002</v>
      </c>
      <c r="D48" s="93">
        <v>8.7596000000000007</v>
      </c>
      <c r="E48" s="94" t="s">
        <v>332</v>
      </c>
      <c r="F48" s="94" t="s">
        <v>332</v>
      </c>
      <c r="G48" s="93">
        <v>25.0417874</v>
      </c>
      <c r="H48" s="93">
        <v>17.679062200000001</v>
      </c>
      <c r="I48" s="93">
        <v>25.057476749999999</v>
      </c>
      <c r="J48" s="93">
        <v>17.679062200000001</v>
      </c>
      <c r="K48" s="93">
        <v>9.8168055400000007</v>
      </c>
      <c r="L48" s="94" t="s">
        <v>332</v>
      </c>
      <c r="M48" s="94" t="s">
        <v>332</v>
      </c>
      <c r="N48" s="93">
        <v>0.34235691000000001</v>
      </c>
      <c r="O48" s="97">
        <v>0.33656888100000004</v>
      </c>
      <c r="P48" s="93">
        <v>0.352934896</v>
      </c>
      <c r="Q48" s="93">
        <v>6.4207899200000002E-2</v>
      </c>
      <c r="R48" s="93">
        <v>6.6864647799999996E-2</v>
      </c>
      <c r="S48" s="93">
        <v>6.6864647799999996E-2</v>
      </c>
      <c r="T48" s="93">
        <v>4.2364985175439696</v>
      </c>
      <c r="U48" s="93">
        <v>0.20895840539284788</v>
      </c>
      <c r="V48" s="93">
        <v>-0.279505693</v>
      </c>
      <c r="W48" s="93">
        <v>0.31088443999999998</v>
      </c>
      <c r="X48" s="93">
        <v>3.1378746999999985E-2</v>
      </c>
      <c r="Y48" s="93">
        <v>-0.2900668027649721</v>
      </c>
      <c r="Z48" s="93">
        <v>0.99911559509924786</v>
      </c>
      <c r="AA48" s="93">
        <v>1.0561109764972104E-2</v>
      </c>
      <c r="AB48" s="93">
        <v>-0.2816038218665603</v>
      </c>
      <c r="AC48" s="93">
        <v>1.0972377327200467</v>
      </c>
      <c r="AD48" s="93">
        <v>2.0981288665603056E-3</v>
      </c>
      <c r="AE48" s="94" t="s">
        <v>332</v>
      </c>
      <c r="AF48" s="94" t="s">
        <v>332</v>
      </c>
      <c r="AG48" s="93">
        <v>179.952236</v>
      </c>
      <c r="AH48" s="93">
        <v>180.24236250000001</v>
      </c>
      <c r="AI48" s="93">
        <v>179.05847800000001</v>
      </c>
      <c r="AJ48" s="93">
        <v>178.87460100000001</v>
      </c>
      <c r="AK48" s="93">
        <v>178.87460100000001</v>
      </c>
      <c r="AL48" s="93">
        <v>58.088698919999999</v>
      </c>
      <c r="AM48" s="93">
        <v>2850.4087955999998</v>
      </c>
      <c r="AN48" s="93">
        <v>-62067.383699999998</v>
      </c>
      <c r="AO48" s="93">
        <v>509.66150399999998</v>
      </c>
      <c r="AP48" s="93">
        <v>-62577.0452</v>
      </c>
      <c r="AQ48" s="93">
        <v>5145.2206900000001</v>
      </c>
      <c r="AR48" s="93">
        <v>-67212.604399999997</v>
      </c>
      <c r="AS48" s="94" t="s">
        <v>332</v>
      </c>
      <c r="AT48" s="94" t="s">
        <v>332</v>
      </c>
      <c r="AU48" s="93">
        <v>-170472.764</v>
      </c>
      <c r="AV48" s="93">
        <v>-260063.60200000001</v>
      </c>
      <c r="AW48" s="94" t="s">
        <v>332</v>
      </c>
      <c r="AX48" s="94" t="s">
        <v>332</v>
      </c>
      <c r="AY48" s="93">
        <v>14.704477199999999</v>
      </c>
      <c r="BA48" s="122" t="s">
        <v>300</v>
      </c>
      <c r="BB48" s="1" t="s">
        <v>301</v>
      </c>
      <c r="BC48" s="2">
        <v>-27.654854747430001</v>
      </c>
      <c r="BD48" s="2">
        <v>-8.1358688003962012</v>
      </c>
      <c r="BF48" s="123" t="s">
        <v>302</v>
      </c>
      <c r="BH48" s="2">
        <v>0.42654229199999999</v>
      </c>
      <c r="BI48" s="2">
        <v>47.093103999999997</v>
      </c>
      <c r="BJ48" s="2">
        <v>0.42654229900584251</v>
      </c>
      <c r="BK48" s="2">
        <v>47.093104384547431</v>
      </c>
      <c r="BL48" s="2">
        <v>1.2055465296E-2</v>
      </c>
      <c r="BM48" s="2">
        <v>7.8273415079999995E-5</v>
      </c>
      <c r="BN48" s="2">
        <v>1.2055464994492006E-2</v>
      </c>
      <c r="BO48" s="2">
        <v>7.827341117251238E-5</v>
      </c>
      <c r="BP48" s="2">
        <v>46.424308058087263</v>
      </c>
      <c r="BQ48" s="2">
        <v>82.477276872283397</v>
      </c>
      <c r="BR48" s="2">
        <v>0.13754889003327342</v>
      </c>
      <c r="BS48" s="2">
        <v>2.0009646805320176</v>
      </c>
      <c r="BT48" s="2">
        <v>5.6993040000124076E-2</v>
      </c>
      <c r="BU48" s="2">
        <v>0.47619418259910928</v>
      </c>
      <c r="BV48" s="2">
        <v>511590.68128296547</v>
      </c>
      <c r="BW48" s="2">
        <v>369.36919380123828</v>
      </c>
      <c r="BX48" s="2">
        <v>2.3604094489571126</v>
      </c>
      <c r="BY48" s="2">
        <v>0.62631073999999998</v>
      </c>
      <c r="BZ48" s="2">
        <v>7.1971679599999998</v>
      </c>
      <c r="CA48" s="2">
        <v>0.62675648038515719</v>
      </c>
      <c r="CB48" s="2">
        <v>7.1971685310909006</v>
      </c>
      <c r="CC48" s="2">
        <v>543.75662233599996</v>
      </c>
      <c r="CD48" s="2">
        <v>46.623819831200002</v>
      </c>
      <c r="CE48" s="2">
        <v>543.96962031643557</v>
      </c>
      <c r="CF48" s="2">
        <v>46.623855593054166</v>
      </c>
      <c r="CG48" s="2">
        <v>1.024368716024E-4</v>
      </c>
      <c r="CH48" s="2">
        <v>1.0243703273637666E-4</v>
      </c>
      <c r="CI48" s="2">
        <v>3.9382493890020364E-6</v>
      </c>
      <c r="CJ48" s="2">
        <v>3.9396009921625691E-6</v>
      </c>
      <c r="CK48" s="2">
        <v>4.2365018675377915</v>
      </c>
      <c r="CL48" s="2">
        <v>0.20895856130404758</v>
      </c>
      <c r="CM48" s="2">
        <v>58.088745800102103</v>
      </c>
      <c r="CN48" s="2">
        <v>2850.4110219864842</v>
      </c>
      <c r="CO48" s="2">
        <v>489.87438826193528</v>
      </c>
      <c r="CP48" s="2">
        <v>487.71704151023346</v>
      </c>
      <c r="CQ48" s="2">
        <v>-175051.17563262765</v>
      </c>
      <c r="CR48" s="2">
        <v>-260094.82682336209</v>
      </c>
      <c r="CS48" s="2">
        <v>1.0984039824119616</v>
      </c>
      <c r="CT48" s="2">
        <v>-40417.78468313739</v>
      </c>
      <c r="CU48" s="2">
        <v>-238156.51065956871</v>
      </c>
      <c r="CV48" s="2">
        <v>-64372.912694425053</v>
      </c>
      <c r="CW48" s="2">
        <v>-274085.99386684422</v>
      </c>
      <c r="CX48" s="2">
        <v>-62742.152531368949</v>
      </c>
      <c r="CY48" s="2">
        <v>-67216.475142053518</v>
      </c>
      <c r="CZ48" s="2">
        <v>1.0808974701287452E-5</v>
      </c>
      <c r="DA48" s="2">
        <v>-0.27859349647542264</v>
      </c>
      <c r="DB48" s="2">
        <v>3.1037400080523563E-2</v>
      </c>
      <c r="DC48" s="2">
        <v>-61808.364187450738</v>
      </c>
      <c r="DD48" s="2">
        <v>0.35293459602276722</v>
      </c>
      <c r="DE48" s="2">
        <v>6.4207831565060325E-2</v>
      </c>
      <c r="DF48" s="2">
        <v>179.05850250333725</v>
      </c>
    </row>
    <row r="49" spans="1:110" ht="15.6" x14ac:dyDescent="0.3">
      <c r="A49" s="93" t="s">
        <v>297</v>
      </c>
      <c r="B49" s="93">
        <v>9</v>
      </c>
      <c r="C49" s="93">
        <v>8.7596000000000007</v>
      </c>
      <c r="D49" s="93">
        <v>8.6335999999999995</v>
      </c>
      <c r="E49" s="94" t="s">
        <v>332</v>
      </c>
      <c r="F49" s="94" t="s">
        <v>332</v>
      </c>
      <c r="G49" s="93">
        <v>25.073166100000002</v>
      </c>
      <c r="H49" s="93">
        <v>17.689105999999999</v>
      </c>
      <c r="I49" s="93">
        <v>25.078188000000001</v>
      </c>
      <c r="J49" s="93">
        <v>17.689105999999999</v>
      </c>
      <c r="K49" s="93">
        <v>9.8242807400000007</v>
      </c>
      <c r="L49" s="94" t="s">
        <v>332</v>
      </c>
      <c r="M49" s="94" t="s">
        <v>332</v>
      </c>
      <c r="N49" s="93">
        <v>0.33078085200000001</v>
      </c>
      <c r="O49" s="93">
        <v>0.3287232585</v>
      </c>
      <c r="P49" s="93">
        <v>0.33453010399999999</v>
      </c>
      <c r="Q49" s="93">
        <v>6.0230497899999999E-2</v>
      </c>
      <c r="R49" s="93">
        <v>6.1179149799999999E-2</v>
      </c>
      <c r="S49" s="93">
        <v>6.1179149799999999E-2</v>
      </c>
      <c r="T49" s="93">
        <v>4.2451843013638495</v>
      </c>
      <c r="U49" s="93">
        <v>0.20937537303311324</v>
      </c>
      <c r="V49" s="93">
        <v>-9.9899801499999996E-2</v>
      </c>
      <c r="W49" s="93">
        <v>0.109943585</v>
      </c>
      <c r="X49" s="93">
        <v>1.00437835E-2</v>
      </c>
      <c r="Y49" s="93">
        <v>-0.10320142673978853</v>
      </c>
      <c r="Z49" s="93">
        <v>0.99971745249100863</v>
      </c>
      <c r="AA49" s="93">
        <v>3.3016252397885348E-3</v>
      </c>
      <c r="AB49" s="93">
        <v>-0.10051427163530527</v>
      </c>
      <c r="AC49" s="93">
        <v>1.0917888163521274</v>
      </c>
      <c r="AD49" s="93">
        <v>6.1447013530526828E-4</v>
      </c>
      <c r="AE49" s="94" t="s">
        <v>332</v>
      </c>
      <c r="AF49" s="94" t="s">
        <v>332</v>
      </c>
      <c r="AG49" s="93">
        <v>180.532489</v>
      </c>
      <c r="AH49" s="93">
        <v>180.644858</v>
      </c>
      <c r="AI49" s="93">
        <v>180.18629200000001</v>
      </c>
      <c r="AJ49" s="93">
        <v>180.12190000000001</v>
      </c>
      <c r="AK49" s="93">
        <v>180.12190000000001</v>
      </c>
      <c r="AL49" s="93">
        <v>58.089766320000003</v>
      </c>
      <c r="AM49" s="93">
        <v>2870.5699872</v>
      </c>
      <c r="AN49" s="93">
        <v>-21884.629799999999</v>
      </c>
      <c r="AO49" s="93">
        <v>197.57091500000001</v>
      </c>
      <c r="AP49" s="93">
        <v>-22082.200700000001</v>
      </c>
      <c r="AQ49" s="93">
        <v>1815.93966</v>
      </c>
      <c r="AR49" s="93">
        <v>-23700.569500000001</v>
      </c>
      <c r="AS49" s="94" t="s">
        <v>332</v>
      </c>
      <c r="AT49" s="94" t="s">
        <v>332</v>
      </c>
      <c r="AU49" s="93">
        <v>-172734.87</v>
      </c>
      <c r="AV49" s="93">
        <v>-261153.12</v>
      </c>
      <c r="AW49" s="94" t="s">
        <v>332</v>
      </c>
      <c r="AX49" s="94" t="s">
        <v>332</v>
      </c>
      <c r="AY49" s="93">
        <v>14.704576599999999</v>
      </c>
      <c r="BA49" s="124"/>
      <c r="BB49" s="7" t="s">
        <v>303</v>
      </c>
      <c r="BC49" s="2">
        <v>15.457960760720001</v>
      </c>
      <c r="BD49" s="2">
        <v>12.099014610187002</v>
      </c>
      <c r="BF49" s="125" t="s">
        <v>304</v>
      </c>
      <c r="BH49" s="2">
        <v>0.42625633099999999</v>
      </c>
      <c r="BI49" s="2">
        <v>47.179772800000002</v>
      </c>
      <c r="BJ49" s="2">
        <v>0.42625633770660332</v>
      </c>
      <c r="BK49" s="2">
        <v>47.179773262974152</v>
      </c>
      <c r="BL49" s="2">
        <v>1.2077603171999999E-2</v>
      </c>
      <c r="BM49" s="2">
        <v>7.8734646720000003E-5</v>
      </c>
      <c r="BN49" s="2">
        <v>1.2077602881241998E-2</v>
      </c>
      <c r="BO49" s="2">
        <v>7.8734642587371641E-5</v>
      </c>
      <c r="BP49" s="2">
        <v>46.465846385251723</v>
      </c>
      <c r="BQ49" s="2">
        <v>82.301812835676429</v>
      </c>
      <c r="BR49" s="2">
        <v>0.137367193912387</v>
      </c>
      <c r="BS49" s="2">
        <v>2.0283695005890254</v>
      </c>
      <c r="BT49" s="2">
        <v>5.7037162843438932E-2</v>
      </c>
      <c r="BU49" s="2">
        <v>0.47768678104611789</v>
      </c>
      <c r="BV49" s="2">
        <v>511462.75119685271</v>
      </c>
      <c r="BW49" s="2">
        <v>369.9224982093786</v>
      </c>
      <c r="BX49" s="2">
        <v>2.3574119236400177</v>
      </c>
      <c r="BY49" s="2">
        <v>0.62604825200000003</v>
      </c>
      <c r="BZ49" s="2">
        <v>7.1620146699999996</v>
      </c>
      <c r="CA49" s="2">
        <v>0.62623841973823535</v>
      </c>
      <c r="CB49" s="2">
        <v>7.162015248305921</v>
      </c>
      <c r="CC49" s="2">
        <v>544.1830892239999</v>
      </c>
      <c r="CD49" s="2">
        <v>46.519047501599999</v>
      </c>
      <c r="CE49" s="2">
        <v>544.23574855558343</v>
      </c>
      <c r="CF49" s="2">
        <v>46.519083289501644</v>
      </c>
      <c r="CG49" s="2">
        <v>1.024224483792E-4</v>
      </c>
      <c r="CH49" s="2">
        <v>1.0242260952358458E-4</v>
      </c>
      <c r="CI49" s="2">
        <v>3.9282532077393076E-6</v>
      </c>
      <c r="CJ49" s="2">
        <v>3.9296014088645416E-6</v>
      </c>
      <c r="CK49" s="2">
        <v>4.2451876556280093</v>
      </c>
      <c r="CL49" s="2">
        <v>0.20937552892804015</v>
      </c>
      <c r="CM49" s="2">
        <v>58.089813293674339</v>
      </c>
      <c r="CN49" s="2">
        <v>2870.5722310743613</v>
      </c>
      <c r="CO49" s="2">
        <v>490.24741276691776</v>
      </c>
      <c r="CP49" s="2">
        <v>488.09080231911474</v>
      </c>
      <c r="CQ49" s="2">
        <v>-176586.22561987682</v>
      </c>
      <c r="CR49" s="2">
        <v>-261184.2881500049</v>
      </c>
      <c r="CS49" s="2">
        <v>1.0922316673933981</v>
      </c>
      <c r="CT49" s="2">
        <v>-40396.381527271515</v>
      </c>
      <c r="CU49" s="2">
        <v>-238139.17989521337</v>
      </c>
      <c r="CV49" s="2">
        <v>-64279.941454861269</v>
      </c>
      <c r="CW49" s="2">
        <v>-273982.54822280235</v>
      </c>
      <c r="CX49" s="2">
        <v>-22146.284670746991</v>
      </c>
      <c r="CY49" s="2">
        <v>-23701.070187278008</v>
      </c>
      <c r="CZ49" s="2">
        <v>1.0833818241276285E-5</v>
      </c>
      <c r="DA49" s="2">
        <v>-9.9500405465681951E-2</v>
      </c>
      <c r="DB49" s="2">
        <v>9.9713721980758466E-3</v>
      </c>
      <c r="DC49" s="2">
        <v>-21789.515370798723</v>
      </c>
      <c r="DD49" s="2">
        <v>0.33453020270594375</v>
      </c>
      <c r="DE49" s="2">
        <v>6.0230519196493797E-2</v>
      </c>
      <c r="DF49" s="2">
        <v>180.18629243512783</v>
      </c>
    </row>
    <row r="50" spans="1:110" ht="15.6" x14ac:dyDescent="0.3">
      <c r="A50" s="93" t="s">
        <v>297</v>
      </c>
      <c r="B50" s="93">
        <v>10</v>
      </c>
      <c r="C50" s="93">
        <v>8.6335999999999995</v>
      </c>
      <c r="D50" s="93">
        <v>8.5076000000000001</v>
      </c>
      <c r="E50" s="94" t="s">
        <v>332</v>
      </c>
      <c r="F50" s="94" t="s">
        <v>332</v>
      </c>
      <c r="G50" s="93">
        <v>25.0832099</v>
      </c>
      <c r="H50" s="93">
        <v>17.691405899999999</v>
      </c>
      <c r="I50" s="93">
        <v>25.084359849999998</v>
      </c>
      <c r="J50" s="93">
        <v>17.691405899999999</v>
      </c>
      <c r="K50" s="93">
        <v>9.8270535100000007</v>
      </c>
      <c r="L50" s="94" t="s">
        <v>332</v>
      </c>
      <c r="M50" s="94" t="s">
        <v>332</v>
      </c>
      <c r="N50" s="93">
        <v>0.32666566499999999</v>
      </c>
      <c r="O50" s="93">
        <v>0.32594608800000002</v>
      </c>
      <c r="P50" s="93">
        <v>0.32797546700000002</v>
      </c>
      <c r="Q50" s="93">
        <v>5.8838001299999998E-2</v>
      </c>
      <c r="R50" s="93">
        <v>5.9173017199999997E-2</v>
      </c>
      <c r="S50" s="93">
        <v>5.9173017199999997E-2</v>
      </c>
      <c r="T50" s="93">
        <v>4.2483315364041179</v>
      </c>
      <c r="U50" s="93">
        <v>0.20949264788226185</v>
      </c>
      <c r="V50" s="93">
        <v>-3.5350599500000003E-2</v>
      </c>
      <c r="W50" s="93">
        <v>3.7650523200000001E-2</v>
      </c>
      <c r="X50" s="93">
        <v>2.2999236999999978E-3</v>
      </c>
      <c r="Y50" s="93">
        <v>-3.6100250632713486E-2</v>
      </c>
      <c r="Z50" s="93">
        <v>0.9999353228951402</v>
      </c>
      <c r="AA50" s="93">
        <v>7.4965113271348489E-4</v>
      </c>
      <c r="AB50" s="93">
        <v>-3.5486692924658787E-2</v>
      </c>
      <c r="AC50" s="93">
        <v>1.0898334056607955</v>
      </c>
      <c r="AD50" s="93">
        <v>1.3609342465878749E-4</v>
      </c>
      <c r="AE50" s="94" t="s">
        <v>332</v>
      </c>
      <c r="AF50" s="94" t="s">
        <v>332</v>
      </c>
      <c r="AG50" s="93">
        <v>180.757227</v>
      </c>
      <c r="AH50" s="93">
        <v>180.81404750000002</v>
      </c>
      <c r="AI50" s="93">
        <v>180.58231499999999</v>
      </c>
      <c r="AJ50" s="93">
        <v>180.55978300000001</v>
      </c>
      <c r="AK50" s="93">
        <v>180.55978300000001</v>
      </c>
      <c r="AL50" s="93">
        <v>58.086677879999996</v>
      </c>
      <c r="AM50" s="93">
        <v>2877.5812824</v>
      </c>
      <c r="AN50" s="93">
        <v>-7405.79745</v>
      </c>
      <c r="AO50" s="93">
        <v>99.843221</v>
      </c>
      <c r="AP50" s="93">
        <v>-7505.6406800000004</v>
      </c>
      <c r="AQ50" s="93">
        <v>637.18166900000006</v>
      </c>
      <c r="AR50" s="93">
        <v>-8042.97912</v>
      </c>
      <c r="AS50" s="94" t="s">
        <v>332</v>
      </c>
      <c r="AT50" s="94" t="s">
        <v>332</v>
      </c>
      <c r="AU50" s="93">
        <v>-173538.185</v>
      </c>
      <c r="AV50" s="93">
        <v>-261537.78</v>
      </c>
      <c r="AW50" s="94" t="s">
        <v>332</v>
      </c>
      <c r="AX50" s="94" t="s">
        <v>332</v>
      </c>
      <c r="AY50" s="93">
        <v>14.704675999999999</v>
      </c>
      <c r="BA50" s="124"/>
      <c r="BB50" s="7" t="s">
        <v>305</v>
      </c>
      <c r="BC50" s="2">
        <v>-12.19689398671</v>
      </c>
      <c r="BD50" s="2">
        <v>3.9631458097908001</v>
      </c>
      <c r="BH50" s="2">
        <v>0.426121476</v>
      </c>
      <c r="BI50" s="2">
        <v>47.211509499999998</v>
      </c>
      <c r="BJ50" s="2">
        <v>0.42612148328605237</v>
      </c>
      <c r="BK50" s="2">
        <v>47.211509875630078</v>
      </c>
      <c r="BL50" s="2">
        <v>1.2086867627999999E-2</v>
      </c>
      <c r="BM50" s="2">
        <v>7.8893921159999995E-5</v>
      </c>
      <c r="BN50" s="2">
        <v>1.2086867298381824E-2</v>
      </c>
      <c r="BO50" s="2">
        <v>7.8893917447128242E-5</v>
      </c>
      <c r="BP50" s="2">
        <v>46.477699881655923</v>
      </c>
      <c r="BQ50" s="2">
        <v>82.23952446686323</v>
      </c>
      <c r="BR50" s="2">
        <v>0.1373130907372421</v>
      </c>
      <c r="BS50" s="2">
        <v>2.0382972721264263</v>
      </c>
      <c r="BT50" s="2">
        <v>5.7056389296511599E-2</v>
      </c>
      <c r="BU50" s="2">
        <v>0.47823631483818574</v>
      </c>
      <c r="BV50" s="2">
        <v>511412.52052253077</v>
      </c>
      <c r="BW50" s="2">
        <v>370.13063569959996</v>
      </c>
      <c r="BX50" s="2">
        <v>2.356133519281062</v>
      </c>
      <c r="BY50" s="2">
        <v>0.62594383300000001</v>
      </c>
      <c r="BZ50" s="2">
        <v>7.1501813500000004</v>
      </c>
      <c r="CA50" s="2">
        <v>0.62607067447180431</v>
      </c>
      <c r="CB50" s="2">
        <v>7.1501818568311126</v>
      </c>
      <c r="CC50" s="2">
        <v>544.28769186399995</v>
      </c>
      <c r="CD50" s="2">
        <v>46.476747262400004</v>
      </c>
      <c r="CE50" s="2">
        <v>544.27036893759009</v>
      </c>
      <c r="CF50" s="2">
        <v>46.476783292070486</v>
      </c>
      <c r="CG50" s="2">
        <v>1.0240153570719999E-4</v>
      </c>
      <c r="CH50" s="2">
        <v>1.024016972842939E-4</v>
      </c>
      <c r="CI50" s="2">
        <v>3.923993864562118E-6</v>
      </c>
      <c r="CJ50" s="2">
        <v>3.9253405858944986E-6</v>
      </c>
      <c r="CK50" s="2">
        <v>4.2483348952235174</v>
      </c>
      <c r="CL50" s="2">
        <v>0.20949280534182441</v>
      </c>
      <c r="CM50" s="2">
        <v>58.086724801051638</v>
      </c>
      <c r="CN50" s="2">
        <v>2877.5835395046511</v>
      </c>
      <c r="CO50" s="2">
        <v>490.38577845034439</v>
      </c>
      <c r="CP50" s="2">
        <v>488.22945673393917</v>
      </c>
      <c r="CQ50" s="2">
        <v>-177128.65447230401</v>
      </c>
      <c r="CR50" s="2">
        <v>-261568.92671874259</v>
      </c>
      <c r="CS50" s="2">
        <v>1.0899992510680498</v>
      </c>
      <c r="CT50" s="2">
        <v>-40387.685775659018</v>
      </c>
      <c r="CU50" s="2">
        <v>-238131.7363961064</v>
      </c>
      <c r="CV50" s="2">
        <v>-64247.13779185676</v>
      </c>
      <c r="CW50" s="2">
        <v>-273946.31325587159</v>
      </c>
      <c r="CX50" s="2">
        <v>-7538.0555612507196</v>
      </c>
      <c r="CY50" s="2">
        <v>-8043.0471856934191</v>
      </c>
      <c r="CZ50" s="2">
        <v>1.0842800847153057E-5</v>
      </c>
      <c r="DA50" s="2">
        <v>-3.5199285449756271E-2</v>
      </c>
      <c r="DB50" s="2">
        <v>2.2876135181754409E-3</v>
      </c>
      <c r="DC50" s="2">
        <v>-7373.508073937217</v>
      </c>
      <c r="DD50" s="2">
        <v>0.32797552845612321</v>
      </c>
      <c r="DE50" s="2">
        <v>5.8838014340060543E-2</v>
      </c>
      <c r="DF50" s="2">
        <v>180.58231766132675</v>
      </c>
    </row>
    <row r="51" spans="1:110" ht="16.2" x14ac:dyDescent="0.3">
      <c r="A51" s="93" t="s">
        <v>297</v>
      </c>
      <c r="B51" s="93">
        <v>11</v>
      </c>
      <c r="C51" s="93">
        <v>8.5076000000000001</v>
      </c>
      <c r="D51" s="93">
        <v>8.3816000000000006</v>
      </c>
      <c r="E51" s="94" t="s">
        <v>332</v>
      </c>
      <c r="F51" s="94" t="s">
        <v>332</v>
      </c>
      <c r="G51" s="93">
        <v>25.085509800000001</v>
      </c>
      <c r="H51" s="93">
        <v>17.690300199999999</v>
      </c>
      <c r="I51" s="93">
        <v>25.084957000000003</v>
      </c>
      <c r="J51" s="93">
        <v>17.690300199999999</v>
      </c>
      <c r="K51" s="93">
        <v>9.8280964799999992</v>
      </c>
      <c r="L51" s="94" t="s">
        <v>332</v>
      </c>
      <c r="M51" s="94" t="s">
        <v>332</v>
      </c>
      <c r="N51" s="93">
        <v>0.325226511</v>
      </c>
      <c r="O51" s="93">
        <v>0.32498393199999998</v>
      </c>
      <c r="P51" s="93">
        <v>0.32566790299999998</v>
      </c>
      <c r="Q51" s="93">
        <v>5.8350745400000001E-2</v>
      </c>
      <c r="R51" s="93">
        <v>5.8468446100000002E-2</v>
      </c>
      <c r="S51" s="93">
        <v>5.8468446100000002E-2</v>
      </c>
      <c r="T51" s="93">
        <v>4.2496344967063635</v>
      </c>
      <c r="U51" s="93">
        <v>0.20950936117466501</v>
      </c>
      <c r="V51" s="93">
        <v>-1.25294998E-2</v>
      </c>
      <c r="W51" s="93">
        <v>1.1423823099999999E-2</v>
      </c>
      <c r="X51" s="93">
        <v>-1.1056767000000006E-3</v>
      </c>
      <c r="Y51" s="93">
        <v>-1.2170172638513214E-2</v>
      </c>
      <c r="Z51" s="93">
        <v>1.0000302005871007</v>
      </c>
      <c r="AA51" s="93">
        <v>-3.5932716148678455E-4</v>
      </c>
      <c r="AB51" s="93">
        <v>-1.2464852601462025E-2</v>
      </c>
      <c r="AC51" s="93">
        <v>1.0891395501512986</v>
      </c>
      <c r="AD51" s="93">
        <v>-6.4647198537975901E-5</v>
      </c>
      <c r="AE51" s="94" t="s">
        <v>332</v>
      </c>
      <c r="AF51" s="94" t="s">
        <v>332</v>
      </c>
      <c r="AG51" s="93">
        <v>180.870868</v>
      </c>
      <c r="AH51" s="93">
        <v>180.9195105</v>
      </c>
      <c r="AI51" s="93">
        <v>180.721214</v>
      </c>
      <c r="AJ51" s="93">
        <v>180.71332200000001</v>
      </c>
      <c r="AK51" s="93">
        <v>180.71332200000001</v>
      </c>
      <c r="AL51" s="93">
        <v>58.080439439999999</v>
      </c>
      <c r="AM51" s="93">
        <v>2879.7453935999997</v>
      </c>
      <c r="AN51" s="93">
        <v>-2101.1543499999998</v>
      </c>
      <c r="AO51" s="93">
        <v>85.425669200000002</v>
      </c>
      <c r="AP51" s="93">
        <v>-2186.5800199999999</v>
      </c>
      <c r="AQ51" s="93">
        <v>223.36416399999999</v>
      </c>
      <c r="AR51" s="93">
        <v>-2324.5185200000001</v>
      </c>
      <c r="AS51" s="94" t="s">
        <v>332</v>
      </c>
      <c r="AT51" s="94" t="s">
        <v>332</v>
      </c>
      <c r="AU51" s="93">
        <v>-173817.497</v>
      </c>
      <c r="AV51" s="93">
        <v>-261672.90100000001</v>
      </c>
      <c r="AW51" s="94" t="s">
        <v>332</v>
      </c>
      <c r="AX51" s="94" t="s">
        <v>332</v>
      </c>
      <c r="AY51" s="93">
        <v>14.704775400000001</v>
      </c>
      <c r="BA51" s="124"/>
      <c r="BB51" s="7" t="s">
        <v>306</v>
      </c>
      <c r="BC51" s="2">
        <v>-17.418086440129549</v>
      </c>
      <c r="BD51" s="2">
        <v>-8.9085647605869696</v>
      </c>
      <c r="BF51" s="121" t="s">
        <v>307</v>
      </c>
      <c r="BH51" s="2">
        <v>0.42601505299999998</v>
      </c>
      <c r="BI51" s="2">
        <v>47.2227994</v>
      </c>
      <c r="BJ51" s="2">
        <v>0.42601506195310646</v>
      </c>
      <c r="BK51" s="2">
        <v>47.222799770852212</v>
      </c>
      <c r="BL51" s="2">
        <v>1.2092613552E-2</v>
      </c>
      <c r="BM51" s="2">
        <v>7.8949446839999998E-5</v>
      </c>
      <c r="BN51" s="2">
        <v>1.2092613200358765E-2</v>
      </c>
      <c r="BO51" s="2">
        <v>7.8949443349896284E-5</v>
      </c>
      <c r="BP51" s="2">
        <v>46.4761703013762</v>
      </c>
      <c r="BQ51" s="2">
        <v>82.217606006244125</v>
      </c>
      <c r="BR51" s="2">
        <v>0.13731247674029856</v>
      </c>
      <c r="BS51" s="2">
        <v>2.0418169446522296</v>
      </c>
      <c r="BT51" s="2">
        <v>5.7069481522173095E-2</v>
      </c>
      <c r="BU51" s="2">
        <v>0.47843206190894622</v>
      </c>
      <c r="BV51" s="2">
        <v>511394.18656469381</v>
      </c>
      <c r="BW51" s="2">
        <v>370.23191014841336</v>
      </c>
      <c r="BX51" s="2">
        <v>2.3554230000272627</v>
      </c>
      <c r="BY51" s="2">
        <v>0.62589533200000003</v>
      </c>
      <c r="BZ51" s="2">
        <v>7.1460920899999998</v>
      </c>
      <c r="CA51" s="2">
        <v>0.62603961898518423</v>
      </c>
      <c r="CB51" s="2">
        <v>7.1460926041027006</v>
      </c>
      <c r="CC51" s="2">
        <v>544.25218274400004</v>
      </c>
      <c r="CD51" s="2">
        <v>46.456622939999995</v>
      </c>
      <c r="CE51" s="2">
        <v>544.18759976268825</v>
      </c>
      <c r="CF51" s="2">
        <v>46.456658947643895</v>
      </c>
      <c r="CG51" s="2">
        <v>1.023718828424E-4</v>
      </c>
      <c r="CH51" s="2">
        <v>1.0237204382591902E-4</v>
      </c>
      <c r="CI51" s="2">
        <v>3.9216275712830962E-6</v>
      </c>
      <c r="CJ51" s="2">
        <v>3.9229734793539933E-6</v>
      </c>
      <c r="CK51" s="2">
        <v>4.2496378499273701</v>
      </c>
      <c r="CL51" s="2">
        <v>0.20950951822514066</v>
      </c>
      <c r="CM51" s="2">
        <v>58.080486262048261</v>
      </c>
      <c r="CN51" s="2">
        <v>2879.7476472142453</v>
      </c>
      <c r="CO51" s="2">
        <v>490.43782433111926</v>
      </c>
      <c r="CP51" s="2">
        <v>488.28164194708017</v>
      </c>
      <c r="CQ51" s="2">
        <v>-177314.90807823293</v>
      </c>
      <c r="CR51" s="2">
        <v>-261704.04046554913</v>
      </c>
      <c r="CS51" s="2">
        <v>1.0892077355917382</v>
      </c>
      <c r="CT51" s="2">
        <v>-40382.857910155442</v>
      </c>
      <c r="CU51" s="2">
        <v>-238126.81294388135</v>
      </c>
      <c r="CV51" s="2">
        <v>-64235.617460345173</v>
      </c>
      <c r="CW51" s="2">
        <v>-273933.61753676407</v>
      </c>
      <c r="CX51" s="2">
        <v>-2214.3415763289695</v>
      </c>
      <c r="CY51" s="2">
        <v>-2324.5290317607792</v>
      </c>
      <c r="CZ51" s="2">
        <v>1.08466885493992E-5</v>
      </c>
      <c r="DA51" s="2">
        <v>-1.2474083312876399E-2</v>
      </c>
      <c r="DB51" s="2">
        <v>-1.0985589857021201E-3</v>
      </c>
      <c r="DC51" s="2">
        <v>-2092.386062622073</v>
      </c>
      <c r="DD51" s="2">
        <v>0.32566794635392932</v>
      </c>
      <c r="DE51" s="2">
        <v>5.8350754652643069E-2</v>
      </c>
      <c r="DF51" s="2">
        <v>180.72121724248473</v>
      </c>
    </row>
    <row r="52" spans="1:110" ht="16.2" x14ac:dyDescent="0.3">
      <c r="A52" s="93" t="s">
        <v>297</v>
      </c>
      <c r="B52" s="93">
        <v>12</v>
      </c>
      <c r="C52" s="93">
        <v>8.3816000000000006</v>
      </c>
      <c r="D52" s="93">
        <v>8.2555999999999994</v>
      </c>
      <c r="E52" s="94" t="s">
        <v>332</v>
      </c>
      <c r="F52" s="94" t="s">
        <v>332</v>
      </c>
      <c r="G52" s="93">
        <v>25.084404200000002</v>
      </c>
      <c r="H52" s="93">
        <v>17.686764</v>
      </c>
      <c r="I52" s="93">
        <v>25.082636100000002</v>
      </c>
      <c r="J52" s="93">
        <v>17.686764</v>
      </c>
      <c r="K52" s="93">
        <v>9.8285583899999995</v>
      </c>
      <c r="L52" s="94" t="s">
        <v>332</v>
      </c>
      <c r="M52" s="94" t="s">
        <v>332</v>
      </c>
      <c r="N52" s="93">
        <v>0.32474135300000001</v>
      </c>
      <c r="O52" s="93">
        <v>0.32467346600000002</v>
      </c>
      <c r="P52" s="93">
        <v>0.32486486399999998</v>
      </c>
      <c r="Q52" s="93">
        <v>5.8181608500000002E-2</v>
      </c>
      <c r="R52" s="93">
        <v>5.8222673199999998E-2</v>
      </c>
      <c r="S52" s="93">
        <v>5.8222673199999998E-2</v>
      </c>
      <c r="T52" s="93">
        <v>4.2504399649230233</v>
      </c>
      <c r="U52" s="93">
        <v>0.20947776105339533</v>
      </c>
      <c r="V52" s="93">
        <v>-4.5536824399999998E-3</v>
      </c>
      <c r="W52" s="93">
        <v>1.0174899800000001E-3</v>
      </c>
      <c r="X52" s="93">
        <v>-3.5361924599999995E-3</v>
      </c>
      <c r="Y52" s="93">
        <v>-3.4055745775687335E-3</v>
      </c>
      <c r="Z52" s="93">
        <v>1.0000998602200084</v>
      </c>
      <c r="AA52" s="93">
        <v>-1.1481078624312664E-3</v>
      </c>
      <c r="AB52" s="93">
        <v>-4.3477958620291154E-3</v>
      </c>
      <c r="AC52" s="93">
        <v>1.0888916481756394</v>
      </c>
      <c r="AD52" s="93">
        <v>-2.0588657797088403E-4</v>
      </c>
      <c r="AE52" s="94" t="s">
        <v>332</v>
      </c>
      <c r="AF52" s="94" t="s">
        <v>332</v>
      </c>
      <c r="AG52" s="93">
        <v>180.968153</v>
      </c>
      <c r="AH52" s="93">
        <v>181.03265450000001</v>
      </c>
      <c r="AI52" s="93">
        <v>180.769656</v>
      </c>
      <c r="AJ52" s="93">
        <v>180.76690199999999</v>
      </c>
      <c r="AK52" s="93">
        <v>180.76690199999999</v>
      </c>
      <c r="AL52" s="93">
        <v>58.069868760000006</v>
      </c>
      <c r="AM52" s="93">
        <v>2879.9894016000003</v>
      </c>
      <c r="AN52" s="93">
        <v>91.705055099999996</v>
      </c>
      <c r="AO52" s="93">
        <v>113.29084899999999</v>
      </c>
      <c r="AP52" s="93">
        <v>-21.585793899999999</v>
      </c>
      <c r="AQ52" s="93">
        <v>77.932423900000003</v>
      </c>
      <c r="AR52" s="93">
        <v>13.7726311</v>
      </c>
      <c r="AS52" s="94" t="s">
        <v>332</v>
      </c>
      <c r="AT52" s="94" t="s">
        <v>332</v>
      </c>
      <c r="AU52" s="93">
        <v>-173908.92199999999</v>
      </c>
      <c r="AV52" s="93">
        <v>-261720.033</v>
      </c>
      <c r="AW52" s="94" t="s">
        <v>332</v>
      </c>
      <c r="AX52" s="94" t="s">
        <v>332</v>
      </c>
      <c r="AY52" s="93">
        <v>14.7048747</v>
      </c>
      <c r="BA52" s="124"/>
      <c r="BB52" s="7" t="s">
        <v>308</v>
      </c>
      <c r="BC52" s="2">
        <v>-10.23676830730045</v>
      </c>
      <c r="BD52" s="2">
        <v>0.77269596019076914</v>
      </c>
      <c r="BF52" s="121" t="s">
        <v>309</v>
      </c>
      <c r="BH52" s="2">
        <v>0.42587870500000002</v>
      </c>
      <c r="BI52" s="2">
        <v>47.226751999999998</v>
      </c>
      <c r="BJ52" s="2">
        <v>0.4258787120544556</v>
      </c>
      <c r="BK52" s="2">
        <v>47.226752407141475</v>
      </c>
      <c r="BL52" s="2">
        <v>1.2098785427999999E-2</v>
      </c>
      <c r="BM52" s="2">
        <v>7.8968798999999999E-5</v>
      </c>
      <c r="BN52" s="2">
        <v>1.2098785115182203E-2</v>
      </c>
      <c r="BO52" s="2">
        <v>7.8968794750893602E-5</v>
      </c>
      <c r="BP52" s="2">
        <v>46.466074021439319</v>
      </c>
      <c r="BQ52" s="2">
        <v>82.209959194857191</v>
      </c>
      <c r="BR52" s="2">
        <v>0.1373429137965059</v>
      </c>
      <c r="BS52" s="2">
        <v>2.0430487277176477</v>
      </c>
      <c r="BT52" s="2">
        <v>5.7084579189943412E-2</v>
      </c>
      <c r="BU52" s="2">
        <v>0.47850053401080583</v>
      </c>
      <c r="BV52" s="2">
        <v>511387.57063907257</v>
      </c>
      <c r="BW52" s="2">
        <v>370.31617868209275</v>
      </c>
      <c r="BX52" s="2">
        <v>2.3547550657027978</v>
      </c>
      <c r="BY52" s="2">
        <v>0.62585982900000003</v>
      </c>
      <c r="BZ52" s="2">
        <v>7.1446690400000001</v>
      </c>
      <c r="CA52" s="2">
        <v>0.6260753606730306</v>
      </c>
      <c r="CB52" s="2">
        <v>7.1446696075331664</v>
      </c>
      <c r="CC52" s="2">
        <v>544.12214237599994</v>
      </c>
      <c r="CD52" s="2">
        <v>46.441316309599998</v>
      </c>
      <c r="CE52" s="2">
        <v>544.00273643631499</v>
      </c>
      <c r="CF52" s="2">
        <v>46.441351895635272</v>
      </c>
      <c r="CG52" s="2">
        <v>1.023250983984E-4</v>
      </c>
      <c r="CH52" s="2">
        <v>1.0232525883351756E-4</v>
      </c>
      <c r="CI52" s="2">
        <v>3.919403767820774E-6</v>
      </c>
      <c r="CJ52" s="2">
        <v>3.9207488962372776E-6</v>
      </c>
      <c r="CK52" s="2">
        <v>4.250443335306799</v>
      </c>
      <c r="CL52" s="2">
        <v>0.20947791670617166</v>
      </c>
      <c r="CM52" s="2">
        <v>58.06991590756779</v>
      </c>
      <c r="CN52" s="2">
        <v>2879.9916444128025</v>
      </c>
      <c r="CO52" s="2">
        <v>490.46087438316448</v>
      </c>
      <c r="CP52" s="2">
        <v>488.30480148532797</v>
      </c>
      <c r="CQ52" s="2">
        <v>-177372.18042886924</v>
      </c>
      <c r="CR52" s="2">
        <v>-261751.17059218351</v>
      </c>
      <c r="CS52" s="2">
        <v>1.0889306665622558</v>
      </c>
      <c r="CT52" s="2">
        <v>-40378.250194290253</v>
      </c>
      <c r="CU52" s="2">
        <v>-238121.25587001551</v>
      </c>
      <c r="CV52" s="2">
        <v>-64231.592468249335</v>
      </c>
      <c r="CW52" s="2">
        <v>-273929.18844601559</v>
      </c>
      <c r="CX52" s="2">
        <v>-58.416263005090883</v>
      </c>
      <c r="CY52" s="2">
        <v>13.77007024255056</v>
      </c>
      <c r="CZ52" s="2">
        <v>1.0849354852981035E-5</v>
      </c>
      <c r="DA52" s="2">
        <v>-4.532733444911858E-3</v>
      </c>
      <c r="DB52" s="2">
        <v>-3.5167061808595032E-3</v>
      </c>
      <c r="DC52" s="2">
        <v>90.529030483253962</v>
      </c>
      <c r="DD52" s="2">
        <v>0.32486490279458136</v>
      </c>
      <c r="DE52" s="2">
        <v>5.818161662367699E-2</v>
      </c>
      <c r="DF52" s="2">
        <v>180.76965924466725</v>
      </c>
    </row>
    <row r="53" spans="1:110" ht="16.2" x14ac:dyDescent="0.3">
      <c r="A53" s="93" t="s">
        <v>297</v>
      </c>
      <c r="B53" s="93">
        <v>13</v>
      </c>
      <c r="C53" s="93">
        <v>8.2555999999999994</v>
      </c>
      <c r="D53" s="93">
        <v>8.1295999999999999</v>
      </c>
      <c r="E53" s="94" t="s">
        <v>332</v>
      </c>
      <c r="F53" s="94" t="s">
        <v>332</v>
      </c>
      <c r="G53" s="93">
        <v>25.080867999999999</v>
      </c>
      <c r="H53" s="93">
        <v>17.680314599999999</v>
      </c>
      <c r="I53" s="93">
        <v>25.077643299999998</v>
      </c>
      <c r="J53" s="93">
        <v>17.680314599999999</v>
      </c>
      <c r="K53" s="93">
        <v>9.8288774199999995</v>
      </c>
      <c r="L53" s="94" t="s">
        <v>332</v>
      </c>
      <c r="M53" s="94" t="s">
        <v>332</v>
      </c>
      <c r="N53" s="93">
        <v>0.32460557899999998</v>
      </c>
      <c r="O53" s="93">
        <v>0.32461041299999999</v>
      </c>
      <c r="P53" s="93">
        <v>0.32459678400000003</v>
      </c>
      <c r="Q53" s="93">
        <v>5.8125267100000003E-2</v>
      </c>
      <c r="R53" s="93">
        <v>5.8139214199999997E-2</v>
      </c>
      <c r="S53" s="93">
        <v>5.8139214199999997E-2</v>
      </c>
      <c r="T53" s="93">
        <v>4.2513109886208147</v>
      </c>
      <c r="U53" s="93">
        <v>0.20940480778596565</v>
      </c>
      <c r="V53" s="93">
        <v>-1.85108139E-3</v>
      </c>
      <c r="W53" s="93">
        <v>-4.5982958199999998E-3</v>
      </c>
      <c r="X53" s="93">
        <v>-6.4493772100000001E-3</v>
      </c>
      <c r="Y53" s="93">
        <v>2.4245360973088764E-4</v>
      </c>
      <c r="Z53" s="93">
        <v>1.0001586707052537</v>
      </c>
      <c r="AA53" s="93">
        <v>-2.0935349997308877E-3</v>
      </c>
      <c r="AB53" s="93">
        <v>-1.4761196669312118E-3</v>
      </c>
      <c r="AC53" s="93">
        <v>1.0887962898698476</v>
      </c>
      <c r="AD53" s="93">
        <v>-3.7496172306878837E-4</v>
      </c>
      <c r="AE53" s="94" t="s">
        <v>332</v>
      </c>
      <c r="AF53" s="94" t="s">
        <v>332</v>
      </c>
      <c r="AG53" s="93">
        <v>181.09715600000001</v>
      </c>
      <c r="AH53" s="93">
        <v>181.19825250000002</v>
      </c>
      <c r="AI53" s="93">
        <v>180.786012</v>
      </c>
      <c r="AJ53" s="93">
        <v>180.785078</v>
      </c>
      <c r="AK53" s="93">
        <v>180.785078</v>
      </c>
      <c r="AL53" s="93">
        <v>58.052324159999998</v>
      </c>
      <c r="AM53" s="93">
        <v>2879.2174680000003</v>
      </c>
      <c r="AN53" s="93">
        <v>1404.92749</v>
      </c>
      <c r="AO53" s="93">
        <v>177.535169</v>
      </c>
      <c r="AP53" s="93">
        <v>1227.3923199999999</v>
      </c>
      <c r="AQ53" s="93">
        <v>26.431516500000001</v>
      </c>
      <c r="AR53" s="93">
        <v>1378.4959699999999</v>
      </c>
      <c r="AS53" s="94" t="s">
        <v>332</v>
      </c>
      <c r="AT53" s="94" t="s">
        <v>332</v>
      </c>
      <c r="AU53" s="93">
        <v>-173929.785</v>
      </c>
      <c r="AV53" s="93">
        <v>-261736.04</v>
      </c>
      <c r="AW53" s="94" t="s">
        <v>332</v>
      </c>
      <c r="AX53" s="94" t="s">
        <v>332</v>
      </c>
      <c r="AY53" s="93">
        <v>14.704974</v>
      </c>
      <c r="BA53" s="124"/>
      <c r="BB53" s="7" t="s">
        <v>310</v>
      </c>
      <c r="BC53" s="2">
        <v>-18.951546145297527</v>
      </c>
      <c r="BD53" s="2">
        <v>-8.3856664566237367</v>
      </c>
      <c r="BH53" s="2">
        <v>0.42566600199999999</v>
      </c>
      <c r="BI53" s="2">
        <v>47.228097599999998</v>
      </c>
      <c r="BJ53" s="2">
        <v>0.42566600893733203</v>
      </c>
      <c r="BK53" s="2">
        <v>47.228098007792518</v>
      </c>
      <c r="BL53" s="2">
        <v>1.2107859336000001E-2</v>
      </c>
      <c r="BM53" s="2">
        <v>7.8975354600000007E-5</v>
      </c>
      <c r="BN53" s="2">
        <v>1.2107859056049355E-2</v>
      </c>
      <c r="BO53" s="2">
        <v>7.8975350614676867E-5</v>
      </c>
      <c r="BP53" s="2">
        <v>46.446735452160816</v>
      </c>
      <c r="BQ53" s="2">
        <v>82.207359907593883</v>
      </c>
      <c r="BR53" s="2">
        <v>0.13740432036666397</v>
      </c>
      <c r="BS53" s="2">
        <v>2.0434675090394188</v>
      </c>
      <c r="BT53" s="2">
        <v>5.7107248299140503E-2</v>
      </c>
      <c r="BU53" s="2">
        <v>0.47852386683728648</v>
      </c>
      <c r="BV53" s="2">
        <v>511385.35327072139</v>
      </c>
      <c r="BW53" s="2">
        <v>370.4274740088012</v>
      </c>
      <c r="BX53" s="2">
        <v>2.3538293486139983</v>
      </c>
      <c r="BY53" s="2">
        <v>0.62581689399999996</v>
      </c>
      <c r="BZ53" s="2">
        <v>7.1441880700000002</v>
      </c>
      <c r="CA53" s="2">
        <v>0.62616514018915148</v>
      </c>
      <c r="CB53" s="2">
        <v>7.1441886292179193</v>
      </c>
      <c r="CC53" s="2">
        <v>543.88247545599995</v>
      </c>
      <c r="CD53" s="2">
        <v>46.422330321599993</v>
      </c>
      <c r="CE53" s="2">
        <v>543.68045554622609</v>
      </c>
      <c r="CF53" s="2">
        <v>46.42236605684257</v>
      </c>
      <c r="CG53" s="2">
        <v>1.0224848550799999E-4</v>
      </c>
      <c r="CH53" s="2">
        <v>1.022486455398727E-4</v>
      </c>
      <c r="CI53" s="2">
        <v>3.9163227342158864E-6</v>
      </c>
      <c r="CJ53" s="2">
        <v>3.9176668000316236E-6</v>
      </c>
      <c r="CK53" s="2">
        <v>4.251314351973237</v>
      </c>
      <c r="CL53" s="2">
        <v>0.20940496352775456</v>
      </c>
      <c r="CM53" s="2">
        <v>58.05237098205334</v>
      </c>
      <c r="CN53" s="2">
        <v>2879.2197098581596</v>
      </c>
      <c r="CO53" s="2">
        <v>490.47679449337937</v>
      </c>
      <c r="CP53" s="2">
        <v>488.32086000854434</v>
      </c>
      <c r="CQ53" s="2">
        <v>-177378.71340451823</v>
      </c>
      <c r="CR53" s="2">
        <v>-261767.17661809351</v>
      </c>
      <c r="CS53" s="2">
        <v>1.0888364714264023</v>
      </c>
      <c r="CT53" s="2">
        <v>-40371.81339760479</v>
      </c>
      <c r="CU53" s="2">
        <v>-238112.97242396543</v>
      </c>
      <c r="CV53" s="2">
        <v>-64230.227775516039</v>
      </c>
      <c r="CW53" s="2">
        <v>-273927.68598754873</v>
      </c>
      <c r="CX53" s="2">
        <v>1169.6453982457544</v>
      </c>
      <c r="CY53" s="2">
        <v>1378.4959127695367</v>
      </c>
      <c r="CZ53" s="2">
        <v>1.085247860651591E-5</v>
      </c>
      <c r="DA53" s="2">
        <v>-1.8418982947136908E-3</v>
      </c>
      <c r="DB53" s="2">
        <v>-6.4157186184662937E-3</v>
      </c>
      <c r="DC53" s="2">
        <v>1397.6304787024853</v>
      </c>
      <c r="DD53" s="2">
        <v>0.32459682007373697</v>
      </c>
      <c r="DE53" s="2">
        <v>5.8125274615526176E-2</v>
      </c>
      <c r="DF53" s="2">
        <v>180.78601602439844</v>
      </c>
    </row>
    <row r="54" spans="1:110" ht="16.8" thickBot="1" x14ac:dyDescent="0.35">
      <c r="A54" s="93" t="s">
        <v>297</v>
      </c>
      <c r="B54" s="93">
        <v>14</v>
      </c>
      <c r="C54" s="93">
        <v>8.1295999999999999</v>
      </c>
      <c r="D54" s="93">
        <v>8.0036000000000005</v>
      </c>
      <c r="E54" s="94" t="s">
        <v>332</v>
      </c>
      <c r="F54" s="94" t="s">
        <v>332</v>
      </c>
      <c r="G54" s="93">
        <v>25.074418600000001</v>
      </c>
      <c r="H54" s="93">
        <v>17.669432199999999</v>
      </c>
      <c r="I54" s="93">
        <v>25.068977400000001</v>
      </c>
      <c r="J54" s="93">
        <v>17.669432199999999</v>
      </c>
      <c r="K54" s="93">
        <v>9.8292494799999997</v>
      </c>
      <c r="L54" s="94" t="s">
        <v>332</v>
      </c>
      <c r="M54" s="94" t="s">
        <v>332</v>
      </c>
      <c r="N54" s="93">
        <v>0.324615247</v>
      </c>
      <c r="O54" s="93">
        <v>0.32466440899999999</v>
      </c>
      <c r="P54" s="93">
        <v>0.32452580600000003</v>
      </c>
      <c r="Q54" s="93">
        <v>5.8110443599999999E-2</v>
      </c>
      <c r="R54" s="93">
        <v>5.8114564E-2</v>
      </c>
      <c r="S54" s="93">
        <v>5.8114564E-2</v>
      </c>
      <c r="T54" s="93">
        <v>4.2526014517075383</v>
      </c>
      <c r="U54" s="93">
        <v>0.20927660885170654</v>
      </c>
      <c r="V54" s="93">
        <v>-1.06824971E-3</v>
      </c>
      <c r="W54" s="93">
        <v>-9.8141414400000002E-3</v>
      </c>
      <c r="X54" s="93">
        <v>-1.088239115E-2</v>
      </c>
      <c r="Y54" s="93">
        <v>2.4648753812215804E-3</v>
      </c>
      <c r="Z54" s="93">
        <v>1.0003081707713402</v>
      </c>
      <c r="AA54" s="93">
        <v>-3.5331250912215804E-3</v>
      </c>
      <c r="AB54" s="93">
        <v>-4.3582429304029138E-4</v>
      </c>
      <c r="AC54" s="93">
        <v>1.0887465700509917</v>
      </c>
      <c r="AD54" s="93">
        <v>-6.3242541695970867E-4</v>
      </c>
      <c r="AE54" s="94" t="s">
        <v>332</v>
      </c>
      <c r="AF54" s="94" t="s">
        <v>332</v>
      </c>
      <c r="AG54" s="93">
        <v>181.29934900000001</v>
      </c>
      <c r="AH54" s="93">
        <v>181.464753</v>
      </c>
      <c r="AI54" s="93">
        <v>180.79055700000001</v>
      </c>
      <c r="AJ54" s="93">
        <v>180.790289</v>
      </c>
      <c r="AK54" s="93">
        <v>180.790289</v>
      </c>
      <c r="AL54" s="93">
        <v>58.023327600000002</v>
      </c>
      <c r="AM54" s="93">
        <v>2877.5256479999998</v>
      </c>
      <c r="AN54" s="93">
        <v>2764.5506099999998</v>
      </c>
      <c r="AO54" s="93">
        <v>290.17690700000003</v>
      </c>
      <c r="AP54" s="93">
        <v>2474.3737000000001</v>
      </c>
      <c r="AQ54" s="93">
        <v>7.5763765899999997</v>
      </c>
      <c r="AR54" s="93">
        <v>2756.9742299999998</v>
      </c>
      <c r="AS54" s="94" t="s">
        <v>332</v>
      </c>
      <c r="AT54" s="94" t="s">
        <v>332</v>
      </c>
      <c r="AU54" s="93">
        <v>-173918.49100000001</v>
      </c>
      <c r="AV54" s="93">
        <v>-261740.78099999999</v>
      </c>
      <c r="AW54" s="94" t="s">
        <v>332</v>
      </c>
      <c r="AX54" s="94" t="s">
        <v>332</v>
      </c>
      <c r="AY54" s="93">
        <v>14.7050733</v>
      </c>
      <c r="BA54" s="126"/>
      <c r="BB54" s="23" t="s">
        <v>311</v>
      </c>
      <c r="BC54" s="2">
        <v>-8.7033086021324717</v>
      </c>
      <c r="BD54" s="2">
        <v>0.24979765622753697</v>
      </c>
      <c r="BH54" s="2">
        <v>0.42531772200000001</v>
      </c>
      <c r="BI54" s="2">
        <v>47.228506099999997</v>
      </c>
      <c r="BJ54" s="2">
        <v>0.42531772986003896</v>
      </c>
      <c r="BK54" s="2">
        <v>47.228506499357117</v>
      </c>
      <c r="BL54" s="2">
        <v>1.2122519256000001E-2</v>
      </c>
      <c r="BM54" s="2">
        <v>7.8977190959999996E-5</v>
      </c>
      <c r="BN54" s="2">
        <v>1.2122518922777565E-2</v>
      </c>
      <c r="BO54" s="2">
        <v>7.8977186820606036E-5</v>
      </c>
      <c r="BP54" s="2">
        <v>46.413947341655273</v>
      </c>
      <c r="BQ54" s="2">
        <v>82.206577546099922</v>
      </c>
      <c r="BR54" s="2">
        <v>0.13750985056234433</v>
      </c>
      <c r="BS54" s="2">
        <v>2.0435913903181686</v>
      </c>
      <c r="BT54" s="2">
        <v>5.7143958470814223E-2</v>
      </c>
      <c r="BU54" s="2">
        <v>0.47853119971953778</v>
      </c>
      <c r="BV54" s="2">
        <v>511385.10817593388</v>
      </c>
      <c r="BW54" s="2">
        <v>370.60269444657132</v>
      </c>
      <c r="BX54" s="2">
        <v>2.3523601981538804</v>
      </c>
      <c r="BY54" s="2">
        <v>0.62575112099999997</v>
      </c>
      <c r="BZ54" s="2">
        <v>7.1440599799999998</v>
      </c>
      <c r="CA54" s="2">
        <v>0.62632428104931237</v>
      </c>
      <c r="CB54" s="2">
        <v>7.1440605548654688</v>
      </c>
      <c r="CC54" s="2">
        <v>543.47764006400007</v>
      </c>
      <c r="CD54" s="2">
        <v>46.393108751199996</v>
      </c>
      <c r="CE54" s="2">
        <v>543.1417996851452</v>
      </c>
      <c r="CF54" s="2">
        <v>46.393144436525944</v>
      </c>
      <c r="CG54" s="2">
        <v>1.021219583432E-4</v>
      </c>
      <c r="CH54" s="2">
        <v>1.0212211796451645E-4</v>
      </c>
      <c r="CI54" s="2">
        <v>3.9114354887983704E-6</v>
      </c>
      <c r="CJ54" s="2">
        <v>3.9127778765558008E-6</v>
      </c>
      <c r="CK54" s="2">
        <v>4.2526048112873855</v>
      </c>
      <c r="CL54" s="2">
        <v>0.20927676387269922</v>
      </c>
      <c r="CM54" s="2">
        <v>58.023374570513965</v>
      </c>
      <c r="CN54" s="2">
        <v>2877.5278827938314</v>
      </c>
      <c r="CO54" s="2">
        <v>490.49536088589412</v>
      </c>
      <c r="CP54" s="2">
        <v>488.33964042214933</v>
      </c>
      <c r="CQ54" s="2">
        <v>-177358.523707455</v>
      </c>
      <c r="CR54" s="2">
        <v>-261771.91714641135</v>
      </c>
      <c r="CS54" s="2">
        <v>1.0888086999797162</v>
      </c>
      <c r="CT54" s="2">
        <v>-40361.5645054915</v>
      </c>
      <c r="CU54" s="2">
        <v>-238099.59062157976</v>
      </c>
      <c r="CV54" s="2">
        <v>-64229.845200776566</v>
      </c>
      <c r="CW54" s="2">
        <v>-273927.25465722202</v>
      </c>
      <c r="CX54" s="2">
        <v>2379.8592887444192</v>
      </c>
      <c r="CY54" s="2">
        <v>2756.97433498595</v>
      </c>
      <c r="CZ54" s="2">
        <v>1.0857221998203142E-5</v>
      </c>
      <c r="DA54" s="2">
        <v>-1.0621838046053192E-3</v>
      </c>
      <c r="DB54" s="2">
        <v>-1.0825840891101508E-2</v>
      </c>
      <c r="DC54" s="2">
        <v>2750.4133467030833</v>
      </c>
      <c r="DD54" s="2">
        <v>0.32452584582089528</v>
      </c>
      <c r="DE54" s="2">
        <v>5.8110452039631139E-2</v>
      </c>
      <c r="DF54" s="2">
        <v>180.79056093787301</v>
      </c>
    </row>
    <row r="55" spans="1:110" ht="14.4" customHeight="1" x14ac:dyDescent="0.3">
      <c r="A55" s="93" t="s">
        <v>297</v>
      </c>
      <c r="B55" s="93">
        <v>15</v>
      </c>
      <c r="C55" s="93">
        <v>8.0036000000000005</v>
      </c>
      <c r="D55" s="93">
        <v>7.8776000000000002</v>
      </c>
      <c r="E55" s="94" t="s">
        <v>332</v>
      </c>
      <c r="F55" s="94" t="s">
        <v>332</v>
      </c>
      <c r="G55" s="93">
        <v>25.063536200000001</v>
      </c>
      <c r="H55" s="93">
        <v>17.651350099999998</v>
      </c>
      <c r="I55" s="93">
        <v>25.0544951</v>
      </c>
      <c r="J55" s="93">
        <v>17.651350099999998</v>
      </c>
      <c r="K55" s="93">
        <v>9.8298112799999995</v>
      </c>
      <c r="L55" s="94" t="s">
        <v>332</v>
      </c>
      <c r="M55" s="94" t="s">
        <v>332</v>
      </c>
      <c r="N55" s="93">
        <v>0.32471357099999998</v>
      </c>
      <c r="O55" s="93">
        <v>0.32480945</v>
      </c>
      <c r="P55" s="93">
        <v>0.32453912899999998</v>
      </c>
      <c r="Q55" s="93">
        <v>5.8113372199999999E-2</v>
      </c>
      <c r="R55" s="93">
        <v>5.8113542900000002E-2</v>
      </c>
      <c r="S55" s="93">
        <v>5.8113542900000002E-2</v>
      </c>
      <c r="T55" s="93">
        <v>4.2546963997468055</v>
      </c>
      <c r="U55" s="93">
        <v>0.20906157493071748</v>
      </c>
      <c r="V55" s="93">
        <v>-1.06886104E-3</v>
      </c>
      <c r="W55" s="93">
        <v>-1.7013316699999999E-2</v>
      </c>
      <c r="X55" s="93">
        <v>-1.808217774E-2</v>
      </c>
      <c r="Y55" s="93">
        <v>4.8044011665316433E-3</v>
      </c>
      <c r="Z55" s="93">
        <v>1.0005072543046081</v>
      </c>
      <c r="AA55" s="93">
        <v>-5.8732622065316431E-3</v>
      </c>
      <c r="AB55" s="93">
        <v>-1.8041628181084948E-5</v>
      </c>
      <c r="AC55" s="93">
        <v>1.0889756495549683</v>
      </c>
      <c r="AD55" s="93">
        <v>-1.0508194118189151E-3</v>
      </c>
      <c r="AE55" s="94" t="s">
        <v>332</v>
      </c>
      <c r="AF55" s="94" t="s">
        <v>332</v>
      </c>
      <c r="AG55" s="93">
        <v>181.630157</v>
      </c>
      <c r="AH55" s="93">
        <v>181.9036495</v>
      </c>
      <c r="AI55" s="93">
        <v>180.790052</v>
      </c>
      <c r="AJ55" s="93">
        <v>180.790063</v>
      </c>
      <c r="AK55" s="93">
        <v>180.790063</v>
      </c>
      <c r="AL55" s="93">
        <v>57.975524640000003</v>
      </c>
      <c r="AM55" s="93">
        <v>2874.5792136</v>
      </c>
      <c r="AN55" s="93">
        <v>4728.7369600000002</v>
      </c>
      <c r="AO55" s="93">
        <v>478.76649300000003</v>
      </c>
      <c r="AP55" s="93">
        <v>4249.9704700000002</v>
      </c>
      <c r="AQ55" s="93">
        <v>-0.32728020800000002</v>
      </c>
      <c r="AR55" s="93">
        <v>4729.0642399999997</v>
      </c>
      <c r="AS55" s="94" t="s">
        <v>332</v>
      </c>
      <c r="AT55" s="94" t="s">
        <v>332</v>
      </c>
      <c r="AU55" s="93">
        <v>-173883.704</v>
      </c>
      <c r="AV55" s="93">
        <v>-261741.01300000001</v>
      </c>
      <c r="AW55" s="94" t="s">
        <v>332</v>
      </c>
      <c r="AX55" s="94" t="s">
        <v>332</v>
      </c>
      <c r="AY55" s="93">
        <v>14.7051725</v>
      </c>
      <c r="BA55" s="122" t="s">
        <v>312</v>
      </c>
      <c r="BB55" s="1" t="s">
        <v>241</v>
      </c>
      <c r="BC55" s="2">
        <v>-2385739.1819149</v>
      </c>
      <c r="BD55" s="2">
        <v>-2535484.9617715008</v>
      </c>
      <c r="BH55" s="2">
        <v>0.42474226700000001</v>
      </c>
      <c r="BI55" s="2">
        <v>47.228553099999999</v>
      </c>
      <c r="BJ55" s="2">
        <v>0.42474227523464964</v>
      </c>
      <c r="BK55" s="2">
        <v>47.228553520712566</v>
      </c>
      <c r="BL55" s="2">
        <v>1.2146734907999999E-2</v>
      </c>
      <c r="BM55" s="2">
        <v>7.897698684E-5</v>
      </c>
      <c r="BN55" s="2">
        <v>1.2146734558363247E-2</v>
      </c>
      <c r="BO55" s="2">
        <v>7.8976982849673403E-5</v>
      </c>
      <c r="BP55" s="2">
        <v>46.359809189731735</v>
      </c>
      <c r="BQ55" s="2">
        <v>82.206505182760793</v>
      </c>
      <c r="BR55" s="2">
        <v>0.1376861183683287</v>
      </c>
      <c r="BS55" s="2">
        <v>2.0435969289592175</v>
      </c>
      <c r="BT55" s="2">
        <v>5.7204500788015762E-2</v>
      </c>
      <c r="BU55" s="2">
        <v>0.47853273444047462</v>
      </c>
      <c r="BV55" s="2">
        <v>511386.25365839369</v>
      </c>
      <c r="BW55" s="2">
        <v>370.8904124818423</v>
      </c>
      <c r="BX55" s="2">
        <v>2.3499505591781382</v>
      </c>
      <c r="BY55" s="2">
        <v>0.62564311699999997</v>
      </c>
      <c r="BZ55" s="2">
        <v>7.14409384</v>
      </c>
      <c r="CA55" s="2">
        <v>0.62659072217277889</v>
      </c>
      <c r="CB55" s="2">
        <v>7.1440944049254123</v>
      </c>
      <c r="CC55" s="2">
        <v>542.80533143999992</v>
      </c>
      <c r="CD55" s="2">
        <v>46.345486072</v>
      </c>
      <c r="CE55" s="2">
        <v>542.24914965392873</v>
      </c>
      <c r="CF55" s="2">
        <v>46.345521742858637</v>
      </c>
      <c r="CG55" s="2">
        <v>1.0191272596E-4</v>
      </c>
      <c r="CH55" s="2">
        <v>1.0191288653237744E-4</v>
      </c>
      <c r="CI55" s="2">
        <v>3.9034262219959268E-6</v>
      </c>
      <c r="CJ55" s="2">
        <v>3.9047658781356883E-6</v>
      </c>
      <c r="CK55" s="2">
        <v>4.2546997684186234</v>
      </c>
      <c r="CL55" s="2">
        <v>0.20906173094069894</v>
      </c>
      <c r="CM55" s="2">
        <v>57.975571661724416</v>
      </c>
      <c r="CN55" s="2">
        <v>2874.5814621264371</v>
      </c>
      <c r="CO55" s="2">
        <v>490.52339560963088</v>
      </c>
      <c r="CP55" s="2">
        <v>488.36802383081954</v>
      </c>
      <c r="CQ55" s="2">
        <v>-177314.20119128437</v>
      </c>
      <c r="CR55" s="2">
        <v>-261772.14995350657</v>
      </c>
      <c r="CS55" s="2">
        <v>1.0888077238726304</v>
      </c>
      <c r="CT55" s="2">
        <v>-40344.693761262068</v>
      </c>
      <c r="CU55" s="2">
        <v>-238077.56689052869</v>
      </c>
      <c r="CV55" s="2">
        <v>-64229.886804383881</v>
      </c>
      <c r="CW55" s="2">
        <v>-273927.27173814963</v>
      </c>
      <c r="CX55" s="2">
        <v>4093.6119160061426</v>
      </c>
      <c r="CY55" s="2">
        <v>4729.064250456915</v>
      </c>
      <c r="CZ55" s="2">
        <v>1.0864950304529344E-5</v>
      </c>
      <c r="DA55" s="2">
        <v>-1.0619985876080663E-3</v>
      </c>
      <c r="DB55" s="2">
        <v>-1.7985681261484296E-2</v>
      </c>
      <c r="DC55" s="2">
        <v>4703.8315852210999</v>
      </c>
      <c r="DD55" s="2">
        <v>0.32453918241959784</v>
      </c>
      <c r="DE55" s="2">
        <v>5.8113383345695817E-2</v>
      </c>
      <c r="DF55" s="2">
        <v>180.79005451560565</v>
      </c>
    </row>
    <row r="56" spans="1:110" ht="16.2" x14ac:dyDescent="0.3">
      <c r="A56" s="93" t="s">
        <v>297</v>
      </c>
      <c r="B56" s="93">
        <v>16</v>
      </c>
      <c r="C56" s="93">
        <v>7.8776000000000002</v>
      </c>
      <c r="D56" s="93">
        <v>7.7515999999999998</v>
      </c>
      <c r="E56" s="94" t="s">
        <v>332</v>
      </c>
      <c r="F56" s="94" t="s">
        <v>332</v>
      </c>
      <c r="G56" s="93">
        <v>25.045453999999999</v>
      </c>
      <c r="H56" s="93">
        <v>17.621397999999999</v>
      </c>
      <c r="I56" s="93">
        <v>25.030477949999998</v>
      </c>
      <c r="J56" s="93">
        <v>17.621397999999999</v>
      </c>
      <c r="K56" s="93">
        <v>9.8307233200000006</v>
      </c>
      <c r="L56" s="94" t="s">
        <v>332</v>
      </c>
      <c r="M56" s="94" t="s">
        <v>332</v>
      </c>
      <c r="N56" s="93">
        <v>0.32490532900000002</v>
      </c>
      <c r="O56" s="93">
        <v>0.3250693415</v>
      </c>
      <c r="P56" s="93">
        <v>0.324606907</v>
      </c>
      <c r="Q56" s="93">
        <v>5.8127767900000002E-2</v>
      </c>
      <c r="R56" s="93">
        <v>5.81257289E-2</v>
      </c>
      <c r="S56" s="93">
        <v>5.81257289E-2</v>
      </c>
      <c r="T56" s="93">
        <v>4.258165607695287</v>
      </c>
      <c r="U56" s="93">
        <v>0.20870441859569411</v>
      </c>
      <c r="V56" s="93">
        <v>-1.52588805E-3</v>
      </c>
      <c r="W56" s="93">
        <v>-2.84262076E-2</v>
      </c>
      <c r="X56" s="93">
        <v>-2.995209565E-2</v>
      </c>
      <c r="Y56" s="93">
        <v>8.2106199594905137E-3</v>
      </c>
      <c r="Z56" s="93">
        <v>1.0008432535118927</v>
      </c>
      <c r="AA56" s="93">
        <v>-9.7365080094905139E-3</v>
      </c>
      <c r="AB56" s="93">
        <v>2.1509934173876929E-4</v>
      </c>
      <c r="AC56" s="93">
        <v>1.0886826952610673</v>
      </c>
      <c r="AD56" s="93">
        <v>-1.7409873917387693E-3</v>
      </c>
      <c r="AE56" s="94" t="s">
        <v>332</v>
      </c>
      <c r="AF56" s="94" t="s">
        <v>332</v>
      </c>
      <c r="AG56" s="93">
        <v>182.177142</v>
      </c>
      <c r="AH56" s="93">
        <v>182.63111550000002</v>
      </c>
      <c r="AI56" s="93">
        <v>180.786283</v>
      </c>
      <c r="AJ56" s="93">
        <v>180.78646800000001</v>
      </c>
      <c r="AK56" s="93">
        <v>180.78646800000001</v>
      </c>
      <c r="AL56" s="93">
        <v>57.896951039999998</v>
      </c>
      <c r="AM56" s="93">
        <v>2869.6502627999998</v>
      </c>
      <c r="AN56" s="93">
        <v>7879.51397</v>
      </c>
      <c r="AO56" s="93">
        <v>791.633826</v>
      </c>
      <c r="AP56" s="93">
        <v>7087.88015</v>
      </c>
      <c r="AQ56" s="93">
        <v>-5.2161922299999999</v>
      </c>
      <c r="AR56" s="93">
        <v>7884.7301699999998</v>
      </c>
      <c r="AS56" s="94" t="s">
        <v>332</v>
      </c>
      <c r="AT56" s="94" t="s">
        <v>332</v>
      </c>
      <c r="AU56" s="93">
        <v>-173820.43700000001</v>
      </c>
      <c r="AV56" s="93">
        <v>-261738.753</v>
      </c>
      <c r="AW56" s="94" t="s">
        <v>332</v>
      </c>
      <c r="AX56" s="94" t="s">
        <v>332</v>
      </c>
      <c r="AY56" s="93">
        <v>14.7052716</v>
      </c>
      <c r="BA56" s="124"/>
      <c r="BB56" s="7" t="s">
        <v>313</v>
      </c>
      <c r="BC56" s="2">
        <v>99432.940443200016</v>
      </c>
      <c r="BD56" s="2">
        <v>10768.449463074399</v>
      </c>
      <c r="BH56" s="2">
        <v>0.42379090899999999</v>
      </c>
      <c r="BI56" s="2">
        <v>47.228420200000002</v>
      </c>
      <c r="BJ56" s="2">
        <v>0.42379091799716112</v>
      </c>
      <c r="BK56" s="2">
        <v>47.228420662974273</v>
      </c>
      <c r="BL56" s="2">
        <v>1.2186979632E-2</v>
      </c>
      <c r="BM56" s="2">
        <v>7.8975433439999992E-5</v>
      </c>
      <c r="BN56" s="2">
        <v>1.2186979275387932E-2</v>
      </c>
      <c r="BO56" s="2">
        <v>7.8975429386179711E-5</v>
      </c>
      <c r="BP56" s="2">
        <v>46.27133924766639</v>
      </c>
      <c r="BQ56" s="2">
        <v>82.20680057439877</v>
      </c>
      <c r="BR56" s="2">
        <v>0.13797930308921327</v>
      </c>
      <c r="BS56" s="2">
        <v>2.0435366215745678</v>
      </c>
      <c r="BT56" s="2">
        <v>5.7304885001712977E-2</v>
      </c>
      <c r="BU56" s="2">
        <v>0.47853194779817643</v>
      </c>
      <c r="BV56" s="2">
        <v>511389.03975829907</v>
      </c>
      <c r="BW56" s="2">
        <v>371.36668238544837</v>
      </c>
      <c r="BX56" s="2">
        <v>2.3459695908448923</v>
      </c>
      <c r="BY56" s="2">
        <v>0.62546167100000005</v>
      </c>
      <c r="BZ56" s="2">
        <v>7.1442475099999996</v>
      </c>
      <c r="CA56" s="2">
        <v>0.62703097982190681</v>
      </c>
      <c r="CB56" s="2">
        <v>7.1442480578480057</v>
      </c>
      <c r="CC56" s="2">
        <v>541.69280007199995</v>
      </c>
      <c r="CD56" s="2">
        <v>46.266888756</v>
      </c>
      <c r="CE56" s="2">
        <v>540.77255250756241</v>
      </c>
      <c r="CF56" s="2">
        <v>46.266924417140629</v>
      </c>
      <c r="CG56" s="2">
        <v>1.015668180312E-4</v>
      </c>
      <c r="CH56" s="2">
        <v>1.015669780189406E-4</v>
      </c>
      <c r="CI56" s="2">
        <v>3.8902120926680251E-6</v>
      </c>
      <c r="CJ56" s="2">
        <v>3.8915472320299199E-6</v>
      </c>
      <c r="CK56" s="2">
        <v>4.2581689768179087</v>
      </c>
      <c r="CL56" s="2">
        <v>0.20870457434767536</v>
      </c>
      <c r="CM56" s="2">
        <v>57.896998047073517</v>
      </c>
      <c r="CN56" s="2">
        <v>2869.6525083311676</v>
      </c>
      <c r="CO56" s="2">
        <v>490.56890787278519</v>
      </c>
      <c r="CP56" s="2">
        <v>488.41411258366253</v>
      </c>
      <c r="CQ56" s="2">
        <v>-177236.92387974911</v>
      </c>
      <c r="CR56" s="2">
        <v>-261769.8903658147</v>
      </c>
      <c r="CS56" s="2">
        <v>1.0888218585149894</v>
      </c>
      <c r="CT56" s="2">
        <v>-40316.649488298826</v>
      </c>
      <c r="CU56" s="2">
        <v>-238041.16709526163</v>
      </c>
      <c r="CV56" s="2">
        <v>-64230.20827364584</v>
      </c>
      <c r="CW56" s="2">
        <v>-273927.56562194508</v>
      </c>
      <c r="CX56" s="2">
        <v>6828.1263268664297</v>
      </c>
      <c r="CY56" s="2">
        <v>7884.7299549858017</v>
      </c>
      <c r="CZ56" s="2">
        <v>1.0877734458570828E-5</v>
      </c>
      <c r="DA56" s="2">
        <v>-1.5147697871294927E-3</v>
      </c>
      <c r="DB56" s="2">
        <v>-2.9780673700428032E-2</v>
      </c>
      <c r="DC56" s="2">
        <v>7834.9279467375563</v>
      </c>
      <c r="DD56" s="2">
        <v>0.3246070006304726</v>
      </c>
      <c r="DE56" s="2">
        <v>5.8127787622320896E-2</v>
      </c>
      <c r="DF56" s="2">
        <v>180.78628370428126</v>
      </c>
    </row>
    <row r="57" spans="1:110" ht="16.2" x14ac:dyDescent="0.3">
      <c r="A57" s="93" t="s">
        <v>298</v>
      </c>
      <c r="B57" s="93">
        <v>17</v>
      </c>
      <c r="C57" s="93">
        <v>6.8705999999999996</v>
      </c>
      <c r="D57" s="93">
        <v>6.6045999999999996</v>
      </c>
      <c r="E57" s="94" t="s">
        <v>332</v>
      </c>
      <c r="F57" s="93">
        <v>34.003232799999999</v>
      </c>
      <c r="G57" s="93">
        <v>25.0155019</v>
      </c>
      <c r="H57" s="93">
        <v>54.513761899999999</v>
      </c>
      <c r="I57" s="93">
        <v>26.460067500000001</v>
      </c>
      <c r="J57" s="93">
        <v>54.513761899999999</v>
      </c>
      <c r="K57" s="93">
        <v>17.574821700000001</v>
      </c>
      <c r="L57" s="94" t="s">
        <v>332</v>
      </c>
      <c r="M57" s="93">
        <v>0.20914556200000001</v>
      </c>
      <c r="N57" s="93">
        <v>0.32523335399999997</v>
      </c>
      <c r="O57" s="93">
        <v>0.2383103305</v>
      </c>
      <c r="P57" s="93">
        <v>0.38081559999999998</v>
      </c>
      <c r="Q57" s="93">
        <v>7.0435853800000003E-2</v>
      </c>
      <c r="R57" s="93">
        <v>7.7492610700000006E-2</v>
      </c>
      <c r="S57" s="93">
        <v>7.7492610700000006E-2</v>
      </c>
      <c r="T57" s="93">
        <v>4.5655501079759757</v>
      </c>
      <c r="U57" s="93">
        <v>0.64029735342490979</v>
      </c>
      <c r="V57" s="93">
        <v>-3.9114680900000001</v>
      </c>
      <c r="W57" s="93">
        <v>6.8005992800000001</v>
      </c>
      <c r="X57" s="93">
        <v>2.8891311900000001</v>
      </c>
      <c r="Y57" s="93">
        <v>-4.5999778987467579</v>
      </c>
      <c r="Z57" s="93">
        <v>0.9571649314692724</v>
      </c>
      <c r="AA57" s="93">
        <v>0.68850980874675827</v>
      </c>
      <c r="AB57" s="93">
        <v>-4.1353544085678982</v>
      </c>
      <c r="AC57" s="93">
        <v>1.1088820084341156</v>
      </c>
      <c r="AD57" s="93">
        <v>0.22388631856789776</v>
      </c>
      <c r="AE57" s="94" t="s">
        <v>332</v>
      </c>
      <c r="AF57" s="93">
        <v>117.002469</v>
      </c>
      <c r="AG57" s="93">
        <v>183.08508900000001</v>
      </c>
      <c r="AH57" s="93">
        <v>187.2164975</v>
      </c>
      <c r="AI57" s="93">
        <v>177.30500000000001</v>
      </c>
      <c r="AJ57" s="93">
        <v>176.24316400000001</v>
      </c>
      <c r="AK57" s="93">
        <v>176.24316400000001</v>
      </c>
      <c r="AL57" s="93">
        <v>60.682435920000003</v>
      </c>
      <c r="AM57" s="93">
        <v>8675.3507760000011</v>
      </c>
      <c r="AN57" s="93">
        <v>-1450713.86</v>
      </c>
      <c r="AO57" s="93">
        <v>6164.3666499999999</v>
      </c>
      <c r="AP57" s="93">
        <v>-1456878.22</v>
      </c>
      <c r="AQ57" s="93">
        <v>161895.75099999999</v>
      </c>
      <c r="AR57" s="93">
        <v>-1612609.61</v>
      </c>
      <c r="AS57" s="94" t="s">
        <v>332</v>
      </c>
      <c r="AT57" s="93">
        <v>-235403.459</v>
      </c>
      <c r="AU57" s="93">
        <v>-173713.57399999999</v>
      </c>
      <c r="AV57" s="93">
        <v>-258052.182</v>
      </c>
      <c r="AW57" s="94" t="s">
        <v>332</v>
      </c>
      <c r="AX57" s="93">
        <v>18.622261200000001</v>
      </c>
      <c r="AY57" s="93">
        <v>14.705370500000001</v>
      </c>
      <c r="BA57" s="124"/>
      <c r="BB57" s="7" t="s">
        <v>314</v>
      </c>
      <c r="BC57" s="2">
        <v>-2485172.1217538998</v>
      </c>
      <c r="BD57" s="2">
        <v>-2546253.4038521997</v>
      </c>
      <c r="BH57" s="2">
        <v>0.420294785</v>
      </c>
      <c r="BI57" s="2">
        <v>46.962326900000001</v>
      </c>
      <c r="BJ57" s="2">
        <v>0.4202947937188492</v>
      </c>
      <c r="BK57" s="2">
        <v>46.962327311505852</v>
      </c>
      <c r="BL57" s="2">
        <v>1.2442637268E-2</v>
      </c>
      <c r="BM57" s="2">
        <v>7.71952878E-5</v>
      </c>
      <c r="BN57" s="2">
        <v>1.2442636885428703E-2</v>
      </c>
      <c r="BO57" s="2">
        <v>7.719528385617848E-5</v>
      </c>
      <c r="BP57" s="2">
        <v>46.793170047977512</v>
      </c>
      <c r="BQ57" s="2">
        <v>82.776369584953301</v>
      </c>
      <c r="BR57" s="2">
        <v>0.13595620901650818</v>
      </c>
      <c r="BS57" s="2">
        <v>1.9526337941726104</v>
      </c>
      <c r="BT57" s="2">
        <v>5.7793024738030156E-2</v>
      </c>
      <c r="BU57" s="2">
        <v>0.4744589415018205</v>
      </c>
      <c r="BV57" s="2">
        <v>512470.44324856531</v>
      </c>
      <c r="BW57" s="2">
        <v>395.84246121407722</v>
      </c>
      <c r="BX57" s="2">
        <v>7.2986406687625029</v>
      </c>
      <c r="BY57" s="2">
        <v>0.61568073199999995</v>
      </c>
      <c r="BZ57" s="2">
        <v>7.2955944300000004</v>
      </c>
      <c r="CA57" s="2">
        <v>0.62153029966729734</v>
      </c>
      <c r="CB57" s="2">
        <v>7.2955949946031957</v>
      </c>
      <c r="CC57" s="2">
        <v>539.85340015999998</v>
      </c>
      <c r="CD57" s="2">
        <v>144.20719767759999</v>
      </c>
      <c r="CE57" s="2">
        <v>569.56647600208191</v>
      </c>
      <c r="CF57" s="2">
        <v>144.20730851330975</v>
      </c>
      <c r="CG57" s="2">
        <v>9.7444736336799989E-4</v>
      </c>
      <c r="CH57" s="2">
        <v>9.7444889416097079E-4</v>
      </c>
      <c r="CI57" s="2">
        <v>3.765411914460285E-5</v>
      </c>
      <c r="CJ57" s="2">
        <v>3.7667041851372598E-5</v>
      </c>
      <c r="CK57" s="2">
        <v>4.5655537568070645</v>
      </c>
      <c r="CL57" s="2">
        <v>0.64029795013209234</v>
      </c>
      <c r="CM57" s="2">
        <v>60.682486247397406</v>
      </c>
      <c r="CN57" s="2">
        <v>8675.3591297926087</v>
      </c>
      <c r="CO57" s="2">
        <v>415.4266774363623</v>
      </c>
      <c r="CP57" s="2">
        <v>413.47878861705766</v>
      </c>
      <c r="CQ57" s="2">
        <v>-194209.6971065799</v>
      </c>
      <c r="CR57" s="2">
        <v>-258083.49513938549</v>
      </c>
      <c r="CS57" s="2">
        <v>1.109626265550244</v>
      </c>
      <c r="CT57" s="2">
        <v>-40048.019425850012</v>
      </c>
      <c r="CU57" s="2">
        <v>-237848.8572359322</v>
      </c>
      <c r="CV57" s="2">
        <v>-64581.339073841809</v>
      </c>
      <c r="CW57" s="2">
        <v>-274304.15017358214</v>
      </c>
      <c r="CX57" s="2">
        <v>-1460868.2172155909</v>
      </c>
      <c r="CY57" s="2">
        <v>-1612824.7591746722</v>
      </c>
      <c r="CZ57" s="2">
        <v>3.3819127692045755E-5</v>
      </c>
      <c r="DA57" s="2">
        <v>-4.0132363090016332</v>
      </c>
      <c r="DB57" s="2">
        <v>3.0894648426757256</v>
      </c>
      <c r="DC57" s="2">
        <v>-1518194.7771923165</v>
      </c>
      <c r="DD57" s="2">
        <v>0.379808188297039</v>
      </c>
      <c r="DE57" s="2">
        <v>7.0206404570602385E-2</v>
      </c>
      <c r="DF57" s="2">
        <v>177.36950486757519</v>
      </c>
    </row>
    <row r="58" spans="1:110" ht="16.2" x14ac:dyDescent="0.3">
      <c r="A58" s="93" t="s">
        <v>298</v>
      </c>
      <c r="B58" s="93">
        <v>18</v>
      </c>
      <c r="C58" s="93">
        <v>6.6045999999999996</v>
      </c>
      <c r="D58" s="93">
        <v>6.3385999999999996</v>
      </c>
      <c r="E58" s="94" t="s">
        <v>332</v>
      </c>
      <c r="F58" s="94" t="s">
        <v>332</v>
      </c>
      <c r="G58" s="93">
        <v>27.904633100000002</v>
      </c>
      <c r="H58" s="93">
        <v>55.167476299999997</v>
      </c>
      <c r="I58" s="93">
        <v>28.231490300000001</v>
      </c>
      <c r="J58" s="93">
        <v>55.167476299999997</v>
      </c>
      <c r="K58" s="93">
        <v>17.846392999999999</v>
      </c>
      <c r="L58" s="94" t="s">
        <v>332</v>
      </c>
      <c r="M58" s="94" t="s">
        <v>332</v>
      </c>
      <c r="N58" s="93">
        <v>0.151387307</v>
      </c>
      <c r="O58" s="93">
        <v>0.1078436227</v>
      </c>
      <c r="P58" s="93">
        <v>0.17509467500000001</v>
      </c>
      <c r="Q58" s="93">
        <v>2.9267187600000001E-2</v>
      </c>
      <c r="R58" s="93">
        <v>3.3286031000000001E-2</v>
      </c>
      <c r="S58" s="93">
        <v>3.3286031000000001E-2</v>
      </c>
      <c r="T58" s="93">
        <v>4.9683709676560559</v>
      </c>
      <c r="U58" s="93">
        <v>0.67058755632256395</v>
      </c>
      <c r="V58" s="93">
        <v>-2.3881073800000001</v>
      </c>
      <c r="W58" s="93">
        <v>3.0418217300000001</v>
      </c>
      <c r="X58" s="93">
        <v>0.65371435</v>
      </c>
      <c r="Y58" s="93">
        <v>-2.4586063037149759</v>
      </c>
      <c r="Z58" s="93">
        <v>0.99113863596451579</v>
      </c>
      <c r="AA58" s="93">
        <v>7.049892371497575E-2</v>
      </c>
      <c r="AB58" s="93">
        <v>-2.4098669361192449</v>
      </c>
      <c r="AC58" s="93">
        <v>1.0547410160915376</v>
      </c>
      <c r="AD58" s="93">
        <v>2.1759556119244849E-2</v>
      </c>
      <c r="AE58" s="94" t="s">
        <v>332</v>
      </c>
      <c r="AF58" s="94" t="s">
        <v>332</v>
      </c>
      <c r="AG58" s="93">
        <v>191.34790599999999</v>
      </c>
      <c r="AH58" s="93">
        <v>193.15357449999999</v>
      </c>
      <c r="AI58" s="93">
        <v>189.05702299999999</v>
      </c>
      <c r="AJ58" s="93">
        <v>188.72131999999999</v>
      </c>
      <c r="AK58" s="93">
        <v>188.72131999999999</v>
      </c>
      <c r="AL58" s="93">
        <v>64.343188799999993</v>
      </c>
      <c r="AM58" s="93">
        <v>9345.0266639999991</v>
      </c>
      <c r="AN58" s="93">
        <v>-623624.31200000003</v>
      </c>
      <c r="AO58" s="93">
        <v>2630.6059399999999</v>
      </c>
      <c r="AP58" s="93">
        <v>-626254.91799999995</v>
      </c>
      <c r="AQ58" s="93">
        <v>55986.924299999999</v>
      </c>
      <c r="AR58" s="93">
        <v>-679611.23600000003</v>
      </c>
      <c r="AS58" s="94" t="s">
        <v>332</v>
      </c>
      <c r="AT58" s="94" t="s">
        <v>332</v>
      </c>
      <c r="AU58" s="93">
        <v>-207716.26500000001</v>
      </c>
      <c r="AV58" s="93">
        <v>-266298.56</v>
      </c>
      <c r="AW58" s="94" t="s">
        <v>332</v>
      </c>
      <c r="AX58" s="94" t="s">
        <v>332</v>
      </c>
      <c r="AY58" s="93">
        <v>14.7055852</v>
      </c>
      <c r="BA58" s="124"/>
      <c r="BB58" s="7" t="s">
        <v>315</v>
      </c>
      <c r="BC58" s="2">
        <v>178758.87014755199</v>
      </c>
      <c r="BD58" s="2">
        <v>256666.10218276997</v>
      </c>
      <c r="BH58" s="2">
        <v>0.415997799</v>
      </c>
      <c r="BI58" s="2">
        <v>47.505096199999997</v>
      </c>
      <c r="BJ58" s="2">
        <v>0.41599780594976243</v>
      </c>
      <c r="BK58" s="2">
        <v>47.505096644643316</v>
      </c>
      <c r="BL58" s="2">
        <v>1.2777556788000001E-2</v>
      </c>
      <c r="BM58" s="2">
        <v>8.2410597719999993E-5</v>
      </c>
      <c r="BN58" s="2">
        <v>1.2777556473259358E-2</v>
      </c>
      <c r="BO58" s="2">
        <v>8.2410593967057713E-5</v>
      </c>
      <c r="BP58" s="2">
        <v>48.617625638328342</v>
      </c>
      <c r="BQ58" s="2">
        <v>81.656734960605007</v>
      </c>
      <c r="BR58" s="2">
        <v>0.13241533457896795</v>
      </c>
      <c r="BS58" s="2">
        <v>2.1767299198211325</v>
      </c>
      <c r="BT58" s="2">
        <v>5.8331333989496227E-2</v>
      </c>
      <c r="BU58" s="2">
        <v>0.47951612311877928</v>
      </c>
      <c r="BV58" s="2">
        <v>503441.91124590195</v>
      </c>
      <c r="BW58" s="2">
        <v>426.70546520922005</v>
      </c>
      <c r="BX58" s="2">
        <v>7.3017734147661733</v>
      </c>
      <c r="BY58" s="2">
        <v>0.61088021699999995</v>
      </c>
      <c r="BZ58" s="2">
        <v>6.8112967400000004</v>
      </c>
      <c r="CA58" s="2">
        <v>0.61275897403552093</v>
      </c>
      <c r="CB58" s="2">
        <v>6.8112972375121261</v>
      </c>
      <c r="CC58" s="2">
        <v>599.49009125600003</v>
      </c>
      <c r="CD58" s="2">
        <v>144.74778042879998</v>
      </c>
      <c r="CE58" s="2">
        <v>606.43951199941125</v>
      </c>
      <c r="CF58" s="2">
        <v>144.74789230008628</v>
      </c>
      <c r="CG58" s="2">
        <v>1.0066853903039998E-3</v>
      </c>
      <c r="CH58" s="2">
        <v>1.0066869702214135E-3</v>
      </c>
      <c r="CI58" s="2">
        <v>3.7686450101832993E-5</v>
      </c>
      <c r="CJ58" s="2">
        <v>3.769938392837834E-5</v>
      </c>
      <c r="CK58" s="2">
        <v>4.9683750379410752</v>
      </c>
      <c r="CL58" s="2">
        <v>0.67058793682047435</v>
      </c>
      <c r="CM58" s="2">
        <v>64.343243306549866</v>
      </c>
      <c r="CN58" s="2">
        <v>9345.032380763183</v>
      </c>
      <c r="CO58" s="2">
        <v>421.84597231012327</v>
      </c>
      <c r="CP58" s="2">
        <v>419.92074120813771</v>
      </c>
      <c r="CQ58" s="2">
        <v>-219788.8003844998</v>
      </c>
      <c r="CR58" s="2">
        <v>-266329.51678309677</v>
      </c>
      <c r="CS58" s="2">
        <v>1.0569578589531885</v>
      </c>
      <c r="CT58" s="2">
        <v>-39468.624444033288</v>
      </c>
      <c r="CU58" s="2">
        <v>-237623.52794754758</v>
      </c>
      <c r="CV58" s="2">
        <v>-63487.564314637115</v>
      </c>
      <c r="CW58" s="2">
        <v>-273281.77766712051</v>
      </c>
      <c r="CX58" s="2">
        <v>-628553.09755686834</v>
      </c>
      <c r="CY58" s="2">
        <v>-679659.32884286647</v>
      </c>
      <c r="CZ58" s="2">
        <v>3.8181841153904606E-5</v>
      </c>
      <c r="DA58" s="2">
        <v>-2.3925482689156463</v>
      </c>
      <c r="DB58" s="2">
        <v>0.67582495003569321</v>
      </c>
      <c r="DC58" s="2">
        <v>-630010.6414581585</v>
      </c>
      <c r="DD58" s="2">
        <v>0.17499022455536892</v>
      </c>
      <c r="DE58" s="2">
        <v>2.9248574330176465E-2</v>
      </c>
      <c r="DF58" s="2">
        <v>189.06239264415453</v>
      </c>
    </row>
    <row r="59" spans="1:110" ht="16.8" thickBot="1" x14ac:dyDescent="0.35">
      <c r="A59" s="93" t="s">
        <v>298</v>
      </c>
      <c r="B59" s="93">
        <v>19</v>
      </c>
      <c r="C59" s="93">
        <v>6.3385999999999996</v>
      </c>
      <c r="D59" s="93">
        <v>6.0725999999999898</v>
      </c>
      <c r="E59" s="94" t="s">
        <v>332</v>
      </c>
      <c r="F59" s="94" t="s">
        <v>332</v>
      </c>
      <c r="G59" s="93">
        <v>28.5583475</v>
      </c>
      <c r="H59" s="93">
        <v>55.419668399999999</v>
      </c>
      <c r="I59" s="93">
        <v>28.684443549999997</v>
      </c>
      <c r="J59" s="93">
        <v>55.419668399999999</v>
      </c>
      <c r="K59" s="93">
        <v>17.955423</v>
      </c>
      <c r="L59" s="94" t="s">
        <v>332</v>
      </c>
      <c r="M59" s="94" t="s">
        <v>332</v>
      </c>
      <c r="N59" s="93">
        <v>6.4299938400000006E-2</v>
      </c>
      <c r="O59" s="93">
        <v>4.5409037650000005E-2</v>
      </c>
      <c r="P59" s="93">
        <v>7.4103947700000006E-2</v>
      </c>
      <c r="Q59" s="93">
        <v>1.19842339E-2</v>
      </c>
      <c r="R59" s="93">
        <v>1.37858661E-2</v>
      </c>
      <c r="S59" s="93">
        <v>1.37858661E-2</v>
      </c>
      <c r="T59" s="93">
        <v>5.0934355455049456</v>
      </c>
      <c r="U59" s="93">
        <v>0.67790561862146848</v>
      </c>
      <c r="V59" s="93">
        <v>-1.0722982000000001</v>
      </c>
      <c r="W59" s="93">
        <v>1.3244902700000001</v>
      </c>
      <c r="X59" s="93">
        <v>0.25219206999999999</v>
      </c>
      <c r="Y59" s="93">
        <v>-1.0837499992016615</v>
      </c>
      <c r="Z59" s="93">
        <v>0.99667241705713983</v>
      </c>
      <c r="AA59" s="93">
        <v>1.1451799201661436E-2</v>
      </c>
      <c r="AB59" s="93">
        <v>-1.0757748861085019</v>
      </c>
      <c r="AC59" s="93">
        <v>1.024899434051284</v>
      </c>
      <c r="AD59" s="93">
        <v>3.476686108501827E-3</v>
      </c>
      <c r="AE59" s="94" t="s">
        <v>332</v>
      </c>
      <c r="AF59" s="94" t="s">
        <v>332</v>
      </c>
      <c r="AG59" s="93">
        <v>194.95924299999999</v>
      </c>
      <c r="AH59" s="93">
        <v>195.6798885</v>
      </c>
      <c r="AI59" s="93">
        <v>193.99162699999999</v>
      </c>
      <c r="AJ59" s="93">
        <v>193.858645</v>
      </c>
      <c r="AK59" s="93">
        <v>193.858645</v>
      </c>
      <c r="AL59" s="93">
        <v>65.626282439999997</v>
      </c>
      <c r="AM59" s="93">
        <v>9662.8226759999998</v>
      </c>
      <c r="AN59" s="93">
        <v>-270719.25799999997</v>
      </c>
      <c r="AO59" s="93">
        <v>1140.18724</v>
      </c>
      <c r="AP59" s="93">
        <v>-271859.44500000001</v>
      </c>
      <c r="AQ59" s="93">
        <v>23072.535500000002</v>
      </c>
      <c r="AR59" s="93">
        <v>-293791.79399999999</v>
      </c>
      <c r="AS59" s="94" t="s">
        <v>332</v>
      </c>
      <c r="AT59" s="94" t="s">
        <v>332</v>
      </c>
      <c r="AU59" s="93">
        <v>-224798.38699999999</v>
      </c>
      <c r="AV59" s="93">
        <v>-269971.64</v>
      </c>
      <c r="AW59" s="94" t="s">
        <v>332</v>
      </c>
      <c r="AX59" s="94" t="s">
        <v>332</v>
      </c>
      <c r="AY59" s="93">
        <v>14.705801299999999</v>
      </c>
      <c r="BA59" s="126"/>
      <c r="BB59" s="12" t="s">
        <v>316</v>
      </c>
      <c r="BC59" s="2">
        <v>-2564498.0518989</v>
      </c>
      <c r="BD59" s="2">
        <v>-2792151.0625750003</v>
      </c>
      <c r="BH59" s="2">
        <v>0.414348096</v>
      </c>
      <c r="BI59" s="2">
        <v>47.864016399999997</v>
      </c>
      <c r="BJ59" s="2">
        <v>0.41434810215193774</v>
      </c>
      <c r="BK59" s="2">
        <v>47.864016825992366</v>
      </c>
      <c r="BL59" s="2">
        <v>1.2921316775999999E-2</v>
      </c>
      <c r="BM59" s="2">
        <v>8.4270289680000003E-5</v>
      </c>
      <c r="BN59" s="2">
        <v>1.2921316486398811E-2</v>
      </c>
      <c r="BO59" s="2">
        <v>8.4270286220325467E-5</v>
      </c>
      <c r="BP59" s="2">
        <v>50.566232587080854</v>
      </c>
      <c r="BQ59" s="2">
        <v>81.127290566382385</v>
      </c>
      <c r="BR59" s="2">
        <v>0.130555228090841</v>
      </c>
      <c r="BS59" s="2">
        <v>2.301381426444074</v>
      </c>
      <c r="BT59" s="2">
        <v>5.8517503612552847E-2</v>
      </c>
      <c r="BU59" s="2">
        <v>0.48442244206973634</v>
      </c>
      <c r="BV59" s="2">
        <v>499294.02352457336</v>
      </c>
      <c r="BW59" s="2">
        <v>435.27779841143638</v>
      </c>
      <c r="BX59" s="2">
        <v>7.28014821689501</v>
      </c>
      <c r="BY59" s="2">
        <v>0.60769670399999998</v>
      </c>
      <c r="BZ59" s="2">
        <v>6.6715536200000001</v>
      </c>
      <c r="CA59" s="2">
        <v>0.60820774409185874</v>
      </c>
      <c r="CB59" s="2">
        <v>6.6715540368409485</v>
      </c>
      <c r="CC59" s="2">
        <v>613.47930187999998</v>
      </c>
      <c r="CD59" s="2">
        <v>144.09044416239999</v>
      </c>
      <c r="CE59" s="2">
        <v>616.31761502390532</v>
      </c>
      <c r="CF59" s="2">
        <v>144.0905562714357</v>
      </c>
      <c r="CG59" s="2">
        <v>1.0177542939760001E-3</v>
      </c>
      <c r="CH59" s="2">
        <v>1.017755894321759E-3</v>
      </c>
      <c r="CI59" s="2">
        <v>3.7463553207739306E-5</v>
      </c>
      <c r="CJ59" s="2">
        <v>3.7476410865817041E-5</v>
      </c>
      <c r="CK59" s="2">
        <v>5.0934397347095759</v>
      </c>
      <c r="CL59" s="2">
        <v>0.67790601770496617</v>
      </c>
      <c r="CM59" s="2">
        <v>65.626336124198104</v>
      </c>
      <c r="CN59" s="2">
        <v>9662.8287717310832</v>
      </c>
      <c r="CO59" s="2">
        <v>424.42318028490536</v>
      </c>
      <c r="CP59" s="2">
        <v>422.5166333965567</v>
      </c>
      <c r="CQ59" s="2">
        <v>-232060.67045522147</v>
      </c>
      <c r="CR59" s="2">
        <v>-270002.36503050319</v>
      </c>
      <c r="CS59" s="2">
        <v>1.0262565340228926</v>
      </c>
      <c r="CT59" s="2">
        <v>-38979.996631427457</v>
      </c>
      <c r="CU59" s="2">
        <v>-237527.37408780752</v>
      </c>
      <c r="CV59" s="2">
        <v>-63045.965276686489</v>
      </c>
      <c r="CW59" s="2">
        <v>-272864.16653137858</v>
      </c>
      <c r="CX59" s="2">
        <v>-272804.51561406546</v>
      </c>
      <c r="CY59" s="2">
        <v>-293801.85851901717</v>
      </c>
      <c r="CZ59" s="2">
        <v>3.9412149595668774E-5</v>
      </c>
      <c r="DA59" s="2">
        <v>-1.0703058862654895</v>
      </c>
      <c r="DB59" s="2">
        <v>0.25605730113037628</v>
      </c>
      <c r="DC59" s="2">
        <v>-271347.45330196829</v>
      </c>
      <c r="DD59" s="2">
        <v>7.4089352589259611E-2</v>
      </c>
      <c r="DE59" s="2">
        <v>1.1981754791802482E-2</v>
      </c>
      <c r="DF59" s="2">
        <v>193.99233522866214</v>
      </c>
    </row>
    <row r="60" spans="1:110" ht="15" thickBot="1" x14ac:dyDescent="0.35">
      <c r="A60" s="93" t="s">
        <v>298</v>
      </c>
      <c r="B60" s="93">
        <v>20</v>
      </c>
      <c r="C60" s="93">
        <v>6.0725999999999898</v>
      </c>
      <c r="D60" s="93">
        <v>5.8065999999999898</v>
      </c>
      <c r="E60" s="94" t="s">
        <v>332</v>
      </c>
      <c r="F60" s="94" t="s">
        <v>332</v>
      </c>
      <c r="G60" s="93">
        <v>28.810539599999998</v>
      </c>
      <c r="H60" s="93">
        <v>55.519776399999998</v>
      </c>
      <c r="I60" s="93">
        <v>28.860593600000001</v>
      </c>
      <c r="J60" s="93">
        <v>55.519776399999998</v>
      </c>
      <c r="K60" s="93">
        <v>18.003372500000001</v>
      </c>
      <c r="L60" s="94" t="s">
        <v>332</v>
      </c>
      <c r="M60" s="94" t="s">
        <v>332</v>
      </c>
      <c r="N60" s="93">
        <v>2.6518136899999999E-2</v>
      </c>
      <c r="O60" s="93">
        <v>1.867610355E-2</v>
      </c>
      <c r="P60" s="93">
        <v>3.0505060300000001E-2</v>
      </c>
      <c r="Q60" s="93">
        <v>4.8822059600000002E-3</v>
      </c>
      <c r="R60" s="93">
        <v>5.6417057799999998E-3</v>
      </c>
      <c r="S60" s="93">
        <v>5.6417057799999998E-3</v>
      </c>
      <c r="T60" s="93">
        <v>5.1434972199257363</v>
      </c>
      <c r="U60" s="93">
        <v>0.67992403969716109</v>
      </c>
      <c r="V60" s="93">
        <v>-0.45078189800000001</v>
      </c>
      <c r="W60" s="93">
        <v>0.55088997500000003</v>
      </c>
      <c r="X60" s="93">
        <v>0.10010807700000002</v>
      </c>
      <c r="Y60" s="93">
        <v>-0.45265152681224341</v>
      </c>
      <c r="Z60" s="93">
        <v>0.99869368917162149</v>
      </c>
      <c r="AA60" s="93">
        <v>1.8696288122433736E-3</v>
      </c>
      <c r="AB60" s="93">
        <v>-0.45134667831663561</v>
      </c>
      <c r="AC60" s="93">
        <v>1.0106201915086885</v>
      </c>
      <c r="AD60" s="93">
        <v>5.6478031663558513E-4</v>
      </c>
      <c r="AE60" s="94" t="s">
        <v>332</v>
      </c>
      <c r="AF60" s="94" t="s">
        <v>332</v>
      </c>
      <c r="AG60" s="93">
        <v>196.40053399999999</v>
      </c>
      <c r="AH60" s="93">
        <v>196.6853485</v>
      </c>
      <c r="AI60" s="93">
        <v>195.99160599999999</v>
      </c>
      <c r="AJ60" s="93">
        <v>195.938692</v>
      </c>
      <c r="AK60" s="93">
        <v>195.938692</v>
      </c>
      <c r="AL60" s="93">
        <v>66.336922439999995</v>
      </c>
      <c r="AM60" s="93">
        <v>9803.4662879999996</v>
      </c>
      <c r="AN60" s="93">
        <v>-112542.433</v>
      </c>
      <c r="AO60" s="93">
        <v>488.377565</v>
      </c>
      <c r="AP60" s="93">
        <v>-113030.81</v>
      </c>
      <c r="AQ60" s="93">
        <v>9339.0975299999991</v>
      </c>
      <c r="AR60" s="93">
        <v>-121881.53</v>
      </c>
      <c r="AS60" s="94" t="s">
        <v>332</v>
      </c>
      <c r="AT60" s="94" t="s">
        <v>332</v>
      </c>
      <c r="AU60" s="93">
        <v>-232227.15700000001</v>
      </c>
      <c r="AV60" s="93">
        <v>-271511.92200000002</v>
      </c>
      <c r="AW60" s="94" t="s">
        <v>332</v>
      </c>
      <c r="AX60" s="94" t="s">
        <v>332</v>
      </c>
      <c r="AY60" s="93">
        <v>14.706017900000001</v>
      </c>
      <c r="BH60" s="2">
        <v>0.41378320899999999</v>
      </c>
      <c r="BI60" s="2">
        <v>48.037493699999999</v>
      </c>
      <c r="BJ60" s="2">
        <v>0.41378321736674312</v>
      </c>
      <c r="BK60" s="2">
        <v>48.037494120489995</v>
      </c>
      <c r="BL60" s="2">
        <v>1.2978641628E-2</v>
      </c>
      <c r="BM60" s="2">
        <v>8.4968897039999997E-5</v>
      </c>
      <c r="BN60" s="2">
        <v>1.2978641278570829E-2</v>
      </c>
      <c r="BO60" s="2">
        <v>8.4968893208217192E-5</v>
      </c>
      <c r="BP60" s="2">
        <v>51.897119675626428</v>
      </c>
      <c r="BQ60" s="2">
        <v>80.900966544390826</v>
      </c>
      <c r="BR60" s="2">
        <v>0.1297228141567483</v>
      </c>
      <c r="BS60" s="2">
        <v>2.3597818378176565</v>
      </c>
      <c r="BT60" s="2">
        <v>5.8581019415110638E-2</v>
      </c>
      <c r="BU60" s="2">
        <v>0.48691872739035241</v>
      </c>
      <c r="BV60" s="2">
        <v>497545.23431147577</v>
      </c>
      <c r="BW60" s="2">
        <v>438.54870010361896</v>
      </c>
      <c r="BX60" s="2">
        <v>7.266960589380667</v>
      </c>
      <c r="BY60" s="2">
        <v>0.60598384999999999</v>
      </c>
      <c r="BZ60" s="2">
        <v>6.6238284299999997</v>
      </c>
      <c r="CA60" s="2">
        <v>0.60611827602274793</v>
      </c>
      <c r="CB60" s="2">
        <v>6.6238288652818778</v>
      </c>
      <c r="CC60" s="2">
        <v>619.17369205599994</v>
      </c>
      <c r="CD60" s="2">
        <v>143.67465986319999</v>
      </c>
      <c r="CE60" s="2">
        <v>620.33744005490485</v>
      </c>
      <c r="CF60" s="2">
        <v>143.67477113607509</v>
      </c>
      <c r="CG60" s="2">
        <v>1.0217779957679999E-3</v>
      </c>
      <c r="CH60" s="2">
        <v>1.0217795971049857E-3</v>
      </c>
      <c r="CI60" s="2">
        <v>3.7327949592668024E-5</v>
      </c>
      <c r="CJ60" s="2">
        <v>3.7340760519046893E-5</v>
      </c>
      <c r="CK60" s="2">
        <v>5.1435013866596915</v>
      </c>
      <c r="CL60" s="2">
        <v>0.67992447696817315</v>
      </c>
      <c r="CM60" s="2">
        <v>66.336974242684306</v>
      </c>
      <c r="CN60" s="2">
        <v>9803.4729769479727</v>
      </c>
      <c r="CO60" s="2">
        <v>425.55659158261483</v>
      </c>
      <c r="CP60" s="2">
        <v>423.65838980633509</v>
      </c>
      <c r="CQ60" s="2">
        <v>-237325.21572334674</v>
      </c>
      <c r="CR60" s="2">
        <v>-271542.5360650373</v>
      </c>
      <c r="CS60" s="2">
        <v>1.011267344477919</v>
      </c>
      <c r="CT60" s="2">
        <v>-38673.326810872379</v>
      </c>
      <c r="CU60" s="2">
        <v>-237484.18873074977</v>
      </c>
      <c r="CV60" s="2">
        <v>-62872.71546790166</v>
      </c>
      <c r="CW60" s="2">
        <v>-272695.68188329216</v>
      </c>
      <c r="CX60" s="2">
        <v>-113394.42313099869</v>
      </c>
      <c r="CY60" s="2">
        <v>-121883.43536426011</v>
      </c>
      <c r="CZ60" s="2">
        <v>3.9882380910105292E-5</v>
      </c>
      <c r="DA60" s="2">
        <v>-0.4492591270907163</v>
      </c>
      <c r="DB60" s="2">
        <v>0.10069370734162934</v>
      </c>
      <c r="DC60" s="2">
        <v>-112406.06106823761</v>
      </c>
      <c r="DD60" s="2">
        <v>3.0502904824327933E-2</v>
      </c>
      <c r="DE60" s="2">
        <v>4.8818578003820851E-3</v>
      </c>
      <c r="DF60" s="2">
        <v>195.99172061381492</v>
      </c>
    </row>
    <row r="61" spans="1:110" ht="15" thickBot="1" x14ac:dyDescent="0.35">
      <c r="A61" s="93" t="s">
        <v>298</v>
      </c>
      <c r="B61" s="93">
        <v>21</v>
      </c>
      <c r="C61" s="93">
        <v>5.8065999999999898</v>
      </c>
      <c r="D61" s="93">
        <v>5.5405999999999898</v>
      </c>
      <c r="E61" s="94" t="s">
        <v>332</v>
      </c>
      <c r="F61" s="94" t="s">
        <v>332</v>
      </c>
      <c r="G61" s="93">
        <v>28.910647600000001</v>
      </c>
      <c r="H61" s="93">
        <v>55.559849100000001</v>
      </c>
      <c r="I61" s="93">
        <v>28.930683950000002</v>
      </c>
      <c r="J61" s="93">
        <v>55.559849100000001</v>
      </c>
      <c r="K61" s="93">
        <v>18.023434699999999</v>
      </c>
      <c r="L61" s="94" t="s">
        <v>332</v>
      </c>
      <c r="M61" s="94" t="s">
        <v>332</v>
      </c>
      <c r="N61" s="93">
        <v>1.08340702E-2</v>
      </c>
      <c r="O61" s="93">
        <v>7.6230670900000004E-3</v>
      </c>
      <c r="P61" s="93">
        <v>1.24525687E-2</v>
      </c>
      <c r="Q61" s="93">
        <v>1.9860400699999998E-3</v>
      </c>
      <c r="R61" s="93">
        <v>2.29911838E-3</v>
      </c>
      <c r="S61" s="93">
        <v>2.29911838E-3</v>
      </c>
      <c r="T61" s="93">
        <v>5.1635281874586134</v>
      </c>
      <c r="U61" s="93">
        <v>0.68056464569404806</v>
      </c>
      <c r="V61" s="93">
        <v>-0.18548758100000001</v>
      </c>
      <c r="W61" s="93">
        <v>0.22556021400000001</v>
      </c>
      <c r="X61" s="93">
        <v>4.0072632999999996E-2</v>
      </c>
      <c r="Y61" s="93">
        <v>-0.18579305736983195</v>
      </c>
      <c r="Z61" s="93">
        <v>0.99947940188239215</v>
      </c>
      <c r="AA61" s="93">
        <v>3.0547636983194794E-4</v>
      </c>
      <c r="AB61" s="93">
        <v>-0.1855797127270653</v>
      </c>
      <c r="AC61" s="93">
        <v>1.0044033749671999</v>
      </c>
      <c r="AD61" s="93">
        <v>9.2131727065294529E-5</v>
      </c>
      <c r="AE61" s="94" t="s">
        <v>332</v>
      </c>
      <c r="AF61" s="94" t="s">
        <v>332</v>
      </c>
      <c r="AG61" s="93">
        <v>196.97016300000001</v>
      </c>
      <c r="AH61" s="93">
        <v>197.08404300000001</v>
      </c>
      <c r="AI61" s="93">
        <v>196.80016699999999</v>
      </c>
      <c r="AJ61" s="93">
        <v>196.77894699999999</v>
      </c>
      <c r="AK61" s="93">
        <v>196.77894699999999</v>
      </c>
      <c r="AL61" s="93">
        <v>66.681143640000002</v>
      </c>
      <c r="AM61" s="93">
        <v>9862.808688000001</v>
      </c>
      <c r="AN61" s="93">
        <v>-46072.197800000002</v>
      </c>
      <c r="AO61" s="93">
        <v>204.304824</v>
      </c>
      <c r="AP61" s="93">
        <v>-46276.5026</v>
      </c>
      <c r="AQ61" s="93">
        <v>3772.03856</v>
      </c>
      <c r="AR61" s="93">
        <v>-49844.236299999997</v>
      </c>
      <c r="AS61" s="94" t="s">
        <v>332</v>
      </c>
      <c r="AT61" s="94" t="s">
        <v>332</v>
      </c>
      <c r="AU61" s="93">
        <v>-235315.79800000001</v>
      </c>
      <c r="AV61" s="93">
        <v>-272145.32900000003</v>
      </c>
      <c r="AW61" s="94" t="s">
        <v>332</v>
      </c>
      <c r="AX61" s="94" t="s">
        <v>332</v>
      </c>
      <c r="AY61" s="93">
        <v>14.7062346</v>
      </c>
      <c r="BA61" s="11" t="s">
        <v>119</v>
      </c>
      <c r="BB61" s="11" t="s">
        <v>317</v>
      </c>
      <c r="BC61" s="2">
        <f>V37-V36</f>
        <v>4.7807000000013034E-3</v>
      </c>
      <c r="BH61" s="2">
        <v>0.41358921799999998</v>
      </c>
      <c r="BI61" s="2">
        <v>48.112997200000002</v>
      </c>
      <c r="BJ61" s="2">
        <v>0.41358922540275422</v>
      </c>
      <c r="BK61" s="2">
        <v>48.112997583421475</v>
      </c>
      <c r="BL61" s="2">
        <v>1.3001291964E-2</v>
      </c>
      <c r="BM61" s="2">
        <v>8.5241087280000006E-5</v>
      </c>
      <c r="BN61" s="2">
        <v>1.300129165894256E-2</v>
      </c>
      <c r="BO61" s="2">
        <v>8.5241083225353468E-5</v>
      </c>
      <c r="BP61" s="2">
        <v>52.589316187101588</v>
      </c>
      <c r="BQ61" s="2">
        <v>80.807018207531968</v>
      </c>
      <c r="BR61" s="2">
        <v>0.12937127197063017</v>
      </c>
      <c r="BS61" s="2">
        <v>2.3850092651579686</v>
      </c>
      <c r="BT61" s="2">
        <v>5.8603924719923414E-2</v>
      </c>
      <c r="BU61" s="2">
        <v>0.4880230345089836</v>
      </c>
      <c r="BV61" s="2">
        <v>496832.35353456083</v>
      </c>
      <c r="BW61" s="2">
        <v>439.81995070560907</v>
      </c>
      <c r="BX61" s="2">
        <v>7.2607934560663985</v>
      </c>
      <c r="BY61" s="2">
        <v>0.60517764100000004</v>
      </c>
      <c r="BZ61" s="2">
        <v>6.6060594899999998</v>
      </c>
      <c r="CA61" s="2">
        <v>0.60521678918743871</v>
      </c>
      <c r="CB61" s="2">
        <v>6.606059946538049</v>
      </c>
      <c r="CC61" s="2">
        <v>621.50353026400001</v>
      </c>
      <c r="CD61" s="2">
        <v>143.4792344</v>
      </c>
      <c r="CE61" s="2">
        <v>621.97686515297255</v>
      </c>
      <c r="CF61" s="2">
        <v>143.47934524635761</v>
      </c>
      <c r="CG61" s="2">
        <v>1.0233006260480001E-3</v>
      </c>
      <c r="CH61" s="2">
        <v>1.0233022305477998E-3</v>
      </c>
      <c r="CI61" s="2">
        <v>3.7264619399185338E-5</v>
      </c>
      <c r="CJ61" s="2">
        <v>3.7277408659891472E-5</v>
      </c>
      <c r="CK61" s="2">
        <v>5.1635323247931701</v>
      </c>
      <c r="CL61" s="2">
        <v>0.68056511270522835</v>
      </c>
      <c r="CM61" s="2">
        <v>66.681195613283066</v>
      </c>
      <c r="CN61" s="2">
        <v>9862.8157902257772</v>
      </c>
      <c r="CO61" s="2">
        <v>426.03081392354829</v>
      </c>
      <c r="CP61" s="2">
        <v>424.13611016463676</v>
      </c>
      <c r="CQ61" s="2">
        <v>-239504.32952650398</v>
      </c>
      <c r="CR61" s="2">
        <v>-272175.89549475111</v>
      </c>
      <c r="CS61" s="2">
        <v>1.0046837798737733</v>
      </c>
      <c r="CT61" s="2">
        <v>-38518.92389841011</v>
      </c>
      <c r="CU61" s="2">
        <v>-237465.15132947077</v>
      </c>
      <c r="CV61" s="2">
        <v>-62804.066536790524</v>
      </c>
      <c r="CW61" s="2">
        <v>-272627.73892374162</v>
      </c>
      <c r="CX61" s="2">
        <v>-46417.908334778629</v>
      </c>
      <c r="CY61" s="2">
        <v>-49844.596755102968</v>
      </c>
      <c r="CZ61" s="2">
        <v>4.0065734962037631E-5</v>
      </c>
      <c r="DA61" s="2">
        <v>-0.18474454588623571</v>
      </c>
      <c r="DB61" s="2">
        <v>4.0128285866588079E-2</v>
      </c>
      <c r="DC61" s="2">
        <v>-45943.681269536879</v>
      </c>
      <c r="DD61" s="2">
        <v>1.245223800273112E-2</v>
      </c>
      <c r="DE61" s="2">
        <v>1.9859877725220926E-3</v>
      </c>
      <c r="DF61" s="2">
        <v>196.80019443250941</v>
      </c>
    </row>
    <row r="62" spans="1:110" x14ac:dyDescent="0.3">
      <c r="A62" s="93" t="s">
        <v>298</v>
      </c>
      <c r="B62" s="93">
        <v>22</v>
      </c>
      <c r="C62" s="93">
        <v>5.5405999999999898</v>
      </c>
      <c r="D62" s="93">
        <v>5.2745999999999897</v>
      </c>
      <c r="E62" s="94" t="s">
        <v>332</v>
      </c>
      <c r="F62" s="94" t="s">
        <v>332</v>
      </c>
      <c r="G62" s="93">
        <v>28.9507203</v>
      </c>
      <c r="H62" s="93">
        <v>55.576051700000001</v>
      </c>
      <c r="I62" s="93">
        <v>28.9588216</v>
      </c>
      <c r="J62" s="93">
        <v>55.576051700000001</v>
      </c>
      <c r="K62" s="93">
        <v>18.0316686</v>
      </c>
      <c r="L62" s="94" t="s">
        <v>332</v>
      </c>
      <c r="M62" s="94" t="s">
        <v>332</v>
      </c>
      <c r="N62" s="93">
        <v>4.4120639800000003E-3</v>
      </c>
      <c r="O62" s="93">
        <v>3.1033059200000004E-3</v>
      </c>
      <c r="P62" s="93">
        <v>5.0694145699999998E-3</v>
      </c>
      <c r="Q62" s="93">
        <v>8.0748904400000003E-4</v>
      </c>
      <c r="R62" s="93">
        <v>9.3545261699999995E-4</v>
      </c>
      <c r="S62" s="93">
        <v>9.3545261699999995E-4</v>
      </c>
      <c r="T62" s="93">
        <v>5.1715501365313816</v>
      </c>
      <c r="U62" s="93">
        <v>0.68079576410876452</v>
      </c>
      <c r="V62" s="93">
        <v>-7.5749910300000001E-2</v>
      </c>
      <c r="W62" s="93">
        <v>9.1952546999999996E-2</v>
      </c>
      <c r="X62" s="93">
        <v>1.6202636699999995E-2</v>
      </c>
      <c r="Y62" s="93">
        <v>-7.5800192038390724E-2</v>
      </c>
      <c r="Z62" s="93">
        <v>0.99978972995444426</v>
      </c>
      <c r="AA62" s="93">
        <v>5.0281738390719257E-5</v>
      </c>
      <c r="AB62" s="93">
        <v>-7.5765067098903321E-2</v>
      </c>
      <c r="AC62" s="93">
        <v>1.0018045640441611</v>
      </c>
      <c r="AD62" s="93">
        <v>1.5156798903315239E-5</v>
      </c>
      <c r="AE62" s="94" t="s">
        <v>332</v>
      </c>
      <c r="AF62" s="94" t="s">
        <v>332</v>
      </c>
      <c r="AG62" s="93">
        <v>197.197923</v>
      </c>
      <c r="AH62" s="93">
        <v>197.24401</v>
      </c>
      <c r="AI62" s="93">
        <v>197.128163</v>
      </c>
      <c r="AJ62" s="93">
        <v>197.119586</v>
      </c>
      <c r="AK62" s="93">
        <v>197.119586</v>
      </c>
      <c r="AL62" s="93">
        <v>66.832691760000003</v>
      </c>
      <c r="AM62" s="93">
        <v>9887.3250120000012</v>
      </c>
      <c r="AN62" s="93">
        <v>-18781.811000000002</v>
      </c>
      <c r="AO62" s="93">
        <v>84.068772899999999</v>
      </c>
      <c r="AP62" s="93">
        <v>-18865.879799999999</v>
      </c>
      <c r="AQ62" s="93">
        <v>1529.0866000000001</v>
      </c>
      <c r="AR62" s="93">
        <v>-20310.8976</v>
      </c>
      <c r="AS62" s="94" t="s">
        <v>332</v>
      </c>
      <c r="AT62" s="94" t="s">
        <v>332</v>
      </c>
      <c r="AU62" s="93">
        <v>-236581.48199999999</v>
      </c>
      <c r="AV62" s="93">
        <v>-272403.93599999999</v>
      </c>
      <c r="AW62" s="94" t="s">
        <v>332</v>
      </c>
      <c r="AX62" s="94" t="s">
        <v>332</v>
      </c>
      <c r="AY62" s="93">
        <v>14.7064515</v>
      </c>
      <c r="BH62" s="2">
        <v>0.41352090000000002</v>
      </c>
      <c r="BI62" s="2">
        <v>48.144522799999997</v>
      </c>
      <c r="BJ62" s="2">
        <v>0.41352090819258208</v>
      </c>
      <c r="BK62" s="2">
        <v>48.144523180769902</v>
      </c>
      <c r="BL62" s="2">
        <v>1.3010270472000001E-2</v>
      </c>
      <c r="BM62" s="2">
        <v>8.5349772000000004E-5</v>
      </c>
      <c r="BN62" s="2">
        <v>1.3010270118817051E-2</v>
      </c>
      <c r="BO62" s="2">
        <v>8.534976844181189E-5</v>
      </c>
      <c r="BP62" s="2">
        <v>52.902742955853753</v>
      </c>
      <c r="BQ62" s="2">
        <v>80.768522285569844</v>
      </c>
      <c r="BR62" s="2">
        <v>0.12922626777298216</v>
      </c>
      <c r="BS62" s="2">
        <v>2.3955255408082565</v>
      </c>
      <c r="BT62" s="2">
        <v>5.8612697559720948E-2</v>
      </c>
      <c r="BU62" s="2">
        <v>0.48848652006534865</v>
      </c>
      <c r="BV62" s="2">
        <v>496542.17941701511</v>
      </c>
      <c r="BW62" s="2">
        <v>440.32044723244923</v>
      </c>
      <c r="BX62" s="2">
        <v>7.2581550405387159</v>
      </c>
      <c r="BY62" s="2">
        <v>0.60482651899999995</v>
      </c>
      <c r="BZ62" s="2">
        <v>6.5990969499999999</v>
      </c>
      <c r="CA62" s="2">
        <v>0.60484010652956199</v>
      </c>
      <c r="CB62" s="2">
        <v>6.5990973810505622</v>
      </c>
      <c r="CC62" s="2">
        <v>622.44975011199995</v>
      </c>
      <c r="CD62" s="2">
        <v>143.39558960400001</v>
      </c>
      <c r="CE62" s="2">
        <v>622.64245868186958</v>
      </c>
      <c r="CF62" s="2">
        <v>143.39570062042824</v>
      </c>
      <c r="CG62" s="2">
        <v>1.023901378296E-3</v>
      </c>
      <c r="CH62" s="2">
        <v>1.023902984135466E-3</v>
      </c>
      <c r="CI62" s="2">
        <v>3.7237542006109979E-5</v>
      </c>
      <c r="CJ62" s="2">
        <v>3.7250321971720645E-5</v>
      </c>
      <c r="CK62" s="2">
        <v>5.1715542550460087</v>
      </c>
      <c r="CL62" s="2">
        <v>0.68079625171131097</v>
      </c>
      <c r="CM62" s="2">
        <v>66.832744886376574</v>
      </c>
      <c r="CN62" s="2">
        <v>9887.3324554124338</v>
      </c>
      <c r="CO62" s="2">
        <v>426.22544359193029</v>
      </c>
      <c r="CP62" s="2">
        <v>424.33217801437792</v>
      </c>
      <c r="CQ62" s="2">
        <v>-240395.88509593447</v>
      </c>
      <c r="CR62" s="2">
        <v>-272434.48255912709</v>
      </c>
      <c r="CS62" s="2">
        <v>1.0019213230146939</v>
      </c>
      <c r="CT62" s="2">
        <v>-38449.904510497181</v>
      </c>
      <c r="CU62" s="2">
        <v>-237457.06667043702</v>
      </c>
      <c r="CV62" s="2">
        <v>-62776.475243298184</v>
      </c>
      <c r="CW62" s="2">
        <v>-272600.21625849261</v>
      </c>
      <c r="CX62" s="2">
        <v>-18922.205265781769</v>
      </c>
      <c r="CY62" s="2">
        <v>-20310.971829089198</v>
      </c>
      <c r="CZ62" s="2">
        <v>4.0138259306761943E-5</v>
      </c>
      <c r="DA62" s="2">
        <v>-7.5427025004537018E-2</v>
      </c>
      <c r="DB62" s="2">
        <v>1.6208918494572167E-2</v>
      </c>
      <c r="DC62" s="2">
        <v>-18720.467038811872</v>
      </c>
      <c r="DD62" s="2">
        <v>5.0693614792562021E-3</v>
      </c>
      <c r="DE62" s="2">
        <v>8.0748076763862981E-4</v>
      </c>
      <c r="DF62" s="2">
        <v>197.12817489062596</v>
      </c>
    </row>
    <row r="63" spans="1:110" x14ac:dyDescent="0.3">
      <c r="A63" s="93" t="s">
        <v>298</v>
      </c>
      <c r="B63" s="93">
        <v>23</v>
      </c>
      <c r="C63" s="93">
        <v>5.2745999999999897</v>
      </c>
      <c r="D63" s="93">
        <v>5.0085999999999897</v>
      </c>
      <c r="E63" s="94" t="s">
        <v>332</v>
      </c>
      <c r="F63" s="94" t="s">
        <v>332</v>
      </c>
      <c r="G63" s="93">
        <v>28.9669229</v>
      </c>
      <c r="H63" s="93">
        <v>55.582662599999999</v>
      </c>
      <c r="I63" s="93">
        <v>28.970228349999999</v>
      </c>
      <c r="J63" s="93">
        <v>55.582662599999999</v>
      </c>
      <c r="K63" s="93">
        <v>18.035027100000001</v>
      </c>
      <c r="L63" s="94" t="s">
        <v>332</v>
      </c>
      <c r="M63" s="94" t="s">
        <v>332</v>
      </c>
      <c r="N63" s="93">
        <v>1.7945478600000001E-3</v>
      </c>
      <c r="O63" s="93">
        <v>1.2620075805E-3</v>
      </c>
      <c r="P63" s="93">
        <v>2.06164195E-3</v>
      </c>
      <c r="Q63" s="93">
        <v>3.2823225699999997E-4</v>
      </c>
      <c r="R63" s="93">
        <v>3.8036100000000001E-4</v>
      </c>
      <c r="S63" s="93">
        <v>3.8036100000000001E-4</v>
      </c>
      <c r="T63" s="93">
        <v>5.1747597378611125</v>
      </c>
      <c r="U63" s="93">
        <v>0.68088720648566836</v>
      </c>
      <c r="V63" s="93">
        <v>-3.0847287000000001E-2</v>
      </c>
      <c r="W63" s="93">
        <v>3.7458210899999997E-2</v>
      </c>
      <c r="X63" s="93">
        <v>6.6109238999999959E-3</v>
      </c>
      <c r="Y63" s="93">
        <v>-3.0855630036075908E-2</v>
      </c>
      <c r="Z63" s="93">
        <v>0.99991395690442952</v>
      </c>
      <c r="AA63" s="93">
        <v>8.3430360759086191E-6</v>
      </c>
      <c r="AB63" s="93">
        <v>-3.0849801537625531E-2</v>
      </c>
      <c r="AC63" s="93">
        <v>1.0007362210885107</v>
      </c>
      <c r="AD63" s="93">
        <v>2.5145376255278987E-6</v>
      </c>
      <c r="AE63" s="94" t="s">
        <v>332</v>
      </c>
      <c r="AF63" s="94" t="s">
        <v>332</v>
      </c>
      <c r="AG63" s="93">
        <v>197.290097</v>
      </c>
      <c r="AH63" s="93">
        <v>197.308964</v>
      </c>
      <c r="AI63" s="93">
        <v>197.26169999999999</v>
      </c>
      <c r="AJ63" s="93">
        <v>197.25821400000001</v>
      </c>
      <c r="AK63" s="93">
        <v>197.25821400000001</v>
      </c>
      <c r="AL63" s="93">
        <v>66.896558280000008</v>
      </c>
      <c r="AM63" s="93">
        <v>9897.3744480000005</v>
      </c>
      <c r="AN63" s="93">
        <v>-7652.2677899999999</v>
      </c>
      <c r="AO63" s="93">
        <v>34.260130599999997</v>
      </c>
      <c r="AP63" s="93">
        <v>-7686.5279200000004</v>
      </c>
      <c r="AQ63" s="93">
        <v>622.27274899999998</v>
      </c>
      <c r="AR63" s="93">
        <v>-8274.54054</v>
      </c>
      <c r="AS63" s="94" t="s">
        <v>332</v>
      </c>
      <c r="AT63" s="94" t="s">
        <v>332</v>
      </c>
      <c r="AU63" s="93">
        <v>-237097.53899999999</v>
      </c>
      <c r="AV63" s="93">
        <v>-272509.21000000002</v>
      </c>
      <c r="AW63" s="94" t="s">
        <v>332</v>
      </c>
      <c r="AX63" s="94" t="s">
        <v>332</v>
      </c>
      <c r="AY63" s="93">
        <v>14.7066684</v>
      </c>
      <c r="BH63" s="2">
        <v>0.41349793600000001</v>
      </c>
      <c r="BI63" s="2">
        <v>48.157455200000001</v>
      </c>
      <c r="BJ63" s="2">
        <v>0.413497944060981</v>
      </c>
      <c r="BK63" s="2">
        <v>48.157455612134548</v>
      </c>
      <c r="BL63" s="2">
        <v>1.3013802971999999E-2</v>
      </c>
      <c r="BM63" s="2">
        <v>8.5393819080000006E-5</v>
      </c>
      <c r="BN63" s="2">
        <v>1.3013802639698431E-2</v>
      </c>
      <c r="BO63" s="2">
        <v>8.5393815682580182E-5</v>
      </c>
      <c r="BP63" s="2">
        <v>53.03612784188585</v>
      </c>
      <c r="BQ63" s="2">
        <v>80.752853645405281</v>
      </c>
      <c r="BR63" s="2">
        <v>0.12916713244321487</v>
      </c>
      <c r="BS63" s="2">
        <v>2.3998437933309735</v>
      </c>
      <c r="BT63" s="2">
        <v>5.8616213728872449E-2</v>
      </c>
      <c r="BU63" s="2">
        <v>0.48867654231323082</v>
      </c>
      <c r="BV63" s="2">
        <v>496423.24875334225</v>
      </c>
      <c r="BW63" s="2">
        <v>440.51835086805079</v>
      </c>
      <c r="BX63" s="2">
        <v>7.2570690436742451</v>
      </c>
      <c r="BY63" s="2">
        <v>0.60467921300000005</v>
      </c>
      <c r="BZ63" s="2">
        <v>6.5962867300000001</v>
      </c>
      <c r="CA63" s="2">
        <v>0.60468491474920227</v>
      </c>
      <c r="CB63" s="2">
        <v>6.5962871399564342</v>
      </c>
      <c r="CC63" s="2">
        <v>622.83424239199996</v>
      </c>
      <c r="CD63" s="2">
        <v>143.3612302096</v>
      </c>
      <c r="CE63" s="2">
        <v>622.91304797505722</v>
      </c>
      <c r="CF63" s="2">
        <v>143.36134159239003</v>
      </c>
      <c r="CG63" s="2">
        <v>1.0241463244479998E-3</v>
      </c>
      <c r="CH63" s="2">
        <v>1.0241479296503896E-3</v>
      </c>
      <c r="CI63" s="2">
        <v>3.722639969450102E-5</v>
      </c>
      <c r="CJ63" s="2">
        <v>3.7239175693856985E-5</v>
      </c>
      <c r="CK63" s="2">
        <v>5.1747638383540595</v>
      </c>
      <c r="CL63" s="2">
        <v>0.68088770680895239</v>
      </c>
      <c r="CM63" s="2">
        <v>66.896612059787913</v>
      </c>
      <c r="CN63" s="2">
        <v>9897.3820162429929</v>
      </c>
      <c r="CO63" s="2">
        <v>426.30483048529322</v>
      </c>
      <c r="CP63" s="2">
        <v>424.41215126708209</v>
      </c>
      <c r="CQ63" s="2">
        <v>-240759.17801748303</v>
      </c>
      <c r="CR63" s="2">
        <v>-272539.74906547565</v>
      </c>
      <c r="CS63" s="2">
        <v>1.0007838274450866</v>
      </c>
      <c r="CT63" s="2">
        <v>-38420.687568125526</v>
      </c>
      <c r="CU63" s="2">
        <v>-237453.71070749484</v>
      </c>
      <c r="CV63" s="2">
        <v>-62765.271102261126</v>
      </c>
      <c r="CW63" s="2">
        <v>-272589.01912051556</v>
      </c>
      <c r="CX63" s="2">
        <v>-7709.417198517629</v>
      </c>
      <c r="CY63" s="2">
        <v>-8274.558635916148</v>
      </c>
      <c r="CZ63" s="2">
        <v>4.016719354201119E-5</v>
      </c>
      <c r="DA63" s="2">
        <v>-3.0712579992118565E-2</v>
      </c>
      <c r="DB63" s="2">
        <v>6.6255437352696015E-3</v>
      </c>
      <c r="DC63" s="2">
        <v>-7629.3175985954686</v>
      </c>
      <c r="DD63" s="2">
        <v>2.0616330642551596E-3</v>
      </c>
      <c r="DE63" s="2">
        <v>3.2823089199988064E-4</v>
      </c>
      <c r="DF63" s="2">
        <v>197.26170830126907</v>
      </c>
    </row>
    <row r="64" spans="1:110" x14ac:dyDescent="0.3">
      <c r="A64" s="93" t="s">
        <v>298</v>
      </c>
      <c r="B64" s="93">
        <v>24</v>
      </c>
      <c r="C64" s="93">
        <v>5.0085999999999897</v>
      </c>
      <c r="D64" s="93">
        <v>4.7425999999999897</v>
      </c>
      <c r="E64" s="94" t="s">
        <v>332</v>
      </c>
      <c r="F64" s="94" t="s">
        <v>332</v>
      </c>
      <c r="G64" s="93">
        <v>28.973533799999998</v>
      </c>
      <c r="H64" s="93">
        <v>55.585394800000003</v>
      </c>
      <c r="I64" s="93">
        <v>28.97489985</v>
      </c>
      <c r="J64" s="93">
        <v>55.585394800000003</v>
      </c>
      <c r="K64" s="93">
        <v>18.036394099999999</v>
      </c>
      <c r="L64" s="94" t="s">
        <v>332</v>
      </c>
      <c r="M64" s="94" t="s">
        <v>332</v>
      </c>
      <c r="N64" s="93">
        <v>7.2946730100000002E-4</v>
      </c>
      <c r="O64" s="93">
        <v>5.1291333899999999E-4</v>
      </c>
      <c r="P64" s="93">
        <v>8.3801558299999995E-4</v>
      </c>
      <c r="Q64" s="93">
        <v>1.3339443099999999E-4</v>
      </c>
      <c r="R64" s="93">
        <v>1.54602107E-4</v>
      </c>
      <c r="S64" s="93">
        <v>1.54602107E-4</v>
      </c>
      <c r="T64" s="93">
        <v>5.1760279548499746</v>
      </c>
      <c r="U64" s="93">
        <v>0.68092642983859353</v>
      </c>
      <c r="V64" s="93">
        <v>-1.2547858300000001E-2</v>
      </c>
      <c r="W64" s="93">
        <v>1.5279979000000001E-2</v>
      </c>
      <c r="X64" s="93">
        <v>2.7321207E-3</v>
      </c>
      <c r="Y64" s="93">
        <v>-1.2549259641150789E-2</v>
      </c>
      <c r="Z64" s="93">
        <v>0.99996398002029951</v>
      </c>
      <c r="AA64" s="93">
        <v>1.4013411507880172E-6</v>
      </c>
      <c r="AB64" s="93">
        <v>-1.2548280691616799E-2</v>
      </c>
      <c r="AC64" s="93">
        <v>1.000300132253487</v>
      </c>
      <c r="AD64" s="93">
        <v>4.2239161679831489E-7</v>
      </c>
      <c r="AE64" s="94" t="s">
        <v>332</v>
      </c>
      <c r="AF64" s="94" t="s">
        <v>332</v>
      </c>
      <c r="AG64" s="93">
        <v>197.327831</v>
      </c>
      <c r="AH64" s="93">
        <v>197.33569499999999</v>
      </c>
      <c r="AI64" s="93">
        <v>197.31635800000001</v>
      </c>
      <c r="AJ64" s="93">
        <v>197.314933</v>
      </c>
      <c r="AK64" s="93">
        <v>197.314933</v>
      </c>
      <c r="AL64" s="93">
        <v>66.923059679999994</v>
      </c>
      <c r="AM64" s="93">
        <v>9901.490796</v>
      </c>
      <c r="AN64" s="93">
        <v>-3122.9628600000001</v>
      </c>
      <c r="AO64" s="93">
        <v>13.8483321</v>
      </c>
      <c r="AP64" s="93">
        <v>-3136.8112000000001</v>
      </c>
      <c r="AQ64" s="93">
        <v>254.604254</v>
      </c>
      <c r="AR64" s="93">
        <v>-3377.5671200000002</v>
      </c>
      <c r="AS64" s="94" t="s">
        <v>332</v>
      </c>
      <c r="AT64" s="94" t="s">
        <v>332</v>
      </c>
      <c r="AU64" s="93">
        <v>-237307.552</v>
      </c>
      <c r="AV64" s="93">
        <v>-272551.99900000001</v>
      </c>
      <c r="AW64" s="94" t="s">
        <v>332</v>
      </c>
      <c r="AX64" s="94" t="s">
        <v>332</v>
      </c>
      <c r="AY64" s="93">
        <v>14.7068853</v>
      </c>
      <c r="BH64" s="2">
        <v>0.41349232400000002</v>
      </c>
      <c r="BI64" s="2">
        <v>48.162709499999998</v>
      </c>
      <c r="BJ64" s="2">
        <v>0.41349233113785627</v>
      </c>
      <c r="BK64" s="2">
        <v>48.162709848973236</v>
      </c>
      <c r="BL64" s="2">
        <v>1.30151439E-2</v>
      </c>
      <c r="BM64" s="2">
        <v>8.5411908359999997E-5</v>
      </c>
      <c r="BN64" s="2">
        <v>1.3015143573052628E-2</v>
      </c>
      <c r="BO64" s="2">
        <v>8.5411904806121465E-5</v>
      </c>
      <c r="BP64" s="2">
        <v>53.091470549963681</v>
      </c>
      <c r="BQ64" s="2">
        <v>80.74651226938434</v>
      </c>
      <c r="BR64" s="2">
        <v>0.12914322525948482</v>
      </c>
      <c r="BS64" s="2">
        <v>2.4016055381770296</v>
      </c>
      <c r="BT64" s="2">
        <v>5.8617682039037333E-2</v>
      </c>
      <c r="BU64" s="2">
        <v>0.48875322238079555</v>
      </c>
      <c r="BV64" s="2">
        <v>496373.76573459181</v>
      </c>
      <c r="BW64" s="2">
        <v>440.59536597295744</v>
      </c>
      <c r="BX64" s="2">
        <v>7.256634031656219</v>
      </c>
      <c r="BY64" s="2">
        <v>0.60461827499999998</v>
      </c>
      <c r="BZ64" s="2">
        <v>6.59512359</v>
      </c>
      <c r="CA64" s="2">
        <v>0.60462120964818478</v>
      </c>
      <c r="CB64" s="2">
        <v>6.5951240035051315</v>
      </c>
      <c r="CC64" s="2">
        <v>622.99085175200003</v>
      </c>
      <c r="CD64" s="2">
        <v>143.34755330639999</v>
      </c>
      <c r="CE64" s="2">
        <v>623.02339881141791</v>
      </c>
      <c r="CF64" s="2">
        <v>143.34766459675444</v>
      </c>
      <c r="CG64" s="2">
        <v>1.0242500040080001E-3</v>
      </c>
      <c r="CH64" s="2">
        <v>1.024251613164596E-3</v>
      </c>
      <c r="CI64" s="2">
        <v>3.7221936608961302E-5</v>
      </c>
      <c r="CJ64" s="2">
        <v>3.7234711356161967E-5</v>
      </c>
      <c r="CK64" s="2">
        <v>5.1760320790652097</v>
      </c>
      <c r="CL64" s="2">
        <v>0.68092694070229609</v>
      </c>
      <c r="CM64" s="2">
        <v>66.923113966005744</v>
      </c>
      <c r="CN64" s="2">
        <v>9901.4984909336636</v>
      </c>
      <c r="CO64" s="2">
        <v>426.33714309009508</v>
      </c>
      <c r="CP64" s="2">
        <v>424.44470000779052</v>
      </c>
      <c r="CQ64" s="2">
        <v>-240906.98748284919</v>
      </c>
      <c r="CR64" s="2">
        <v>-272582.53503183345</v>
      </c>
      <c r="CS64" s="2">
        <v>1.0003190274285689</v>
      </c>
      <c r="CT64" s="2">
        <v>-38408.595655170713</v>
      </c>
      <c r="CU64" s="2">
        <v>-237452.33044039714</v>
      </c>
      <c r="CV64" s="2">
        <v>-62760.67360607579</v>
      </c>
      <c r="CW64" s="2">
        <v>-272584.43839361402</v>
      </c>
      <c r="CX64" s="2">
        <v>-3146.3210068472517</v>
      </c>
      <c r="CY64" s="2">
        <v>-3377.5724551596272</v>
      </c>
      <c r="CZ64" s="2">
        <v>4.017869633813946E-5</v>
      </c>
      <c r="DA64" s="2">
        <v>-1.249253145839202E-2</v>
      </c>
      <c r="DB64" s="2">
        <v>2.7554295396818298E-3</v>
      </c>
      <c r="DC64" s="2">
        <v>-3117.6152403403012</v>
      </c>
      <c r="DD64" s="2">
        <v>8.3801399959744125E-4</v>
      </c>
      <c r="DE64" s="2">
        <v>1.3339419127863882E-4</v>
      </c>
      <c r="DF64" s="2">
        <v>197.31636556403257</v>
      </c>
    </row>
    <row r="65" spans="1:110" x14ac:dyDescent="0.3">
      <c r="A65" s="93" t="s">
        <v>298</v>
      </c>
      <c r="B65" s="93">
        <v>25</v>
      </c>
      <c r="C65" s="93">
        <v>4.7425999999999897</v>
      </c>
      <c r="D65" s="93">
        <v>4.4765999999999897</v>
      </c>
      <c r="E65" s="94" t="s">
        <v>332</v>
      </c>
      <c r="F65" s="94" t="s">
        <v>332</v>
      </c>
      <c r="G65" s="93">
        <v>28.976265900000001</v>
      </c>
      <c r="H65" s="93">
        <v>55.586553700000003</v>
      </c>
      <c r="I65" s="93">
        <v>28.976845350000001</v>
      </c>
      <c r="J65" s="93">
        <v>55.586553700000003</v>
      </c>
      <c r="K65" s="93">
        <v>18.0369499</v>
      </c>
      <c r="L65" s="94" t="s">
        <v>332</v>
      </c>
      <c r="M65" s="94" t="s">
        <v>332</v>
      </c>
      <c r="N65" s="93">
        <v>2.9635937700000001E-4</v>
      </c>
      <c r="O65" s="93">
        <v>2.0832155149999999E-4</v>
      </c>
      <c r="P65" s="93">
        <v>3.4047802299999998E-4</v>
      </c>
      <c r="Q65" s="93">
        <v>5.4192953799999999E-5</v>
      </c>
      <c r="R65" s="93">
        <v>6.2816334700000005E-5</v>
      </c>
      <c r="S65" s="93">
        <v>6.2816334700000005E-5</v>
      </c>
      <c r="T65" s="93">
        <v>5.1765097978832761</v>
      </c>
      <c r="U65" s="93">
        <v>0.68094519989172408</v>
      </c>
      <c r="V65" s="93">
        <v>-5.1018757000000003E-3</v>
      </c>
      <c r="W65" s="93">
        <v>6.2607678700000004E-3</v>
      </c>
      <c r="X65" s="93">
        <v>1.1588921700000001E-3</v>
      </c>
      <c r="Y65" s="93">
        <v>-5.102117122214876E-3</v>
      </c>
      <c r="Z65" s="93">
        <v>0.99998407325051075</v>
      </c>
      <c r="AA65" s="93">
        <v>2.4142221487560177E-7</v>
      </c>
      <c r="AB65" s="93">
        <v>-5.1019484973584325E-3</v>
      </c>
      <c r="AC65" s="93">
        <v>1.0001226729793615</v>
      </c>
      <c r="AD65" s="93">
        <v>7.2797358431929312E-8</v>
      </c>
      <c r="AE65" s="94" t="s">
        <v>332</v>
      </c>
      <c r="AF65" s="94" t="s">
        <v>332</v>
      </c>
      <c r="AG65" s="93">
        <v>197.343559</v>
      </c>
      <c r="AH65" s="93">
        <v>197.34696</v>
      </c>
      <c r="AI65" s="93">
        <v>197.33898400000001</v>
      </c>
      <c r="AJ65" s="93">
        <v>197.33839399999999</v>
      </c>
      <c r="AK65" s="93">
        <v>197.33839399999999</v>
      </c>
      <c r="AL65" s="93">
        <v>66.934074960000004</v>
      </c>
      <c r="AM65" s="93">
        <v>9903.1868279999999</v>
      </c>
      <c r="AN65" s="93">
        <v>-1281.0683100000001</v>
      </c>
      <c r="AO65" s="93">
        <v>5.5234671400000002</v>
      </c>
      <c r="AP65" s="93">
        <v>-1286.59178</v>
      </c>
      <c r="AQ65" s="93">
        <v>105.319596</v>
      </c>
      <c r="AR65" s="93">
        <v>-1386.3879099999999</v>
      </c>
      <c r="AS65" s="94" t="s">
        <v>332</v>
      </c>
      <c r="AT65" s="94" t="s">
        <v>332</v>
      </c>
      <c r="AU65" s="93">
        <v>-237392.95300000001</v>
      </c>
      <c r="AV65" s="93">
        <v>-272569.36300000001</v>
      </c>
      <c r="AW65" s="94" t="s">
        <v>332</v>
      </c>
      <c r="AX65" s="94" t="s">
        <v>332</v>
      </c>
      <c r="AY65" s="93">
        <v>14.707102300000001</v>
      </c>
      <c r="BH65" s="2">
        <v>0.41349357599999997</v>
      </c>
      <c r="BI65" s="2">
        <v>48.164822700000002</v>
      </c>
      <c r="BJ65" s="2">
        <v>0.41349358459146929</v>
      </c>
      <c r="BK65" s="2">
        <v>48.164823043864821</v>
      </c>
      <c r="BL65" s="2">
        <v>1.3015597896E-2</v>
      </c>
      <c r="BM65" s="2">
        <v>8.5419499680000003E-5</v>
      </c>
      <c r="BN65" s="2">
        <v>1.301559753571703E-2</v>
      </c>
      <c r="BO65" s="2">
        <v>8.5419496009854612E-5</v>
      </c>
      <c r="BP65" s="2">
        <v>53.114247306646867</v>
      </c>
      <c r="BQ65" s="2">
        <v>80.743970284349601</v>
      </c>
      <c r="BR65" s="2">
        <v>0.12913369168256034</v>
      </c>
      <c r="BS65" s="2">
        <v>2.4023219185087186</v>
      </c>
      <c r="BT65" s="2">
        <v>5.8618333271800244E-2</v>
      </c>
      <c r="BU65" s="2">
        <v>0.4887834671787159</v>
      </c>
      <c r="BV65" s="2">
        <v>496352.48001767549</v>
      </c>
      <c r="BW65" s="2">
        <v>440.62361375107804</v>
      </c>
      <c r="BX65" s="2">
        <v>7.2564669393089174</v>
      </c>
      <c r="BY65" s="2">
        <v>0.60459305500000005</v>
      </c>
      <c r="BZ65" s="2">
        <v>6.5946231199999996</v>
      </c>
      <c r="CA65" s="2">
        <v>0.60459493944701548</v>
      </c>
      <c r="CB65" s="2">
        <v>6.5946235430526245</v>
      </c>
      <c r="CC65" s="2">
        <v>623.054929216</v>
      </c>
      <c r="CD65" s="2">
        <v>143.342390736</v>
      </c>
      <c r="CE65" s="2">
        <v>623.06868285123221</v>
      </c>
      <c r="CF65" s="2">
        <v>143.34250220020371</v>
      </c>
      <c r="CG65" s="2">
        <v>1.024296837552E-3</v>
      </c>
      <c r="CH65" s="2">
        <v>1.0242984458769969E-3</v>
      </c>
      <c r="CI65" s="2">
        <v>3.7220222505091649E-5</v>
      </c>
      <c r="CJ65" s="2">
        <v>3.7232996631769271E-5</v>
      </c>
      <c r="CK65" s="2">
        <v>5.1765138727552484</v>
      </c>
      <c r="CL65" s="2">
        <v>0.68094571033027351</v>
      </c>
      <c r="CM65" s="2">
        <v>66.934129842621488</v>
      </c>
      <c r="CN65" s="2">
        <v>9903.1945491703391</v>
      </c>
      <c r="CO65" s="2">
        <v>426.35028087045271</v>
      </c>
      <c r="CP65" s="2">
        <v>424.45793551879581</v>
      </c>
      <c r="CQ65" s="2">
        <v>-240967.0876064006</v>
      </c>
      <c r="CR65" s="2">
        <v>-272599.89823484042</v>
      </c>
      <c r="CS65" s="2">
        <v>1.0001296951679712</v>
      </c>
      <c r="CT65" s="2">
        <v>-38403.628719869768</v>
      </c>
      <c r="CU65" s="2">
        <v>-237451.76269560884</v>
      </c>
      <c r="CV65" s="2">
        <v>-62758.752617957965</v>
      </c>
      <c r="CW65" s="2">
        <v>-272582.5436511719</v>
      </c>
      <c r="CX65" s="2">
        <v>-1290.6998264018066</v>
      </c>
      <c r="CY65" s="2">
        <v>-1386.3886762702587</v>
      </c>
      <c r="CZ65" s="2">
        <v>4.0183164205339753E-5</v>
      </c>
      <c r="DA65" s="2">
        <v>-5.0792927394642919E-3</v>
      </c>
      <c r="DB65" s="2">
        <v>1.187376680928845E-3</v>
      </c>
      <c r="DC65" s="2">
        <v>-1283.3893200363761</v>
      </c>
      <c r="DD65" s="2">
        <v>3.4047770252370663E-4</v>
      </c>
      <c r="DE65" s="2">
        <v>5.4192905776802458E-5</v>
      </c>
      <c r="DF65" s="2">
        <v>197.33899021558258</v>
      </c>
    </row>
    <row r="66" spans="1:110" x14ac:dyDescent="0.3">
      <c r="A66" s="93" t="s">
        <v>298</v>
      </c>
      <c r="B66" s="93">
        <v>26</v>
      </c>
      <c r="C66" s="93">
        <v>4.4765999999999897</v>
      </c>
      <c r="D66" s="93">
        <v>4.2105999999999897</v>
      </c>
      <c r="E66" s="94" t="s">
        <v>332</v>
      </c>
      <c r="F66" s="94" t="s">
        <v>332</v>
      </c>
      <c r="G66" s="93">
        <v>28.977424800000001</v>
      </c>
      <c r="H66" s="93">
        <v>55.587073599999997</v>
      </c>
      <c r="I66" s="93">
        <v>28.977684799999999</v>
      </c>
      <c r="J66" s="93">
        <v>55.587073599999997</v>
      </c>
      <c r="K66" s="93">
        <v>18.037175900000001</v>
      </c>
      <c r="L66" s="94" t="s">
        <v>332</v>
      </c>
      <c r="M66" s="94" t="s">
        <v>332</v>
      </c>
      <c r="N66" s="93">
        <v>1.20283726E-4</v>
      </c>
      <c r="O66" s="93">
        <v>8.4496461099999991E-5</v>
      </c>
      <c r="P66" s="93">
        <v>1.3821614699999999E-4</v>
      </c>
      <c r="Q66" s="93">
        <v>2.19988977E-5</v>
      </c>
      <c r="R66" s="93">
        <v>2.550455E-5</v>
      </c>
      <c r="S66" s="93">
        <v>2.550455E-5</v>
      </c>
      <c r="T66" s="93">
        <v>5.1766724132296194</v>
      </c>
      <c r="U66" s="93">
        <v>0.68095577496696769</v>
      </c>
      <c r="V66" s="93">
        <v>-2.07402028E-3</v>
      </c>
      <c r="W66" s="93">
        <v>2.59398381E-3</v>
      </c>
      <c r="X66" s="93">
        <v>5.1996353000000007E-4</v>
      </c>
      <c r="Y66" s="93">
        <v>-2.0740642150781862E-3</v>
      </c>
      <c r="Z66" s="93">
        <v>0.99999201615999866</v>
      </c>
      <c r="AA66" s="93">
        <v>4.3935078186063685E-8</v>
      </c>
      <c r="AB66" s="93">
        <v>-2.0740335414358491E-3</v>
      </c>
      <c r="AC66" s="93">
        <v>1.00005068217298</v>
      </c>
      <c r="AD66" s="93">
        <v>1.3261435849061502E-8</v>
      </c>
      <c r="AE66" s="94" t="s">
        <v>332</v>
      </c>
      <c r="AF66" s="94" t="s">
        <v>332</v>
      </c>
      <c r="AG66" s="93">
        <v>197.35036099999999</v>
      </c>
      <c r="AH66" s="93">
        <v>197.35195049999999</v>
      </c>
      <c r="AI66" s="93">
        <v>197.34859299999999</v>
      </c>
      <c r="AJ66" s="93">
        <v>197.348343</v>
      </c>
      <c r="AK66" s="93">
        <v>197.348343</v>
      </c>
      <c r="AL66" s="93">
        <v>66.938745600000004</v>
      </c>
      <c r="AM66" s="93">
        <v>9903.8975399999999</v>
      </c>
      <c r="AN66" s="93">
        <v>-532.24546199999997</v>
      </c>
      <c r="AO66" s="93">
        <v>2.13542897</v>
      </c>
      <c r="AP66" s="93">
        <v>-534.38089100000002</v>
      </c>
      <c r="AQ66" s="93">
        <v>44.666137499999998</v>
      </c>
      <c r="AR66" s="93">
        <v>-576.91160000000002</v>
      </c>
      <c r="AS66" s="94" t="s">
        <v>332</v>
      </c>
      <c r="AT66" s="94" t="s">
        <v>332</v>
      </c>
      <c r="AU66" s="93">
        <v>-237427.66800000001</v>
      </c>
      <c r="AV66" s="93">
        <v>-272576.38799999998</v>
      </c>
      <c r="AW66" s="94" t="s">
        <v>332</v>
      </c>
      <c r="AX66" s="94" t="s">
        <v>332</v>
      </c>
      <c r="AY66" s="93">
        <v>14.707319200000001</v>
      </c>
      <c r="BH66" s="2">
        <v>0.413497585</v>
      </c>
      <c r="BI66" s="2">
        <v>48.165655800000003</v>
      </c>
      <c r="BJ66" s="2">
        <v>0.41349759258537316</v>
      </c>
      <c r="BK66" s="2">
        <v>48.165656144828048</v>
      </c>
      <c r="BL66" s="2">
        <v>1.3015692108E-2</v>
      </c>
      <c r="BM66" s="2">
        <v>8.5422832559999996E-5</v>
      </c>
      <c r="BN66" s="2">
        <v>1.3015691768966348E-2</v>
      </c>
      <c r="BO66" s="2">
        <v>8.5422829237008158E-5</v>
      </c>
      <c r="BP66" s="2">
        <v>53.123644141239929</v>
      </c>
      <c r="BQ66" s="2">
        <v>80.742974025090547</v>
      </c>
      <c r="BR66" s="2">
        <v>0.12913000950824072</v>
      </c>
      <c r="BS66" s="2">
        <v>2.4026123564576265</v>
      </c>
      <c r="BT66" s="2">
        <v>5.861865495764064E-2</v>
      </c>
      <c r="BU66" s="2">
        <v>0.4887947759184923</v>
      </c>
      <c r="BV66" s="2">
        <v>496342.64922026603</v>
      </c>
      <c r="BW66" s="2">
        <v>440.63210742947933</v>
      </c>
      <c r="BX66" s="2">
        <v>7.2564092956983481</v>
      </c>
      <c r="BY66" s="2">
        <v>0.60458245700000002</v>
      </c>
      <c r="BZ66" s="2">
        <v>6.5943908799999997</v>
      </c>
      <c r="CA66" s="2">
        <v>0.604583927737952</v>
      </c>
      <c r="CB66" s="2">
        <v>6.5943912774987616</v>
      </c>
      <c r="CC66" s="2">
        <v>623.08141572</v>
      </c>
      <c r="CD66" s="2">
        <v>143.3407071952</v>
      </c>
      <c r="CE66" s="2">
        <v>623.08753086526826</v>
      </c>
      <c r="CF66" s="2">
        <v>143.34081882154914</v>
      </c>
      <c r="CG66" s="2">
        <v>1.0243206569440001E-3</v>
      </c>
      <c r="CH66" s="2">
        <v>1.0243222661150747E-3</v>
      </c>
      <c r="CI66" s="2">
        <v>3.7219631364562117E-5</v>
      </c>
      <c r="CJ66" s="2">
        <v>3.7232405094358156E-5</v>
      </c>
      <c r="CK66" s="2">
        <v>5.1766765144543321</v>
      </c>
      <c r="CL66" s="2">
        <v>0.68095629021103088</v>
      </c>
      <c r="CM66" s="2">
        <v>66.938800691806904</v>
      </c>
      <c r="CN66" s="2">
        <v>9903.9053262952311</v>
      </c>
      <c r="CO66" s="2">
        <v>426.35562296897882</v>
      </c>
      <c r="CP66" s="2">
        <v>424.46331517172314</v>
      </c>
      <c r="CQ66" s="2">
        <v>-240991.51669308296</v>
      </c>
      <c r="CR66" s="2">
        <v>-272606.92348544876</v>
      </c>
      <c r="CS66" s="2">
        <v>1.0000526702359664</v>
      </c>
      <c r="CT66" s="2">
        <v>-38401.585635292526</v>
      </c>
      <c r="CU66" s="2">
        <v>-237451.52680249355</v>
      </c>
      <c r="CV66" s="2">
        <v>-62757.917531087893</v>
      </c>
      <c r="CW66" s="2">
        <v>-272581.74008029723</v>
      </c>
      <c r="CX66" s="2">
        <v>-536.29974879369593</v>
      </c>
      <c r="CY66" s="2">
        <v>-576.91142697987539</v>
      </c>
      <c r="CZ66" s="2">
        <v>4.0184781640663138E-5</v>
      </c>
      <c r="DA66" s="2">
        <v>-2.0648258457861466E-3</v>
      </c>
      <c r="DB66" s="2">
        <v>5.4709898826421643E-4</v>
      </c>
      <c r="DC66" s="2">
        <v>-536.88413117195648</v>
      </c>
      <c r="DD66" s="2">
        <v>1.3821606238950638E-4</v>
      </c>
      <c r="DE66" s="2">
        <v>2.1998884986478135E-5</v>
      </c>
      <c r="DF66" s="2">
        <v>197.34859881034899</v>
      </c>
    </row>
    <row r="67" spans="1:110" x14ac:dyDescent="0.3">
      <c r="A67" s="93" t="s">
        <v>298</v>
      </c>
      <c r="B67" s="93">
        <v>27</v>
      </c>
      <c r="C67" s="93">
        <v>4.2105999999999897</v>
      </c>
      <c r="D67" s="93">
        <v>3.9445999999999999</v>
      </c>
      <c r="E67" s="94" t="s">
        <v>332</v>
      </c>
      <c r="F67" s="94" t="s">
        <v>332</v>
      </c>
      <c r="G67" s="93">
        <v>28.9779448</v>
      </c>
      <c r="H67" s="93">
        <v>55.587333899999997</v>
      </c>
      <c r="I67" s="93">
        <v>28.97807495</v>
      </c>
      <c r="J67" s="93">
        <v>55.587333899999997</v>
      </c>
      <c r="K67" s="93">
        <v>18.037267700000001</v>
      </c>
      <c r="L67" s="94" t="s">
        <v>332</v>
      </c>
      <c r="M67" s="94" t="s">
        <v>332</v>
      </c>
      <c r="N67" s="93">
        <v>4.8709196199999997E-5</v>
      </c>
      <c r="O67" s="93">
        <v>3.41622971E-5</v>
      </c>
      <c r="P67" s="93">
        <v>5.5998119599999997E-5</v>
      </c>
      <c r="Q67" s="93">
        <v>8.9127592400000008E-6</v>
      </c>
      <c r="R67" s="93">
        <v>1.03377852E-5</v>
      </c>
      <c r="S67" s="93">
        <v>1.03377852E-5</v>
      </c>
      <c r="T67" s="93">
        <v>5.1767053755710979</v>
      </c>
      <c r="U67" s="93">
        <v>0.68096304428853327</v>
      </c>
      <c r="V67" s="93">
        <v>-8.4307338300000005E-4</v>
      </c>
      <c r="W67" s="93">
        <v>1.1033502599999999E-3</v>
      </c>
      <c r="X67" s="93">
        <v>2.602768769999999E-4</v>
      </c>
      <c r="Y67" s="93">
        <v>-8.4308227465600041E-4</v>
      </c>
      <c r="Z67" s="93">
        <v>0.9999950398378723</v>
      </c>
      <c r="AA67" s="93">
        <v>8.8916560003341535E-9</v>
      </c>
      <c r="AB67" s="93">
        <v>-8.4307607368644703E-4</v>
      </c>
      <c r="AC67" s="93">
        <v>1.0000216469414418</v>
      </c>
      <c r="AD67" s="93">
        <v>2.6906864469528193E-9</v>
      </c>
      <c r="AE67" s="94" t="s">
        <v>332</v>
      </c>
      <c r="AF67" s="94" t="s">
        <v>332</v>
      </c>
      <c r="AG67" s="93">
        <v>197.35354000000001</v>
      </c>
      <c r="AH67" s="93">
        <v>197.35439400000001</v>
      </c>
      <c r="AI67" s="93">
        <v>197.352912</v>
      </c>
      <c r="AJ67" s="93">
        <v>197.3528</v>
      </c>
      <c r="AK67" s="93">
        <v>197.3528</v>
      </c>
      <c r="AL67" s="93">
        <v>66.94082856</v>
      </c>
      <c r="AM67" s="93">
        <v>9904.2075719999993</v>
      </c>
      <c r="AN67" s="93">
        <v>-227.82738599999999</v>
      </c>
      <c r="AO67" s="93">
        <v>0.75871414999999998</v>
      </c>
      <c r="AP67" s="93">
        <v>-228.58609999999999</v>
      </c>
      <c r="AQ67" s="93">
        <v>20.016293600000001</v>
      </c>
      <c r="AR67" s="93">
        <v>-247.84367900000001</v>
      </c>
      <c r="AS67" s="94" t="s">
        <v>332</v>
      </c>
      <c r="AT67" s="94" t="s">
        <v>332</v>
      </c>
      <c r="AU67" s="93">
        <v>-237441.77499999999</v>
      </c>
      <c r="AV67" s="93">
        <v>-272579.21000000002</v>
      </c>
      <c r="AW67" s="94" t="s">
        <v>332</v>
      </c>
      <c r="AX67" s="94" t="s">
        <v>332</v>
      </c>
      <c r="AY67" s="93">
        <v>14.7075362</v>
      </c>
      <c r="BH67" s="2">
        <v>0.413502708</v>
      </c>
      <c r="BI67" s="2">
        <v>48.165967999999999</v>
      </c>
      <c r="BJ67" s="2">
        <v>0.41350271740784872</v>
      </c>
      <c r="BK67" s="2">
        <v>48.165968425358429</v>
      </c>
      <c r="BL67" s="2">
        <v>1.3015640231999999E-2</v>
      </c>
      <c r="BM67" s="2">
        <v>8.542443636E-5</v>
      </c>
      <c r="BN67" s="2">
        <v>1.301563985452877E-2</v>
      </c>
      <c r="BO67" s="2">
        <v>8.542443273636966E-5</v>
      </c>
      <c r="BP67" s="2">
        <v>53.127578223870756</v>
      </c>
      <c r="BQ67" s="2">
        <v>80.742606207864711</v>
      </c>
      <c r="BR67" s="2">
        <v>0.12912870778800309</v>
      </c>
      <c r="BS67" s="2">
        <v>2.4027294926348963</v>
      </c>
      <c r="BT67" s="2">
        <v>5.8618843313924245E-2</v>
      </c>
      <c r="BU67" s="2">
        <v>0.48879837950879979</v>
      </c>
      <c r="BV67" s="2">
        <v>496337.47583634127</v>
      </c>
      <c r="BW67" s="2">
        <v>440.63257888668966</v>
      </c>
      <c r="BX67" s="2">
        <v>7.2563962289820392</v>
      </c>
      <c r="BY67" s="2">
        <v>0.60457781799999999</v>
      </c>
      <c r="BZ67" s="2">
        <v>6.59426749</v>
      </c>
      <c r="CA67" s="2">
        <v>0.60457912542903736</v>
      </c>
      <c r="CB67" s="2">
        <v>6.5942678894100863</v>
      </c>
      <c r="CC67" s="2">
        <v>623.09262230399997</v>
      </c>
      <c r="CD67" s="2">
        <v>143.34044087679999</v>
      </c>
      <c r="CE67" s="2">
        <v>623.09563215412334</v>
      </c>
      <c r="CF67" s="2">
        <v>143.34055211906016</v>
      </c>
      <c r="CG67" s="2">
        <v>1.0243351355520001E-3</v>
      </c>
      <c r="CH67" s="2">
        <v>1.0243367440913142E-3</v>
      </c>
      <c r="CI67" s="2">
        <v>3.7219497199592665E-5</v>
      </c>
      <c r="CJ67" s="2">
        <v>3.723227100466806E-5</v>
      </c>
      <c r="CK67" s="2">
        <v>5.1767094662756161</v>
      </c>
      <c r="CL67" s="2">
        <v>0.68096355839940592</v>
      </c>
      <c r="CM67" s="2">
        <v>66.940883819976634</v>
      </c>
      <c r="CN67" s="2">
        <v>9904.2153598428195</v>
      </c>
      <c r="CO67" s="2">
        <v>426.35779290105143</v>
      </c>
      <c r="CP67" s="2">
        <v>424.46550017640106</v>
      </c>
      <c r="CQ67" s="2">
        <v>-241001.44328379436</v>
      </c>
      <c r="CR67" s="2">
        <v>-272609.74601175345</v>
      </c>
      <c r="CS67" s="2">
        <v>1.0000213507735889</v>
      </c>
      <c r="CT67" s="2">
        <v>-38400.735529916936</v>
      </c>
      <c r="CU67" s="2">
        <v>-237451.4260098956</v>
      </c>
      <c r="CV67" s="2">
        <v>-62757.52274271362</v>
      </c>
      <c r="CW67" s="2">
        <v>-272581.3800058398</v>
      </c>
      <c r="CX67" s="2">
        <v>-229.61745461249367</v>
      </c>
      <c r="CY67" s="2">
        <v>-247.84353949320308</v>
      </c>
      <c r="CZ67" s="2">
        <v>4.0185241596406349E-5</v>
      </c>
      <c r="DA67" s="2">
        <v>-8.3933361316903892E-4</v>
      </c>
      <c r="DB67" s="2">
        <v>2.8945634818757388E-4</v>
      </c>
      <c r="DC67" s="2">
        <v>-234.02749199868171</v>
      </c>
      <c r="DD67" s="2">
        <v>5.5998090658425091E-5</v>
      </c>
      <c r="DE67" s="2">
        <v>8.9127547952570246E-6</v>
      </c>
      <c r="DF67" s="2">
        <v>197.35291799214627</v>
      </c>
    </row>
    <row r="68" spans="1:110" x14ac:dyDescent="0.3">
      <c r="A68" s="93" t="s">
        <v>298</v>
      </c>
      <c r="B68" s="93">
        <v>28</v>
      </c>
      <c r="C68" s="93">
        <v>3.9445999999999999</v>
      </c>
      <c r="D68" s="93">
        <v>3.6785999999999999</v>
      </c>
      <c r="E68" s="94" t="s">
        <v>332</v>
      </c>
      <c r="F68" s="94" t="s">
        <v>332</v>
      </c>
      <c r="G68" s="93">
        <v>28.9782051</v>
      </c>
      <c r="H68" s="93">
        <v>55.587488499999999</v>
      </c>
      <c r="I68" s="93">
        <v>28.978282399999998</v>
      </c>
      <c r="J68" s="93">
        <v>55.587488499999999</v>
      </c>
      <c r="K68" s="93">
        <v>18.037305</v>
      </c>
      <c r="L68" s="94" t="s">
        <v>332</v>
      </c>
      <c r="M68" s="94" t="s">
        <v>332</v>
      </c>
      <c r="N68" s="93">
        <v>1.9615398E-5</v>
      </c>
      <c r="O68" s="93">
        <v>1.3702425665E-5</v>
      </c>
      <c r="P68" s="93">
        <v>2.25781245E-5</v>
      </c>
      <c r="Q68" s="93">
        <v>3.5935732900000001E-6</v>
      </c>
      <c r="R68" s="93">
        <v>4.17281801E-6</v>
      </c>
      <c r="S68" s="93">
        <v>4.17281801E-6</v>
      </c>
      <c r="T68" s="93">
        <v>5.1766856636840437</v>
      </c>
      <c r="U68" s="93">
        <v>0.6809689676949946</v>
      </c>
      <c r="V68" s="93">
        <v>-3.4269344599999999E-4</v>
      </c>
      <c r="W68" s="93">
        <v>4.9729054400000005E-4</v>
      </c>
      <c r="X68" s="93">
        <v>1.5459709800000007E-4</v>
      </c>
      <c r="Y68" s="93">
        <v>-3.4269556435524338E-4</v>
      </c>
      <c r="Z68" s="93">
        <v>0.99999602042110292</v>
      </c>
      <c r="AA68" s="93">
        <v>2.1183552433697212E-9</v>
      </c>
      <c r="AB68" s="93">
        <v>-3.4269409110555479E-4</v>
      </c>
      <c r="AC68" s="93">
        <v>1.00001004679851</v>
      </c>
      <c r="AD68" s="93">
        <v>6.4510555482813524E-10</v>
      </c>
      <c r="AE68" s="94" t="s">
        <v>332</v>
      </c>
      <c r="AF68" s="94" t="s">
        <v>332</v>
      </c>
      <c r="AG68" s="93">
        <v>197.35524799999999</v>
      </c>
      <c r="AH68" s="93">
        <v>197.35580499999998</v>
      </c>
      <c r="AI68" s="93">
        <v>197.35508100000001</v>
      </c>
      <c r="AJ68" s="93">
        <v>197.35502500000001</v>
      </c>
      <c r="AK68" s="93">
        <v>197.35502500000001</v>
      </c>
      <c r="AL68" s="93">
        <v>66.941857080000005</v>
      </c>
      <c r="AM68" s="93">
        <v>9904.3546320000005</v>
      </c>
      <c r="AN68" s="93">
        <v>-104.048135</v>
      </c>
      <c r="AO68" s="93">
        <v>0.202208578</v>
      </c>
      <c r="AP68" s="93">
        <v>-104.250343</v>
      </c>
      <c r="AQ68" s="93">
        <v>9.9974622100000001</v>
      </c>
      <c r="AR68" s="93">
        <v>-114.045597</v>
      </c>
      <c r="AS68" s="94" t="s">
        <v>332</v>
      </c>
      <c r="AT68" s="94" t="s">
        <v>332</v>
      </c>
      <c r="AU68" s="93">
        <v>-237447.505</v>
      </c>
      <c r="AV68" s="93">
        <v>-272580.32400000002</v>
      </c>
      <c r="AW68" s="94" t="s">
        <v>332</v>
      </c>
      <c r="AX68" s="94" t="s">
        <v>332</v>
      </c>
      <c r="AY68" s="93">
        <v>14.7077531</v>
      </c>
      <c r="BH68" s="2">
        <v>0.41350828000000001</v>
      </c>
      <c r="BI68" s="2">
        <v>48.166068500000002</v>
      </c>
      <c r="BJ68" s="2">
        <v>0.41350828752454799</v>
      </c>
      <c r="BK68" s="2">
        <v>48.166068904218207</v>
      </c>
      <c r="BL68" s="2">
        <v>1.3015529136000001E-2</v>
      </c>
      <c r="BM68" s="2">
        <v>8.5425337079999997E-5</v>
      </c>
      <c r="BN68" s="2">
        <v>1.3015528822198502E-2</v>
      </c>
      <c r="BO68" s="2">
        <v>8.5425333503095206E-5</v>
      </c>
      <c r="BP68" s="2">
        <v>53.129286023413954</v>
      </c>
      <c r="BQ68" s="2">
        <v>80.742493888885548</v>
      </c>
      <c r="BR68" s="2">
        <v>0.12912837469418592</v>
      </c>
      <c r="BS68" s="2">
        <v>2.4027761581773315</v>
      </c>
      <c r="BT68" s="2">
        <v>5.8618977886425935E-2</v>
      </c>
      <c r="BU68" s="2">
        <v>0.48879884908805388</v>
      </c>
      <c r="BV68" s="2">
        <v>496334.19493060978</v>
      </c>
      <c r="BW68" s="2">
        <v>440.62979778001755</v>
      </c>
      <c r="BX68" s="2">
        <v>7.2564012729838661</v>
      </c>
      <c r="BY68" s="2">
        <v>0.60457560300000002</v>
      </c>
      <c r="BZ68" s="2">
        <v>6.5941882999999999</v>
      </c>
      <c r="CA68" s="2">
        <v>0.6045768507761945</v>
      </c>
      <c r="CB68" s="2">
        <v>6.5941887129053125</v>
      </c>
      <c r="CC68" s="2">
        <v>623.09761872000001</v>
      </c>
      <c r="CD68" s="2">
        <v>143.3407500104</v>
      </c>
      <c r="CE68" s="2">
        <v>623.09935918703172</v>
      </c>
      <c r="CF68" s="2">
        <v>143.34086137716849</v>
      </c>
      <c r="CG68" s="2">
        <v>1.0243458157839999E-3</v>
      </c>
      <c r="CH68" s="2">
        <v>1.0243474213708025E-3</v>
      </c>
      <c r="CI68" s="2">
        <v>3.7219548879837066E-5</v>
      </c>
      <c r="CJ68" s="2">
        <v>3.7232322765818452E-5</v>
      </c>
      <c r="CK68" s="2">
        <v>5.1766897772748104</v>
      </c>
      <c r="CL68" s="2">
        <v>0.68096948262950618</v>
      </c>
      <c r="CM68" s="2">
        <v>66.941912651012672</v>
      </c>
      <c r="CN68" s="2">
        <v>9904.3624336979465</v>
      </c>
      <c r="CO68" s="2">
        <v>426.35867458366789</v>
      </c>
      <c r="CP68" s="2">
        <v>424.46638660891216</v>
      </c>
      <c r="CQ68" s="2">
        <v>-241005.47439024254</v>
      </c>
      <c r="CR68" s="2">
        <v>-272610.86011987517</v>
      </c>
      <c r="CS68" s="2">
        <v>1.0000086184731736</v>
      </c>
      <c r="CT68" s="2">
        <v>-38400.371631078429</v>
      </c>
      <c r="CU68" s="2">
        <v>-237451.38002726555</v>
      </c>
      <c r="CV68" s="2">
        <v>-62757.313397505874</v>
      </c>
      <c r="CW68" s="2">
        <v>-272581.20017027098</v>
      </c>
      <c r="CX68" s="2">
        <v>-104.92277026537472</v>
      </c>
      <c r="CY68" s="2">
        <v>-114.04553332695369</v>
      </c>
      <c r="CZ68" s="2">
        <v>4.0185241596407887E-5</v>
      </c>
      <c r="DA68" s="2">
        <v>-3.4117296934563088E-4</v>
      </c>
      <c r="DB68" s="2">
        <v>1.8395863454109761E-4</v>
      </c>
      <c r="DC68" s="2">
        <v>-110.72877840873529</v>
      </c>
      <c r="DD68" s="2">
        <v>2.2578112409514073E-5</v>
      </c>
      <c r="DE68" s="2">
        <v>3.5935714047376711E-6</v>
      </c>
      <c r="DF68" s="2">
        <v>197.3550868544705</v>
      </c>
    </row>
    <row r="69" spans="1:110" x14ac:dyDescent="0.3">
      <c r="A69" s="93" t="s">
        <v>298</v>
      </c>
      <c r="B69" s="93">
        <v>29</v>
      </c>
      <c r="C69" s="93">
        <v>3.6785999999999999</v>
      </c>
      <c r="D69" s="93">
        <v>3.4125999999999999</v>
      </c>
      <c r="E69" s="94" t="s">
        <v>332</v>
      </c>
      <c r="F69" s="94" t="s">
        <v>332</v>
      </c>
      <c r="G69" s="93">
        <v>28.978359699999999</v>
      </c>
      <c r="H69" s="93">
        <v>55.5875998</v>
      </c>
      <c r="I69" s="93">
        <v>28.978415349999999</v>
      </c>
      <c r="J69" s="93">
        <v>55.5875998</v>
      </c>
      <c r="K69" s="93">
        <v>18.037320099999999</v>
      </c>
      <c r="L69" s="94" t="s">
        <v>332</v>
      </c>
      <c r="M69" s="94" t="s">
        <v>332</v>
      </c>
      <c r="N69" s="93">
        <v>7.7894533299999996E-6</v>
      </c>
      <c r="O69" s="93">
        <v>5.3859809499999995E-6</v>
      </c>
      <c r="P69" s="93">
        <v>8.9937175400000005E-6</v>
      </c>
      <c r="Q69" s="93">
        <v>1.4314597699999999E-6</v>
      </c>
      <c r="R69" s="93">
        <v>1.6669082900000001E-6</v>
      </c>
      <c r="S69" s="93">
        <v>1.6669082900000001E-6</v>
      </c>
      <c r="T69" s="93">
        <v>5.1766445651774236</v>
      </c>
      <c r="U69" s="93">
        <v>0.68097434283603464</v>
      </c>
      <c r="V69" s="93">
        <v>-1.39297042E-4</v>
      </c>
      <c r="W69" s="93">
        <v>2.5061297799999999E-4</v>
      </c>
      <c r="X69" s="93">
        <v>1.1131593599999999E-4</v>
      </c>
      <c r="Y69" s="93">
        <v>-1.3929764154551073E-4</v>
      </c>
      <c r="Z69" s="93">
        <v>0.99999617062187562</v>
      </c>
      <c r="AA69" s="93">
        <v>5.9954551072741903E-10</v>
      </c>
      <c r="AB69" s="93">
        <v>-1.3929722755345652E-4</v>
      </c>
      <c r="AC69" s="93">
        <v>1.0000055658363944</v>
      </c>
      <c r="AD69" s="93">
        <v>1.8555345652750944E-10</v>
      </c>
      <c r="AE69" s="94" t="s">
        <v>332</v>
      </c>
      <c r="AF69" s="94" t="s">
        <v>332</v>
      </c>
      <c r="AG69" s="93">
        <v>197.35636199999999</v>
      </c>
      <c r="AH69" s="93">
        <v>197.35680149999999</v>
      </c>
      <c r="AI69" s="93">
        <v>197.35637600000001</v>
      </c>
      <c r="AJ69" s="93">
        <v>197.35634300000001</v>
      </c>
      <c r="AK69" s="93">
        <v>197.35634300000001</v>
      </c>
      <c r="AL69" s="93">
        <v>66.942455760000001</v>
      </c>
      <c r="AM69" s="93">
        <v>9904.4354160000003</v>
      </c>
      <c r="AN69" s="93">
        <v>-53.6453153</v>
      </c>
      <c r="AO69" s="93">
        <v>-1.6965105500000001E-2</v>
      </c>
      <c r="AP69" s="93">
        <v>-53.6283502</v>
      </c>
      <c r="AQ69" s="93">
        <v>5.9251778599999998</v>
      </c>
      <c r="AR69" s="93">
        <v>-59.570493200000001</v>
      </c>
      <c r="AS69" s="94" t="s">
        <v>332</v>
      </c>
      <c r="AT69" s="94" t="s">
        <v>332</v>
      </c>
      <c r="AU69" s="93">
        <v>-237449.829</v>
      </c>
      <c r="AV69" s="93">
        <v>-272580.74300000002</v>
      </c>
      <c r="AW69" s="94" t="s">
        <v>332</v>
      </c>
      <c r="AX69" s="94" t="s">
        <v>332</v>
      </c>
      <c r="AY69" s="93">
        <v>14.707970100000001</v>
      </c>
      <c r="BH69" s="2">
        <v>0.41351402700000001</v>
      </c>
      <c r="BI69" s="2">
        <v>48.166082899999999</v>
      </c>
      <c r="BJ69" s="2">
        <v>0.41351403592682462</v>
      </c>
      <c r="BK69" s="2">
        <v>48.166083262809195</v>
      </c>
      <c r="BL69" s="2">
        <v>1.3015394316E-2</v>
      </c>
      <c r="BM69" s="2">
        <v>8.5425952320000002E-5</v>
      </c>
      <c r="BN69" s="2">
        <v>1.3015393935729713E-2</v>
      </c>
      <c r="BO69" s="2">
        <v>8.5425948802038241E-5</v>
      </c>
      <c r="BP69" s="2">
        <v>53.1300855226918</v>
      </c>
      <c r="BQ69" s="2">
        <v>80.742485447984407</v>
      </c>
      <c r="BR69" s="2">
        <v>0.12912843719657741</v>
      </c>
      <c r="BS69" s="2">
        <v>2.402794174296401</v>
      </c>
      <c r="BT69" s="2">
        <v>5.8619091320943215E-2</v>
      </c>
      <c r="BU69" s="2">
        <v>0.48879804397929449</v>
      </c>
      <c r="BV69" s="2">
        <v>496331.68262670987</v>
      </c>
      <c r="BW69" s="2">
        <v>440.62569397764486</v>
      </c>
      <c r="BX69" s="2">
        <v>7.2564136389269684</v>
      </c>
      <c r="BY69" s="2">
        <v>0.604574371</v>
      </c>
      <c r="BZ69" s="2">
        <v>6.5941270699999999</v>
      </c>
      <c r="CA69" s="2">
        <v>0.60457560694955992</v>
      </c>
      <c r="CB69" s="2">
        <v>6.5941274865381603</v>
      </c>
      <c r="CC69" s="2">
        <v>623.10007764800002</v>
      </c>
      <c r="CD69" s="2">
        <v>143.34129285999998</v>
      </c>
      <c r="CE69" s="2">
        <v>623.10129539236391</v>
      </c>
      <c r="CF69" s="2">
        <v>143.3414041152771</v>
      </c>
      <c r="CG69" s="2">
        <v>1.0243549365999999E-3</v>
      </c>
      <c r="CH69" s="2">
        <v>1.0243565433206887E-3</v>
      </c>
      <c r="CI69" s="2">
        <v>3.7219675916496944E-5</v>
      </c>
      <c r="CJ69" s="2">
        <v>3.7232449664307077E-5</v>
      </c>
      <c r="CK69" s="2">
        <v>5.1766486643364988</v>
      </c>
      <c r="CL69" s="2">
        <v>0.68097485829308591</v>
      </c>
      <c r="CM69" s="2">
        <v>66.942511087415625</v>
      </c>
      <c r="CN69" s="2">
        <v>9904.4432087706045</v>
      </c>
      <c r="CO69" s="2">
        <v>426.35903151148972</v>
      </c>
      <c r="CP69" s="2">
        <v>424.46674490630261</v>
      </c>
      <c r="CQ69" s="2">
        <v>-241007.10886835912</v>
      </c>
      <c r="CR69" s="2">
        <v>-272611.27976721158</v>
      </c>
      <c r="CS69" s="2">
        <v>1.0000034428554874</v>
      </c>
      <c r="CT69" s="2">
        <v>-38400.204754729108</v>
      </c>
      <c r="CU69" s="2">
        <v>-237451.35607700344</v>
      </c>
      <c r="CV69" s="2">
        <v>-62757.165357844176</v>
      </c>
      <c r="CW69" s="2">
        <v>-272581.0935765375</v>
      </c>
      <c r="CX69" s="2">
        <v>-54.159356542068124</v>
      </c>
      <c r="CY69" s="2">
        <v>-59.570472109060169</v>
      </c>
      <c r="CZ69" s="2">
        <v>4.0185031052929626E-5</v>
      </c>
      <c r="DA69" s="2">
        <v>-1.3867896420586697E-4</v>
      </c>
      <c r="DB69" s="2">
        <v>1.4128827241327162E-4</v>
      </c>
      <c r="DC69" s="2">
        <v>-60.649186485840708</v>
      </c>
      <c r="DD69" s="2">
        <v>8.9937120448697826E-6</v>
      </c>
      <c r="DE69" s="2">
        <v>1.4314589079883078E-6</v>
      </c>
      <c r="DF69" s="2">
        <v>197.35638214103386</v>
      </c>
    </row>
    <row r="70" spans="1:110" x14ac:dyDescent="0.3">
      <c r="A70" s="93" t="s">
        <v>298</v>
      </c>
      <c r="B70" s="93">
        <v>30</v>
      </c>
      <c r="C70" s="93">
        <v>3.4125999999999999</v>
      </c>
      <c r="D70" s="93">
        <v>3.1465999999999998</v>
      </c>
      <c r="E70" s="94" t="s">
        <v>332</v>
      </c>
      <c r="F70" s="94" t="s">
        <v>332</v>
      </c>
      <c r="G70" s="93">
        <v>28.978470999999999</v>
      </c>
      <c r="H70" s="93">
        <v>55.587692799999999</v>
      </c>
      <c r="I70" s="93">
        <v>28.978517499999999</v>
      </c>
      <c r="J70" s="93">
        <v>55.587692799999999</v>
      </c>
      <c r="K70" s="93">
        <v>18.037326100000001</v>
      </c>
      <c r="L70" s="94" t="s">
        <v>332</v>
      </c>
      <c r="M70" s="94" t="s">
        <v>332</v>
      </c>
      <c r="N70" s="93">
        <v>2.9825085700000002E-6</v>
      </c>
      <c r="O70" s="93">
        <v>2.0055591950000002E-6</v>
      </c>
      <c r="P70" s="93">
        <v>3.4720093199999999E-6</v>
      </c>
      <c r="Q70" s="93">
        <v>5.5261490499999998E-7</v>
      </c>
      <c r="R70" s="93">
        <v>6.4831848200000002E-7</v>
      </c>
      <c r="S70" s="93">
        <v>6.4831848200000002E-7</v>
      </c>
      <c r="T70" s="93">
        <v>5.176594865513473</v>
      </c>
      <c r="U70" s="93">
        <v>0.68097948846798484</v>
      </c>
      <c r="V70" s="93">
        <v>-5.6620902299999999E-5</v>
      </c>
      <c r="W70" s="93">
        <v>1.49592206E-4</v>
      </c>
      <c r="X70" s="93">
        <v>9.2971303700000005E-5</v>
      </c>
      <c r="Y70" s="93">
        <v>-5.6621088759453006E-5</v>
      </c>
      <c r="Z70" s="93">
        <v>0.99999596219788633</v>
      </c>
      <c r="AA70" s="93">
        <v>1.8645945300667256E-10</v>
      </c>
      <c r="AB70" s="93">
        <v>-5.6620962575014484E-5</v>
      </c>
      <c r="AC70" s="93">
        <v>1.0000040248246684</v>
      </c>
      <c r="AD70" s="93">
        <v>6.0275014484344985E-11</v>
      </c>
      <c r="AE70" s="94" t="s">
        <v>332</v>
      </c>
      <c r="AF70" s="94" t="s">
        <v>332</v>
      </c>
      <c r="AG70" s="93">
        <v>197.35724099999999</v>
      </c>
      <c r="AH70" s="93">
        <v>197.357642</v>
      </c>
      <c r="AI70" s="93">
        <v>197.357316</v>
      </c>
      <c r="AJ70" s="93">
        <v>197.357292</v>
      </c>
      <c r="AK70" s="93">
        <v>197.357292</v>
      </c>
      <c r="AL70" s="93">
        <v>66.942874799999998</v>
      </c>
      <c r="AM70" s="93">
        <v>9904.4890919999998</v>
      </c>
      <c r="AN70" s="93">
        <v>-32.952720999999997</v>
      </c>
      <c r="AO70" s="93">
        <v>-8.9982911799999996E-2</v>
      </c>
      <c r="AP70" s="93">
        <v>-32.862738100000001</v>
      </c>
      <c r="AQ70" s="93">
        <v>4.2699186600000001</v>
      </c>
      <c r="AR70" s="93">
        <v>-37.222639700000002</v>
      </c>
      <c r="AS70" s="94" t="s">
        <v>332</v>
      </c>
      <c r="AT70" s="94" t="s">
        <v>332</v>
      </c>
      <c r="AU70" s="93">
        <v>-237450.76800000001</v>
      </c>
      <c r="AV70" s="93">
        <v>-272580.88</v>
      </c>
      <c r="AW70" s="94" t="s">
        <v>332</v>
      </c>
      <c r="AX70" s="94" t="s">
        <v>332</v>
      </c>
      <c r="AY70" s="93">
        <v>14.7081871</v>
      </c>
      <c r="BH70" s="2">
        <v>0.41351982799999998</v>
      </c>
      <c r="BI70" s="2">
        <v>48.166062199999999</v>
      </c>
      <c r="BJ70" s="2">
        <v>0.41351983846376161</v>
      </c>
      <c r="BK70" s="2">
        <v>48.166062634900683</v>
      </c>
      <c r="BL70" s="2">
        <v>1.3015250496000001E-2</v>
      </c>
      <c r="BM70" s="2">
        <v>8.5426451640000008E-5</v>
      </c>
      <c r="BN70" s="2">
        <v>1.3015250107788737E-2</v>
      </c>
      <c r="BO70" s="2">
        <v>8.5426447872626821E-5</v>
      </c>
      <c r="BP70" s="2">
        <v>53.130508017666877</v>
      </c>
      <c r="BQ70" s="2">
        <v>80.742519201331874</v>
      </c>
      <c r="BR70" s="2">
        <v>0.12912866482213536</v>
      </c>
      <c r="BS70" s="2">
        <v>2.4028005452324939</v>
      </c>
      <c r="BT70" s="2">
        <v>5.8619197897522263E-2</v>
      </c>
      <c r="BU70" s="2">
        <v>0.48879672150694148</v>
      </c>
      <c r="BV70" s="2">
        <v>496329.48368846945</v>
      </c>
      <c r="BW70" s="2">
        <v>440.62106428988972</v>
      </c>
      <c r="BX70" s="2">
        <v>7.2564288868446418</v>
      </c>
      <c r="BY70" s="2">
        <v>0.60457353199999997</v>
      </c>
      <c r="BZ70" s="2">
        <v>6.5940731499999998</v>
      </c>
      <c r="CA70" s="2">
        <v>0.60457479188833851</v>
      </c>
      <c r="CB70" s="2">
        <v>6.5940735791119947</v>
      </c>
      <c r="CC70" s="2">
        <v>623.10149172800004</v>
      </c>
      <c r="CD70" s="2">
        <v>143.34192841039999</v>
      </c>
      <c r="CE70" s="2">
        <v>623.10247410614636</v>
      </c>
      <c r="CF70" s="2">
        <v>143.34203973167374</v>
      </c>
      <c r="CG70" s="2">
        <v>1.024363397512E-3</v>
      </c>
      <c r="CH70" s="2">
        <v>1.0243650049507624E-3</v>
      </c>
      <c r="CI70" s="2">
        <v>3.7219832230142565E-5</v>
      </c>
      <c r="CJ70" s="2">
        <v>3.7232606137725487E-5</v>
      </c>
      <c r="CK70" s="2">
        <v>5.1765989254649174</v>
      </c>
      <c r="CL70" s="2">
        <v>0.6809800006029656</v>
      </c>
      <c r="CM70" s="2">
        <v>66.942930283274222</v>
      </c>
      <c r="CN70" s="2">
        <v>9904.4968994170413</v>
      </c>
      <c r="CO70" s="2">
        <v>426.35917333711438</v>
      </c>
      <c r="CP70" s="2">
        <v>424.46688809938945</v>
      </c>
      <c r="CQ70" s="2">
        <v>-241007.76864990016</v>
      </c>
      <c r="CR70" s="2">
        <v>-272611.41715888836</v>
      </c>
      <c r="CS70" s="2">
        <v>1.000001339044984</v>
      </c>
      <c r="CT70" s="2">
        <v>-38400.120317759247</v>
      </c>
      <c r="CU70" s="2">
        <v>-237451.34041511369</v>
      </c>
      <c r="CV70" s="2">
        <v>-62757.030329241265</v>
      </c>
      <c r="CW70" s="2">
        <v>-272581.01678013505</v>
      </c>
      <c r="CX70" s="2">
        <v>-33.346620369533724</v>
      </c>
      <c r="CY70" s="2">
        <v>-37.222635930953317</v>
      </c>
      <c r="CZ70" s="2">
        <v>4.0184753565823674E-5</v>
      </c>
      <c r="DA70" s="2">
        <v>-5.6369669520163731E-5</v>
      </c>
      <c r="DB70" s="2">
        <v>1.2472792409165629E-4</v>
      </c>
      <c r="DC70" s="2">
        <v>-40.452842743107709</v>
      </c>
      <c r="DD70" s="2">
        <v>3.4720067487368783E-6</v>
      </c>
      <c r="DE70" s="2">
        <v>5.5261449881896543E-7</v>
      </c>
      <c r="DF70" s="2">
        <v>197.35732221141816</v>
      </c>
    </row>
    <row r="71" spans="1:110" x14ac:dyDescent="0.3">
      <c r="A71" s="93" t="s">
        <v>298</v>
      </c>
      <c r="B71" s="93">
        <v>31</v>
      </c>
      <c r="C71" s="93">
        <v>3.1465999999999998</v>
      </c>
      <c r="D71" s="93">
        <v>2.8805999999999998</v>
      </c>
      <c r="E71" s="93">
        <v>28.978647800000001</v>
      </c>
      <c r="F71" s="94" t="s">
        <v>332</v>
      </c>
      <c r="G71" s="93">
        <v>28.978563999999999</v>
      </c>
      <c r="H71" s="93">
        <v>55.587776599999998</v>
      </c>
      <c r="I71" s="93">
        <v>19.319070600414211</v>
      </c>
      <c r="J71" s="93">
        <v>55.587776599999998</v>
      </c>
      <c r="K71" s="93">
        <v>18.037328500000001</v>
      </c>
      <c r="L71" s="93">
        <v>2.34399909E-7</v>
      </c>
      <c r="M71" s="94" t="s">
        <v>332</v>
      </c>
      <c r="N71" s="93">
        <v>1.02860982E-6</v>
      </c>
      <c r="O71" s="93">
        <v>9.1145020633333328E-7</v>
      </c>
      <c r="P71" s="93">
        <v>1.2275790900000001E-6</v>
      </c>
      <c r="Q71" s="93">
        <v>1.9538590299999999E-7</v>
      </c>
      <c r="R71" s="93">
        <v>2.3428686000000001E-7</v>
      </c>
      <c r="S71" s="93">
        <v>2.3428686000000001E-7</v>
      </c>
      <c r="T71" s="93">
        <v>5.1765417619290037</v>
      </c>
      <c r="U71" s="93">
        <v>0.68098451355773004</v>
      </c>
      <c r="V71" s="93">
        <v>-2.3015042899999998E-5</v>
      </c>
      <c r="W71" s="93">
        <v>1.06806619E-4</v>
      </c>
      <c r="X71" s="93">
        <v>8.3791576100000005E-5</v>
      </c>
      <c r="Y71" s="93">
        <v>-2.3015119271849324E-5</v>
      </c>
      <c r="Z71" s="93">
        <v>1.885535446482252</v>
      </c>
      <c r="AA71" s="93">
        <v>7.6371849325340208E-11</v>
      </c>
      <c r="AB71" s="93">
        <v>-2.3015062531265257E-5</v>
      </c>
      <c r="AC71" s="93">
        <v>1.0000036722883909</v>
      </c>
      <c r="AD71" s="93">
        <v>1.9631265258920047E-11</v>
      </c>
      <c r="AE71" s="93">
        <v>197.35885200000001</v>
      </c>
      <c r="AF71" s="94" t="s">
        <v>332</v>
      </c>
      <c r="AG71" s="93">
        <v>197.35804300000001</v>
      </c>
      <c r="AH71" s="93">
        <v>197.35832833333333</v>
      </c>
      <c r="AI71" s="93">
        <v>197.35811200000001</v>
      </c>
      <c r="AJ71" s="93">
        <v>197.358091</v>
      </c>
      <c r="AK71" s="93">
        <v>197.358091</v>
      </c>
      <c r="AL71" s="93">
        <v>66.943211399999996</v>
      </c>
      <c r="AM71" s="93">
        <v>9904.5314999999991</v>
      </c>
      <c r="AN71" s="93">
        <v>-24.0719922</v>
      </c>
      <c r="AO71" s="93">
        <v>-8.28623463E-2</v>
      </c>
      <c r="AP71" s="93">
        <v>-23.989129899999998</v>
      </c>
      <c r="AQ71" s="93">
        <v>3.5971039400000002</v>
      </c>
      <c r="AR71" s="93">
        <v>-27.669096100000001</v>
      </c>
      <c r="AS71" s="93">
        <v>-237451.28744830994</v>
      </c>
      <c r="AT71" s="94" t="s">
        <v>332</v>
      </c>
      <c r="AU71" s="93">
        <v>-237451.14300000001</v>
      </c>
      <c r="AV71" s="93">
        <v>-272580.902</v>
      </c>
      <c r="AW71" s="93">
        <v>14.708621000000001</v>
      </c>
      <c r="AX71" s="94" t="s">
        <v>332</v>
      </c>
      <c r="AY71" s="93">
        <v>14.708404</v>
      </c>
      <c r="BH71" s="2">
        <v>0.41352561300000001</v>
      </c>
      <c r="BI71" s="2">
        <v>48.166027399999997</v>
      </c>
      <c r="BJ71" s="2">
        <v>0.41352577468987889</v>
      </c>
      <c r="BK71" s="2">
        <v>48.166027785766154</v>
      </c>
      <c r="BL71" s="2">
        <v>1.3015104695999999E-2</v>
      </c>
      <c r="BM71" s="2">
        <v>8.5426903439999994E-5</v>
      </c>
      <c r="BN71" s="2">
        <v>1.3015097532337148E-2</v>
      </c>
      <c r="BO71" s="2">
        <v>8.542689969390475E-5</v>
      </c>
      <c r="BP71" s="2">
        <v>53.130805340604653</v>
      </c>
      <c r="BQ71" s="2">
        <v>80.742570105931463</v>
      </c>
      <c r="BR71" s="2">
        <v>0.12912894043143458</v>
      </c>
      <c r="BS71" s="2">
        <v>2.4028021826154529</v>
      </c>
      <c r="BT71" s="2">
        <v>5.8619289923380051E-2</v>
      </c>
      <c r="BU71" s="2">
        <v>0.488795188767633</v>
      </c>
      <c r="BV71" s="2">
        <v>496327.41215910477</v>
      </c>
      <c r="BW71" s="2">
        <v>293.74405548475147</v>
      </c>
      <c r="BX71" s="2">
        <v>7.2564450763008237</v>
      </c>
      <c r="BY71" s="2">
        <v>0.60457283500000003</v>
      </c>
      <c r="BZ71" s="2">
        <v>6.5940221899999996</v>
      </c>
      <c r="CA71" s="2">
        <v>0.60457411338679268</v>
      </c>
      <c r="CB71" s="2">
        <v>6.5940226476715864</v>
      </c>
      <c r="CC71" s="2">
        <v>623.10243444799994</v>
      </c>
      <c r="CD71" s="2">
        <v>143.3425977416</v>
      </c>
      <c r="CE71" s="2">
        <v>415.40228931634226</v>
      </c>
      <c r="CF71" s="2">
        <v>143.34270855322239</v>
      </c>
      <c r="CG71" s="2">
        <v>1.0243715284719999E-3</v>
      </c>
      <c r="CH71" s="2">
        <v>1.0243731332293417E-3</v>
      </c>
      <c r="CI71" s="2">
        <v>3.7219998472505092E-5</v>
      </c>
      <c r="CJ71" s="2">
        <v>3.7232772273527942E-5</v>
      </c>
      <c r="CK71" s="2">
        <v>3.4510295192620433</v>
      </c>
      <c r="CL71" s="2">
        <v>0.68098502644534376</v>
      </c>
      <c r="CM71" s="2">
        <v>44.62885815380951</v>
      </c>
      <c r="CN71" s="2">
        <v>9904.5392665960098</v>
      </c>
      <c r="CO71" s="2">
        <v>426.35923006736425</v>
      </c>
      <c r="CP71" s="2">
        <v>400.23092373524418</v>
      </c>
      <c r="CQ71" s="2">
        <v>-241007.98034291528</v>
      </c>
      <c r="CR71" s="2">
        <v>-272611.43982141971</v>
      </c>
      <c r="CS71" s="2">
        <v>1.0000004839050987</v>
      </c>
      <c r="CT71" s="2">
        <v>-38400.068061804377</v>
      </c>
      <c r="CU71" s="2">
        <v>-237451.3329318598</v>
      </c>
      <c r="CV71" s="2">
        <v>-62756.93466818297</v>
      </c>
      <c r="CW71" s="2">
        <v>-272580.95209649706</v>
      </c>
      <c r="CX71" s="2">
        <v>-24.477594833689956</v>
      </c>
      <c r="CY71" s="2">
        <v>-27.669096353567085</v>
      </c>
      <c r="CZ71" s="2">
        <v>2.1265309501602844E-5</v>
      </c>
      <c r="DA71" s="2">
        <v>-1.0636785571004026E-5</v>
      </c>
      <c r="DB71" s="2">
        <v>9.2842152296396594E-5</v>
      </c>
      <c r="DC71" s="2">
        <v>-23.999365294870298</v>
      </c>
      <c r="DD71" s="2">
        <v>1.3516560102400536E-6</v>
      </c>
      <c r="DE71" s="2">
        <v>2.1513434325795742E-7</v>
      </c>
      <c r="DF71" s="2">
        <v>197.35811210569128</v>
      </c>
    </row>
    <row r="72" spans="1:11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1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1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1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25CA3199-391D-4FF3-84B0-5915DA40EDAC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91F68-13D0-41C5-A4BE-37324C336DAF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36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17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17</v>
      </c>
      <c r="D3" s="13"/>
      <c r="E3" s="14" t="s">
        <v>12</v>
      </c>
      <c r="F3" s="15">
        <f>E31</f>
        <v>26.594862679667145</v>
      </c>
      <c r="G3" s="16" t="s">
        <v>13</v>
      </c>
      <c r="H3" s="17">
        <f>B31</f>
        <v>34.00329041568169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37.284483290109058</v>
      </c>
      <c r="P3" s="16" t="s">
        <v>318</v>
      </c>
      <c r="Q3" s="17">
        <f>AA36</f>
        <v>6442.3521022272162</v>
      </c>
      <c r="R3" s="18" t="s">
        <v>14</v>
      </c>
      <c r="S3" s="18"/>
      <c r="T3" s="18"/>
      <c r="U3" s="18"/>
      <c r="X3" s="14" t="s">
        <v>15</v>
      </c>
      <c r="Y3" s="15">
        <f>G42</f>
        <v>37.284483290109058</v>
      </c>
      <c r="AB3" s="16" t="s">
        <v>16</v>
      </c>
      <c r="AC3" s="17">
        <f>O19</f>
        <v>29.876055554094528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28.804669852559066</v>
      </c>
      <c r="BF3" s="2"/>
      <c r="BG3" s="2"/>
      <c r="BH3" s="16" t="s">
        <v>20</v>
      </c>
      <c r="BI3" s="17" cm="1">
        <f t="array" ref="BI3">INDEX(H42:H300,B2+B3-5,1)</f>
        <v>55.39953253222621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55.393708244428254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56.541352949705846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75.098380090368764</v>
      </c>
      <c r="P4" s="16" t="s">
        <v>24</v>
      </c>
      <c r="Q4" s="17">
        <f>AE36</f>
        <v>31.695379377967249</v>
      </c>
      <c r="R4" s="21"/>
      <c r="X4" s="14" t="s">
        <v>24</v>
      </c>
      <c r="Y4" s="15">
        <f>AG42</f>
        <v>75.098380090368764</v>
      </c>
      <c r="AB4" s="16" t="s">
        <v>24</v>
      </c>
      <c r="AC4" s="17">
        <f>O20</f>
        <v>39.759582321259288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197.2965427010395</v>
      </c>
      <c r="BF4" s="2"/>
      <c r="BG4" s="2"/>
      <c r="BH4" s="16" t="s">
        <v>24</v>
      </c>
      <c r="BI4" s="17" cm="1">
        <f t="array" ref="BI4">INDEX(AK42:AK300,B2+B3-5,1)</f>
        <v>197.34552525030335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197.34575816517926</v>
      </c>
      <c r="BU4" s="14"/>
      <c r="BV4" s="15"/>
      <c r="BW4" s="14" t="s">
        <v>25</v>
      </c>
      <c r="BX4" s="15">
        <f>F37</f>
        <v>28.798845564761105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14.827457779126606</v>
      </c>
      <c r="G5" s="16" t="s">
        <v>27</v>
      </c>
      <c r="H5" s="17">
        <f>S31</f>
        <v>18.6326</v>
      </c>
      <c r="I5" s="21"/>
      <c r="J5" s="2">
        <f>H3+F14</f>
        <v>60.598153095348835</v>
      </c>
      <c r="K5" s="22" t="s">
        <v>28</v>
      </c>
      <c r="L5" s="2">
        <f>H14+F3</f>
        <v>60.598153095348835</v>
      </c>
      <c r="N5" s="14" t="s">
        <v>27</v>
      </c>
      <c r="O5" s="15">
        <f>AY42</f>
        <v>14.7038403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14.7038403</v>
      </c>
      <c r="AB5" s="16" t="s">
        <v>27</v>
      </c>
      <c r="AC5" s="17">
        <f>O21</f>
        <v>14.7038403</v>
      </c>
      <c r="AE5" s="21"/>
      <c r="AF5" s="2">
        <f>AA13</f>
        <v>-3.5437716163216928</v>
      </c>
      <c r="AG5" s="22" t="s">
        <v>28</v>
      </c>
      <c r="AH5" s="2">
        <f>Y15-Y3</f>
        <v>-3.5437716163216919</v>
      </c>
      <c r="AI5" s="22" t="s">
        <v>28</v>
      </c>
      <c r="AJ5" s="2">
        <f>AC15-AC3</f>
        <v>-3.5437716163216955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14.704557708935655</v>
      </c>
      <c r="BF5" s="2"/>
      <c r="BG5" s="2"/>
      <c r="BH5" s="16" t="s">
        <v>27</v>
      </c>
      <c r="BI5" s="17" cm="1">
        <f t="array" ref="BI5">INDEX(AY42:AY300,B2+B3-5,1)</f>
        <v>14.704517948565936</v>
      </c>
      <c r="BJ5" s="2"/>
      <c r="BK5" s="21"/>
      <c r="BM5" s="2">
        <f>BG13</f>
        <v>-5.8242877979606438E-3</v>
      </c>
      <c r="BN5" s="22" t="s">
        <v>28</v>
      </c>
      <c r="BO5" s="2">
        <f>-BE3+BG15</f>
        <v>-5.8242877979601815E-3</v>
      </c>
      <c r="BP5" s="22" t="s">
        <v>28</v>
      </c>
      <c r="BQ5" s="2">
        <f>IF(BB8="NO APLICA",BI15-BI3,-BC9+BI15-BI3)</f>
        <v>-5.8242877979566288E-3</v>
      </c>
      <c r="BS5" s="16" t="s">
        <v>27</v>
      </c>
      <c r="BT5" s="17" cm="1">
        <f t="array" ref="BT5">INDEX(AY42:AY300,B2+B3-4,1)</f>
        <v>14.704557708935655</v>
      </c>
      <c r="BU5" s="14"/>
      <c r="BV5" s="15"/>
      <c r="BW5" s="14" t="s">
        <v>24</v>
      </c>
      <c r="BX5" s="15">
        <f>N37</f>
        <v>197.73924623397636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2.4137941280891323E-7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0.95993995099041529</v>
      </c>
      <c r="P6" s="16" t="s">
        <v>31</v>
      </c>
      <c r="Q6" s="17">
        <f>AC36</f>
        <v>0</v>
      </c>
      <c r="S6" s="2">
        <f>O3</f>
        <v>37.284483290109058</v>
      </c>
      <c r="T6" s="22" t="s">
        <v>28</v>
      </c>
      <c r="U6" s="2">
        <f>O13</f>
        <v>37.284483290109058</v>
      </c>
      <c r="W6" s="24" t="s">
        <v>33</v>
      </c>
      <c r="X6" s="14" t="s">
        <v>32</v>
      </c>
      <c r="Y6" s="15">
        <f>N42</f>
        <v>0.95993995099041529</v>
      </c>
      <c r="AB6" s="16" t="s">
        <v>31</v>
      </c>
      <c r="AC6" s="17">
        <f>O22</f>
        <v>0.95993995099041529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1.0574459707559586E-6</v>
      </c>
      <c r="BF6" s="2"/>
      <c r="BG6" s="2"/>
      <c r="BH6" s="16" t="s">
        <v>31</v>
      </c>
      <c r="BI6" s="17" cm="1">
        <f t="array" ref="BI6">INDEX(S42:S300,B2+B3-5,1)</f>
        <v>6.6568854873359385E-7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2.4137941280891323E-7</v>
      </c>
      <c r="BU6" s="14"/>
      <c r="BV6" s="15"/>
      <c r="BW6" s="14" t="s">
        <v>27</v>
      </c>
      <c r="BX6" s="15">
        <f>W37</f>
        <v>14.827457779126606</v>
      </c>
      <c r="CA6" s="2">
        <f>BT3</f>
        <v>55.393708244428254</v>
      </c>
      <c r="CB6" s="22" t="s">
        <v>28</v>
      </c>
      <c r="CC6" s="2">
        <f>BX4+BT19</f>
        <v>55.393708244428254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-283433.83497527166</v>
      </c>
      <c r="G7" s="16" t="s">
        <v>35</v>
      </c>
      <c r="H7" s="17">
        <f>O31</f>
        <v>-243616.70253591126</v>
      </c>
      <c r="I7" s="18" t="s">
        <v>36</v>
      </c>
      <c r="J7" s="18"/>
      <c r="K7" s="18"/>
      <c r="L7" s="18"/>
      <c r="N7" s="14" t="s">
        <v>35</v>
      </c>
      <c r="O7" s="15">
        <f>AU42</f>
        <v>-53039.852520133711</v>
      </c>
      <c r="P7" s="16" t="s">
        <v>35</v>
      </c>
      <c r="Q7" s="17">
        <f>AG36</f>
        <v>-285322.2317260853</v>
      </c>
      <c r="S7" s="2">
        <f>Q13</f>
        <v>6442.3521022272162</v>
      </c>
      <c r="T7" s="22" t="s">
        <v>28</v>
      </c>
      <c r="U7" s="2">
        <f>Q3</f>
        <v>6442.3521022272162</v>
      </c>
      <c r="W7" s="25">
        <f>C42</f>
        <v>9.6416000000000004</v>
      </c>
      <c r="X7" s="14" t="s">
        <v>35</v>
      </c>
      <c r="Y7" s="15">
        <f>AU42</f>
        <v>-53039.852520133711</v>
      </c>
      <c r="AB7" s="16" t="s">
        <v>35</v>
      </c>
      <c r="AC7" s="17">
        <f>O23</f>
        <v>-75094.408253783651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3.1465999999999994</v>
      </c>
      <c r="BD7" s="14" t="s">
        <v>35</v>
      </c>
      <c r="BE7" s="15" cm="1">
        <f t="array" ref="BE7">INDEX(AU42:AU300,B2+B3-4,1)</f>
        <v>-237453.89223520123</v>
      </c>
      <c r="BF7" s="2"/>
      <c r="BG7" s="2"/>
      <c r="BH7" s="16" t="s">
        <v>35</v>
      </c>
      <c r="BI7" s="17" cm="1">
        <f t="array" ref="BI7">INDEX(AV42:AV300,B2+B3-5,1)</f>
        <v>-272581.83003913605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-272581.90023118525</v>
      </c>
      <c r="BU7" s="14"/>
      <c r="BV7" s="15"/>
      <c r="BW7" s="14" t="s">
        <v>32</v>
      </c>
      <c r="BX7" s="15">
        <f>J37</f>
        <v>2.4137941280891323E-7</v>
      </c>
      <c r="BZ7" s="21"/>
      <c r="CA7" s="2">
        <f>BV19*B12</f>
        <v>28.798845564761109</v>
      </c>
      <c r="CB7" s="22" t="s">
        <v>28</v>
      </c>
      <c r="CC7" s="2">
        <f>BX4</f>
        <v>28.798845564761105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44.186554636022642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197.34576405570121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-237446.92296203453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7.1116585967304999</v>
      </c>
      <c r="K9" s="22" t="s">
        <v>28</v>
      </c>
      <c r="L9" s="2">
        <f>H14*H17+F3*F6</f>
        <v>7.1116585967304999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35.512597481948212</v>
      </c>
      <c r="Z9" s="37" t="s">
        <v>41</v>
      </c>
      <c r="AA9" s="38">
        <f>P42</f>
        <v>0.99964934026932939</v>
      </c>
      <c r="AB9" s="39" t="s">
        <v>42</v>
      </c>
      <c r="AC9" s="40">
        <f>J42</f>
        <v>26.332283937772832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28.801757708660087</v>
      </c>
      <c r="BF9" s="37" t="s">
        <v>41</v>
      </c>
      <c r="BG9" s="38" cm="1">
        <f t="array" ref="BG9">INDEX(P42:P300,B2+B3-4,1)</f>
        <v>1.2649311353517827E-6</v>
      </c>
      <c r="BH9" s="39" t="s">
        <v>47</v>
      </c>
      <c r="BI9" s="40" cm="1">
        <f t="array" ref="BI9">INDEX(J42:J300,B2+B3-4,1)</f>
        <v>55.393708244428254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86.279943832589126</v>
      </c>
      <c r="Z10" s="37" t="s">
        <v>51</v>
      </c>
      <c r="AA10" s="38">
        <f>Q42</f>
        <v>0.87332714858730021</v>
      </c>
      <c r="AB10" s="39" t="s">
        <v>52</v>
      </c>
      <c r="AC10" s="40">
        <f>AJ42</f>
        <v>43.930628811507638</v>
      </c>
      <c r="AF10" s="2">
        <f>AA11</f>
        <v>-4.9124644407337614</v>
      </c>
      <c r="AG10" s="22" t="s">
        <v>28</v>
      </c>
      <c r="AH10" s="2">
        <f>Y15*Y18-Y3*Y6</f>
        <v>-4.9124644407337499</v>
      </c>
      <c r="AI10" s="22" t="s">
        <v>28</v>
      </c>
      <c r="AJ10" s="2">
        <f>AC15*AC18-AC3*AC6</f>
        <v>-4.9124644407337605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197.51789446750794</v>
      </c>
      <c r="BF10" s="37" t="s">
        <v>51</v>
      </c>
      <c r="BG10" s="38" cm="1">
        <f t="array" ref="BG10">INDEX(Q42:Q300,B2+B3-4,1)</f>
        <v>2.0131305177212347E-7</v>
      </c>
      <c r="BH10" s="39" t="s">
        <v>52</v>
      </c>
      <c r="BI10" s="40" cm="1">
        <f t="array" ref="BI10">INDEX(AJ42:AJ300,B2+B3-4,1)</f>
        <v>197.34575816517926</v>
      </c>
      <c r="BJ10" s="2"/>
      <c r="BK10" s="2"/>
      <c r="BM10" s="2">
        <f>BG11</f>
        <v>-2.3507933642550167E-5</v>
      </c>
      <c r="BN10" s="22" t="s">
        <v>28</v>
      </c>
      <c r="BO10" s="2">
        <f>-BE3*BE6+BG15*BG18</f>
        <v>-2.3507933642547609E-5</v>
      </c>
      <c r="BP10" s="22" t="s">
        <v>28</v>
      </c>
      <c r="BQ10" s="2">
        <f>IF(BB8="NO APLICA",BI15*BI18-BI3*BI6,-BC9*BC12+BI15*BI18-BI3*BI6)</f>
        <v>-2.3507933642548836E-5</v>
      </c>
      <c r="BZ10" s="21"/>
      <c r="CB10" s="2"/>
      <c r="CI10" s="2"/>
    </row>
    <row r="11" spans="1:88" ht="15.6" x14ac:dyDescent="0.3">
      <c r="A11" s="1" t="s">
        <v>53</v>
      </c>
      <c r="B11" s="2">
        <v>4.0327120164590795</v>
      </c>
      <c r="D11" s="13"/>
      <c r="E11" s="25">
        <f>N31</f>
        <v>288605.71432768658</v>
      </c>
      <c r="F11" s="26"/>
      <c r="G11" s="27"/>
      <c r="I11" s="18" t="s">
        <v>54</v>
      </c>
      <c r="J11" s="18"/>
      <c r="K11" s="18"/>
      <c r="L11" s="18"/>
      <c r="N11" s="25">
        <f>-P36</f>
        <v>822292.71471926197</v>
      </c>
      <c r="R11" s="21"/>
      <c r="W11" s="25"/>
      <c r="X11" s="35" t="s">
        <v>27</v>
      </c>
      <c r="Y11" s="36">
        <f>AY42</f>
        <v>14.7038403</v>
      </c>
      <c r="Z11" s="43" t="s">
        <v>55</v>
      </c>
      <c r="AA11" s="38">
        <f>V42</f>
        <v>-4.9124644407337614</v>
      </c>
      <c r="AB11" s="39" t="s">
        <v>27</v>
      </c>
      <c r="AC11" s="40">
        <f>AY42</f>
        <v>14.7038403</v>
      </c>
      <c r="AF11" s="2">
        <f>AA11</f>
        <v>-4.9124644407337614</v>
      </c>
      <c r="AG11" s="22" t="s">
        <v>28</v>
      </c>
      <c r="AH11" s="2">
        <f>X23+Z23</f>
        <v>-4.9124644407337623</v>
      </c>
      <c r="AI11" s="22" t="s">
        <v>28</v>
      </c>
      <c r="AJ11" s="2">
        <f>X24+Z24</f>
        <v>-4.9124644407337641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14.704557708935655</v>
      </c>
      <c r="BF11" s="43" t="s">
        <v>55</v>
      </c>
      <c r="BG11" s="38" cm="1">
        <f t="array" ref="BG11">INDEX(V42:V300,B2+B3-4,1)</f>
        <v>-2.3507933642550167E-5</v>
      </c>
      <c r="BH11" s="39" t="s">
        <v>27</v>
      </c>
      <c r="BI11" s="40" cm="1">
        <f t="array" ref="BI11">INDEX(AY42:AY300,B2+B3-4,1)</f>
        <v>14.704557708935655</v>
      </c>
      <c r="BJ11" s="2"/>
      <c r="BK11" s="2"/>
      <c r="BM11" s="2">
        <f>BG11</f>
        <v>-2.3507933642550167E-5</v>
      </c>
      <c r="BN11" s="22" t="s">
        <v>28</v>
      </c>
      <c r="BO11" s="2">
        <f>BD23+BF23</f>
        <v>-2.3507933642547477E-5</v>
      </c>
      <c r="BP11" s="22" t="s">
        <v>28</v>
      </c>
      <c r="BQ11" s="2">
        <f>BD24+BF24</f>
        <v>-2.350793364254867E-5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35.790865062210244</v>
      </c>
      <c r="T12" s="22" t="s">
        <v>28</v>
      </c>
      <c r="U12" s="2">
        <f>O13*O16</f>
        <v>35.790865062210244</v>
      </c>
      <c r="W12" s="25"/>
      <c r="X12" s="35" t="s">
        <v>58</v>
      </c>
      <c r="Y12" s="36">
        <f>O42</f>
        <v>0.93755369394216392</v>
      </c>
      <c r="Z12" s="43" t="s">
        <v>59</v>
      </c>
      <c r="AA12" s="38">
        <f>W42</f>
        <v>1.3686928244120686</v>
      </c>
      <c r="AB12" s="39" t="s">
        <v>60</v>
      </c>
      <c r="AC12" s="40">
        <f>R42</f>
        <v>0.90257096269412485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6.4941269178243595E-7</v>
      </c>
      <c r="BF12" s="43" t="s">
        <v>59</v>
      </c>
      <c r="BG12" s="38" cm="1">
        <f t="array" ref="BG12">INDEX(W42:W300,B2+B3-4,1)</f>
        <v>-5.8007798643180935E-3</v>
      </c>
      <c r="BH12" s="39" t="s">
        <v>60</v>
      </c>
      <c r="BI12" s="40" cm="1">
        <f t="array" ref="BI12">INDEX(R42:R300,B2+B3-4,1)</f>
        <v>2.4137941280891323E-7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1.3370900769348348E-5</v>
      </c>
      <c r="CB12" s="22" t="s">
        <v>28</v>
      </c>
      <c r="CC12" s="2">
        <f>BT19*BT22+BX4*BX7</f>
        <v>1.3370900769348346E-5</v>
      </c>
      <c r="CH12" s="2"/>
      <c r="CI12" s="2"/>
    </row>
    <row r="13" spans="1:88" ht="16.2" x14ac:dyDescent="0.3">
      <c r="A13" s="7" t="s">
        <v>65</v>
      </c>
      <c r="B13" s="2">
        <v>0.95772148284800818</v>
      </c>
      <c r="D13" s="13"/>
      <c r="F13" s="26"/>
      <c r="G13" s="27"/>
      <c r="N13" s="14" t="s">
        <v>319</v>
      </c>
      <c r="O13" s="15">
        <f>E36</f>
        <v>37.284483290109058</v>
      </c>
      <c r="P13" s="16" t="s">
        <v>320</v>
      </c>
      <c r="Q13" s="17">
        <f>Z36</f>
        <v>6442.3521022272162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-3.5437716163216928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-5.8242877979606438E-3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6.9514484319966114E-6</v>
      </c>
      <c r="CB13" s="22" t="s">
        <v>28</v>
      </c>
      <c r="CC13" s="2">
        <f>BX4*BX7</f>
        <v>6.9514484319966106E-6</v>
      </c>
      <c r="CH13" s="2"/>
      <c r="CI13" s="2"/>
    </row>
    <row r="14" spans="1:88" ht="16.8" thickBot="1" x14ac:dyDescent="0.35">
      <c r="A14" s="12" t="s">
        <v>69</v>
      </c>
      <c r="B14" s="2">
        <v>2.2818501692286832E-7</v>
      </c>
      <c r="D14" s="13"/>
      <c r="E14" s="14" t="s">
        <v>66</v>
      </c>
      <c r="F14" s="15">
        <f>D31</f>
        <v>26.594862679667145</v>
      </c>
      <c r="G14" s="16" t="s">
        <v>67</v>
      </c>
      <c r="H14" s="17">
        <f>C31</f>
        <v>34.00329041568169</v>
      </c>
      <c r="N14" s="14" t="s">
        <v>24</v>
      </c>
      <c r="O14" s="15">
        <f>M36</f>
        <v>39.759582321259288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-76668.25568265238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1583.7068287493946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197.34461474304928</v>
      </c>
      <c r="G15" s="16" t="s">
        <v>24</v>
      </c>
      <c r="H15" s="17">
        <f>K31</f>
        <v>120.24085141654537</v>
      </c>
      <c r="J15" s="2">
        <f>E11</f>
        <v>288605.71432768658</v>
      </c>
      <c r="K15" s="22" t="s">
        <v>28</v>
      </c>
      <c r="L15" s="2">
        <f>H14*H18-H3*H7</f>
        <v>288605.71432768833</v>
      </c>
      <c r="N15" s="14" t="s">
        <v>27</v>
      </c>
      <c r="O15" s="15">
        <f>V36</f>
        <v>14.7038403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33.740711673787366</v>
      </c>
      <c r="AB15" s="16" t="s">
        <v>73</v>
      </c>
      <c r="AC15" s="17">
        <f>H42</f>
        <v>26.332283937772832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28.798845564761105</v>
      </c>
      <c r="BH15" s="16" t="s">
        <v>21</v>
      </c>
      <c r="BI15" s="17" cm="1">
        <f t="array" ref="BI15">INDEX(H42:H300,B2+B3-4,1)</f>
        <v>55.393708244428254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14.827457779126606</v>
      </c>
      <c r="G16" s="16" t="s">
        <v>27</v>
      </c>
      <c r="H16" s="17">
        <f>T31</f>
        <v>18.6326</v>
      </c>
      <c r="J16" s="2">
        <f>E11</f>
        <v>288605.71432768658</v>
      </c>
      <c r="K16" s="2" t="s">
        <v>28</v>
      </c>
      <c r="L16" s="2">
        <f>F14*F18-F3*F7</f>
        <v>288605.7143276874</v>
      </c>
      <c r="N16" s="14" t="s">
        <v>30</v>
      </c>
      <c r="O16" s="15">
        <f>I36</f>
        <v>0.95993995099041529</v>
      </c>
      <c r="P16" s="16" t="s">
        <v>31</v>
      </c>
      <c r="Q16" s="17">
        <f>AB36</f>
        <v>0</v>
      </c>
      <c r="W16" s="25">
        <f>D42</f>
        <v>9.5156000000000009</v>
      </c>
      <c r="X16" s="14" t="s">
        <v>24</v>
      </c>
      <c r="Y16" s="15">
        <f>AG43</f>
        <v>97.461507574809488</v>
      </c>
      <c r="AB16" s="16" t="s">
        <v>24</v>
      </c>
      <c r="AC16" s="17">
        <f>AK42</f>
        <v>43.930628811507638</v>
      </c>
      <c r="AF16" s="2">
        <f>AA14</f>
        <v>-76668.25568265238</v>
      </c>
      <c r="AG16" s="22" t="s">
        <v>28</v>
      </c>
      <c r="AH16" s="2">
        <f>Y15*Y19-Y3*Y7</f>
        <v>-76668.255682652351</v>
      </c>
      <c r="AI16" s="22" t="s">
        <v>28</v>
      </c>
      <c r="AJ16" s="2">
        <f>AC15*AC19-AC3*AC7</f>
        <v>-76668.255682652351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2.8805999999999994</v>
      </c>
      <c r="BD16" s="14"/>
      <c r="BE16" s="15"/>
      <c r="BF16" s="41" t="s">
        <v>24</v>
      </c>
      <c r="BG16" s="42">
        <f>BX5</f>
        <v>197.73924623397636</v>
      </c>
      <c r="BH16" s="16" t="s">
        <v>24</v>
      </c>
      <c r="BI16" s="17" cm="1">
        <f t="array" ref="BI16">INDEX(AK42:AK300,B2+B3-4,1)</f>
        <v>197.34575816517926</v>
      </c>
      <c r="BJ16" s="2"/>
      <c r="BK16" s="2"/>
      <c r="BM16" s="2">
        <f>BG14</f>
        <v>1583.7068287493946</v>
      </c>
      <c r="BN16" s="22" t="s">
        <v>28</v>
      </c>
      <c r="BO16" s="2">
        <f>-BE3*BE7+BG15*BG19</f>
        <v>1583.7068287497386</v>
      </c>
      <c r="BP16" s="22" t="s">
        <v>28</v>
      </c>
      <c r="BQ16" s="2">
        <f>IF(BB8="NO APLICA",BI15*BI19-BI3*BI7,-BC9*BC13+BI15*BI19-BI3*BI7)</f>
        <v>1583.7068287469447</v>
      </c>
      <c r="BX16" s="25">
        <f>P37</f>
        <v>1011846.7842956627</v>
      </c>
    </row>
    <row r="17" spans="1:82" ht="15.6" x14ac:dyDescent="0.3">
      <c r="D17" s="13"/>
      <c r="E17" s="14" t="s">
        <v>30</v>
      </c>
      <c r="F17" s="15">
        <f>H31</f>
        <v>2.4137941280891323E-7</v>
      </c>
      <c r="G17" s="16" t="s">
        <v>31</v>
      </c>
      <c r="H17" s="17">
        <f>G31</f>
        <v>0.209146</v>
      </c>
      <c r="K17" s="22" t="s">
        <v>28</v>
      </c>
      <c r="L17" s="2">
        <f>E11</f>
        <v>288605.71432768658</v>
      </c>
      <c r="N17" s="14" t="s">
        <v>35</v>
      </c>
      <c r="O17" s="15">
        <f>R36</f>
        <v>-75094.408253783651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14.703855606597948</v>
      </c>
      <c r="AB17" s="16" t="s">
        <v>27</v>
      </c>
      <c r="AC17" s="17">
        <f>AY42</f>
        <v>14.7038403</v>
      </c>
      <c r="AF17" s="2">
        <f>AA14</f>
        <v>-76668.25568265238</v>
      </c>
      <c r="AG17" s="22" t="s">
        <v>28</v>
      </c>
      <c r="AH17" s="2">
        <f>X25+Z25</f>
        <v>-76668.255682652292</v>
      </c>
      <c r="AI17" s="22" t="s">
        <v>28</v>
      </c>
      <c r="AJ17" s="2">
        <f>X26+Z26</f>
        <v>-76668.255682652351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14.827457779126606</v>
      </c>
      <c r="BH17" s="16" t="s">
        <v>27</v>
      </c>
      <c r="BI17" s="17" cm="1">
        <f t="array" ref="BI17">INDEX(AY42:AY300,B2+B3-4,1)</f>
        <v>14.704557708935655</v>
      </c>
      <c r="BJ17" s="2"/>
      <c r="BK17" s="2"/>
      <c r="BM17" s="2">
        <f>BG14</f>
        <v>1583.7068287493946</v>
      </c>
      <c r="BN17" s="22" t="s">
        <v>28</v>
      </c>
      <c r="BO17" s="2">
        <f>BD25+BF25</f>
        <v>1583.7068287494062</v>
      </c>
      <c r="BP17" s="22" t="s">
        <v>28</v>
      </c>
      <c r="BQ17" s="2">
        <f>BD26+BF26</f>
        <v>1583.7068287469226</v>
      </c>
    </row>
    <row r="18" spans="1:82" ht="16.2" thickBot="1" x14ac:dyDescent="0.35">
      <c r="D18" s="13"/>
      <c r="E18" s="14" t="s">
        <v>35</v>
      </c>
      <c r="F18" s="15">
        <f>Q31</f>
        <v>-272581.90023118525</v>
      </c>
      <c r="G18" s="16" t="s">
        <v>35</v>
      </c>
      <c r="H18" s="17">
        <f>P31</f>
        <v>-235129.12057547286</v>
      </c>
      <c r="S18" s="2">
        <f>N11</f>
        <v>822292.71471926197</v>
      </c>
      <c r="T18" s="22" t="s">
        <v>28</v>
      </c>
      <c r="U18" s="2">
        <f>O3*O7-O13*O17</f>
        <v>822292.71472205012</v>
      </c>
      <c r="W18" s="24" t="s">
        <v>77</v>
      </c>
      <c r="X18" s="14" t="s">
        <v>32</v>
      </c>
      <c r="Y18" s="15">
        <f>N43</f>
        <v>0.91516743689391244</v>
      </c>
      <c r="AB18" s="16" t="s">
        <v>31</v>
      </c>
      <c r="AC18" s="17">
        <f>S42</f>
        <v>0.90257096269412485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2.4137941280891323E-7</v>
      </c>
      <c r="BH18" s="16" t="s">
        <v>31</v>
      </c>
      <c r="BI18" s="17" cm="1">
        <f t="array" ref="BI18">INDEX(S42:S300,B2+B3-4,1)</f>
        <v>2.4137941280891323E-7</v>
      </c>
      <c r="BJ18" s="2"/>
      <c r="BK18" s="2"/>
      <c r="BL18" s="2"/>
      <c r="BM18" s="2"/>
      <c r="BN18" s="2"/>
      <c r="BO18" s="2"/>
      <c r="BP18" s="2"/>
      <c r="CA18" s="54">
        <f>BT3*BT7</f>
        <v>-15099322.254118126</v>
      </c>
      <c r="CB18" s="55" t="s">
        <v>28</v>
      </c>
      <c r="CC18" s="54">
        <f>BT19*BT23+BX4*BX8-BX16</f>
        <v>-15099322.254118126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0.11064500000000001</v>
      </c>
      <c r="N19" s="14" t="s">
        <v>323</v>
      </c>
      <c r="O19" s="15">
        <f>O13-Q19</f>
        <v>29.876055554094528</v>
      </c>
      <c r="P19" s="14" t="s">
        <v>12</v>
      </c>
      <c r="Q19" s="15">
        <f>G36</f>
        <v>7.4084277360145299</v>
      </c>
      <c r="S19" s="2">
        <f>N11</f>
        <v>822292.71471926197</v>
      </c>
      <c r="T19" s="22" t="s">
        <v>28</v>
      </c>
      <c r="U19" s="2">
        <f>Q3*Q7-Q13*Q17</f>
        <v>822292.7147192955</v>
      </c>
      <c r="W19" s="25">
        <f>W7-W16</f>
        <v>0.12599999999999945</v>
      </c>
      <c r="X19" s="14" t="s">
        <v>35</v>
      </c>
      <c r="Y19" s="15">
        <f>AU43</f>
        <v>-60882.881503513963</v>
      </c>
      <c r="AB19" s="16" t="s">
        <v>35</v>
      </c>
      <c r="AC19" s="17">
        <f>AV42</f>
        <v>-88112.105047838399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0.26600000000000001</v>
      </c>
      <c r="BD19" s="14"/>
      <c r="BE19" s="15"/>
      <c r="BF19" s="41" t="s">
        <v>35</v>
      </c>
      <c r="BG19" s="42">
        <f>BX8</f>
        <v>-237446.92296203453</v>
      </c>
      <c r="BH19" s="16" t="s">
        <v>35</v>
      </c>
      <c r="BI19" s="17" cm="1">
        <f t="array" ref="BI19">INDEX(AV42:AV300,B2+B3-4,1)</f>
        <v>-272581.90023118525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26.594862679667145</v>
      </c>
      <c r="BU19" s="16" t="s">
        <v>83</v>
      </c>
      <c r="BV19" s="17">
        <f>E37-G37</f>
        <v>28.798845564761109</v>
      </c>
      <c r="CA19" s="54">
        <f>BX16</f>
        <v>1011846.7842956627</v>
      </c>
      <c r="CB19" s="55" t="s">
        <v>28</v>
      </c>
      <c r="CC19" s="54">
        <f>BX4*BX8-BV19*BV23</f>
        <v>1011846.7842956642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0.48614235404462086</v>
      </c>
      <c r="N20" s="14" t="s">
        <v>24</v>
      </c>
      <c r="O20" s="15">
        <f>AVERAGE(O14,Q20)</f>
        <v>39.759582321259288</v>
      </c>
      <c r="P20" s="14" t="s">
        <v>24</v>
      </c>
      <c r="Q20" s="15">
        <f>O36</f>
        <v>39.759582321259288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197.34461474304928</v>
      </c>
      <c r="BU20" s="16" t="s">
        <v>24</v>
      </c>
      <c r="BV20" s="17">
        <f>M37</f>
        <v>197.34461474304928</v>
      </c>
    </row>
    <row r="21" spans="1:82" ht="15" thickBot="1" x14ac:dyDescent="0.35">
      <c r="A21" s="9"/>
      <c r="D21" s="13"/>
      <c r="F21" s="11" t="s">
        <v>325</v>
      </c>
      <c r="G21" s="2">
        <v>0.74918134026049621</v>
      </c>
      <c r="N21" s="14" t="s">
        <v>27</v>
      </c>
      <c r="O21" s="15">
        <f>AVERAGE(O15,Q21)</f>
        <v>14.7038403</v>
      </c>
      <c r="P21" s="14" t="s">
        <v>27</v>
      </c>
      <c r="Q21" s="15">
        <f>X36</f>
        <v>14.7038403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14.827457779126606</v>
      </c>
      <c r="BU21" s="16" t="s">
        <v>27</v>
      </c>
      <c r="BV21" s="17">
        <f>V37</f>
        <v>14.827457779126606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7258.104858305067</v>
      </c>
      <c r="N22" s="14" t="s">
        <v>30</v>
      </c>
      <c r="O22" s="15">
        <f>AVERAGE(O16,Q22)</f>
        <v>0.95993995099041529</v>
      </c>
      <c r="P22" s="14" t="s">
        <v>30</v>
      </c>
      <c r="Q22" s="15">
        <f>K36</f>
        <v>0.95993995099041529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508.60651507014768</v>
      </c>
      <c r="AC22" s="10" t="s">
        <v>90</v>
      </c>
      <c r="AD22" s="65">
        <f>AL42</f>
        <v>88.098651686968921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424.3172266536011</v>
      </c>
      <c r="BI22" s="10" t="s">
        <v>90</v>
      </c>
      <c r="BJ22" s="65" cm="1">
        <f t="array" ref="BJ22">INDEX(AL42:AL300,B2+B3-4,1)</f>
        <v>66.49183577663004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2.4137941280891323E-7</v>
      </c>
      <c r="BU22" s="16" t="s">
        <v>31</v>
      </c>
      <c r="BV22" s="17">
        <f>I37</f>
        <v>2.4137941280891323E-7</v>
      </c>
    </row>
    <row r="23" spans="1:82" ht="16.8" thickBot="1" x14ac:dyDescent="0.35">
      <c r="A23" s="9"/>
      <c r="D23" s="13"/>
      <c r="F23" s="11" t="s">
        <v>327</v>
      </c>
      <c r="G23" s="2">
        <v>1085.2386014009196</v>
      </c>
      <c r="N23" s="14" t="s">
        <v>35</v>
      </c>
      <c r="O23" s="15">
        <f>AVERAGE(O17,Q23)</f>
        <v>-75094.408253783651</v>
      </c>
      <c r="P23" s="14" t="s">
        <v>35</v>
      </c>
      <c r="Q23" s="15">
        <f>T36</f>
        <v>-75094.408253783651</v>
      </c>
      <c r="S23" s="2">
        <f>B11</f>
        <v>4.0327120164590795</v>
      </c>
      <c r="T23" s="22" t="s">
        <v>28</v>
      </c>
      <c r="U23" s="2">
        <f>O19/Q19</f>
        <v>4.0327120164590795</v>
      </c>
      <c r="W23" s="68" t="s">
        <v>91</v>
      </c>
      <c r="X23" s="69">
        <f>Y42</f>
        <v>-1.5899882713639668</v>
      </c>
      <c r="Y23" s="68" t="s">
        <v>92</v>
      </c>
      <c r="Z23" s="69">
        <f>AA42</f>
        <v>-3.322476169369796</v>
      </c>
      <c r="AA23" s="10" t="s">
        <v>93</v>
      </c>
      <c r="AB23" s="70">
        <f>T42</f>
        <v>4.6269605393540987</v>
      </c>
      <c r="AC23" s="10" t="s">
        <v>94</v>
      </c>
      <c r="AD23" s="71">
        <f>AM42</f>
        <v>3654.961729072148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-2.3504151276130888E-5</v>
      </c>
      <c r="BE23" s="68" t="s">
        <v>92</v>
      </c>
      <c r="BF23" s="69" cm="1">
        <f t="array" ref="BF23">INDEX(AA42:AA300,B2+B3-4,1)</f>
        <v>-3.7823664165892177E-9</v>
      </c>
      <c r="BG23" s="10" t="s">
        <v>93</v>
      </c>
      <c r="BH23" s="70" cm="1">
        <f t="array" ref="BH23">INDEX(T42:T300,B2+B3-4,1)</f>
        <v>5.1483712142191917</v>
      </c>
      <c r="BI23" s="10" t="s">
        <v>94</v>
      </c>
      <c r="BJ23" s="71" cm="1">
        <f t="array" ref="BJ23">INDEX(AM42:AM300,B2+B3-4,1)</f>
        <v>9869.5932112605024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-272581.90023118525</v>
      </c>
      <c r="BU23" s="16" t="s">
        <v>35</v>
      </c>
      <c r="BV23" s="17">
        <f>R37</f>
        <v>-272581.90023118525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-1.713959081422179</v>
      </c>
      <c r="Y24" s="72" t="s">
        <v>96</v>
      </c>
      <c r="Z24" s="73">
        <f>AD42</f>
        <v>-3.1985053593115853</v>
      </c>
      <c r="AA24" s="10" t="s">
        <v>97</v>
      </c>
      <c r="AB24" s="71">
        <f>U42</f>
        <v>0.14460017572051337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-2.3506527779379968E-5</v>
      </c>
      <c r="BE24" s="74" t="s">
        <v>99</v>
      </c>
      <c r="BF24" s="75" cm="1">
        <f t="array" ref="BF24">INDEX(AD42:AD300,B2+B3-4,1)</f>
        <v>-1.4058631687018585E-9</v>
      </c>
      <c r="BG24" s="10" t="s">
        <v>97</v>
      </c>
      <c r="BH24" s="71" cm="1">
        <f t="array" ref="BH24">INDEX(U42:U300,B2+B3-4,1)</f>
        <v>0.67853703483620098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0.99999999999999989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0.97760763102014148</v>
      </c>
      <c r="Q25" s="129"/>
      <c r="R25" s="102" t="s">
        <v>329</v>
      </c>
      <c r="S25" s="11" t="s">
        <v>322</v>
      </c>
      <c r="T25" s="128">
        <v>0.30877200000000005</v>
      </c>
      <c r="U25" s="129"/>
      <c r="W25" s="77" t="s">
        <v>101</v>
      </c>
      <c r="X25" s="78">
        <f>AO42</f>
        <v>37796.377672277638</v>
      </c>
      <c r="Y25" s="77" t="s">
        <v>102</v>
      </c>
      <c r="Z25" s="78">
        <f>AP42</f>
        <v>-114464.63335492993</v>
      </c>
      <c r="AA25" s="10" t="s">
        <v>103</v>
      </c>
      <c r="AB25" s="71">
        <f>Z42</f>
        <v>0.99999999999999911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205.45314372114819</v>
      </c>
      <c r="BE25" s="77" t="s">
        <v>102</v>
      </c>
      <c r="BF25" s="78" cm="1">
        <f t="array" ref="BF25">INDEX(AP42:AP300,B2+B3-4,1)</f>
        <v>1378.2536850282581</v>
      </c>
      <c r="BG25" s="10" t="s">
        <v>103</v>
      </c>
      <c r="BH25" s="71" cm="1">
        <f t="array" ref="BH25">INDEX(Z42:Z300,B2+B3-4,1)</f>
        <v>1.0000000000001144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1069498.7298377545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116.61668143369535</v>
      </c>
      <c r="U26" s="129"/>
      <c r="W26" s="82" t="s">
        <v>105</v>
      </c>
      <c r="X26" s="83">
        <f>AQ42</f>
        <v>9533.7545852272524</v>
      </c>
      <c r="Y26" s="82" t="s">
        <v>106</v>
      </c>
      <c r="Z26" s="83">
        <f>AR42</f>
        <v>-86202.01026787961</v>
      </c>
      <c r="AA26" s="10" t="s">
        <v>107</v>
      </c>
      <c r="AB26" s="71">
        <f>AC42</f>
        <v>1.0891557332732993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1.0436139870192889</v>
      </c>
      <c r="BE26" s="84" t="s">
        <v>109</v>
      </c>
      <c r="BF26" s="85" cm="1">
        <f t="array" ref="BF26">INDEX(AR42:AR300,B2+B3-4,1)</f>
        <v>1582.6632147599032</v>
      </c>
      <c r="BG26" s="10" t="s">
        <v>107</v>
      </c>
      <c r="BH26" s="71" cm="1">
        <f t="array" ref="BH26">INDEX(AC42:AC300,B2+B3-4,1)</f>
        <v>1.0000004985734832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222.06830000000002</v>
      </c>
      <c r="BU27" s="41" t="s">
        <v>111</v>
      </c>
      <c r="BV27" s="42">
        <v>84.431899999999999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215.6764</v>
      </c>
      <c r="BU28" s="41" t="s">
        <v>114</v>
      </c>
      <c r="BV28" s="42">
        <v>292.59528338501906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34.00329041568169</v>
      </c>
      <c r="C31" s="2">
        <v>34.00329041568169</v>
      </c>
      <c r="D31" s="2">
        <v>26.594862679667145</v>
      </c>
      <c r="E31" s="2">
        <v>26.594862679667145</v>
      </c>
      <c r="F31" s="2">
        <v>0.209146</v>
      </c>
      <c r="G31" s="2">
        <v>0.209146</v>
      </c>
      <c r="H31" s="2">
        <v>2.4137941280891323E-7</v>
      </c>
      <c r="I31" s="2">
        <v>2.4137941280891323E-7</v>
      </c>
      <c r="J31" s="2">
        <v>20</v>
      </c>
      <c r="K31" s="2">
        <v>120.24085141654537</v>
      </c>
      <c r="L31" s="2">
        <v>197.34461474304928</v>
      </c>
      <c r="M31" s="2">
        <v>56.541352949705846</v>
      </c>
      <c r="N31" s="2">
        <v>288605.71432768658</v>
      </c>
      <c r="O31" s="2">
        <v>-243616.70253591126</v>
      </c>
      <c r="P31" s="2">
        <v>-235129.12057547286</v>
      </c>
      <c r="Q31" s="2">
        <v>-272581.90023118525</v>
      </c>
      <c r="R31" s="2">
        <v>-283433.83497527166</v>
      </c>
      <c r="S31" s="2">
        <v>18.6326</v>
      </c>
      <c r="T31" s="2">
        <v>18.6326</v>
      </c>
      <c r="U31" s="2">
        <v>14.827457779126606</v>
      </c>
      <c r="V31" s="2">
        <v>14.827457779126606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37.284483290109058</v>
      </c>
      <c r="F36" s="94" t="s">
        <v>332</v>
      </c>
      <c r="G36" s="93">
        <v>7.4084277360145299</v>
      </c>
      <c r="H36" s="94" t="s">
        <v>332</v>
      </c>
      <c r="I36" s="93">
        <v>0.95993995099041529</v>
      </c>
      <c r="J36" s="93" t="s">
        <v>332</v>
      </c>
      <c r="K36" s="93">
        <v>0.95993995099041529</v>
      </c>
      <c r="L36" s="2" t="s">
        <v>332</v>
      </c>
      <c r="M36" s="93">
        <v>39.759582321259288</v>
      </c>
      <c r="N36" s="93" t="s">
        <v>332</v>
      </c>
      <c r="O36" s="93">
        <v>39.759582321259288</v>
      </c>
      <c r="P36" s="93">
        <v>-822292.71471926197</v>
      </c>
      <c r="Q36" s="93" t="s">
        <v>332</v>
      </c>
      <c r="R36" s="93">
        <v>-75094.408253783651</v>
      </c>
      <c r="S36" s="93" t="s">
        <v>332</v>
      </c>
      <c r="T36" s="93">
        <v>-75094.408253783651</v>
      </c>
      <c r="U36" s="93" t="s">
        <v>332</v>
      </c>
      <c r="V36" s="93">
        <v>14.7038403</v>
      </c>
      <c r="W36" s="93" t="s">
        <v>332</v>
      </c>
      <c r="X36" s="93">
        <v>14.7038403</v>
      </c>
      <c r="Z36" s="2">
        <v>6442.3521022272162</v>
      </c>
      <c r="AA36" s="2">
        <v>6442.3521022272162</v>
      </c>
      <c r="AB36" s="2">
        <v>0</v>
      </c>
      <c r="AC36" s="2">
        <v>0</v>
      </c>
      <c r="AD36" s="2">
        <v>30</v>
      </c>
      <c r="AE36" s="2">
        <v>31.695379377967249</v>
      </c>
      <c r="AF36" s="2">
        <v>-285449.87031237665</v>
      </c>
      <c r="AG36" s="2">
        <v>-285322.2317260853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32</v>
      </c>
      <c r="C37" s="93">
        <v>0</v>
      </c>
      <c r="D37" s="93" t="s">
        <v>332</v>
      </c>
      <c r="E37" s="93">
        <v>55.393708244428254</v>
      </c>
      <c r="F37" s="93">
        <v>28.798845564761105</v>
      </c>
      <c r="G37" s="93">
        <v>26.594862679667145</v>
      </c>
      <c r="H37" s="93" t="s">
        <v>332</v>
      </c>
      <c r="I37" s="93">
        <v>2.4137941280891323E-7</v>
      </c>
      <c r="J37" s="93">
        <v>2.4137941280891323E-7</v>
      </c>
      <c r="K37" s="93">
        <v>2.4137941280891323E-7</v>
      </c>
      <c r="L37" s="93" t="s">
        <v>332</v>
      </c>
      <c r="M37" s="93">
        <v>197.34461474304928</v>
      </c>
      <c r="N37" s="93">
        <v>197.73924623397636</v>
      </c>
      <c r="O37" s="93">
        <v>197.34461474304928</v>
      </c>
      <c r="P37" s="93">
        <v>1011846.7842956627</v>
      </c>
      <c r="Q37" s="93" t="s">
        <v>332</v>
      </c>
      <c r="R37" s="97">
        <v>-272581.90023118525</v>
      </c>
      <c r="S37" s="97">
        <v>-237446.92296203453</v>
      </c>
      <c r="T37" s="93">
        <v>-272581.90023118525</v>
      </c>
      <c r="U37" s="93" t="s">
        <v>332</v>
      </c>
      <c r="V37" s="93">
        <v>14.827457779126606</v>
      </c>
      <c r="W37" s="93">
        <v>14.827457779126606</v>
      </c>
      <c r="X37" s="93">
        <v>14.827457779126606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199.03489999999999</v>
      </c>
      <c r="BC41" s="2" t="s">
        <v>332</v>
      </c>
      <c r="BD41" s="2">
        <v>197.34461474304928</v>
      </c>
      <c r="BE41" s="2">
        <v>32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9.5156000000000009</v>
      </c>
      <c r="E42" s="93" t="s">
        <v>332</v>
      </c>
      <c r="F42" s="93" t="s">
        <v>332</v>
      </c>
      <c r="G42" s="93">
        <v>37.284483290109058</v>
      </c>
      <c r="H42" s="93">
        <v>26.332283937772832</v>
      </c>
      <c r="I42" s="93">
        <v>35.512597481948212</v>
      </c>
      <c r="J42" s="93">
        <v>26.332283937772832</v>
      </c>
      <c r="K42" s="93">
        <v>10.192178553013942</v>
      </c>
      <c r="L42" s="93" t="s">
        <v>332</v>
      </c>
      <c r="M42" s="93" t="s">
        <v>332</v>
      </c>
      <c r="N42" s="93">
        <v>0.95993995099041529</v>
      </c>
      <c r="O42" s="93">
        <v>0.93755369394216392</v>
      </c>
      <c r="P42" s="93">
        <v>0.99964934026932939</v>
      </c>
      <c r="Q42" s="93">
        <v>0.87332714858730021</v>
      </c>
      <c r="R42" s="93">
        <v>0.90257096269412485</v>
      </c>
      <c r="S42" s="93">
        <v>0.90257096269412485</v>
      </c>
      <c r="T42" s="93">
        <v>4.6269605393540987</v>
      </c>
      <c r="U42" s="93">
        <v>0.14460017572051337</v>
      </c>
      <c r="V42" s="93">
        <v>-4.9124644407337614</v>
      </c>
      <c r="W42" s="93">
        <v>1.3686928244120686</v>
      </c>
      <c r="X42" s="93">
        <v>-3.5437716163216928</v>
      </c>
      <c r="Y42" s="93">
        <v>-1.5899882713639668</v>
      </c>
      <c r="Z42" s="93">
        <v>0.99999999999999911</v>
      </c>
      <c r="AA42" s="93">
        <v>-3.322476169369796</v>
      </c>
      <c r="AB42" s="93">
        <v>-1.713959081422179</v>
      </c>
      <c r="AC42" s="93">
        <v>1.0891557332732993</v>
      </c>
      <c r="AD42" s="93">
        <v>-3.1985053593115853</v>
      </c>
      <c r="AE42" s="93" t="s">
        <v>332</v>
      </c>
      <c r="AF42" s="93" t="s">
        <v>332</v>
      </c>
      <c r="AG42" s="93">
        <v>75.098380090368764</v>
      </c>
      <c r="AH42" s="93">
        <v>86.279943832589126</v>
      </c>
      <c r="AI42" s="93">
        <v>44.186554636022642</v>
      </c>
      <c r="AJ42" s="93">
        <v>43.930628811507638</v>
      </c>
      <c r="AK42" s="93">
        <v>43.930628811507638</v>
      </c>
      <c r="AL42" s="93">
        <v>88.098651686968921</v>
      </c>
      <c r="AM42" s="93">
        <v>3654.961729072148</v>
      </c>
      <c r="AN42" s="93">
        <v>-76668.25568265238</v>
      </c>
      <c r="AO42" s="93">
        <v>37796.377672277638</v>
      </c>
      <c r="AP42" s="93">
        <v>-114464.63335492993</v>
      </c>
      <c r="AQ42" s="93">
        <v>9533.7545852272524</v>
      </c>
      <c r="AR42" s="93">
        <v>-86202.01026787961</v>
      </c>
      <c r="AS42" s="93" t="s">
        <v>332</v>
      </c>
      <c r="AT42" s="93" t="s">
        <v>332</v>
      </c>
      <c r="AU42" s="93">
        <v>-53039.852520133711</v>
      </c>
      <c r="AV42" s="93">
        <v>-88112.105047838399</v>
      </c>
      <c r="AW42" s="93" t="s">
        <v>332</v>
      </c>
      <c r="AX42" s="93" t="s">
        <v>332</v>
      </c>
      <c r="AY42" s="93">
        <v>14.7038403</v>
      </c>
      <c r="BA42" s="7" t="s">
        <v>293</v>
      </c>
      <c r="BB42" s="2">
        <v>196.22389999999999</v>
      </c>
      <c r="BC42" s="2">
        <v>197.33817685183209</v>
      </c>
      <c r="BD42" s="2">
        <v>197.34437998806601</v>
      </c>
      <c r="BE42" s="2">
        <v>28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9.5156000000000009</v>
      </c>
      <c r="D43" s="93">
        <v>9.3896000000000015</v>
      </c>
      <c r="E43" s="93" t="s">
        <v>332</v>
      </c>
      <c r="F43" s="93" t="s">
        <v>332</v>
      </c>
      <c r="G43" s="93">
        <v>33.740711673787366</v>
      </c>
      <c r="H43" s="93">
        <v>21.806318178727757</v>
      </c>
      <c r="I43" s="93">
        <v>31.477728794264827</v>
      </c>
      <c r="J43" s="93">
        <v>21.806318178727757</v>
      </c>
      <c r="K43" s="93">
        <v>10.175744095096132</v>
      </c>
      <c r="L43" s="93" t="s">
        <v>332</v>
      </c>
      <c r="M43" s="93" t="s">
        <v>332</v>
      </c>
      <c r="N43" s="93">
        <v>0.91516743689391244</v>
      </c>
      <c r="O43" s="93">
        <v>0.8688848183389839</v>
      </c>
      <c r="P43" s="93">
        <v>0.99820702935349348</v>
      </c>
      <c r="Q43" s="93">
        <v>0.72055573285009356</v>
      </c>
      <c r="R43" s="93">
        <v>0.77594339214400199</v>
      </c>
      <c r="S43" s="93">
        <v>0.77594339214400199</v>
      </c>
      <c r="T43" s="93">
        <v>4.4382212365090892</v>
      </c>
      <c r="U43" s="93">
        <v>0.11549561111272177</v>
      </c>
      <c r="V43" s="93">
        <v>-6.846286365877253</v>
      </c>
      <c r="W43" s="93">
        <v>2.320320606832178</v>
      </c>
      <c r="X43" s="93">
        <v>-4.525965759045075</v>
      </c>
      <c r="Y43" s="93">
        <v>-2.9137434295209816</v>
      </c>
      <c r="Z43" s="93">
        <v>0.99999999999997591</v>
      </c>
      <c r="AA43" s="93">
        <v>-3.9325429363563416</v>
      </c>
      <c r="AB43" s="93">
        <v>-3.3343931420762738</v>
      </c>
      <c r="AC43" s="93">
        <v>1.3053160853757453</v>
      </c>
      <c r="AD43" s="93">
        <v>-3.5118932238010383</v>
      </c>
      <c r="AE43" s="93" t="s">
        <v>332</v>
      </c>
      <c r="AF43" s="93" t="s">
        <v>332</v>
      </c>
      <c r="AG43" s="93">
        <v>97.461507574809488</v>
      </c>
      <c r="AH43" s="93">
        <v>113.08136298794155</v>
      </c>
      <c r="AI43" s="93">
        <v>55.43236639673858</v>
      </c>
      <c r="AJ43" s="93">
        <v>54.751329244535498</v>
      </c>
      <c r="AK43" s="93">
        <v>54.751329244535498</v>
      </c>
      <c r="AL43" s="93">
        <v>77.266004774367786</v>
      </c>
      <c r="AM43" s="93">
        <v>2862.4818710283603</v>
      </c>
      <c r="AN43" s="93">
        <v>-218811.98901787301</v>
      </c>
      <c r="AO43" s="93">
        <v>45325.89472503429</v>
      </c>
      <c r="AP43" s="93">
        <v>-264137.88374290831</v>
      </c>
      <c r="AQ43" s="93">
        <v>19837.17048559773</v>
      </c>
      <c r="AR43" s="93">
        <v>-238649.15950347003</v>
      </c>
      <c r="AS43" s="93" t="s">
        <v>332</v>
      </c>
      <c r="AT43" s="93" t="s">
        <v>332</v>
      </c>
      <c r="AU43" s="93">
        <v>-60882.881503513963</v>
      </c>
      <c r="AV43" s="93">
        <v>-116434.3717578714</v>
      </c>
      <c r="AW43" s="93" t="s">
        <v>332</v>
      </c>
      <c r="AX43" s="93" t="s">
        <v>332</v>
      </c>
      <c r="AY43" s="93">
        <v>14.703855606597948</v>
      </c>
      <c r="BA43" s="7" t="s">
        <v>294</v>
      </c>
      <c r="BB43" s="2">
        <v>186.85220000000001</v>
      </c>
      <c r="BC43" s="2">
        <v>197.23722245354065</v>
      </c>
      <c r="BD43" s="2">
        <v>197.11315188765556</v>
      </c>
      <c r="BE43" s="2">
        <v>22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9.3896000000000015</v>
      </c>
      <c r="D44" s="93">
        <v>9.2636000000000021</v>
      </c>
      <c r="E44" s="93" t="s">
        <v>332</v>
      </c>
      <c r="F44" s="93" t="s">
        <v>332</v>
      </c>
      <c r="G44" s="93">
        <v>29.214745914742288</v>
      </c>
      <c r="H44" s="93">
        <v>18.297033827579749</v>
      </c>
      <c r="I44" s="93">
        <v>27.460103739168282</v>
      </c>
      <c r="J44" s="93">
        <v>18.297033827579749</v>
      </c>
      <c r="K44" s="93">
        <v>10.048319070096102</v>
      </c>
      <c r="L44" s="93" t="s">
        <v>332</v>
      </c>
      <c r="M44" s="93" t="s">
        <v>332</v>
      </c>
      <c r="N44" s="93">
        <v>0.82260219978405524</v>
      </c>
      <c r="O44" s="93">
        <v>0.73826337520723517</v>
      </c>
      <c r="P44" s="93">
        <v>0.97651750814930871</v>
      </c>
      <c r="Q44" s="93">
        <v>0.46696174287517156</v>
      </c>
      <c r="R44" s="93">
        <v>0.53001960510545443</v>
      </c>
      <c r="S44" s="93">
        <v>0.53001960510545443</v>
      </c>
      <c r="T44" s="93">
        <v>4.1996911901334464</v>
      </c>
      <c r="U44" s="93">
        <v>0.11841358470813187</v>
      </c>
      <c r="V44" s="93">
        <v>-7.2226818538784165</v>
      </c>
      <c r="W44" s="93">
        <v>3.713397502730408</v>
      </c>
      <c r="X44" s="93">
        <v>-3.5092843511480085</v>
      </c>
      <c r="Y44" s="93">
        <v>-4.6319057442380345</v>
      </c>
      <c r="Z44" s="93">
        <v>0.9999999999999829</v>
      </c>
      <c r="AA44" s="93">
        <v>-2.5907761096404611</v>
      </c>
      <c r="AB44" s="93">
        <v>-5.3626923478802064</v>
      </c>
      <c r="AC44" s="93">
        <v>1.6592143726201727</v>
      </c>
      <c r="AD44" s="93">
        <v>-1.8599895059982183</v>
      </c>
      <c r="AE44" s="93" t="s">
        <v>332</v>
      </c>
      <c r="AF44" s="93" t="s">
        <v>332</v>
      </c>
      <c r="AG44" s="93">
        <v>128.70121840107362</v>
      </c>
      <c r="AH44" s="93">
        <v>143.05167520179643</v>
      </c>
      <c r="AI44" s="93">
        <v>89.321566942639748</v>
      </c>
      <c r="AJ44" s="93">
        <v>87.586648238092721</v>
      </c>
      <c r="AK44" s="93">
        <v>87.586648238092721</v>
      </c>
      <c r="AL44" s="93">
        <v>66.580022841729203</v>
      </c>
      <c r="AM44" s="93">
        <v>2324.9356891434122</v>
      </c>
      <c r="AN44" s="93">
        <v>-551758.84733027255</v>
      </c>
      <c r="AO44" s="93">
        <v>35946.372665914976</v>
      </c>
      <c r="AP44" s="93">
        <v>-587705.21999618981</v>
      </c>
      <c r="AQ44" s="93">
        <v>40530.642704484562</v>
      </c>
      <c r="AR44" s="93">
        <v>-592289.49003475462</v>
      </c>
      <c r="AS44" s="93" t="s">
        <v>332</v>
      </c>
      <c r="AT44" s="93" t="s">
        <v>332</v>
      </c>
      <c r="AU44" s="93">
        <v>-77804.672555795798</v>
      </c>
      <c r="AV44" s="93">
        <v>-168921.57679480736</v>
      </c>
      <c r="AW44" s="93" t="s">
        <v>332</v>
      </c>
      <c r="AX44" s="93" t="s">
        <v>332</v>
      </c>
      <c r="AY44" s="93">
        <v>14.703868840927756</v>
      </c>
      <c r="BA44" s="7" t="s">
        <v>295</v>
      </c>
      <c r="BB44" s="2">
        <v>51.072600000000001</v>
      </c>
      <c r="BC44" s="2">
        <v>180.65736753808275</v>
      </c>
      <c r="BD44" s="2">
        <v>179.99943844208374</v>
      </c>
      <c r="BE44" s="2">
        <v>9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9.2636000000000021</v>
      </c>
      <c r="D45" s="93">
        <v>9.1376000000000026</v>
      </c>
      <c r="E45" s="93" t="s">
        <v>332</v>
      </c>
      <c r="F45" s="93" t="s">
        <v>332</v>
      </c>
      <c r="G45" s="93">
        <v>25.70546156359428</v>
      </c>
      <c r="H45" s="93">
        <v>17.482935699478858</v>
      </c>
      <c r="I45" s="93">
        <v>25.298412499543836</v>
      </c>
      <c r="J45" s="93">
        <v>17.482935699478858</v>
      </c>
      <c r="K45" s="93">
        <v>9.8037049340996862</v>
      </c>
      <c r="L45" s="93" t="s">
        <v>332</v>
      </c>
      <c r="M45" s="93" t="s">
        <v>332</v>
      </c>
      <c r="N45" s="93">
        <v>0.65392455063041499</v>
      </c>
      <c r="O45" s="93">
        <v>0.56769204007355434</v>
      </c>
      <c r="P45" s="93">
        <v>0.81533921831456646</v>
      </c>
      <c r="Q45" s="93">
        <v>0.23513701472080431</v>
      </c>
      <c r="R45" s="93">
        <v>0.27870252768824694</v>
      </c>
      <c r="S45" s="93">
        <v>0.27870252768824694</v>
      </c>
      <c r="T45" s="93">
        <v>4.0949899713366218</v>
      </c>
      <c r="U45" s="93">
        <v>0.17008506038433707</v>
      </c>
      <c r="V45" s="93">
        <v>-4.8252482730390778</v>
      </c>
      <c r="W45" s="93">
        <v>4.0111501449381866</v>
      </c>
      <c r="X45" s="93">
        <v>-0.81409812810089099</v>
      </c>
      <c r="Y45" s="93">
        <v>-4.3630912458774445</v>
      </c>
      <c r="Z45" s="93">
        <v>0.99999999999999467</v>
      </c>
      <c r="AA45" s="93">
        <v>-0.46215702716165658</v>
      </c>
      <c r="AB45" s="93">
        <v>-4.5983570669510154</v>
      </c>
      <c r="AC45" s="93">
        <v>1.3958112502630668</v>
      </c>
      <c r="AD45" s="93">
        <v>-0.22689120608798857</v>
      </c>
      <c r="AE45" s="93" t="s">
        <v>332</v>
      </c>
      <c r="AF45" s="93" t="s">
        <v>332</v>
      </c>
      <c r="AG45" s="93">
        <v>157.40213200251921</v>
      </c>
      <c r="AH45" s="93">
        <v>164.71672652043014</v>
      </c>
      <c r="AI45" s="93">
        <v>136.05155740604371</v>
      </c>
      <c r="AJ45" s="93">
        <v>133.51026751301427</v>
      </c>
      <c r="AK45" s="93">
        <v>133.51026751301427</v>
      </c>
      <c r="AL45" s="93">
        <v>60.216874182083764</v>
      </c>
      <c r="AM45" s="93">
        <v>2278.4391658074496</v>
      </c>
      <c r="AN45" s="93">
        <v>-742966.22216021945</v>
      </c>
      <c r="AO45" s="93">
        <v>16922.438629643173</v>
      </c>
      <c r="AP45" s="93">
        <v>-759888.66078986379</v>
      </c>
      <c r="AQ45" s="93">
        <v>56765.161569365722</v>
      </c>
      <c r="AR45" s="93">
        <v>-799731.38372958568</v>
      </c>
      <c r="AS45" s="93" t="s">
        <v>332</v>
      </c>
      <c r="AT45" s="93" t="s">
        <v>332</v>
      </c>
      <c r="AU45" s="93">
        <v>-109891.14434063472</v>
      </c>
      <c r="AV45" s="93">
        <v>-219284.11182666564</v>
      </c>
      <c r="AW45" s="93" t="s">
        <v>332</v>
      </c>
      <c r="AX45" s="93" t="s">
        <v>332</v>
      </c>
      <c r="AY45" s="93">
        <v>14.703880103705066</v>
      </c>
      <c r="BA45" s="12" t="s">
        <v>296</v>
      </c>
      <c r="BB45" s="2">
        <v>90.971500000000006</v>
      </c>
      <c r="BC45" s="2">
        <v>75.098380090368764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9.1376000000000026</v>
      </c>
      <c r="D46" s="93">
        <v>9.0116000000000032</v>
      </c>
      <c r="E46" s="93" t="s">
        <v>332</v>
      </c>
      <c r="F46" s="93" t="s">
        <v>332</v>
      </c>
      <c r="G46" s="93">
        <v>24.891363435493389</v>
      </c>
      <c r="H46" s="93">
        <v>17.602263587060229</v>
      </c>
      <c r="I46" s="93">
        <v>24.951027379284078</v>
      </c>
      <c r="J46" s="93">
        <v>17.602263587060229</v>
      </c>
      <c r="K46" s="93">
        <v>9.7191406504559801</v>
      </c>
      <c r="L46" s="93" t="s">
        <v>332</v>
      </c>
      <c r="M46" s="93" t="s">
        <v>332</v>
      </c>
      <c r="N46" s="93">
        <v>0.48145952951669357</v>
      </c>
      <c r="O46" s="93">
        <v>0.43359236906637799</v>
      </c>
      <c r="P46" s="93">
        <v>0.57109837906551619</v>
      </c>
      <c r="Q46" s="93">
        <v>0.12178724003203577</v>
      </c>
      <c r="R46" s="93">
        <v>0.14405013070382228</v>
      </c>
      <c r="S46" s="93">
        <v>0.14405013070382228</v>
      </c>
      <c r="T46" s="93">
        <v>4.1524672074953335</v>
      </c>
      <c r="U46" s="93">
        <v>0.19938260168902006</v>
      </c>
      <c r="V46" s="93">
        <v>-2.336930000456706</v>
      </c>
      <c r="W46" s="93">
        <v>2.4562578880380754</v>
      </c>
      <c r="X46" s="93">
        <v>0.11932788758136946</v>
      </c>
      <c r="Y46" s="93">
        <v>-2.3886696619287919</v>
      </c>
      <c r="Z46" s="93">
        <v>1.0000000000000027</v>
      </c>
      <c r="AA46" s="93">
        <v>5.1739661472092413E-2</v>
      </c>
      <c r="AB46" s="93">
        <v>-2.3541191982593528</v>
      </c>
      <c r="AC46" s="93">
        <v>1.1795736399201071</v>
      </c>
      <c r="AD46" s="93">
        <v>1.7189197802707282E-2</v>
      </c>
      <c r="AE46" s="93" t="s">
        <v>332</v>
      </c>
      <c r="AF46" s="93" t="s">
        <v>332</v>
      </c>
      <c r="AG46" s="93">
        <v>172.0313210383411</v>
      </c>
      <c r="AH46" s="93">
        <v>174.88007068968227</v>
      </c>
      <c r="AI46" s="93">
        <v>163.36922444194377</v>
      </c>
      <c r="AJ46" s="93">
        <v>161.79799454154323</v>
      </c>
      <c r="AK46" s="93">
        <v>161.79799454154323</v>
      </c>
      <c r="AL46" s="93">
        <v>58.463771259489221</v>
      </c>
      <c r="AM46" s="93">
        <v>2617.8003529569082</v>
      </c>
      <c r="AN46" s="93">
        <v>-483975.38868016435</v>
      </c>
      <c r="AO46" s="93">
        <v>6540.665611041848</v>
      </c>
      <c r="AP46" s="93">
        <v>-490516.05429121014</v>
      </c>
      <c r="AQ46" s="93">
        <v>39976.440698365186</v>
      </c>
      <c r="AR46" s="93">
        <v>-523951.82937853126</v>
      </c>
      <c r="AS46" s="93" t="s">
        <v>332</v>
      </c>
      <c r="AT46" s="93" t="s">
        <v>332</v>
      </c>
      <c r="AU46" s="93">
        <v>-143333.60317661066</v>
      </c>
      <c r="AV46" s="93">
        <v>-245292.62354854849</v>
      </c>
      <c r="AW46" s="93" t="s">
        <v>332</v>
      </c>
      <c r="AX46" s="93" t="s">
        <v>332</v>
      </c>
      <c r="AY46" s="93">
        <v>14.703890588464043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9.0116000000000032</v>
      </c>
      <c r="D47" s="93">
        <v>8.8856000000000037</v>
      </c>
      <c r="E47" s="93" t="s">
        <v>332</v>
      </c>
      <c r="F47" s="93" t="s">
        <v>332</v>
      </c>
      <c r="G47" s="93">
        <v>25.010691323074759</v>
      </c>
      <c r="H47" s="93">
        <v>17.709204521108571</v>
      </c>
      <c r="I47" s="93">
        <v>25.064161790098932</v>
      </c>
      <c r="J47" s="93">
        <v>17.709204521108571</v>
      </c>
      <c r="K47" s="93">
        <v>9.7474945243903708</v>
      </c>
      <c r="L47" s="93" t="s">
        <v>332</v>
      </c>
      <c r="M47" s="93" t="s">
        <v>332</v>
      </c>
      <c r="N47" s="93">
        <v>0.38572520861606235</v>
      </c>
      <c r="O47" s="93">
        <v>0.36590989736055374</v>
      </c>
      <c r="P47" s="93">
        <v>0.42240501765551736</v>
      </c>
      <c r="Q47" s="93">
        <v>8.0223662654930139E-2</v>
      </c>
      <c r="R47" s="93">
        <v>8.9299933278033219E-2</v>
      </c>
      <c r="S47" s="93">
        <v>8.9299933278033219E-2</v>
      </c>
      <c r="T47" s="93">
        <v>4.2187094206891933</v>
      </c>
      <c r="U47" s="93">
        <v>0.20761302526493788</v>
      </c>
      <c r="V47" s="93">
        <v>-0.9541775882571315</v>
      </c>
      <c r="W47" s="93">
        <v>1.061118522305476</v>
      </c>
      <c r="X47" s="93">
        <v>0.10694093404834457</v>
      </c>
      <c r="Y47" s="93">
        <v>-0.99330833445844957</v>
      </c>
      <c r="Z47" s="93">
        <v>0.99999999999995315</v>
      </c>
      <c r="AA47" s="93">
        <v>3.9130746201271507E-2</v>
      </c>
      <c r="AB47" s="93">
        <v>-0.96372740653229605</v>
      </c>
      <c r="AC47" s="93">
        <v>1.1213101106828014</v>
      </c>
      <c r="AD47" s="93">
        <v>9.549818275207721E-3</v>
      </c>
      <c r="AE47" s="93" t="s">
        <v>332</v>
      </c>
      <c r="AF47" s="93" t="s">
        <v>332</v>
      </c>
      <c r="AG47" s="93">
        <v>177.72882034102344</v>
      </c>
      <c r="AH47" s="93">
        <v>178.75505506885111</v>
      </c>
      <c r="AI47" s="93">
        <v>174.56514752860193</v>
      </c>
      <c r="AJ47" s="93">
        <v>173.91132580159302</v>
      </c>
      <c r="AK47" s="93">
        <v>173.91132580159302</v>
      </c>
      <c r="AL47" s="93">
        <v>58.283697172450935</v>
      </c>
      <c r="AM47" s="93">
        <v>2785.7132362001348</v>
      </c>
      <c r="AN47" s="93">
        <v>-211762.17264333734</v>
      </c>
      <c r="AO47" s="93">
        <v>2380.3703515828129</v>
      </c>
      <c r="AP47" s="93">
        <v>-214142.54299493233</v>
      </c>
      <c r="AQ47" s="93">
        <v>17753.695058025274</v>
      </c>
      <c r="AR47" s="93">
        <v>-229515.86770136302</v>
      </c>
      <c r="AS47" s="93" t="s">
        <v>332</v>
      </c>
      <c r="AT47" s="93" t="s">
        <v>332</v>
      </c>
      <c r="AU47" s="93">
        <v>-162000.48793252892</v>
      </c>
      <c r="AV47" s="93">
        <v>-255769.11616258664</v>
      </c>
      <c r="AW47" s="93" t="s">
        <v>332</v>
      </c>
      <c r="AX47" s="93" t="s">
        <v>332</v>
      </c>
      <c r="AY47" s="93">
        <v>14.703901173909401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8.8856000000000037</v>
      </c>
      <c r="D48" s="93">
        <v>8.7596000000000043</v>
      </c>
      <c r="E48" s="93" t="s">
        <v>332</v>
      </c>
      <c r="F48" s="93" t="s">
        <v>332</v>
      </c>
      <c r="G48" s="93">
        <v>25.117632257123102</v>
      </c>
      <c r="H48" s="93">
        <v>17.749952990150685</v>
      </c>
      <c r="I48" s="93">
        <v>25.138006491644163</v>
      </c>
      <c r="J48" s="93">
        <v>17.749952990150685</v>
      </c>
      <c r="K48" s="93">
        <v>9.7695757293669949</v>
      </c>
      <c r="L48" s="93" t="s">
        <v>332</v>
      </c>
      <c r="M48" s="93" t="s">
        <v>332</v>
      </c>
      <c r="N48" s="93">
        <v>0.34609458610504512</v>
      </c>
      <c r="O48" s="97">
        <v>0.33874469164599885</v>
      </c>
      <c r="P48" s="93">
        <v>0.35961244724528824</v>
      </c>
      <c r="Q48" s="93">
        <v>6.5675671262502802E-2</v>
      </c>
      <c r="R48" s="93">
        <v>6.905430798348007E-2</v>
      </c>
      <c r="S48" s="93">
        <v>6.905430798348007E-2</v>
      </c>
      <c r="T48" s="93">
        <v>4.2490352571227152</v>
      </c>
      <c r="U48" s="93">
        <v>0.20969273769825461</v>
      </c>
      <c r="V48" s="93">
        <v>-0.355720061667882</v>
      </c>
      <c r="W48" s="93">
        <v>0.3964685307099941</v>
      </c>
      <c r="X48" s="93">
        <v>4.0748469042112101E-2</v>
      </c>
      <c r="Y48" s="93">
        <v>-0.36952338924881667</v>
      </c>
      <c r="Z48" s="93">
        <v>0.99999999999941036</v>
      </c>
      <c r="AA48" s="93">
        <v>1.3803327580716793E-2</v>
      </c>
      <c r="AB48" s="93">
        <v>-0.35853391899894804</v>
      </c>
      <c r="AC48" s="93">
        <v>1.1007208749989867</v>
      </c>
      <c r="AD48" s="93">
        <v>2.8138573310893121E-3</v>
      </c>
      <c r="AE48" s="93" t="s">
        <v>332</v>
      </c>
      <c r="AF48" s="93" t="s">
        <v>332</v>
      </c>
      <c r="AG48" s="93">
        <v>179.78128979667878</v>
      </c>
      <c r="AH48" s="93">
        <v>180.14922597726076</v>
      </c>
      <c r="AI48" s="93">
        <v>178.64163215300272</v>
      </c>
      <c r="AJ48" s="93">
        <v>178.40551037999501</v>
      </c>
      <c r="AK48" s="93">
        <v>178.40551037999501</v>
      </c>
      <c r="AL48" s="93">
        <v>58.287699092576808</v>
      </c>
      <c r="AM48" s="93">
        <v>2854.934258127771</v>
      </c>
      <c r="AN48" s="93">
        <v>-79185.338462801723</v>
      </c>
      <c r="AO48" s="93">
        <v>858.4934090979657</v>
      </c>
      <c r="AP48" s="93">
        <v>-80043.831871934046</v>
      </c>
      <c r="AQ48" s="93">
        <v>6585.7895905765381</v>
      </c>
      <c r="AR48" s="93">
        <v>-85771.128053379172</v>
      </c>
      <c r="AS48" s="93" t="s">
        <v>332</v>
      </c>
      <c r="AT48" s="93" t="s">
        <v>332</v>
      </c>
      <c r="AU48" s="93">
        <v>-169741.57145334643</v>
      </c>
      <c r="AV48" s="93">
        <v>-259643.10605929664</v>
      </c>
      <c r="AW48" s="93" t="s">
        <v>332</v>
      </c>
      <c r="AX48" s="93" t="s">
        <v>332</v>
      </c>
      <c r="AY48" s="93">
        <v>14.70391195516968</v>
      </c>
      <c r="BA48" s="122" t="s">
        <v>300</v>
      </c>
      <c r="BB48" s="1" t="s">
        <v>301</v>
      </c>
      <c r="BC48" s="2">
        <v>-27.655007735148697</v>
      </c>
      <c r="BD48" s="2">
        <v>-8.1358503756131224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8.7596000000000043</v>
      </c>
      <c r="D49" s="93">
        <v>8.6336000000000048</v>
      </c>
      <c r="E49" s="93" t="s">
        <v>332</v>
      </c>
      <c r="F49" s="93" t="s">
        <v>332</v>
      </c>
      <c r="G49" s="93">
        <v>25.158380726165216</v>
      </c>
      <c r="H49" s="93">
        <v>17.763174678537048</v>
      </c>
      <c r="I49" s="93">
        <v>25.164991570358399</v>
      </c>
      <c r="J49" s="93">
        <v>17.763174678537048</v>
      </c>
      <c r="K49" s="93">
        <v>9.7789931379897528</v>
      </c>
      <c r="L49" s="93" t="s">
        <v>332</v>
      </c>
      <c r="M49" s="93" t="s">
        <v>332</v>
      </c>
      <c r="N49" s="93">
        <v>0.33139479718695253</v>
      </c>
      <c r="O49" s="93">
        <v>0.32876758102383535</v>
      </c>
      <c r="P49" s="93">
        <v>0.33621433041357895</v>
      </c>
      <c r="Q49" s="93">
        <v>6.0589481122449329E-2</v>
      </c>
      <c r="R49" s="93">
        <v>6.1803695434709344E-2</v>
      </c>
      <c r="S49" s="93">
        <v>6.1803695434709344E-2</v>
      </c>
      <c r="T49" s="93">
        <v>4.2602037114723794</v>
      </c>
      <c r="U49" s="93">
        <v>0.21025144955536851</v>
      </c>
      <c r="V49" s="93">
        <v>-0.12788088268829137</v>
      </c>
      <c r="W49" s="93">
        <v>0.1411025710746554</v>
      </c>
      <c r="X49" s="93">
        <v>1.3221688386364037E-2</v>
      </c>
      <c r="Y49" s="93">
        <v>-0.13222774519679836</v>
      </c>
      <c r="Z49" s="93">
        <v>0.99999999999492428</v>
      </c>
      <c r="AA49" s="93">
        <v>4.346862507835841E-3</v>
      </c>
      <c r="AB49" s="93">
        <v>-0.12869803189046258</v>
      </c>
      <c r="AC49" s="93">
        <v>1.0929144069074082</v>
      </c>
      <c r="AD49" s="93">
        <v>8.1714920216347658E-4</v>
      </c>
      <c r="AE49" s="93" t="s">
        <v>332</v>
      </c>
      <c r="AF49" s="93" t="s">
        <v>332</v>
      </c>
      <c r="AG49" s="93">
        <v>180.51716215784271</v>
      </c>
      <c r="AH49" s="93">
        <v>180.65736753808275</v>
      </c>
      <c r="AI49" s="93">
        <v>180.08220679492933</v>
      </c>
      <c r="AJ49" s="93">
        <v>179.99943844208374</v>
      </c>
      <c r="AK49" s="93">
        <v>179.99943844208374</v>
      </c>
      <c r="AL49" s="93">
        <v>58.290306218823787</v>
      </c>
      <c r="AM49" s="93">
        <v>2880.6894864600272</v>
      </c>
      <c r="AN49" s="93">
        <v>-28108.227220005108</v>
      </c>
      <c r="AO49" s="93">
        <v>327.85341699539998</v>
      </c>
      <c r="AP49" s="93">
        <v>-28436.080637094623</v>
      </c>
      <c r="AQ49" s="93">
        <v>2331.6045892587758</v>
      </c>
      <c r="AR49" s="93">
        <v>-30439.831809263142</v>
      </c>
      <c r="AS49" s="93" t="s">
        <v>332</v>
      </c>
      <c r="AT49" s="93" t="s">
        <v>332</v>
      </c>
      <c r="AU49" s="93">
        <v>-172614.11838233785</v>
      </c>
      <c r="AV49" s="93">
        <v>-261032.23313970759</v>
      </c>
      <c r="AW49" s="93" t="s">
        <v>332</v>
      </c>
      <c r="AX49" s="93" t="s">
        <v>332</v>
      </c>
      <c r="AY49" s="93">
        <v>14.703922825977351</v>
      </c>
      <c r="BA49" s="124"/>
      <c r="BB49" s="7" t="s">
        <v>303</v>
      </c>
      <c r="BC49" s="2">
        <v>15.473715319177549</v>
      </c>
      <c r="BD49" s="2">
        <v>11.831505066236314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8.6336000000000048</v>
      </c>
      <c r="D50" s="93">
        <v>8.5076000000000054</v>
      </c>
      <c r="E50" s="93" t="s">
        <v>332</v>
      </c>
      <c r="F50" s="93" t="s">
        <v>332</v>
      </c>
      <c r="G50" s="93">
        <v>25.171602414551579</v>
      </c>
      <c r="H50" s="93">
        <v>17.766492499057787</v>
      </c>
      <c r="I50" s="93">
        <v>25.17326132481195</v>
      </c>
      <c r="J50" s="93">
        <v>17.766492499057787</v>
      </c>
      <c r="K50" s="93">
        <v>9.7825305241616203</v>
      </c>
      <c r="L50" s="93" t="s">
        <v>332</v>
      </c>
      <c r="M50" s="93" t="s">
        <v>332</v>
      </c>
      <c r="N50" s="93">
        <v>0.32614036486071812</v>
      </c>
      <c r="O50" s="93">
        <v>0.32521731312456492</v>
      </c>
      <c r="P50" s="93">
        <v>0.32783211410723218</v>
      </c>
      <c r="Q50" s="93">
        <v>5.8806749697286602E-2</v>
      </c>
      <c r="R50" s="93">
        <v>5.9237151361043204E-2</v>
      </c>
      <c r="S50" s="93">
        <v>5.9237151361043204E-2</v>
      </c>
      <c r="T50" s="93">
        <v>4.264243759319335</v>
      </c>
      <c r="U50" s="93">
        <v>0.21040779475380311</v>
      </c>
      <c r="V50" s="93">
        <v>-4.5393432464245639E-2</v>
      </c>
      <c r="W50" s="93">
        <v>4.8711252984983744E-2</v>
      </c>
      <c r="X50" s="93">
        <v>3.317820520738101E-3</v>
      </c>
      <c r="Y50" s="93">
        <v>-4.6472445141314558E-2</v>
      </c>
      <c r="Z50" s="93">
        <v>0.99999999995943989</v>
      </c>
      <c r="AA50" s="93">
        <v>1.07901267518399E-3</v>
      </c>
      <c r="AB50" s="93">
        <v>-4.5589970700694725E-2</v>
      </c>
      <c r="AC50" s="93">
        <v>1.0900653720839955</v>
      </c>
      <c r="AD50" s="93">
        <v>1.9653823637573808E-4</v>
      </c>
      <c r="AE50" s="93" t="s">
        <v>332</v>
      </c>
      <c r="AF50" s="93" t="s">
        <v>332</v>
      </c>
      <c r="AG50" s="93">
        <v>180.7975729183228</v>
      </c>
      <c r="AH50" s="93">
        <v>180.86485886343382</v>
      </c>
      <c r="AI50" s="93">
        <v>180.58875589134712</v>
      </c>
      <c r="AJ50" s="93">
        <v>180.55978488363604</v>
      </c>
      <c r="AK50" s="93">
        <v>180.55978488363604</v>
      </c>
      <c r="AL50" s="93">
        <v>58.287412432344382</v>
      </c>
      <c r="AM50" s="93">
        <v>2889.7425600963884</v>
      </c>
      <c r="AN50" s="93">
        <v>-9608.9258615694744</v>
      </c>
      <c r="AO50" s="93">
        <v>157.43347051527755</v>
      </c>
      <c r="AP50" s="93">
        <v>-9766.3593323402347</v>
      </c>
      <c r="AQ50" s="93">
        <v>818.98126636744416</v>
      </c>
      <c r="AR50" s="93">
        <v>-10427.907127934952</v>
      </c>
      <c r="AS50" s="93" t="s">
        <v>332</v>
      </c>
      <c r="AT50" s="93" t="s">
        <v>332</v>
      </c>
      <c r="AU50" s="93">
        <v>-173640.11492838722</v>
      </c>
      <c r="AV50" s="93">
        <v>-261524.33183405377</v>
      </c>
      <c r="AW50" s="93" t="s">
        <v>332</v>
      </c>
      <c r="AX50" s="93" t="s">
        <v>332</v>
      </c>
      <c r="AY50" s="93">
        <v>14.703933728965861</v>
      </c>
      <c r="BA50" s="124"/>
      <c r="BB50" s="7" t="s">
        <v>305</v>
      </c>
      <c r="BC50" s="2">
        <v>-12.181292415971143</v>
      </c>
      <c r="BD50" s="2">
        <v>3.6956546906231877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8.5076000000000054</v>
      </c>
      <c r="D51" s="93">
        <v>8.3816000000000059</v>
      </c>
      <c r="E51" s="93" t="s">
        <v>332</v>
      </c>
      <c r="F51" s="93" t="s">
        <v>332</v>
      </c>
      <c r="G51" s="93">
        <v>25.174920235072317</v>
      </c>
      <c r="H51" s="93">
        <v>17.765652370102707</v>
      </c>
      <c r="I51" s="93">
        <v>25.174500170594779</v>
      </c>
      <c r="J51" s="93">
        <v>17.765652370102707</v>
      </c>
      <c r="K51" s="93">
        <v>9.7838564067944827</v>
      </c>
      <c r="L51" s="93" t="s">
        <v>332</v>
      </c>
      <c r="M51" s="93" t="s">
        <v>332</v>
      </c>
      <c r="N51" s="93">
        <v>0.32429426138841166</v>
      </c>
      <c r="O51" s="93">
        <v>0.32397975488777847</v>
      </c>
      <c r="P51" s="93">
        <v>0.32487051570305653</v>
      </c>
      <c r="Q51" s="93">
        <v>5.8181644561987746E-2</v>
      </c>
      <c r="R51" s="93">
        <v>5.8333300182602764E-2</v>
      </c>
      <c r="S51" s="93">
        <v>5.8333300182602764E-2</v>
      </c>
      <c r="T51" s="93">
        <v>4.2658823004200102</v>
      </c>
      <c r="U51" s="93">
        <v>0.21043549550139373</v>
      </c>
      <c r="V51" s="93">
        <v>-1.6107272676346606E-2</v>
      </c>
      <c r="W51" s="93">
        <v>1.5267143721265416E-2</v>
      </c>
      <c r="X51" s="93">
        <v>-8.4012895508119077E-4</v>
      </c>
      <c r="Y51" s="93">
        <v>-1.5835087908574498E-2</v>
      </c>
      <c r="Z51" s="93">
        <v>0.9999999996735589</v>
      </c>
      <c r="AA51" s="93">
        <v>-2.7218477294132962E-4</v>
      </c>
      <c r="AB51" s="93">
        <v>-1.605826518205513E-2</v>
      </c>
      <c r="AC51" s="93">
        <v>1.089049958078496</v>
      </c>
      <c r="AD51" s="93">
        <v>-4.9007494528847492E-5</v>
      </c>
      <c r="AE51" s="93" t="s">
        <v>332</v>
      </c>
      <c r="AF51" s="93" t="s">
        <v>332</v>
      </c>
      <c r="AG51" s="93">
        <v>180.93214480854485</v>
      </c>
      <c r="AH51" s="93">
        <v>180.98549539812936</v>
      </c>
      <c r="AI51" s="93">
        <v>180.76658023761584</v>
      </c>
      <c r="AJ51" s="93">
        <v>180.75642880390208</v>
      </c>
      <c r="AK51" s="93">
        <v>180.75642880390208</v>
      </c>
      <c r="AL51" s="93">
        <v>58.280915765254264</v>
      </c>
      <c r="AM51" s="93">
        <v>2892.6222204889973</v>
      </c>
      <c r="AN51" s="93">
        <v>-2860.2380394211555</v>
      </c>
      <c r="AO51" s="93">
        <v>124.82807582902556</v>
      </c>
      <c r="AP51" s="93">
        <v>-2985.0661159415913</v>
      </c>
      <c r="AQ51" s="93">
        <v>287.29573004405097</v>
      </c>
      <c r="AR51" s="93">
        <v>-3147.5337694590553</v>
      </c>
      <c r="AS51" s="93" t="s">
        <v>332</v>
      </c>
      <c r="AT51" s="93" t="s">
        <v>332</v>
      </c>
      <c r="AU51" s="93">
        <v>-173998.91722214638</v>
      </c>
      <c r="AV51" s="93">
        <v>-261697.69739018023</v>
      </c>
      <c r="AW51" s="93" t="s">
        <v>332</v>
      </c>
      <c r="AX51" s="93" t="s">
        <v>332</v>
      </c>
      <c r="AY51" s="93">
        <v>14.703944643493712</v>
      </c>
      <c r="BA51" s="124"/>
      <c r="BB51" s="7" t="s">
        <v>306</v>
      </c>
      <c r="BC51" s="2">
        <v>-17.433933611845319</v>
      </c>
      <c r="BD51" s="2">
        <v>-8.8443792896637685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8.3816000000000059</v>
      </c>
      <c r="D52" s="93">
        <v>8.2556000000000065</v>
      </c>
      <c r="E52" s="93" t="s">
        <v>332</v>
      </c>
      <c r="F52" s="93" t="s">
        <v>332</v>
      </c>
      <c r="G52" s="93">
        <v>25.174080106117238</v>
      </c>
      <c r="H52" s="93">
        <v>17.7620800177265</v>
      </c>
      <c r="I52" s="93">
        <v>25.172293929929136</v>
      </c>
      <c r="J52" s="93">
        <v>17.7620800177265</v>
      </c>
      <c r="K52" s="93">
        <v>9.7844247912196725</v>
      </c>
      <c r="L52" s="93" t="s">
        <v>332</v>
      </c>
      <c r="M52" s="93" t="s">
        <v>332</v>
      </c>
      <c r="N52" s="93">
        <v>0.32366524838714528</v>
      </c>
      <c r="O52" s="93">
        <v>0.32357242039640616</v>
      </c>
      <c r="P52" s="93">
        <v>0.32383532596599302</v>
      </c>
      <c r="Q52" s="93">
        <v>5.7963733144113953E-2</v>
      </c>
      <c r="R52" s="93">
        <v>5.8016844310300693E-2</v>
      </c>
      <c r="S52" s="93">
        <v>5.8016844310300693E-2</v>
      </c>
      <c r="T52" s="93">
        <v>4.2668346870032643</v>
      </c>
      <c r="U52" s="93">
        <v>0.21040567669265522</v>
      </c>
      <c r="V52" s="93">
        <v>-5.8293016288581898E-3</v>
      </c>
      <c r="W52" s="93">
        <v>2.2569492526492633E-3</v>
      </c>
      <c r="X52" s="93">
        <v>-3.5723523762089264E-3</v>
      </c>
      <c r="Y52" s="93">
        <v>-4.6733869380862891E-3</v>
      </c>
      <c r="Z52" s="93">
        <v>0.99999999698144526</v>
      </c>
      <c r="AA52" s="93">
        <v>-1.1559147048787752E-3</v>
      </c>
      <c r="AB52" s="93">
        <v>-5.6220450179019082E-3</v>
      </c>
      <c r="AC52" s="93">
        <v>1.0886929362709168</v>
      </c>
      <c r="AD52" s="93">
        <v>-2.0725661163204602E-4</v>
      </c>
      <c r="AE52" s="93" t="s">
        <v>332</v>
      </c>
      <c r="AF52" s="93" t="s">
        <v>332</v>
      </c>
      <c r="AG52" s="93">
        <v>181.0388459877139</v>
      </c>
      <c r="AH52" s="93">
        <v>181.10660112555837</v>
      </c>
      <c r="AI52" s="93">
        <v>180.82861483167704</v>
      </c>
      <c r="AJ52" s="93">
        <v>180.82507286317352</v>
      </c>
      <c r="AK52" s="93">
        <v>180.82507286317352</v>
      </c>
      <c r="AL52" s="93">
        <v>58.26985944145504</v>
      </c>
      <c r="AM52" s="93">
        <v>2893.097314180141</v>
      </c>
      <c r="AN52" s="93">
        <v>-143.57437850078455</v>
      </c>
      <c r="AO52" s="93">
        <v>158.49028756319325</v>
      </c>
      <c r="AP52" s="93">
        <v>-302.06466793032826</v>
      </c>
      <c r="AQ52" s="93">
        <v>100.26354052459651</v>
      </c>
      <c r="AR52" s="93">
        <v>-243.83791900919269</v>
      </c>
      <c r="AS52" s="93" t="s">
        <v>332</v>
      </c>
      <c r="AT52" s="93" t="s">
        <v>332</v>
      </c>
      <c r="AU52" s="93">
        <v>-174118.3424228548</v>
      </c>
      <c r="AV52" s="93">
        <v>-261758.41385855837</v>
      </c>
      <c r="AW52" s="93" t="s">
        <v>332</v>
      </c>
      <c r="AX52" s="93" t="s">
        <v>332</v>
      </c>
      <c r="AY52" s="93">
        <v>14.703955562857605</v>
      </c>
      <c r="BA52" s="124"/>
      <c r="BB52" s="7" t="s">
        <v>308</v>
      </c>
      <c r="BC52" s="2">
        <v>-10.221074124275692</v>
      </c>
      <c r="BD52" s="2">
        <v>0.70852891667818796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8.2556000000000065</v>
      </c>
      <c r="D53" s="93">
        <v>8.129600000000007</v>
      </c>
      <c r="E53" s="93" t="s">
        <v>332</v>
      </c>
      <c r="F53" s="93" t="s">
        <v>332</v>
      </c>
      <c r="G53" s="93">
        <v>25.170507753741031</v>
      </c>
      <c r="H53" s="93">
        <v>17.755423366493133</v>
      </c>
      <c r="I53" s="93">
        <v>25.167179428124346</v>
      </c>
      <c r="J53" s="93">
        <v>17.755423366493133</v>
      </c>
      <c r="K53" s="93">
        <v>9.7847893047205972</v>
      </c>
      <c r="L53" s="93" t="s">
        <v>332</v>
      </c>
      <c r="M53" s="93" t="s">
        <v>332</v>
      </c>
      <c r="N53" s="93">
        <v>0.32347959240566715</v>
      </c>
      <c r="O53" s="93">
        <v>0.32347643019080763</v>
      </c>
      <c r="P53" s="93">
        <v>0.32348538668727334</v>
      </c>
      <c r="Q53" s="93">
        <v>5.789014580683173E-2</v>
      </c>
      <c r="R53" s="93">
        <v>5.7908356899590556E-2</v>
      </c>
      <c r="S53" s="93">
        <v>5.7908356899590556E-2</v>
      </c>
      <c r="T53" s="93">
        <v>4.2677943814695496</v>
      </c>
      <c r="U53" s="93">
        <v>0.21033062849814016</v>
      </c>
      <c r="V53" s="93">
        <v>-2.3124378037761295E-3</v>
      </c>
      <c r="W53" s="93">
        <v>-4.3442134295910402E-3</v>
      </c>
      <c r="X53" s="93">
        <v>-6.6566512333671697E-3</v>
      </c>
      <c r="Y53" s="93">
        <v>-1.5916806442995221E-4</v>
      </c>
      <c r="Z53" s="93">
        <v>0.99999975718325351</v>
      </c>
      <c r="AA53" s="93">
        <v>-2.1532697779948489E-3</v>
      </c>
      <c r="AB53" s="93">
        <v>-1.9269620702627663E-3</v>
      </c>
      <c r="AC53" s="93">
        <v>1.0885704368854574</v>
      </c>
      <c r="AD53" s="93">
        <v>-3.8547573537792574E-4</v>
      </c>
      <c r="AE53" s="93" t="s">
        <v>332</v>
      </c>
      <c r="AF53" s="93" t="s">
        <v>332</v>
      </c>
      <c r="AG53" s="93">
        <v>181.17435626340281</v>
      </c>
      <c r="AH53" s="93">
        <v>181.27906592929909</v>
      </c>
      <c r="AI53" s="93">
        <v>180.84958991423491</v>
      </c>
      <c r="AJ53" s="93">
        <v>180.84838699492971</v>
      </c>
      <c r="AK53" s="93">
        <v>180.84838699492971</v>
      </c>
      <c r="AL53" s="93">
        <v>58.251573603141239</v>
      </c>
      <c r="AM53" s="93">
        <v>2892.3731149980863</v>
      </c>
      <c r="AN53" s="93">
        <v>1372.5376925289713</v>
      </c>
      <c r="AO53" s="93">
        <v>244.79247037541978</v>
      </c>
      <c r="AP53" s="93">
        <v>1127.745217137485</v>
      </c>
      <c r="AQ53" s="93">
        <v>34.044133845001284</v>
      </c>
      <c r="AR53" s="93">
        <v>1338.4935587297548</v>
      </c>
      <c r="AS53" s="93" t="s">
        <v>332</v>
      </c>
      <c r="AT53" s="93" t="s">
        <v>332</v>
      </c>
      <c r="AU53" s="93">
        <v>-174148.75843448492</v>
      </c>
      <c r="AV53" s="93">
        <v>-261779.24674823828</v>
      </c>
      <c r="AW53" s="93" t="s">
        <v>332</v>
      </c>
      <c r="AX53" s="93" t="s">
        <v>332</v>
      </c>
      <c r="AY53" s="93">
        <v>14.703966485309019</v>
      </c>
      <c r="BA53" s="124"/>
      <c r="BB53" s="7" t="s">
        <v>310</v>
      </c>
      <c r="BC53" s="2">
        <v>-18.884142407345774</v>
      </c>
      <c r="BD53" s="2">
        <v>-8.3627769372372622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8.129600000000007</v>
      </c>
      <c r="D54" s="93">
        <v>8.0036000000000076</v>
      </c>
      <c r="E54" s="93" t="s">
        <v>332</v>
      </c>
      <c r="F54" s="93" t="s">
        <v>332</v>
      </c>
      <c r="G54" s="93">
        <v>25.163851102507664</v>
      </c>
      <c r="H54" s="93">
        <v>17.744176094214129</v>
      </c>
      <c r="I54" s="93">
        <v>25.15822746636816</v>
      </c>
      <c r="J54" s="93">
        <v>17.744176094214129</v>
      </c>
      <c r="K54" s="93">
        <v>9.7851886445448333</v>
      </c>
      <c r="L54" s="93" t="s">
        <v>332</v>
      </c>
      <c r="M54" s="93" t="s">
        <v>332</v>
      </c>
      <c r="N54" s="93">
        <v>0.32347326797594811</v>
      </c>
      <c r="O54" s="93">
        <v>0.32352084079713184</v>
      </c>
      <c r="P54" s="93">
        <v>0.32338607998608815</v>
      </c>
      <c r="Q54" s="93">
        <v>5.7869278842244791E-2</v>
      </c>
      <c r="R54" s="93">
        <v>5.7874896899616349E-2</v>
      </c>
      <c r="S54" s="93">
        <v>5.7874896899616349E-2</v>
      </c>
      <c r="T54" s="93">
        <v>4.2691648002127156</v>
      </c>
      <c r="U54" s="93">
        <v>0.21019781683398231</v>
      </c>
      <c r="V54" s="93">
        <v>-1.2450311847070636E-3</v>
      </c>
      <c r="W54" s="93">
        <v>-1.0002241094297527E-2</v>
      </c>
      <c r="X54" s="93">
        <v>-1.1247272279004589E-2</v>
      </c>
      <c r="Y54" s="93">
        <v>2.3936956921529677E-3</v>
      </c>
      <c r="Z54" s="93">
        <v>1.0000000449170741</v>
      </c>
      <c r="AA54" s="93">
        <v>-3.638726984377838E-3</v>
      </c>
      <c r="AB54" s="93">
        <v>-5.9409646626573274E-4</v>
      </c>
      <c r="AC54" s="93">
        <v>1.0885327815985104</v>
      </c>
      <c r="AD54" s="93">
        <v>-6.5093472354930363E-4</v>
      </c>
      <c r="AE54" s="93" t="s">
        <v>332</v>
      </c>
      <c r="AF54" s="93" t="s">
        <v>332</v>
      </c>
      <c r="AG54" s="93">
        <v>181.38377559519537</v>
      </c>
      <c r="AH54" s="93">
        <v>181.55420712667743</v>
      </c>
      <c r="AI54" s="93">
        <v>180.85556383871707</v>
      </c>
      <c r="AJ54" s="93">
        <v>180.85521165373504</v>
      </c>
      <c r="AK54" s="93">
        <v>180.85521165373504</v>
      </c>
      <c r="AL54" s="93">
        <v>58.221473282232481</v>
      </c>
      <c r="AM54" s="93">
        <v>2890.6477761844712</v>
      </c>
      <c r="AN54" s="93">
        <v>2829.7561735006816</v>
      </c>
      <c r="AO54" s="93">
        <v>398.02273962366939</v>
      </c>
      <c r="AP54" s="93">
        <v>2431.7334205833172</v>
      </c>
      <c r="AQ54" s="93">
        <v>9.9617402113923994</v>
      </c>
      <c r="AR54" s="93">
        <v>2819.7944334158756</v>
      </c>
      <c r="AS54" s="93" t="s">
        <v>332</v>
      </c>
      <c r="AT54" s="93" t="s">
        <v>332</v>
      </c>
      <c r="AU54" s="93">
        <v>-174140.28238152593</v>
      </c>
      <c r="AV54" s="93">
        <v>-261785.70217856334</v>
      </c>
      <c r="AW54" s="93" t="s">
        <v>332</v>
      </c>
      <c r="AX54" s="93" t="s">
        <v>332</v>
      </c>
      <c r="AY54" s="93">
        <v>14.703977411153351</v>
      </c>
      <c r="BA54" s="126"/>
      <c r="BB54" s="23" t="s">
        <v>311</v>
      </c>
      <c r="BC54" s="2">
        <v>-8.7708653278597222</v>
      </c>
      <c r="BD54" s="2">
        <v>0.22692656169238398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8.0036000000000076</v>
      </c>
      <c r="D55" s="93">
        <v>7.8776000000000073</v>
      </c>
      <c r="E55" s="93" t="s">
        <v>332</v>
      </c>
      <c r="F55" s="93" t="s">
        <v>332</v>
      </c>
      <c r="G55" s="93">
        <v>25.15260383022866</v>
      </c>
      <c r="H55" s="93">
        <v>17.725533617427459</v>
      </c>
      <c r="I55" s="93">
        <v>25.143282591835323</v>
      </c>
      <c r="J55" s="93">
        <v>17.725533617427459</v>
      </c>
      <c r="K55" s="93">
        <v>9.7857763339364876</v>
      </c>
      <c r="L55" s="93" t="s">
        <v>332</v>
      </c>
      <c r="M55" s="93" t="s">
        <v>332</v>
      </c>
      <c r="N55" s="93">
        <v>0.32356841361831556</v>
      </c>
      <c r="O55" s="93">
        <v>0.32366552915725594</v>
      </c>
      <c r="P55" s="93">
        <v>0.3233903636625497</v>
      </c>
      <c r="Q55" s="93">
        <v>5.7870192985016576E-2</v>
      </c>
      <c r="R55" s="93">
        <v>5.787086945501646E-2</v>
      </c>
      <c r="S55" s="93">
        <v>5.787086945501646E-2</v>
      </c>
      <c r="T55" s="93">
        <v>4.2713538684146126</v>
      </c>
      <c r="U55" s="93">
        <v>0.2099756036518563</v>
      </c>
      <c r="V55" s="93">
        <v>-1.1503200149968345E-3</v>
      </c>
      <c r="W55" s="93">
        <v>-1.7492156771674816E-2</v>
      </c>
      <c r="X55" s="93">
        <v>-1.864247678667165E-2</v>
      </c>
      <c r="Y55" s="93">
        <v>4.8836067929605605E-3</v>
      </c>
      <c r="Z55" s="93">
        <v>1.0000000626591286</v>
      </c>
      <c r="AA55" s="93">
        <v>-6.0339271139599401E-3</v>
      </c>
      <c r="AB55" s="93">
        <v>-7.1463688657501253E-5</v>
      </c>
      <c r="AC55" s="93">
        <v>1.0885285284171737</v>
      </c>
      <c r="AD55" s="93">
        <v>-1.0788563404396498E-3</v>
      </c>
      <c r="AE55" s="93" t="s">
        <v>332</v>
      </c>
      <c r="AF55" s="93" t="s">
        <v>332</v>
      </c>
      <c r="AG55" s="93">
        <v>181.72463865815945</v>
      </c>
      <c r="AH55" s="93">
        <v>182.00548882758312</v>
      </c>
      <c r="AI55" s="93">
        <v>180.85533980101914</v>
      </c>
      <c r="AJ55" s="93">
        <v>180.85533350566166</v>
      </c>
      <c r="AK55" s="93">
        <v>180.85533350566166</v>
      </c>
      <c r="AL55" s="93">
        <v>58.172044512634407</v>
      </c>
      <c r="AM55" s="93">
        <v>2887.6156879022587</v>
      </c>
      <c r="AN55" s="93">
        <v>4865.541562424989</v>
      </c>
      <c r="AO55" s="93">
        <v>654.73224361733469</v>
      </c>
      <c r="AP55" s="93">
        <v>4210.8092867897076</v>
      </c>
      <c r="AQ55" s="93">
        <v>0.17789144963896555</v>
      </c>
      <c r="AR55" s="93">
        <v>4865.3636713259639</v>
      </c>
      <c r="AS55" s="93" t="s">
        <v>332</v>
      </c>
      <c r="AT55" s="93" t="s">
        <v>332</v>
      </c>
      <c r="AU55" s="93">
        <v>-174105.64767807481</v>
      </c>
      <c r="AV55" s="93">
        <v>-261786.53669875278</v>
      </c>
      <c r="AW55" s="93" t="s">
        <v>332</v>
      </c>
      <c r="AX55" s="93" t="s">
        <v>332</v>
      </c>
      <c r="AY55" s="93">
        <v>14.703988342003081</v>
      </c>
      <c r="BA55" s="122" t="s">
        <v>312</v>
      </c>
      <c r="BB55" s="1" t="s">
        <v>241</v>
      </c>
      <c r="BC55" s="2">
        <v>-2388689.4668784556</v>
      </c>
      <c r="BD55" s="2">
        <v>-2471944.3023361312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297</v>
      </c>
      <c r="B56" s="93">
        <v>16</v>
      </c>
      <c r="C56" s="93">
        <v>7.8776000000000073</v>
      </c>
      <c r="D56" s="93">
        <v>7.7516000000000069</v>
      </c>
      <c r="E56" s="93" t="s">
        <v>332</v>
      </c>
      <c r="F56" s="93" t="s">
        <v>332</v>
      </c>
      <c r="G56" s="93">
        <v>25.13396135344199</v>
      </c>
      <c r="H56" s="93">
        <v>17.694763138123388</v>
      </c>
      <c r="I56" s="93">
        <v>25.118576113789953</v>
      </c>
      <c r="J56" s="93">
        <v>17.694763138123388</v>
      </c>
      <c r="K56" s="93">
        <v>9.786720730846767</v>
      </c>
      <c r="L56" s="93" t="s">
        <v>332</v>
      </c>
      <c r="M56" s="93" t="s">
        <v>332</v>
      </c>
      <c r="N56" s="93">
        <v>0.32376264469619637</v>
      </c>
      <c r="O56" s="93">
        <v>0.32392959277257555</v>
      </c>
      <c r="P56" s="93">
        <v>0.32345638355141998</v>
      </c>
      <c r="Q56" s="93">
        <v>5.7884087781459342E-2</v>
      </c>
      <c r="R56" s="93">
        <v>5.7882185886920505E-2</v>
      </c>
      <c r="S56" s="93">
        <v>5.7882185886920505E-2</v>
      </c>
      <c r="T56" s="93">
        <v>4.2749463200017974</v>
      </c>
      <c r="U56" s="93">
        <v>0.20960808652408322</v>
      </c>
      <c r="V56" s="93">
        <v>-1.5804727772453953E-3</v>
      </c>
      <c r="W56" s="93">
        <v>-2.9190006526826205E-2</v>
      </c>
      <c r="X56" s="93">
        <v>-3.0770479304071601E-2</v>
      </c>
      <c r="Y56" s="93">
        <v>8.3869955552587777E-3</v>
      </c>
      <c r="Z56" s="93">
        <v>1.0000000593634157</v>
      </c>
      <c r="AA56" s="93">
        <v>-9.9674688303848773E-3</v>
      </c>
      <c r="AB56" s="93">
        <v>2.0058979080265696E-4</v>
      </c>
      <c r="AC56" s="93">
        <v>1.0885418301336516</v>
      </c>
      <c r="AD56" s="93">
        <v>-1.7810626029079128E-3</v>
      </c>
      <c r="AE56" s="93" t="s">
        <v>332</v>
      </c>
      <c r="AF56" s="93" t="s">
        <v>332</v>
      </c>
      <c r="AG56" s="93">
        <v>182.28633899700682</v>
      </c>
      <c r="AH56" s="93">
        <v>182.75092900274728</v>
      </c>
      <c r="AI56" s="93">
        <v>180.85142203948877</v>
      </c>
      <c r="AJ56" s="93">
        <v>180.85161415180337</v>
      </c>
      <c r="AK56" s="93">
        <v>180.85161415180337</v>
      </c>
      <c r="AL56" s="93">
        <v>58.091128991163259</v>
      </c>
      <c r="AM56" s="93">
        <v>2882.5509086184138</v>
      </c>
      <c r="AN56" s="93">
        <v>8091.8771699066938</v>
      </c>
      <c r="AO56" s="93">
        <v>1079.9108450496888</v>
      </c>
      <c r="AP56" s="93">
        <v>7011.9663266690222</v>
      </c>
      <c r="AQ56" s="93">
        <v>-5.4196268571676578</v>
      </c>
      <c r="AR56" s="93">
        <v>8097.2967976668324</v>
      </c>
      <c r="AS56" s="93" t="s">
        <v>332</v>
      </c>
      <c r="AT56" s="93" t="s">
        <v>332</v>
      </c>
      <c r="AU56" s="93">
        <v>-174041.20176869191</v>
      </c>
      <c r="AV56" s="93">
        <v>-261784.46942301482</v>
      </c>
      <c r="AW56" s="93" t="s">
        <v>332</v>
      </c>
      <c r="AX56" s="93" t="s">
        <v>332</v>
      </c>
      <c r="AY56" s="93">
        <v>14.703999280908544</v>
      </c>
      <c r="BA56" s="124"/>
      <c r="BB56" s="7" t="s">
        <v>313</v>
      </c>
      <c r="BC56" s="2">
        <v>148916.6766141617</v>
      </c>
      <c r="BD56" s="2">
        <v>18465.310571474121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298</v>
      </c>
      <c r="B57" s="93">
        <v>17</v>
      </c>
      <c r="C57" s="93">
        <v>6.8705999999999996</v>
      </c>
      <c r="D57" s="93">
        <v>6.6045999999999996</v>
      </c>
      <c r="E57" s="93" t="s">
        <v>332</v>
      </c>
      <c r="F57" s="93">
        <v>34.00329041568169</v>
      </c>
      <c r="G57" s="93">
        <v>25.103190874137919</v>
      </c>
      <c r="H57" s="93">
        <v>54.351585001948166</v>
      </c>
      <c r="I57" s="93">
        <v>26.429956598209461</v>
      </c>
      <c r="J57" s="93">
        <v>54.351585001948166</v>
      </c>
      <c r="K57" s="93">
        <v>17.500773297419506</v>
      </c>
      <c r="L57" s="93" t="s">
        <v>332</v>
      </c>
      <c r="M57" s="93">
        <v>0.209146</v>
      </c>
      <c r="N57" s="93">
        <v>0.32409654084895467</v>
      </c>
      <c r="O57" s="93">
        <v>0.23664536486392421</v>
      </c>
      <c r="P57" s="93">
        <v>0.37445002348467105</v>
      </c>
      <c r="Q57" s="93">
        <v>6.8989815797390608E-2</v>
      </c>
      <c r="R57" s="93">
        <v>7.6191855163749433E-2</v>
      </c>
      <c r="S57" s="93">
        <v>7.6191855163749433E-2</v>
      </c>
      <c r="T57" s="93">
        <v>4.5631649601959667</v>
      </c>
      <c r="U57" s="93">
        <v>0.63970688836841738</v>
      </c>
      <c r="V57" s="93">
        <v>-3.9947156540169741</v>
      </c>
      <c r="W57" s="93">
        <v>6.6482471021600587</v>
      </c>
      <c r="X57" s="93">
        <v>2.6535314481430845</v>
      </c>
      <c r="Y57" s="93">
        <v>-4.622661569511914</v>
      </c>
      <c r="Z57" s="93">
        <v>1.0000000004821414</v>
      </c>
      <c r="AA57" s="93">
        <v>0.62794591772371744</v>
      </c>
      <c r="AB57" s="93">
        <v>-4.1968931377744489</v>
      </c>
      <c r="AC57" s="93">
        <v>1.1082066588274717</v>
      </c>
      <c r="AD57" s="93">
        <v>0.2021774837693722</v>
      </c>
      <c r="AE57" s="93" t="s">
        <v>332</v>
      </c>
      <c r="AF57" s="93">
        <v>120.24085141654537</v>
      </c>
      <c r="AG57" s="93">
        <v>183.21551900848772</v>
      </c>
      <c r="AH57" s="93">
        <v>187.40427467015706</v>
      </c>
      <c r="AI57" s="93">
        <v>177.70727266166207</v>
      </c>
      <c r="AJ57" s="93">
        <v>176.68818511525672</v>
      </c>
      <c r="AK57" s="93">
        <v>176.68818511525672</v>
      </c>
      <c r="AL57" s="93">
        <v>60.599022677922328</v>
      </c>
      <c r="AM57" s="93">
        <v>8667.681828460718</v>
      </c>
      <c r="AN57" s="93">
        <v>-1410992.3437255537</v>
      </c>
      <c r="AO57" s="93">
        <v>10283.959192730483</v>
      </c>
      <c r="AP57" s="93">
        <v>-1421276.302658916</v>
      </c>
      <c r="AQ57" s="93">
        <v>154586.54626680791</v>
      </c>
      <c r="AR57" s="93">
        <v>-1565578.8899923796</v>
      </c>
      <c r="AS57" s="93" t="s">
        <v>332</v>
      </c>
      <c r="AT57" s="93">
        <v>-235129.12057547286</v>
      </c>
      <c r="AU57" s="93">
        <v>-173932.18989254825</v>
      </c>
      <c r="AV57" s="93">
        <v>-258288.14918689907</v>
      </c>
      <c r="AW57" s="93" t="s">
        <v>332</v>
      </c>
      <c r="AX57" s="93">
        <v>18.6326</v>
      </c>
      <c r="AY57" s="93">
        <v>14.704010233044965</v>
      </c>
      <c r="BA57" s="124"/>
      <c r="BB57" s="7" t="s">
        <v>314</v>
      </c>
      <c r="BC57" s="2">
        <v>-2537606.1435440956</v>
      </c>
      <c r="BD57" s="2">
        <v>-2490409.6126188501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298</v>
      </c>
      <c r="B58" s="93">
        <v>18</v>
      </c>
      <c r="C58" s="93">
        <v>6.6045999999999996</v>
      </c>
      <c r="D58" s="93">
        <v>6.3385999999999996</v>
      </c>
      <c r="E58" s="93" t="s">
        <v>332</v>
      </c>
      <c r="F58" s="93" t="s">
        <v>332</v>
      </c>
      <c r="G58" s="93">
        <v>27.756722322281004</v>
      </c>
      <c r="H58" s="93">
        <v>54.984859436735171</v>
      </c>
      <c r="I58" s="93">
        <v>28.073359539674506</v>
      </c>
      <c r="J58" s="93">
        <v>54.984859436735171</v>
      </c>
      <c r="K58" s="93">
        <v>17.761593141602752</v>
      </c>
      <c r="L58" s="93" t="s">
        <v>332</v>
      </c>
      <c r="M58" s="93" t="s">
        <v>332</v>
      </c>
      <c r="N58" s="93">
        <v>0.14919418887889374</v>
      </c>
      <c r="O58" s="93">
        <v>0.10629098959504504</v>
      </c>
      <c r="P58" s="93">
        <v>0.17227654603834763</v>
      </c>
      <c r="Q58" s="93">
        <v>2.8764297798498591E-2</v>
      </c>
      <c r="R58" s="93">
        <v>3.2728747500103135E-2</v>
      </c>
      <c r="S58" s="93">
        <v>3.2728747500103135E-2</v>
      </c>
      <c r="T58" s="93">
        <v>4.9434008415964534</v>
      </c>
      <c r="U58" s="93">
        <v>0.66851076481854088</v>
      </c>
      <c r="V58" s="93">
        <v>-2.3415625116543413</v>
      </c>
      <c r="W58" s="93">
        <v>2.9748369464413473</v>
      </c>
      <c r="X58" s="93">
        <v>0.63327443478700607</v>
      </c>
      <c r="Y58" s="93">
        <v>-2.4088738776319176</v>
      </c>
      <c r="Z58" s="93">
        <v>1.0000000001582388</v>
      </c>
      <c r="AA58" s="93">
        <v>6.7311366358753691E-2</v>
      </c>
      <c r="AB58" s="93">
        <v>-2.3622887906730314</v>
      </c>
      <c r="AC58" s="93">
        <v>1.0561683599858394</v>
      </c>
      <c r="AD58" s="93">
        <v>2.0726279074414451E-2</v>
      </c>
      <c r="AE58" s="93" t="s">
        <v>332</v>
      </c>
      <c r="AF58" s="93" t="s">
        <v>332</v>
      </c>
      <c r="AG58" s="93">
        <v>191.59303033182644</v>
      </c>
      <c r="AH58" s="93">
        <v>193.31837300625781</v>
      </c>
      <c r="AI58" s="93">
        <v>189.19635208984201</v>
      </c>
      <c r="AJ58" s="93">
        <v>188.86711390026221</v>
      </c>
      <c r="AK58" s="93">
        <v>188.86711390026221</v>
      </c>
      <c r="AL58" s="93">
        <v>63.973055999457905</v>
      </c>
      <c r="AM58" s="93">
        <v>9321.4618924630759</v>
      </c>
      <c r="AN58" s="93">
        <v>-609792.66278123239</v>
      </c>
      <c r="AO58" s="93">
        <v>4683.7014712148039</v>
      </c>
      <c r="AP58" s="93">
        <v>-614476.36422435276</v>
      </c>
      <c r="AQ58" s="93">
        <v>54509.99610344613</v>
      </c>
      <c r="AR58" s="93">
        <v>-664302.65888683719</v>
      </c>
      <c r="AS58" s="93" t="s">
        <v>332</v>
      </c>
      <c r="AT58" s="93" t="s">
        <v>332</v>
      </c>
      <c r="AU58" s="93">
        <v>-208138.59931215475</v>
      </c>
      <c r="AV58" s="93">
        <v>-266403.57197137957</v>
      </c>
      <c r="AW58" s="93" t="s">
        <v>332</v>
      </c>
      <c r="AX58" s="93" t="s">
        <v>332</v>
      </c>
      <c r="AY58" s="93">
        <v>14.704043984964086</v>
      </c>
      <c r="BA58" s="124"/>
      <c r="BB58" s="7" t="s">
        <v>315</v>
      </c>
      <c r="BC58" s="2">
        <v>194559.563956486</v>
      </c>
      <c r="BD58" s="2">
        <v>247050.75404953538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6.3385999999999996</v>
      </c>
      <c r="D59" s="93">
        <v>6.0725999999999996</v>
      </c>
      <c r="E59" s="93" t="s">
        <v>332</v>
      </c>
      <c r="F59" s="93" t="s">
        <v>332</v>
      </c>
      <c r="G59" s="93">
        <v>28.389996757068008</v>
      </c>
      <c r="H59" s="93">
        <v>55.232524507122733</v>
      </c>
      <c r="I59" s="93">
        <v>28.513829292261789</v>
      </c>
      <c r="J59" s="93">
        <v>55.232524507122733</v>
      </c>
      <c r="K59" s="93">
        <v>17.869426516892656</v>
      </c>
      <c r="L59" s="93" t="s">
        <v>332</v>
      </c>
      <c r="M59" s="93" t="s">
        <v>332</v>
      </c>
      <c r="N59" s="93">
        <v>6.3387790311196346E-2</v>
      </c>
      <c r="O59" s="93">
        <v>4.4798451646090677E-2</v>
      </c>
      <c r="P59" s="93">
        <v>7.3076167781564005E-2</v>
      </c>
      <c r="Q59" s="93">
        <v>1.1814313217750071E-2</v>
      </c>
      <c r="R59" s="93">
        <v>1.3589350486838809E-2</v>
      </c>
      <c r="S59" s="93">
        <v>1.3589350486838809E-2</v>
      </c>
      <c r="T59" s="93">
        <v>5.0645325523131373</v>
      </c>
      <c r="U59" s="93">
        <v>0.67560670724845406</v>
      </c>
      <c r="V59" s="93">
        <v>-1.0490114470414702</v>
      </c>
      <c r="W59" s="93">
        <v>1.2966765174290338</v>
      </c>
      <c r="X59" s="93">
        <v>0.24766507038756358</v>
      </c>
      <c r="Y59" s="93">
        <v>-1.0601064587048223</v>
      </c>
      <c r="Z59" s="93">
        <v>1.0000000000158764</v>
      </c>
      <c r="AA59" s="93">
        <v>1.1095011680182912E-2</v>
      </c>
      <c r="AB59" s="93">
        <v>-1.0523770544852373</v>
      </c>
      <c r="AC59" s="93">
        <v>1.0259120570882874</v>
      </c>
      <c r="AD59" s="93">
        <v>3.3656074448442049E-3</v>
      </c>
      <c r="AE59" s="93" t="s">
        <v>332</v>
      </c>
      <c r="AF59" s="93" t="s">
        <v>332</v>
      </c>
      <c r="AG59" s="93">
        <v>195.04371568068925</v>
      </c>
      <c r="AH59" s="93">
        <v>195.73109898192502</v>
      </c>
      <c r="AI59" s="93">
        <v>194.03418019047945</v>
      </c>
      <c r="AJ59" s="93">
        <v>193.9031815281115</v>
      </c>
      <c r="AK59" s="93">
        <v>193.9031815281115</v>
      </c>
      <c r="AL59" s="93">
        <v>65.235260794389063</v>
      </c>
      <c r="AM59" s="93">
        <v>9632.9011242653796</v>
      </c>
      <c r="AN59" s="93">
        <v>-265130.1851899465</v>
      </c>
      <c r="AO59" s="93">
        <v>1978.1265721633929</v>
      </c>
      <c r="AP59" s="93">
        <v>-267108.31176094175</v>
      </c>
      <c r="AQ59" s="93">
        <v>22549.378608259838</v>
      </c>
      <c r="AR59" s="93">
        <v>-287679.56379850791</v>
      </c>
      <c r="AS59" s="93" t="s">
        <v>332</v>
      </c>
      <c r="AT59" s="93" t="s">
        <v>332</v>
      </c>
      <c r="AU59" s="93">
        <v>-224974.94533159721</v>
      </c>
      <c r="AV59" s="93">
        <v>-270009.26132854377</v>
      </c>
      <c r="AW59" s="93" t="s">
        <v>332</v>
      </c>
      <c r="AX59" s="93" t="s">
        <v>332</v>
      </c>
      <c r="AY59" s="93">
        <v>14.704081812686844</v>
      </c>
      <c r="BA59" s="126"/>
      <c r="BB59" s="12" t="s">
        <v>316</v>
      </c>
      <c r="BC59" s="2">
        <v>-2583249.0308334916</v>
      </c>
      <c r="BD59" s="2">
        <v>-2718995.0563882021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6.0725999999999996</v>
      </c>
      <c r="D60" s="93">
        <v>5.8065999999999995</v>
      </c>
      <c r="E60" s="93" t="s">
        <v>332</v>
      </c>
      <c r="F60" s="93" t="s">
        <v>332</v>
      </c>
      <c r="G60" s="93">
        <v>28.63766182745557</v>
      </c>
      <c r="H60" s="93">
        <v>55.330975950643143</v>
      </c>
      <c r="I60" s="93">
        <v>28.686887549215776</v>
      </c>
      <c r="J60" s="93">
        <v>55.330975950643143</v>
      </c>
      <c r="K60" s="93">
        <v>17.917023169106415</v>
      </c>
      <c r="L60" s="93" t="s">
        <v>332</v>
      </c>
      <c r="M60" s="93" t="s">
        <v>332</v>
      </c>
      <c r="N60" s="93">
        <v>2.6209112980985015E-2</v>
      </c>
      <c r="O60" s="93">
        <v>1.8476551623946277E-2</v>
      </c>
      <c r="P60" s="93">
        <v>3.018119668936493E-2</v>
      </c>
      <c r="Q60" s="93">
        <v>4.8298400172951178E-3</v>
      </c>
      <c r="R60" s="93">
        <v>5.5800017158561567E-3</v>
      </c>
      <c r="S60" s="93">
        <v>5.5800017158561567E-3</v>
      </c>
      <c r="T60" s="93">
        <v>5.1133822874879664</v>
      </c>
      <c r="U60" s="93">
        <v>0.67757909059314458</v>
      </c>
      <c r="V60" s="93">
        <v>-0.44182719305638457</v>
      </c>
      <c r="W60" s="93">
        <v>0.54027863657679698</v>
      </c>
      <c r="X60" s="93">
        <v>9.8451443520412379E-2</v>
      </c>
      <c r="Y60" s="93">
        <v>-0.44364623623435978</v>
      </c>
      <c r="Z60" s="93">
        <v>1.0000000000015365</v>
      </c>
      <c r="AA60" s="93">
        <v>1.8190431786569306E-3</v>
      </c>
      <c r="AB60" s="93">
        <v>-0.44237655228051703</v>
      </c>
      <c r="AC60" s="93">
        <v>1.0111484308729071</v>
      </c>
      <c r="AD60" s="93">
        <v>5.4935922377241653E-4</v>
      </c>
      <c r="AE60" s="93" t="s">
        <v>332</v>
      </c>
      <c r="AF60" s="93" t="s">
        <v>332</v>
      </c>
      <c r="AG60" s="93">
        <v>196.41848228316078</v>
      </c>
      <c r="AH60" s="93">
        <v>196.69386237280801</v>
      </c>
      <c r="AI60" s="93">
        <v>196.00016165567732</v>
      </c>
      <c r="AJ60" s="93">
        <v>195.94789088957211</v>
      </c>
      <c r="AK60" s="93">
        <v>195.94789088957211</v>
      </c>
      <c r="AL60" s="93">
        <v>65.938225660760438</v>
      </c>
      <c r="AM60" s="93">
        <v>9770.893051927349</v>
      </c>
      <c r="AN60" s="93">
        <v>-110401.77040652213</v>
      </c>
      <c r="AO60" s="93">
        <v>819.54962373929084</v>
      </c>
      <c r="AP60" s="93">
        <v>-111221.32003015924</v>
      </c>
      <c r="AQ60" s="93">
        <v>9150.7982481946019</v>
      </c>
      <c r="AR60" s="93">
        <v>-119552.56865476498</v>
      </c>
      <c r="AS60" s="93" t="s">
        <v>332</v>
      </c>
      <c r="AT60" s="93" t="s">
        <v>332</v>
      </c>
      <c r="AU60" s="93">
        <v>-232287.40508398358</v>
      </c>
      <c r="AV60" s="93">
        <v>-271524.12650893512</v>
      </c>
      <c r="AW60" s="93" t="s">
        <v>332</v>
      </c>
      <c r="AX60" s="93" t="s">
        <v>332</v>
      </c>
      <c r="AY60" s="93">
        <v>14.704120821683853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5.8065999999999995</v>
      </c>
      <c r="D61" s="93">
        <v>5.5405999999999995</v>
      </c>
      <c r="E61" s="93" t="s">
        <v>332</v>
      </c>
      <c r="F61" s="93" t="s">
        <v>332</v>
      </c>
      <c r="G61" s="93">
        <v>28.736113270975981</v>
      </c>
      <c r="H61" s="93">
        <v>55.370408266266281</v>
      </c>
      <c r="I61" s="93">
        <v>28.75582942878755</v>
      </c>
      <c r="J61" s="93">
        <v>55.370408266266281</v>
      </c>
      <c r="K61" s="93">
        <v>17.936982116394205</v>
      </c>
      <c r="L61" s="93" t="s">
        <v>332</v>
      </c>
      <c r="M61" s="93" t="s">
        <v>332</v>
      </c>
      <c r="N61" s="93">
        <v>1.0743990266907536E-2</v>
      </c>
      <c r="O61" s="93">
        <v>7.5677322280031847E-3</v>
      </c>
      <c r="P61" s="93">
        <v>1.2365505896375514E-2</v>
      </c>
      <c r="Q61" s="93">
        <v>1.9720301549808581E-3</v>
      </c>
      <c r="R61" s="93">
        <v>2.2823289394118523E-3</v>
      </c>
      <c r="S61" s="93">
        <v>2.2823289394118523E-3</v>
      </c>
      <c r="T61" s="93">
        <v>5.1330467904558095</v>
      </c>
      <c r="U61" s="93">
        <v>0.6782062224245673</v>
      </c>
      <c r="V61" s="93">
        <v>-0.18237345557154791</v>
      </c>
      <c r="W61" s="93">
        <v>0.22180577119468922</v>
      </c>
      <c r="X61" s="93">
        <v>3.9432315623141319E-2</v>
      </c>
      <c r="Y61" s="93">
        <v>-0.18267186877725733</v>
      </c>
      <c r="Z61" s="93">
        <v>1.00000000000031</v>
      </c>
      <c r="AA61" s="93">
        <v>2.9841320576604003E-4</v>
      </c>
      <c r="AB61" s="93">
        <v>-0.18246345308672418</v>
      </c>
      <c r="AC61" s="93">
        <v>1.0046501537113601</v>
      </c>
      <c r="AD61" s="93">
        <v>8.9997515094717543E-5</v>
      </c>
      <c r="AE61" s="93" t="s">
        <v>332</v>
      </c>
      <c r="AF61" s="93" t="s">
        <v>332</v>
      </c>
      <c r="AG61" s="93">
        <v>196.96924246245518</v>
      </c>
      <c r="AH61" s="93">
        <v>197.08059620185745</v>
      </c>
      <c r="AI61" s="93">
        <v>196.79740537960106</v>
      </c>
      <c r="AJ61" s="93">
        <v>196.77638046627121</v>
      </c>
      <c r="AK61" s="93">
        <v>196.77638046627121</v>
      </c>
      <c r="AL61" s="93">
        <v>66.277809806674384</v>
      </c>
      <c r="AM61" s="93">
        <v>9829.2479920815458</v>
      </c>
      <c r="AN61" s="93">
        <v>-45309.717007862775</v>
      </c>
      <c r="AO61" s="93">
        <v>336.6640147051416</v>
      </c>
      <c r="AP61" s="93">
        <v>-45646.381022550479</v>
      </c>
      <c r="AQ61" s="93">
        <v>3706.840350061761</v>
      </c>
      <c r="AR61" s="93">
        <v>-49016.557357934849</v>
      </c>
      <c r="AS61" s="93" t="s">
        <v>332</v>
      </c>
      <c r="AT61" s="93" t="s">
        <v>332</v>
      </c>
      <c r="AU61" s="93">
        <v>-235333.49344112104</v>
      </c>
      <c r="AV61" s="93">
        <v>-272149.06125360314</v>
      </c>
      <c r="AW61" s="93" t="s">
        <v>332</v>
      </c>
      <c r="AX61" s="93" t="s">
        <v>332</v>
      </c>
      <c r="AY61" s="93">
        <v>14.704160286199823</v>
      </c>
      <c r="BA61" s="11" t="s">
        <v>119</v>
      </c>
      <c r="BB61" s="11" t="s">
        <v>317</v>
      </c>
      <c r="BC61" s="2">
        <f>V37-V36</f>
        <v>0.12361747912660626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5.5405999999999995</v>
      </c>
      <c r="D62" s="93">
        <v>5.2745999999999995</v>
      </c>
      <c r="E62" s="93" t="s">
        <v>332</v>
      </c>
      <c r="F62" s="93" t="s">
        <v>332</v>
      </c>
      <c r="G62" s="93">
        <v>28.775545586599122</v>
      </c>
      <c r="H62" s="93">
        <v>55.386354554478814</v>
      </c>
      <c r="I62" s="93">
        <v>28.783518730705389</v>
      </c>
      <c r="J62" s="93">
        <v>55.386354554478814</v>
      </c>
      <c r="K62" s="93">
        <v>17.945197720513345</v>
      </c>
      <c r="L62" s="93" t="s">
        <v>332</v>
      </c>
      <c r="M62" s="93" t="s">
        <v>332</v>
      </c>
      <c r="N62" s="93">
        <v>4.3914741890988323E-3</v>
      </c>
      <c r="O62" s="93">
        <v>3.0922088254228663E-3</v>
      </c>
      <c r="P62" s="93">
        <v>5.0530582307380849E-3</v>
      </c>
      <c r="Q62" s="93">
        <v>8.0483978527101348E-4</v>
      </c>
      <c r="R62" s="93">
        <v>9.3214180601909071E-4</v>
      </c>
      <c r="S62" s="93">
        <v>9.3214180601909071E-4</v>
      </c>
      <c r="T62" s="93">
        <v>5.1409837858917964</v>
      </c>
      <c r="U62" s="93">
        <v>0.67843095401113052</v>
      </c>
      <c r="V62" s="93">
        <v>-7.4745548609943632E-2</v>
      </c>
      <c r="W62" s="93">
        <v>9.0691836822473684E-2</v>
      </c>
      <c r="X62" s="93">
        <v>1.5946288212530049E-2</v>
      </c>
      <c r="Y62" s="93">
        <v>-7.4794857863074188E-2</v>
      </c>
      <c r="Z62" s="93">
        <v>1.0000000000001732</v>
      </c>
      <c r="AA62" s="93">
        <v>4.9309253143522039E-5</v>
      </c>
      <c r="AB62" s="93">
        <v>-7.4760412811849877E-2</v>
      </c>
      <c r="AC62" s="93">
        <v>1.0019146098768976</v>
      </c>
      <c r="AD62" s="93">
        <v>1.4864201893728696E-5</v>
      </c>
      <c r="AE62" s="93" t="s">
        <v>332</v>
      </c>
      <c r="AF62" s="93" t="s">
        <v>332</v>
      </c>
      <c r="AG62" s="93">
        <v>197.19194994125965</v>
      </c>
      <c r="AH62" s="93">
        <v>197.23722245354065</v>
      </c>
      <c r="AI62" s="93">
        <v>197.12167246536023</v>
      </c>
      <c r="AJ62" s="93">
        <v>197.11315188765556</v>
      </c>
      <c r="AK62" s="93">
        <v>197.11315188765556</v>
      </c>
      <c r="AL62" s="93">
        <v>66.427169495005572</v>
      </c>
      <c r="AM62" s="93">
        <v>9853.4198248380089</v>
      </c>
      <c r="AN62" s="93">
        <v>-18523.711238625165</v>
      </c>
      <c r="AO62" s="93">
        <v>137.7412121095366</v>
      </c>
      <c r="AP62" s="93">
        <v>-18661.452450731551</v>
      </c>
      <c r="AQ62" s="93">
        <v>1506.6219013145499</v>
      </c>
      <c r="AR62" s="93">
        <v>-20030.333139941362</v>
      </c>
      <c r="AS62" s="93" t="s">
        <v>332</v>
      </c>
      <c r="AT62" s="93" t="s">
        <v>332</v>
      </c>
      <c r="AU62" s="93">
        <v>-236585.59732597432</v>
      </c>
      <c r="AV62" s="93">
        <v>-272405.15219847934</v>
      </c>
      <c r="AW62" s="93" t="s">
        <v>332</v>
      </c>
      <c r="AX62" s="93" t="s">
        <v>332</v>
      </c>
      <c r="AY62" s="93">
        <v>14.704199929497635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5.2745999999999995</v>
      </c>
      <c r="D63" s="93">
        <v>5.0085999999999995</v>
      </c>
      <c r="E63" s="93" t="s">
        <v>332</v>
      </c>
      <c r="F63" s="93" t="s">
        <v>332</v>
      </c>
      <c r="G63" s="93">
        <v>28.791491874811655</v>
      </c>
      <c r="H63" s="93">
        <v>55.39284550581413</v>
      </c>
      <c r="I63" s="93">
        <v>28.794737350479313</v>
      </c>
      <c r="J63" s="93">
        <v>55.39284550581413</v>
      </c>
      <c r="K63" s="93">
        <v>17.948560338358408</v>
      </c>
      <c r="L63" s="93" t="s">
        <v>332</v>
      </c>
      <c r="M63" s="93" t="s">
        <v>332</v>
      </c>
      <c r="N63" s="93">
        <v>1.7929434617469E-3</v>
      </c>
      <c r="O63" s="93">
        <v>1.2622746622878206E-3</v>
      </c>
      <c r="P63" s="93">
        <v>2.0628732817038324E-3</v>
      </c>
      <c r="Q63" s="93">
        <v>3.2840994241978831E-4</v>
      </c>
      <c r="R63" s="93">
        <v>3.8046777220313374E-4</v>
      </c>
      <c r="S63" s="93">
        <v>3.8046777220313374E-4</v>
      </c>
      <c r="T63" s="93">
        <v>5.1441993598779598</v>
      </c>
      <c r="U63" s="93">
        <v>0.67851780417360352</v>
      </c>
      <c r="V63" s="93">
        <v>-3.0552744037640488E-2</v>
      </c>
      <c r="W63" s="93">
        <v>3.7043695372959769E-2</v>
      </c>
      <c r="X63" s="93">
        <v>6.4909513353192836E-3</v>
      </c>
      <c r="Y63" s="93">
        <v>-3.056093740104086E-2</v>
      </c>
      <c r="Z63" s="93">
        <v>1.0000000000001421</v>
      </c>
      <c r="AA63" s="93">
        <v>8.193363404716827E-6</v>
      </c>
      <c r="AB63" s="93">
        <v>-3.0555213635435566E-2</v>
      </c>
      <c r="AC63" s="93">
        <v>1.0007840684447797</v>
      </c>
      <c r="AD63" s="93">
        <v>2.4695977940278838E-6</v>
      </c>
      <c r="AE63" s="93" t="s">
        <v>332</v>
      </c>
      <c r="AF63" s="93" t="s">
        <v>332</v>
      </c>
      <c r="AG63" s="93">
        <v>197.28249496582163</v>
      </c>
      <c r="AH63" s="93">
        <v>197.30093841269434</v>
      </c>
      <c r="AI63" s="93">
        <v>197.25385697071266</v>
      </c>
      <c r="AJ63" s="93">
        <v>197.25038906259852</v>
      </c>
      <c r="AK63" s="93">
        <v>197.25038906259852</v>
      </c>
      <c r="AL63" s="93">
        <v>66.490112703502561</v>
      </c>
      <c r="AM63" s="93">
        <v>9863.3478138004757</v>
      </c>
      <c r="AN63" s="93">
        <v>-7566.1115895675412</v>
      </c>
      <c r="AO63" s="93">
        <v>56.187077596371033</v>
      </c>
      <c r="AP63" s="93">
        <v>-7622.2986671634144</v>
      </c>
      <c r="AQ63" s="93">
        <v>613.93380740321572</v>
      </c>
      <c r="AR63" s="93">
        <v>-8180.0453969698583</v>
      </c>
      <c r="AS63" s="93" t="s">
        <v>332</v>
      </c>
      <c r="AT63" s="93" t="s">
        <v>332</v>
      </c>
      <c r="AU63" s="93">
        <v>-237097.93788758406</v>
      </c>
      <c r="AV63" s="93">
        <v>-272509.82172665058</v>
      </c>
      <c r="AW63" s="93" t="s">
        <v>332</v>
      </c>
      <c r="AX63" s="93" t="s">
        <v>332</v>
      </c>
      <c r="AY63" s="93">
        <v>14.704239644028478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5.0085999999999995</v>
      </c>
      <c r="D64" s="93">
        <v>4.7425999999999995</v>
      </c>
      <c r="E64" s="93" t="s">
        <v>332</v>
      </c>
      <c r="F64" s="93" t="s">
        <v>332</v>
      </c>
      <c r="G64" s="93">
        <v>28.797982826146974</v>
      </c>
      <c r="H64" s="93">
        <v>55.39550527982491</v>
      </c>
      <c r="I64" s="93">
        <v>28.799312713152364</v>
      </c>
      <c r="J64" s="93">
        <v>55.39550527982491</v>
      </c>
      <c r="K64" s="93">
        <v>17.949934152202953</v>
      </c>
      <c r="L64" s="93" t="s">
        <v>332</v>
      </c>
      <c r="M64" s="93" t="s">
        <v>332</v>
      </c>
      <c r="N64" s="93">
        <v>7.3160586282874115E-4</v>
      </c>
      <c r="O64" s="93">
        <v>5.1498704534242508E-4</v>
      </c>
      <c r="P64" s="93">
        <v>8.4174332418786876E-4</v>
      </c>
      <c r="Q64" s="93">
        <v>1.3397981332219637E-4</v>
      </c>
      <c r="R64" s="93">
        <v>1.5524032324687714E-4</v>
      </c>
      <c r="S64" s="93">
        <v>1.5524032324687714E-4</v>
      </c>
      <c r="T64" s="93">
        <v>5.1455018214989696</v>
      </c>
      <c r="U64" s="93">
        <v>0.67855295653581893</v>
      </c>
      <c r="V64" s="93">
        <v>-1.2475576379526511E-2</v>
      </c>
      <c r="W64" s="93">
        <v>1.5135350390305728E-2</v>
      </c>
      <c r="X64" s="93">
        <v>2.6597740107792158E-3</v>
      </c>
      <c r="Y64" s="93">
        <v>-1.2476946128683991E-2</v>
      </c>
      <c r="Z64" s="93">
        <v>1.000000000000129</v>
      </c>
      <c r="AA64" s="93">
        <v>1.3697491590897598E-6</v>
      </c>
      <c r="AB64" s="93">
        <v>-1.2475989283703429E-2</v>
      </c>
      <c r="AC64" s="93">
        <v>1.0003203525870217</v>
      </c>
      <c r="AD64" s="93">
        <v>4.1290417719700833E-7</v>
      </c>
      <c r="AE64" s="93" t="s">
        <v>332</v>
      </c>
      <c r="AF64" s="93" t="s">
        <v>332</v>
      </c>
      <c r="AG64" s="93">
        <v>197.31938185956702</v>
      </c>
      <c r="AH64" s="93">
        <v>197.32685913037614</v>
      </c>
      <c r="AI64" s="93">
        <v>197.30783372805485</v>
      </c>
      <c r="AJ64" s="93">
        <v>197.30641860487162</v>
      </c>
      <c r="AK64" s="93">
        <v>197.30641860487162</v>
      </c>
      <c r="AL64" s="93">
        <v>66.516204760084435</v>
      </c>
      <c r="AM64" s="93">
        <v>9867.4140882570937</v>
      </c>
      <c r="AN64" s="93">
        <v>-3092.0361617559106</v>
      </c>
      <c r="AO64" s="93">
        <v>22.715597807978007</v>
      </c>
      <c r="AP64" s="93">
        <v>-3114.7517595638251</v>
      </c>
      <c r="AQ64" s="93">
        <v>250.64581603085543</v>
      </c>
      <c r="AR64" s="93">
        <v>-3342.6819777845449</v>
      </c>
      <c r="AS64" s="93" t="s">
        <v>332</v>
      </c>
      <c r="AT64" s="93" t="s">
        <v>332</v>
      </c>
      <c r="AU64" s="93">
        <v>-237307.22756073301</v>
      </c>
      <c r="AV64" s="93">
        <v>-272552.55482581246</v>
      </c>
      <c r="AW64" s="93" t="s">
        <v>332</v>
      </c>
      <c r="AX64" s="93" t="s">
        <v>332</v>
      </c>
      <c r="AY64" s="93">
        <v>14.704279387262307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4.7425999999999995</v>
      </c>
      <c r="D65" s="93">
        <v>4.4765999999999995</v>
      </c>
      <c r="E65" s="93" t="s">
        <v>332</v>
      </c>
      <c r="F65" s="93" t="s">
        <v>332</v>
      </c>
      <c r="G65" s="93">
        <v>28.800642600157754</v>
      </c>
      <c r="H65" s="93">
        <v>55.39661476554793</v>
      </c>
      <c r="I65" s="93">
        <v>28.801197343019268</v>
      </c>
      <c r="J65" s="93">
        <v>55.39661476554793</v>
      </c>
      <c r="K65" s="93">
        <v>17.95049531878265</v>
      </c>
      <c r="L65" s="93" t="s">
        <v>332</v>
      </c>
      <c r="M65" s="93" t="s">
        <v>332</v>
      </c>
      <c r="N65" s="93">
        <v>2.983682278561089E-4</v>
      </c>
      <c r="O65" s="93">
        <v>2.099649950140094E-4</v>
      </c>
      <c r="P65" s="93">
        <v>3.4330787410647318E-4</v>
      </c>
      <c r="Q65" s="93">
        <v>5.4639877970467591E-5</v>
      </c>
      <c r="R65" s="93">
        <v>6.331815047509257E-5</v>
      </c>
      <c r="S65" s="93">
        <v>6.331815047509257E-5</v>
      </c>
      <c r="T65" s="93">
        <v>5.1460254477433089</v>
      </c>
      <c r="U65" s="93">
        <v>0.67856788574209526</v>
      </c>
      <c r="V65" s="93">
        <v>-5.0920049565287718E-3</v>
      </c>
      <c r="W65" s="93">
        <v>6.2014906795556796E-3</v>
      </c>
      <c r="X65" s="93">
        <v>1.109485723026908E-3</v>
      </c>
      <c r="Y65" s="93">
        <v>-5.092237909692451E-3</v>
      </c>
      <c r="Z65" s="93">
        <v>1.0000000000001226</v>
      </c>
      <c r="AA65" s="93">
        <v>2.3295316430345934E-7</v>
      </c>
      <c r="AB65" s="93">
        <v>-5.0920752071124988E-3</v>
      </c>
      <c r="AC65" s="93">
        <v>1.0001307349539528</v>
      </c>
      <c r="AD65" s="93">
        <v>7.0250583960584643E-8</v>
      </c>
      <c r="AE65" s="93" t="s">
        <v>332</v>
      </c>
      <c r="AF65" s="93" t="s">
        <v>332</v>
      </c>
      <c r="AG65" s="93">
        <v>197.33433640118525</v>
      </c>
      <c r="AH65" s="93">
        <v>197.33724006284197</v>
      </c>
      <c r="AI65" s="93">
        <v>197.32992803912813</v>
      </c>
      <c r="AJ65" s="93">
        <v>197.32934900673771</v>
      </c>
      <c r="AK65" s="93">
        <v>197.32934900673771</v>
      </c>
      <c r="AL65" s="93">
        <v>66.527031602926868</v>
      </c>
      <c r="AM65" s="93">
        <v>9869.0816938523385</v>
      </c>
      <c r="AN65" s="93">
        <v>-1268.2703146657661</v>
      </c>
      <c r="AO65" s="93">
        <v>8.7319687732685125</v>
      </c>
      <c r="AP65" s="93">
        <v>-1277.0022834390052</v>
      </c>
      <c r="AQ65" s="93">
        <v>102.57842796969156</v>
      </c>
      <c r="AR65" s="93">
        <v>-1370.8487426350441</v>
      </c>
      <c r="AS65" s="93" t="s">
        <v>332</v>
      </c>
      <c r="AT65" s="93" t="s">
        <v>332</v>
      </c>
      <c r="AU65" s="93">
        <v>-237392.67192388431</v>
      </c>
      <c r="AV65" s="93">
        <v>-272569.99049675377</v>
      </c>
      <c r="AW65" s="93" t="s">
        <v>332</v>
      </c>
      <c r="AX65" s="93" t="s">
        <v>332</v>
      </c>
      <c r="AY65" s="93">
        <v>14.704319142108238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4.4765999999999995</v>
      </c>
      <c r="D66" s="93">
        <v>4.2105999999999995</v>
      </c>
      <c r="E66" s="93" t="s">
        <v>332</v>
      </c>
      <c r="F66" s="93" t="s">
        <v>332</v>
      </c>
      <c r="G66" s="93">
        <v>28.801752085880782</v>
      </c>
      <c r="H66" s="93">
        <v>55.397112888390055</v>
      </c>
      <c r="I66" s="93">
        <v>28.802001147301844</v>
      </c>
      <c r="J66" s="93">
        <v>55.397112888390055</v>
      </c>
      <c r="K66" s="93">
        <v>17.950725125722251</v>
      </c>
      <c r="L66" s="93" t="s">
        <v>332</v>
      </c>
      <c r="M66" s="93" t="s">
        <v>332</v>
      </c>
      <c r="N66" s="93">
        <v>1.2156176217190992E-4</v>
      </c>
      <c r="O66" s="93">
        <v>8.5487327180749754E-5</v>
      </c>
      <c r="P66" s="93">
        <v>1.3989877773843491E-4</v>
      </c>
      <c r="Q66" s="93">
        <v>2.2265189967034075E-5</v>
      </c>
      <c r="R66" s="93">
        <v>2.5806795014731758E-5</v>
      </c>
      <c r="S66" s="93">
        <v>2.5806795014731758E-5</v>
      </c>
      <c r="T66" s="93">
        <v>5.1462300623185691</v>
      </c>
      <c r="U66" s="93">
        <v>0.67857494220544334</v>
      </c>
      <c r="V66" s="93">
        <v>-2.0779892528171914E-3</v>
      </c>
      <c r="W66" s="93">
        <v>2.5761120949392329E-3</v>
      </c>
      <c r="X66" s="93">
        <v>4.9812284212204163E-4</v>
      </c>
      <c r="Y66" s="93">
        <v>-2.0780318360073256E-3</v>
      </c>
      <c r="Z66" s="93">
        <v>1.0000000000001186</v>
      </c>
      <c r="AA66" s="93">
        <v>4.258319038069193E-8</v>
      </c>
      <c r="AB66" s="93">
        <v>-2.0780021077711512E-3</v>
      </c>
      <c r="AC66" s="93">
        <v>1.0000532960837347</v>
      </c>
      <c r="AD66" s="93">
        <v>1.2854954078799118E-8</v>
      </c>
      <c r="AE66" s="93" t="s">
        <v>332</v>
      </c>
      <c r="AF66" s="93" t="s">
        <v>332</v>
      </c>
      <c r="AG66" s="93">
        <v>197.34014372449866</v>
      </c>
      <c r="AH66" s="93">
        <v>197.34094611431854</v>
      </c>
      <c r="AI66" s="93">
        <v>197.33901801214623</v>
      </c>
      <c r="AJ66" s="93">
        <v>197.33877988102614</v>
      </c>
      <c r="AK66" s="93">
        <v>197.33877988102614</v>
      </c>
      <c r="AL66" s="93">
        <v>66.531697730666878</v>
      </c>
      <c r="AM66" s="93">
        <v>9869.772792997037</v>
      </c>
      <c r="AN66" s="93">
        <v>-529.60063931176069</v>
      </c>
      <c r="AO66" s="93">
        <v>2.3027174201178591</v>
      </c>
      <c r="AP66" s="93">
        <v>-531.90335673187371</v>
      </c>
      <c r="AQ66" s="93">
        <v>42.189590163762617</v>
      </c>
      <c r="AR66" s="93">
        <v>-571.79022947500823</v>
      </c>
      <c r="AS66" s="93" t="s">
        <v>332</v>
      </c>
      <c r="AT66" s="93" t="s">
        <v>332</v>
      </c>
      <c r="AU66" s="93">
        <v>-237427.56169487527</v>
      </c>
      <c r="AV66" s="93">
        <v>-272577.0996632867</v>
      </c>
      <c r="AW66" s="93" t="s">
        <v>332</v>
      </c>
      <c r="AX66" s="93" t="s">
        <v>332</v>
      </c>
      <c r="AY66" s="93">
        <v>14.704358901631071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4.2105999999999995</v>
      </c>
      <c r="D67" s="93">
        <v>3.9445999999999994</v>
      </c>
      <c r="E67" s="93" t="s">
        <v>332</v>
      </c>
      <c r="F67" s="93" t="s">
        <v>332</v>
      </c>
      <c r="G67" s="93">
        <v>28.802250208722906</v>
      </c>
      <c r="H67" s="93">
        <v>55.397408501528375</v>
      </c>
      <c r="I67" s="93">
        <v>28.802398015292066</v>
      </c>
      <c r="J67" s="93">
        <v>55.397408501528375</v>
      </c>
      <c r="K67" s="93">
        <v>17.950820708945749</v>
      </c>
      <c r="L67" s="93" t="s">
        <v>332</v>
      </c>
      <c r="M67" s="93" t="s">
        <v>332</v>
      </c>
      <c r="N67" s="93">
        <v>4.9412892189589576E-5</v>
      </c>
      <c r="O67" s="93">
        <v>3.4692665867665137E-5</v>
      </c>
      <c r="P67" s="93">
        <v>5.6895081225479091E-5</v>
      </c>
      <c r="Q67" s="93">
        <v>9.054864497297543E-6</v>
      </c>
      <c r="R67" s="93">
        <v>1.0500068022349519E-5</v>
      </c>
      <c r="S67" s="93">
        <v>1.0500068022349519E-5</v>
      </c>
      <c r="T67" s="93">
        <v>5.1463008186021337</v>
      </c>
      <c r="U67" s="93">
        <v>0.67857938129402429</v>
      </c>
      <c r="V67" s="93">
        <v>-8.4794537919075541E-4</v>
      </c>
      <c r="W67" s="93">
        <v>1.1435585175163449E-3</v>
      </c>
      <c r="X67" s="93">
        <v>2.9561313832558944E-4</v>
      </c>
      <c r="Y67" s="93">
        <v>-8.479556347984902E-4</v>
      </c>
      <c r="Z67" s="93">
        <v>1.000000000000117</v>
      </c>
      <c r="AA67" s="93">
        <v>1.025560783402155E-8</v>
      </c>
      <c r="AB67" s="93">
        <v>-8.4794848314876466E-4</v>
      </c>
      <c r="AC67" s="93">
        <v>1.0000216866843112</v>
      </c>
      <c r="AD67" s="93">
        <v>3.1039580607189065E-9</v>
      </c>
      <c r="AE67" s="93" t="s">
        <v>332</v>
      </c>
      <c r="AF67" s="93" t="s">
        <v>332</v>
      </c>
      <c r="AG67" s="93">
        <v>197.34174850413839</v>
      </c>
      <c r="AH67" s="93">
        <v>197.34115608348398</v>
      </c>
      <c r="AI67" s="93">
        <v>197.34280252242957</v>
      </c>
      <c r="AJ67" s="93">
        <v>197.34270344977628</v>
      </c>
      <c r="AK67" s="93">
        <v>197.34270344977628</v>
      </c>
      <c r="AL67" s="93">
        <v>66.534105048325472</v>
      </c>
      <c r="AM67" s="93">
        <v>9870.0735475928068</v>
      </c>
      <c r="AN67" s="93">
        <v>-240.94432918806336</v>
      </c>
      <c r="AO67" s="93">
        <v>-1.9664108386346653</v>
      </c>
      <c r="AP67" s="93">
        <v>-238.97791834944567</v>
      </c>
      <c r="AQ67" s="93">
        <v>17.553288555678204</v>
      </c>
      <c r="AR67" s="93">
        <v>-258.4976177459049</v>
      </c>
      <c r="AS67" s="93" t="s">
        <v>332</v>
      </c>
      <c r="AT67" s="93" t="s">
        <v>332</v>
      </c>
      <c r="AU67" s="93">
        <v>-237441.84295916889</v>
      </c>
      <c r="AV67" s="93">
        <v>-272579.99450912263</v>
      </c>
      <c r="AW67" s="93" t="s">
        <v>332</v>
      </c>
      <c r="AX67" s="93" t="s">
        <v>332</v>
      </c>
      <c r="AY67" s="93">
        <v>14.704398662988726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3.9445999999999994</v>
      </c>
      <c r="D68" s="93">
        <v>3.6785999999999994</v>
      </c>
      <c r="E68" s="93" t="s">
        <v>332</v>
      </c>
      <c r="F68" s="93" t="s">
        <v>332</v>
      </c>
      <c r="G68" s="93">
        <v>28.80254582186123</v>
      </c>
      <c r="H68" s="93">
        <v>55.39772827745314</v>
      </c>
      <c r="I68" s="93">
        <v>28.802705709823613</v>
      </c>
      <c r="J68" s="93">
        <v>55.39772827745314</v>
      </c>
      <c r="K68" s="93">
        <v>17.950863841818283</v>
      </c>
      <c r="L68" s="93" t="s">
        <v>332</v>
      </c>
      <c r="M68" s="93" t="s">
        <v>332</v>
      </c>
      <c r="N68" s="93">
        <v>1.9972439545740694E-5</v>
      </c>
      <c r="O68" s="93">
        <v>1.3965922795599502E-5</v>
      </c>
      <c r="P68" s="93">
        <v>2.3025440930862054E-5</v>
      </c>
      <c r="Q68" s="93">
        <v>3.664487843053656E-6</v>
      </c>
      <c r="R68" s="93">
        <v>4.2542025139110872E-6</v>
      </c>
      <c r="S68" s="93">
        <v>4.2542025139110872E-6</v>
      </c>
      <c r="T68" s="93">
        <v>5.1463083918916963</v>
      </c>
      <c r="U68" s="93">
        <v>0.6785840638771069</v>
      </c>
      <c r="V68" s="93">
        <v>-3.4600340262504702E-4</v>
      </c>
      <c r="W68" s="93">
        <v>6.6577932738883677E-4</v>
      </c>
      <c r="X68" s="93">
        <v>3.1977592476378969E-4</v>
      </c>
      <c r="Y68" s="93">
        <v>-3.4600786859088401E-4</v>
      </c>
      <c r="Z68" s="93">
        <v>1.0000000000001161</v>
      </c>
      <c r="AA68" s="93">
        <v>4.4659658771425222E-9</v>
      </c>
      <c r="AB68" s="93">
        <v>-3.4600476301656867E-4</v>
      </c>
      <c r="AC68" s="93">
        <v>1.0000087868918457</v>
      </c>
      <c r="AD68" s="93">
        <v>1.3603915430183568E-9</v>
      </c>
      <c r="AE68" s="93" t="s">
        <v>332</v>
      </c>
      <c r="AF68" s="93" t="s">
        <v>332</v>
      </c>
      <c r="AG68" s="93">
        <v>197.34056366282962</v>
      </c>
      <c r="AH68" s="93">
        <v>197.33817685183209</v>
      </c>
      <c r="AI68" s="93">
        <v>197.34442232637741</v>
      </c>
      <c r="AJ68" s="93">
        <v>197.34437998806601</v>
      </c>
      <c r="AK68" s="93">
        <v>197.34437998806601</v>
      </c>
      <c r="AL68" s="93">
        <v>66.536188871530513</v>
      </c>
      <c r="AM68" s="93">
        <v>9870.2340109728375</v>
      </c>
      <c r="AN68" s="93">
        <v>-152.26330668187674</v>
      </c>
      <c r="AO68" s="93">
        <v>-7.4594827967544202</v>
      </c>
      <c r="AP68" s="93">
        <v>-144.80382388514144</v>
      </c>
      <c r="AQ68" s="93">
        <v>7.5014692790766873</v>
      </c>
      <c r="AR68" s="93">
        <v>-159.76477596034917</v>
      </c>
      <c r="AS68" s="93" t="s">
        <v>332</v>
      </c>
      <c r="AT68" s="93" t="s">
        <v>332</v>
      </c>
      <c r="AU68" s="93">
        <v>-237447.77137264589</v>
      </c>
      <c r="AV68" s="93">
        <v>-272581.16962566419</v>
      </c>
      <c r="AW68" s="93" t="s">
        <v>332</v>
      </c>
      <c r="AX68" s="93" t="s">
        <v>332</v>
      </c>
      <c r="AY68" s="93">
        <v>14.70443842497647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3.6785999999999994</v>
      </c>
      <c r="D69" s="93">
        <v>3.4125999999999994</v>
      </c>
      <c r="E69" s="93" t="s">
        <v>332</v>
      </c>
      <c r="F69" s="93" t="s">
        <v>332</v>
      </c>
      <c r="G69" s="93">
        <v>28.802865597785992</v>
      </c>
      <c r="H69" s="93">
        <v>55.398301321137311</v>
      </c>
      <c r="I69" s="93">
        <v>28.803152119628081</v>
      </c>
      <c r="J69" s="93">
        <v>55.398301321137311</v>
      </c>
      <c r="K69" s="93">
        <v>17.950890869266537</v>
      </c>
      <c r="L69" s="93" t="s">
        <v>332</v>
      </c>
      <c r="M69" s="93" t="s">
        <v>332</v>
      </c>
      <c r="N69" s="93">
        <v>7.9594060454583102E-6</v>
      </c>
      <c r="O69" s="93">
        <v>5.5084938957902591E-6</v>
      </c>
      <c r="P69" s="93">
        <v>9.2051233323777145E-6</v>
      </c>
      <c r="Q69" s="93">
        <v>1.4649891271404669E-6</v>
      </c>
      <c r="R69" s="93">
        <v>1.7056176507169188E-6</v>
      </c>
      <c r="S69" s="93">
        <v>1.7056176507169188E-6</v>
      </c>
      <c r="T69" s="93">
        <v>5.1462706418784938</v>
      </c>
      <c r="U69" s="93">
        <v>0.6785918279625216</v>
      </c>
      <c r="V69" s="93">
        <v>-1.4118483434984627E-4</v>
      </c>
      <c r="W69" s="93">
        <v>7.1422851852469304E-4</v>
      </c>
      <c r="X69" s="93">
        <v>5.7304368417484674E-4</v>
      </c>
      <c r="Y69" s="93">
        <v>-1.4118799095746634E-4</v>
      </c>
      <c r="Z69" s="93">
        <v>1.000000000000115</v>
      </c>
      <c r="AA69" s="93">
        <v>3.1566076362983045E-9</v>
      </c>
      <c r="AB69" s="93">
        <v>-1.4118581174325963E-4</v>
      </c>
      <c r="AC69" s="93">
        <v>1.0000035229442763</v>
      </c>
      <c r="AD69" s="93">
        <v>9.7739342236047011E-10</v>
      </c>
      <c r="AE69" s="93" t="s">
        <v>332</v>
      </c>
      <c r="AF69" s="93" t="s">
        <v>332</v>
      </c>
      <c r="AG69" s="93">
        <v>197.33579004083452</v>
      </c>
      <c r="AH69" s="93">
        <v>197.32987851585656</v>
      </c>
      <c r="AI69" s="93">
        <v>197.34515886381016</v>
      </c>
      <c r="AJ69" s="93">
        <v>197.34513967426406</v>
      </c>
      <c r="AK69" s="93">
        <v>197.34513967426406</v>
      </c>
      <c r="AL69" s="93">
        <v>66.539507806294679</v>
      </c>
      <c r="AM69" s="93">
        <v>9870.3805911996078</v>
      </c>
      <c r="AN69" s="93">
        <v>-182.42522614477014</v>
      </c>
      <c r="AO69" s="93">
        <v>-18.251511421844071</v>
      </c>
      <c r="AP69" s="93">
        <v>-164.17371472294201</v>
      </c>
      <c r="AQ69" s="93">
        <v>3.4000445515375719</v>
      </c>
      <c r="AR69" s="93">
        <v>-185.82527069528987</v>
      </c>
      <c r="AS69" s="93" t="s">
        <v>332</v>
      </c>
      <c r="AT69" s="93" t="s">
        <v>332</v>
      </c>
      <c r="AU69" s="93">
        <v>-237450.42156818803</v>
      </c>
      <c r="AV69" s="93">
        <v>-272581.64300314762</v>
      </c>
      <c r="AW69" s="93" t="s">
        <v>332</v>
      </c>
      <c r="AX69" s="93" t="s">
        <v>332</v>
      </c>
      <c r="AY69" s="93">
        <v>14.704478186997132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 t="s">
        <v>298</v>
      </c>
      <c r="B70" s="93">
        <v>30</v>
      </c>
      <c r="C70" s="93">
        <v>3.4125999999999994</v>
      </c>
      <c r="D70" s="93">
        <v>3.1465999999999994</v>
      </c>
      <c r="E70" s="93" t="s">
        <v>332</v>
      </c>
      <c r="F70" s="93" t="s">
        <v>332</v>
      </c>
      <c r="G70" s="93">
        <v>28.803438641470166</v>
      </c>
      <c r="H70" s="93">
        <v>55.39953253222621</v>
      </c>
      <c r="I70" s="93">
        <v>28.804054247014616</v>
      </c>
      <c r="J70" s="93">
        <v>55.39953253222621</v>
      </c>
      <c r="K70" s="93">
        <v>17.950923395500144</v>
      </c>
      <c r="L70" s="93" t="s">
        <v>332</v>
      </c>
      <c r="M70" s="93" t="s">
        <v>332</v>
      </c>
      <c r="N70" s="93">
        <v>3.0575817461222076E-6</v>
      </c>
      <c r="O70" s="93">
        <v>2.0575138584390831E-6</v>
      </c>
      <c r="P70" s="93">
        <v>3.5658544204017912E-6</v>
      </c>
      <c r="Q70" s="93">
        <v>5.675033310860598E-7</v>
      </c>
      <c r="R70" s="93">
        <v>6.6568854873359385E-7</v>
      </c>
      <c r="S70" s="93">
        <v>6.6568854873359385E-7</v>
      </c>
      <c r="T70" s="93">
        <v>5.1461698751086811</v>
      </c>
      <c r="U70" s="93">
        <v>0.67860764574993593</v>
      </c>
      <c r="V70" s="93">
        <v>-5.7609486141172291E-5</v>
      </c>
      <c r="W70" s="93">
        <v>1.2888205750406008E-3</v>
      </c>
      <c r="X70" s="93">
        <v>1.2312110888994285E-3</v>
      </c>
      <c r="Y70" s="93">
        <v>-5.7612019375043816E-5</v>
      </c>
      <c r="Z70" s="93">
        <v>1.0000000000001137</v>
      </c>
      <c r="AA70" s="93">
        <v>2.5332338780744479E-9</v>
      </c>
      <c r="AB70" s="93">
        <v>-5.7610305744291537E-5</v>
      </c>
      <c r="AC70" s="93">
        <v>1.000001374985596</v>
      </c>
      <c r="AD70" s="93">
        <v>8.1960312295416832E-10</v>
      </c>
      <c r="AE70" s="93" t="s">
        <v>332</v>
      </c>
      <c r="AF70" s="93" t="s">
        <v>332</v>
      </c>
      <c r="AG70" s="93">
        <v>197.3239669908786</v>
      </c>
      <c r="AH70" s="93">
        <v>197.31025484595907</v>
      </c>
      <c r="AI70" s="93">
        <v>197.34553499433619</v>
      </c>
      <c r="AJ70" s="93">
        <v>197.34552525030335</v>
      </c>
      <c r="AK70" s="93">
        <v>197.34552525030335</v>
      </c>
      <c r="AL70" s="93">
        <v>66.546450984044995</v>
      </c>
      <c r="AM70" s="93">
        <v>9870.6203592927868</v>
      </c>
      <c r="AN70" s="93">
        <v>-345.96724782126211</v>
      </c>
      <c r="AO70" s="93">
        <v>-42.144615450174321</v>
      </c>
      <c r="AP70" s="93">
        <v>-303.82263237111079</v>
      </c>
      <c r="AQ70" s="93">
        <v>1.7265135097416424</v>
      </c>
      <c r="AR70" s="93">
        <v>-347.69376132999997</v>
      </c>
      <c r="AS70" s="93" t="s">
        <v>332</v>
      </c>
      <c r="AT70" s="93" t="s">
        <v>332</v>
      </c>
      <c r="AU70" s="93">
        <v>-237452.03095109324</v>
      </c>
      <c r="AV70" s="93">
        <v>-272581.83003913605</v>
      </c>
      <c r="AW70" s="93" t="s">
        <v>332</v>
      </c>
      <c r="AX70" s="93" t="s">
        <v>332</v>
      </c>
      <c r="AY70" s="93">
        <v>14.704517948565936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 t="s">
        <v>298</v>
      </c>
      <c r="B71" s="93">
        <v>31</v>
      </c>
      <c r="C71" s="93">
        <v>3.1465999999999994</v>
      </c>
      <c r="D71" s="93">
        <v>2.8805999999999994</v>
      </c>
      <c r="E71" s="93">
        <v>28.798845564761105</v>
      </c>
      <c r="F71" s="93" t="s">
        <v>332</v>
      </c>
      <c r="G71" s="93">
        <v>28.804669852559066</v>
      </c>
      <c r="H71" s="93">
        <v>55.393708244428254</v>
      </c>
      <c r="I71" s="93">
        <v>28.801757708660087</v>
      </c>
      <c r="J71" s="93">
        <v>55.393708244428254</v>
      </c>
      <c r="K71" s="93">
        <v>17.950926124525868</v>
      </c>
      <c r="L71" s="93">
        <v>2.4137941280891323E-7</v>
      </c>
      <c r="M71" s="93" t="s">
        <v>332</v>
      </c>
      <c r="N71" s="93">
        <v>1.0574459707559586E-6</v>
      </c>
      <c r="O71" s="93">
        <v>6.4941269178243595E-7</v>
      </c>
      <c r="P71" s="93">
        <v>1.2649311353517827E-6</v>
      </c>
      <c r="Q71" s="93">
        <v>2.0131305177212347E-7</v>
      </c>
      <c r="R71" s="93">
        <v>2.4137941280891323E-7</v>
      </c>
      <c r="S71" s="93">
        <v>2.4137941280891323E-7</v>
      </c>
      <c r="T71" s="93">
        <v>5.1483712142191917</v>
      </c>
      <c r="U71" s="93">
        <v>0.67853703483620098</v>
      </c>
      <c r="V71" s="93">
        <v>-2.3507933642550167E-5</v>
      </c>
      <c r="W71" s="93">
        <v>-5.8007798643180935E-3</v>
      </c>
      <c r="X71" s="93">
        <v>-5.8242877979606438E-3</v>
      </c>
      <c r="Y71" s="93">
        <v>-2.3504151276130888E-5</v>
      </c>
      <c r="Z71" s="93">
        <v>1.0000000000001144</v>
      </c>
      <c r="AA71" s="93">
        <v>-3.7823664165892177E-9</v>
      </c>
      <c r="AB71" s="93">
        <v>-2.3506527779379968E-5</v>
      </c>
      <c r="AC71" s="93">
        <v>1.0000004985734832</v>
      </c>
      <c r="AD71" s="93">
        <v>-1.4058631687018585E-9</v>
      </c>
      <c r="AE71" s="93">
        <v>197.73924623397636</v>
      </c>
      <c r="AF71" s="93" t="s">
        <v>332</v>
      </c>
      <c r="AG71" s="93">
        <v>197.2965427010395</v>
      </c>
      <c r="AH71" s="93">
        <v>197.51789446750794</v>
      </c>
      <c r="AI71" s="93">
        <v>197.34576405570121</v>
      </c>
      <c r="AJ71" s="93">
        <v>197.34575816517926</v>
      </c>
      <c r="AK71" s="93">
        <v>197.34575816517926</v>
      </c>
      <c r="AL71" s="93">
        <v>66.49183577663004</v>
      </c>
      <c r="AM71" s="93">
        <v>9869.5932112605024</v>
      </c>
      <c r="AN71" s="93">
        <v>1583.7068287493946</v>
      </c>
      <c r="AO71" s="93">
        <v>205.45314372114819</v>
      </c>
      <c r="AP71" s="93">
        <v>1378.2536850282581</v>
      </c>
      <c r="AQ71" s="93">
        <v>1.0436139870192889</v>
      </c>
      <c r="AR71" s="93">
        <v>1582.6632147599032</v>
      </c>
      <c r="AS71" s="93">
        <v>-237446.92296203453</v>
      </c>
      <c r="AT71" s="93" t="s">
        <v>332</v>
      </c>
      <c r="AU71" s="93">
        <v>-237453.89223520123</v>
      </c>
      <c r="AV71" s="93">
        <v>-272581.90023118525</v>
      </c>
      <c r="AW71" s="93">
        <v>14.827457779126606</v>
      </c>
      <c r="AX71" s="93" t="s">
        <v>332</v>
      </c>
      <c r="AY71" s="93">
        <v>14.704557708935655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453F8617-DADE-483F-9604-46CFA8EEF41E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2024-11-04T15:27:06Z</dcterms:created>
  <dcterms:modified xsi:type="dcterms:W3CDTF">2024-11-04T15:31:48Z</dcterms:modified>
</cp:coreProperties>
</file>