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16.xml" ContentType="application/vnd.openxmlformats-officedocument.drawingml.chart+xml"/>
  <Override PartName="/xl/charts/chart4.xml" ContentType="application/vnd.openxmlformats-officedocument.drawingml.chart+xml"/>
  <Override PartName="/xl/charts/chart15.xml" ContentType="application/vnd.openxmlformats-officedocument.drawingml.chart+xml"/>
  <Override PartName="/xl/charts/chart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3.xml" ContentType="application/vnd.openxmlformats-officedocument.drawingml.chart+xml"/>
  <Override PartName="/xl/charts/_rels/chart14.xml.rels" ContentType="application/vnd.openxmlformats-package.relationship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_rels/drawing7.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ml.chartshapes+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Índice" sheetId="1" state="visible" r:id="rId2"/>
    <sheet name="1" sheetId="2" state="visible" r:id="rId3"/>
    <sheet name="2" sheetId="3" state="visible" r:id="rId4"/>
    <sheet name="3" sheetId="4" state="visible" r:id="rId5"/>
    <sheet name="4" sheetId="5" state="visible" r:id="rId6"/>
    <sheet name="5" sheetId="6" state="visible" r:id="rId7"/>
    <sheet name="6" sheetId="7" state="visible" r:id="rId8"/>
    <sheet name="7" sheetId="8" state="visible" r:id="rId9"/>
    <sheet name="8" sheetId="9" state="visible" r:id="rId10"/>
  </sheets>
  <definedNames>
    <definedName function="false" hidden="true" localSheetId="4" name="_xlnm._FilterDatabase" vbProcedure="false">'4'!$G$3:$I$3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<sst xmlns="http://schemas.openxmlformats.org/spreadsheetml/2006/main" count="231" uniqueCount="156">
  <si>
    <t xml:space="preserve">Tabulados primer registro de Emprendimientos y Empresas de Base Científico Tecnológica (EBCT) en Chile</t>
  </si>
  <si>
    <r>
      <rPr>
        <sz val="10"/>
        <color rgb="FF000000"/>
        <rFont val="Arial"/>
        <family val="2"/>
        <charset val="1"/>
      </rPr>
      <t xml:space="preserve">Las siguientes hojas contienen tablas y gráficos sobre los resultados y hallazgos más importantes del estudio que generó el </t>
    </r>
    <r>
      <rPr>
        <u val="single"/>
        <sz val="10"/>
        <color rgb="FF000000"/>
        <rFont val="Arial"/>
        <family val="2"/>
        <charset val="1"/>
      </rPr>
      <t xml:space="preserve">primer registro de EBCT en Chile</t>
    </r>
    <r>
      <rPr>
        <sz val="10"/>
        <color rgb="FF000000"/>
        <rFont val="Arial"/>
        <family val="2"/>
        <charset val="1"/>
      </rPr>
      <t xml:space="preserve">. Estas fueron generadas a partir de las respuestas que estas mismas iniciativas dieron en un cuestionario levantado por una consultora externa, en el marco de un estudio mandatado el año 2019 desde el Ministerio de Economía y del Ministerio de Ciencia, Tecnología, Conocimiento e Innovación.
Se puede encontrar más información sobre este registro, su metodología y su levantamiento en su informe final en:</t>
    </r>
  </si>
  <si>
    <t xml:space="preserve">https://observa.minciencia.gob.cl/encuesta/empresas-de-base-cientifico-tecnologica-ebct</t>
  </si>
  <si>
    <t xml:space="preserve">Índice</t>
  </si>
  <si>
    <t xml:space="preserve">1. Total de EBCT en Chile y por año de creación</t>
  </si>
  <si>
    <t xml:space="preserve">2. EBCT por regiones de Chile</t>
  </si>
  <si>
    <t xml:space="preserve">3. Tecnologías en las que se basan las EBCT en Chile</t>
  </si>
  <si>
    <t xml:space="preserve">4. EBCT por sector y subsector de actividad económica</t>
  </si>
  <si>
    <t xml:space="preserve">5. Obtención de apoyo financiero desde el Estado de Chile</t>
  </si>
  <si>
    <t xml:space="preserve">6. Ventas y clientes principales de las EBCT</t>
  </si>
  <si>
    <t xml:space="preserve">7. Investigación y Desarrollo (I+D)</t>
  </si>
  <si>
    <t xml:space="preserve">8. Otros resultados</t>
  </si>
  <si>
    <t xml:space="preserve">1. Total de EBCT en Chile por año de creación</t>
  </si>
  <si>
    <t xml:space="preserve">Año creación</t>
  </si>
  <si>
    <t xml:space="preserve">Edad de la empresa al 2019</t>
  </si>
  <si>
    <t xml:space="preserve">Número de empresas</t>
  </si>
  <si>
    <t xml:space="preserve">Porcentaje del total</t>
  </si>
  <si>
    <t xml:space="preserve">Antes de 1990</t>
  </si>
  <si>
    <t xml:space="preserve">Más de 30 años</t>
  </si>
  <si>
    <t xml:space="preserve">1990-1994</t>
  </si>
  <si>
    <t xml:space="preserve">25 a 29 años</t>
  </si>
  <si>
    <t xml:space="preserve">1995-1999</t>
  </si>
  <si>
    <t xml:space="preserve">20 a 24 años</t>
  </si>
  <si>
    <t xml:space="preserve">2000-2004</t>
  </si>
  <si>
    <t xml:space="preserve">15 a 19 años</t>
  </si>
  <si>
    <t xml:space="preserve">2005-2009</t>
  </si>
  <si>
    <t xml:space="preserve">10 a 14 años</t>
  </si>
  <si>
    <t xml:space="preserve">2010-2014</t>
  </si>
  <si>
    <t xml:space="preserve">5 a 9 años</t>
  </si>
  <si>
    <t xml:space="preserve">2015-2019</t>
  </si>
  <si>
    <t xml:space="preserve">Menos de 5 años</t>
  </si>
  <si>
    <t xml:space="preserve">Total</t>
  </si>
  <si>
    <t xml:space="preserve">Menos de 1</t>
  </si>
  <si>
    <t xml:space="preserve">Región de ubicación de la casa matriz</t>
  </si>
  <si>
    <t xml:space="preserve">Porcentaje del total sin contar RM</t>
  </si>
  <si>
    <t xml:space="preserve">XV Región de Arica y Parinacota</t>
  </si>
  <si>
    <t xml:space="preserve">I Región de Tarapacá</t>
  </si>
  <si>
    <t xml:space="preserve">II Región de Antofagasta</t>
  </si>
  <si>
    <t xml:space="preserve">III Región de Atacama</t>
  </si>
  <si>
    <t xml:space="preserve">IV Región de Coquimbo</t>
  </si>
  <si>
    <t xml:space="preserve">V Región de Valparaíso</t>
  </si>
  <si>
    <t xml:space="preserve">Región Metropolitana de Santiago</t>
  </si>
  <si>
    <t xml:space="preserve">-</t>
  </si>
  <si>
    <t xml:space="preserve">VI Región del Libertador General Bernardo O’Higgins</t>
  </si>
  <si>
    <t xml:space="preserve">VII Región del Maule</t>
  </si>
  <si>
    <t xml:space="preserve">XVI Región de Ñuble</t>
  </si>
  <si>
    <t xml:space="preserve">VIII Región del Biobío</t>
  </si>
  <si>
    <t xml:space="preserve">IX Región de La Araucanía</t>
  </si>
  <si>
    <t xml:space="preserve">XIV Región de Los Ríos</t>
  </si>
  <si>
    <t xml:space="preserve">X Región de Los Lagos</t>
  </si>
  <si>
    <t xml:space="preserve">Regiones distintas a la RM</t>
  </si>
  <si>
    <t xml:space="preserve">Tecnología principal</t>
  </si>
  <si>
    <t xml:space="preserve">Número de empresas cuya propuesta de valor se basa en cada tecnología</t>
  </si>
  <si>
    <t xml:space="preserve">Total de empresas</t>
  </si>
  <si>
    <t xml:space="preserve">Biotecnología</t>
  </si>
  <si>
    <t xml:space="preserve">Inteligencia artificial</t>
  </si>
  <si>
    <t xml:space="preserve">Deep y/o Machine Learning</t>
  </si>
  <si>
    <t xml:space="preserve">Internet Of Things (IOT)</t>
  </si>
  <si>
    <t xml:space="preserve">Big Data</t>
  </si>
  <si>
    <t xml:space="preserve">Biomedicina o dispositivos médicos</t>
  </si>
  <si>
    <t xml:space="preserve">Materiales avanzados</t>
  </si>
  <si>
    <t xml:space="preserve">Robótica</t>
  </si>
  <si>
    <t xml:space="preserve">Otras tecnologías de alta sofisticación</t>
  </si>
  <si>
    <t xml:space="preserve">Nanotecnología</t>
  </si>
  <si>
    <t xml:space="preserve">Blockchain</t>
  </si>
  <si>
    <t xml:space="preserve">Realidad virtual/aumentada</t>
  </si>
  <si>
    <t xml:space="preserve">Semiconductores</t>
  </si>
  <si>
    <t xml:space="preserve">Sector/subsector</t>
  </si>
  <si>
    <t xml:space="preserve">Subsectores (ordenados)</t>
  </si>
  <si>
    <t xml:space="preserve">Sector primario</t>
  </si>
  <si>
    <t xml:space="preserve">Software y Tics</t>
  </si>
  <si>
    <t xml:space="preserve">Agro</t>
  </si>
  <si>
    <t xml:space="preserve">Salud</t>
  </si>
  <si>
    <t xml:space="preserve">Forestal</t>
  </si>
  <si>
    <t xml:space="preserve">Mineria</t>
  </si>
  <si>
    <t xml:space="preserve">Servicios</t>
  </si>
  <si>
    <t xml:space="preserve">Pesca</t>
  </si>
  <si>
    <t xml:space="preserve">Petróleo e Hidrocarburo</t>
  </si>
  <si>
    <t xml:space="preserve">Industria alimenticia</t>
  </si>
  <si>
    <t xml:space="preserve">Comercio y servicios</t>
  </si>
  <si>
    <t xml:space="preserve">Industria Química y Farmacéutica</t>
  </si>
  <si>
    <t xml:space="preserve">Banca y Seguro</t>
  </si>
  <si>
    <t xml:space="preserve">Comercio</t>
  </si>
  <si>
    <t xml:space="preserve">Energia</t>
  </si>
  <si>
    <t xml:space="preserve">Construcción e inmobiliaria</t>
  </si>
  <si>
    <t xml:space="preserve">Otra industria metalmecánica</t>
  </si>
  <si>
    <t xml:space="preserve">Robótica y Mecatrónica</t>
  </si>
  <si>
    <t xml:space="preserve">Otros</t>
  </si>
  <si>
    <t xml:space="preserve">Industria</t>
  </si>
  <si>
    <t xml:space="preserve">Industria Metalmecánica</t>
  </si>
  <si>
    <t xml:space="preserve">¿Ha recibido apoyo con recursos financieros del Estado? (pueden marcar más de una)</t>
  </si>
  <si>
    <t xml:space="preserve">Porcentaje de las que han recibido apoyo del Estado</t>
  </si>
  <si>
    <t xml:space="preserve">No han recibido apoyo del Estado</t>
  </si>
  <si>
    <t xml:space="preserve">Sí han recibido apoyo del Estado</t>
  </si>
  <si>
    <t xml:space="preserve">CORFO</t>
  </si>
  <si>
    <t xml:space="preserve">Conicyt (ANID)</t>
  </si>
  <si>
    <t xml:space="preserve">FIA</t>
  </si>
  <si>
    <t xml:space="preserve">FIP</t>
  </si>
  <si>
    <t xml:space="preserve">Otra</t>
  </si>
  <si>
    <t xml:space="preserve">Sin respuesta</t>
  </si>
  <si>
    <t xml:space="preserve">Total empresas</t>
  </si>
  <si>
    <t xml:space="preserve">Tamaño según ventas</t>
  </si>
  <si>
    <t xml:space="preserve">Grandes empresas</t>
  </si>
  <si>
    <t xml:space="preserve">Mediana empresa</t>
  </si>
  <si>
    <t xml:space="preserve">Microempresas</t>
  </si>
  <si>
    <t xml:space="preserve">Pequeña empresa</t>
  </si>
  <si>
    <t xml:space="preserve">Sin Ventas</t>
  </si>
  <si>
    <t xml:space="preserve">Porcentaje de las ventas que fueron exportaciones</t>
  </si>
  <si>
    <t xml:space="preserve">No exportaron</t>
  </si>
  <si>
    <t xml:space="preserve">Hasta 4%</t>
  </si>
  <si>
    <t xml:space="preserve">Entre 5% y 9%</t>
  </si>
  <si>
    <t xml:space="preserve">Entre 10% y 24%</t>
  </si>
  <si>
    <t xml:space="preserve">Entre 25% y 49%</t>
  </si>
  <si>
    <t xml:space="preserve">50% ó más</t>
  </si>
  <si>
    <t xml:space="preserve">Principales clientes de la empresa (máximo 3 por empresa)</t>
  </si>
  <si>
    <t xml:space="preserve">Total empresas que respondieron</t>
  </si>
  <si>
    <t xml:space="preserve">Grandes empresas privadas</t>
  </si>
  <si>
    <t xml:space="preserve">Pymes</t>
  </si>
  <si>
    <t xml:space="preserve">Empresas públicas</t>
  </si>
  <si>
    <t xml:space="preserve">Administración pública</t>
  </si>
  <si>
    <t xml:space="preserve">Consumidores finales</t>
  </si>
  <si>
    <t xml:space="preserve">ONGs</t>
  </si>
  <si>
    <t xml:space="preserve">Universidades</t>
  </si>
  <si>
    <t xml:space="preserve">Área formal de I+D en las EBCT</t>
  </si>
  <si>
    <t xml:space="preserve">No tienen un área formal de I+D</t>
  </si>
  <si>
    <t xml:space="preserve">Sí tienen un área formal de I+D</t>
  </si>
  <si>
    <t xml:space="preserve">Laboratorio propio de I+D en las EBCT</t>
  </si>
  <si>
    <t xml:space="preserve">No cuentan con laboratorio de I+D propio</t>
  </si>
  <si>
    <t xml:space="preserve">Sí cuentan con laboratorio de I+D propio</t>
  </si>
  <si>
    <t xml:space="preserve">Por tamaño de empresas</t>
  </si>
  <si>
    <t xml:space="preserve">Grandes</t>
  </si>
  <si>
    <t xml:space="preserve">Medianas</t>
  </si>
  <si>
    <t xml:space="preserve">Pequeñas</t>
  </si>
  <si>
    <t xml:space="preserve">Micro</t>
  </si>
  <si>
    <t xml:space="preserve">Gasto en I+D como porcentaje de las ventas (sólo aquellas con ventas)</t>
  </si>
  <si>
    <t xml:space="preserve">No invirtieron</t>
  </si>
  <si>
    <t xml:space="preserve">hasta 4%</t>
  </si>
  <si>
    <t xml:space="preserve">entre 5% y 9%</t>
  </si>
  <si>
    <t xml:space="preserve">entre 10% y 24%</t>
  </si>
  <si>
    <t xml:space="preserve">entre 25% y 49%</t>
  </si>
  <si>
    <t xml:space="preserve">i. Empleo por género</t>
  </si>
  <si>
    <t xml:space="preserve">Empleados por sexo</t>
  </si>
  <si>
    <t xml:space="preserve">Número de personas</t>
  </si>
  <si>
    <t xml:space="preserve">Mujeres</t>
  </si>
  <si>
    <t xml:space="preserve">Hombres</t>
  </si>
  <si>
    <t xml:space="preserve">Total personas</t>
  </si>
  <si>
    <t xml:space="preserve">ii. Vinculación con distintos actores del sistema CTCI en la realización de I+D</t>
  </si>
  <si>
    <t xml:space="preserve">Área formal I+D</t>
  </si>
  <si>
    <t xml:space="preserve">Número de empresas que respondió la pregunta</t>
  </si>
  <si>
    <t xml:space="preserve">Laboratorios y Centros I+D de universidades</t>
  </si>
  <si>
    <t xml:space="preserve">Académicos en forma personal</t>
  </si>
  <si>
    <t xml:space="preserve">Otras empresas</t>
  </si>
  <si>
    <t xml:space="preserve">Otras instituciones técnicas/tecnológicas</t>
  </si>
  <si>
    <t xml:space="preserve">Startups</t>
  </si>
  <si>
    <t xml:space="preserve">Otras áreas de universidades</t>
  </si>
  <si>
    <t xml:space="preserve">Laboratorios de I+D de otras instituciones</t>
  </si>
</sst>
</file>

<file path=xl/styles.xml><?xml version="1.0" encoding="utf-8"?>
<styleSheet xmlns="http://schemas.openxmlformats.org/spreadsheetml/2006/main">
  <numFmts count="4">
    <numFmt numFmtId="164" formatCode="General"/>
    <numFmt numFmtId="165" formatCode="General"/>
    <numFmt numFmtId="166" formatCode="0\ %"/>
    <numFmt numFmtId="167" formatCode="0%"/>
  </numFmts>
  <fonts count="25">
    <font>
      <sz val="11"/>
      <color rgb="FF000000"/>
      <name val="Arial"/>
      <family val="0"/>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u val="single"/>
      <sz val="10"/>
      <color rgb="FF000000"/>
      <name val="Arial"/>
      <family val="2"/>
      <charset val="1"/>
    </font>
    <font>
      <u val="single"/>
      <sz val="10"/>
      <color rgb="FF0000FF"/>
      <name val="Arial"/>
      <family val="2"/>
      <charset val="1"/>
    </font>
    <font>
      <u val="single"/>
      <sz val="11"/>
      <color rgb="FF0000FF"/>
      <name val="Arial"/>
      <family val="2"/>
      <charset val="1"/>
    </font>
    <font>
      <u val="single"/>
      <sz val="9"/>
      <color rgb="FF0000FF"/>
      <name val="Arial"/>
      <family val="2"/>
      <charset val="1"/>
    </font>
    <font>
      <sz val="9"/>
      <color rgb="FF000000"/>
      <name val="Arial"/>
      <family val="2"/>
      <charset val="1"/>
    </font>
    <font>
      <b val="true"/>
      <sz val="10"/>
      <color rgb="FF000000"/>
      <name val="Arial"/>
      <family val="2"/>
      <charset val="1"/>
    </font>
    <font>
      <sz val="11"/>
      <color rgb="FF595959"/>
      <name val="Calibri"/>
      <family val="2"/>
    </font>
    <font>
      <sz val="8"/>
      <color rgb="FF595959"/>
      <name val="Calibri"/>
      <family val="2"/>
    </font>
    <font>
      <sz val="10"/>
      <color rgb="FF595959"/>
      <name val="Calibri"/>
      <family val="2"/>
    </font>
    <font>
      <sz val="9"/>
      <color rgb="FF595959"/>
      <name val="Calibri"/>
      <family val="2"/>
    </font>
    <font>
      <sz val="9"/>
      <color rgb="FF404040"/>
      <name val="Calibri"/>
      <family val="2"/>
    </font>
    <font>
      <sz val="12"/>
      <color rgb="FF595959"/>
      <name val="Calibri"/>
      <family val="2"/>
    </font>
    <font>
      <sz val="9"/>
      <color rgb="FFFFFFFF"/>
      <name val="Calibri"/>
      <family val="2"/>
    </font>
    <font>
      <sz val="10.5"/>
      <color rgb="FF595959"/>
      <name val="Calibri"/>
      <family val="2"/>
    </font>
    <font>
      <sz val="11"/>
      <color rgb="FF000000"/>
      <name val="Arial"/>
      <family val="2"/>
      <charset val="1"/>
    </font>
    <font>
      <sz val="9"/>
      <color rgb="FF404040"/>
      <name val="Times New Roman"/>
      <family val="0"/>
    </font>
    <font>
      <sz val="9"/>
      <color rgb="FF404040"/>
      <name val="Calibri"/>
      <family val="0"/>
    </font>
    <font>
      <sz val="8"/>
      <color rgb="FF404040"/>
      <name val="Calibri"/>
      <family val="2"/>
    </font>
    <font>
      <sz val="7"/>
      <color rgb="FF595959"/>
      <name val="Calibri"/>
      <family val="2"/>
    </font>
  </fonts>
  <fills count="4">
    <fill>
      <patternFill patternType="none"/>
    </fill>
    <fill>
      <patternFill patternType="gray125"/>
    </fill>
    <fill>
      <patternFill patternType="solid">
        <fgColor rgb="FFFFFFFF"/>
        <bgColor rgb="FFFFFFCC"/>
      </patternFill>
    </fill>
    <fill>
      <patternFill patternType="solid">
        <fgColor rgb="FFD9D9D9"/>
        <bgColor rgb="FFC0C0C0"/>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thin"/>
      <top/>
      <bottom style="thin"/>
      <diagonal/>
    </border>
    <border diagonalUp="false" diagonalDown="false">
      <left/>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4" fontId="7" fillId="2" borderId="3" xfId="2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9" fillId="2" borderId="0" xfId="20" applyFont="true" applyBorder="tru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center" vertical="center" textRotation="0" wrapText="false" indent="0" shrinkToFit="false"/>
      <protection locked="true" hidden="false"/>
    </xf>
    <xf numFmtId="164" fontId="11" fillId="3" borderId="1" xfId="0" applyFont="true" applyBorder="true" applyAlignment="true" applyProtection="false">
      <alignment horizontal="center" vertical="center" textRotation="0" wrapText="true" indent="0" shrinkToFit="false"/>
      <protection locked="true" hidden="false"/>
    </xf>
    <xf numFmtId="164" fontId="11" fillId="3" borderId="5"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center" vertical="bottom" textRotation="0" wrapText="false" indent="0" shrinkToFit="false"/>
      <protection locked="true" hidden="false"/>
    </xf>
    <xf numFmtId="166" fontId="5" fillId="2" borderId="2" xfId="19" applyFont="true" applyBorder="true" applyAlignment="true" applyProtection="true">
      <alignment horizontal="center" vertical="bottom" textRotation="0" wrapText="false" indent="0" shrinkToFit="false"/>
      <protection locked="true" hidden="false"/>
    </xf>
    <xf numFmtId="164" fontId="5" fillId="2" borderId="6" xfId="0" applyFont="true" applyBorder="true" applyAlignment="true" applyProtection="false">
      <alignment horizontal="general" vertical="bottom" textRotation="0" wrapText="false" indent="0" shrinkToFit="false"/>
      <protection locked="true" hidden="false"/>
    </xf>
    <xf numFmtId="165" fontId="5" fillId="2" borderId="6" xfId="0" applyFont="true" applyBorder="true" applyAlignment="true" applyProtection="false">
      <alignment horizontal="center" vertical="bottom" textRotation="0" wrapText="false" indent="0" shrinkToFit="false"/>
      <protection locked="true" hidden="false"/>
    </xf>
    <xf numFmtId="166" fontId="5" fillId="2" borderId="6" xfId="19"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false">
      <alignment horizontal="general" vertical="bottom" textRotation="0" wrapText="false" indent="0" shrinkToFit="false"/>
      <protection locked="true" hidden="false"/>
    </xf>
    <xf numFmtId="165" fontId="5" fillId="2" borderId="3" xfId="0" applyFont="true" applyBorder="true" applyAlignment="true" applyProtection="false">
      <alignment horizontal="center" vertical="bottom" textRotation="0" wrapText="false" indent="0" shrinkToFit="false"/>
      <protection locked="true" hidden="false"/>
    </xf>
    <xf numFmtId="166" fontId="5" fillId="2" borderId="3" xfId="19" applyFont="true" applyBorder="true" applyAlignment="true" applyProtection="true">
      <alignment horizontal="center" vertical="bottom" textRotation="0" wrapText="false" indent="0" shrinkToFit="false"/>
      <protection locked="true" hidden="false"/>
    </xf>
    <xf numFmtId="164" fontId="11" fillId="2" borderId="1" xfId="0" applyFont="true" applyBorder="true" applyAlignment="true" applyProtection="false">
      <alignment horizontal="left" vertical="bottom" textRotation="0" wrapText="false" indent="0" shrinkToFit="false"/>
      <protection locked="true" hidden="false"/>
    </xf>
    <xf numFmtId="165" fontId="11" fillId="2" borderId="1" xfId="0" applyFont="true" applyBorder="true" applyAlignment="true" applyProtection="false">
      <alignment horizontal="center" vertical="bottom" textRotation="0" wrapText="false" indent="0" shrinkToFit="false"/>
      <protection locked="true" hidden="false"/>
    </xf>
    <xf numFmtId="166" fontId="11" fillId="2" borderId="1" xfId="19" applyFont="true" applyBorder="true" applyAlignment="true" applyProtection="true">
      <alignment horizontal="center" vertical="bottom" textRotation="0" wrapText="false" indent="0" shrinkToFit="false"/>
      <protection locked="true" hidden="false"/>
    </xf>
    <xf numFmtId="164" fontId="11" fillId="3" borderId="7"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2" borderId="6" xfId="0" applyFont="true" applyBorder="true" applyAlignment="true" applyProtection="false">
      <alignment horizontal="left" vertical="bottom" textRotation="0" wrapText="false" indent="0" shrinkToFit="false"/>
      <protection locked="true" hidden="false"/>
    </xf>
    <xf numFmtId="164" fontId="5" fillId="2" borderId="3" xfId="0" applyFont="true" applyBorder="true" applyAlignment="true" applyProtection="false">
      <alignment horizontal="left" vertical="bottom" textRotation="0" wrapText="false" indent="0" shrinkToFit="false"/>
      <protection locked="true" hidden="false"/>
    </xf>
    <xf numFmtId="164" fontId="11" fillId="3" borderId="1" xfId="0" applyFont="true" applyBorder="true" applyAlignment="true" applyProtection="false">
      <alignment horizontal="general" vertical="center" textRotation="0" wrapText="true" indent="0" shrinkToFit="false"/>
      <protection locked="true" hidden="false"/>
    </xf>
    <xf numFmtId="164" fontId="11" fillId="3" borderId="2" xfId="0" applyFont="true" applyBorder="true" applyAlignment="true" applyProtection="false">
      <alignment horizontal="center" vertical="center" textRotation="0" wrapText="true" indent="0" shrinkToFit="false"/>
      <protection locked="true" hidden="false"/>
    </xf>
    <xf numFmtId="165" fontId="5" fillId="2" borderId="8" xfId="0" applyFont="true" applyBorder="true" applyAlignment="true" applyProtection="false">
      <alignment horizontal="center" vertical="bottom" textRotation="0" wrapText="false" indent="0" shrinkToFit="false"/>
      <protection locked="true" hidden="false"/>
    </xf>
    <xf numFmtId="166" fontId="5" fillId="2" borderId="1" xfId="19" applyFont="true" applyBorder="true" applyAlignment="true" applyProtection="true">
      <alignment horizontal="center"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5" fontId="11" fillId="0" borderId="5"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4" fontId="5" fillId="2" borderId="6"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3" borderId="5" xfId="0" applyFont="true" applyBorder="true" applyAlignment="true" applyProtection="false">
      <alignment horizontal="center" vertical="bottom" textRotation="0" wrapText="true" indent="0" shrinkToFit="false"/>
      <protection locked="true" hidden="false"/>
    </xf>
    <xf numFmtId="164" fontId="11" fillId="3" borderId="1" xfId="0" applyFont="true" applyBorder="true" applyAlignment="true" applyProtection="false">
      <alignment horizontal="center" vertical="bottom" textRotation="0" wrapText="true" indent="0" shrinkToFit="false"/>
      <protection locked="true" hidden="false"/>
    </xf>
    <xf numFmtId="164" fontId="11" fillId="3" borderId="7" xfId="0" applyFont="tru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center" vertical="bottom" textRotation="0" wrapText="true" indent="0" shrinkToFit="false"/>
      <protection locked="true" hidden="false"/>
    </xf>
    <xf numFmtId="164" fontId="11" fillId="2" borderId="7" xfId="0" applyFont="true" applyBorder="true" applyAlignment="true" applyProtection="false">
      <alignment horizontal="general" vertical="bottom" textRotation="0" wrapText="false" indent="0" shrinkToFit="false"/>
      <protection locked="true" hidden="false"/>
    </xf>
    <xf numFmtId="164" fontId="11" fillId="2" borderId="5" xfId="0" applyFont="true" applyBorder="true" applyAlignment="true" applyProtection="false">
      <alignment horizontal="general" vertical="bottom" textRotation="0" wrapText="false" indent="0" shrinkToFit="false"/>
      <protection locked="true" hidden="false"/>
    </xf>
    <xf numFmtId="165" fontId="11" fillId="2" borderId="5" xfId="0" applyFont="true" applyBorder="true" applyAlignment="true" applyProtection="false">
      <alignment horizontal="center" vertical="bottom" textRotation="0" wrapText="false" indent="0" shrinkToFit="false"/>
      <protection locked="true" hidden="false"/>
    </xf>
    <xf numFmtId="164" fontId="5" fillId="2" borderId="1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6" fontId="5" fillId="2" borderId="11" xfId="19" applyFont="true" applyBorder="true" applyAlignment="true" applyProtection="true">
      <alignment horizontal="center" vertical="bottom" textRotation="0" wrapText="false" indent="0" shrinkToFit="false"/>
      <protection locked="true" hidden="false"/>
    </xf>
    <xf numFmtId="164" fontId="5" fillId="2" borderId="12" xfId="0" applyFont="true" applyBorder="true" applyAlignment="true" applyProtection="false">
      <alignment horizontal="general" vertical="bottom" textRotation="0" wrapText="false" indent="0" shrinkToFit="false"/>
      <protection locked="true" hidden="false"/>
    </xf>
    <xf numFmtId="164" fontId="5" fillId="2" borderId="13" xfId="0" applyFont="true" applyBorder="true" applyAlignment="true" applyProtection="false">
      <alignment horizontal="general" vertical="bottom" textRotation="0" wrapText="false" indent="0" shrinkToFit="false"/>
      <protection locked="true" hidden="false"/>
    </xf>
    <xf numFmtId="164" fontId="5" fillId="2" borderId="13" xfId="0" applyFont="true" applyBorder="true" applyAlignment="true" applyProtection="false">
      <alignment horizontal="center" vertical="bottom" textRotation="0" wrapText="false" indent="0" shrinkToFit="false"/>
      <protection locked="true" hidden="false"/>
    </xf>
    <xf numFmtId="164" fontId="5" fillId="2" borderId="11" xfId="0" applyFont="true" applyBorder="true" applyAlignment="true" applyProtection="false">
      <alignment horizontal="general" vertical="bottom" textRotation="0" wrapText="false" indent="0" shrinkToFit="false"/>
      <protection locked="true" hidden="false"/>
    </xf>
    <xf numFmtId="164" fontId="5" fillId="2" borderId="11" xfId="0" applyFont="true" applyBorder="true" applyAlignment="true" applyProtection="false">
      <alignment horizontal="center" vertical="bottom" textRotation="0" wrapText="false" indent="0" shrinkToFit="false"/>
      <protection locked="true" hidden="false"/>
    </xf>
    <xf numFmtId="164" fontId="5" fillId="2" borderId="14" xfId="0" applyFont="true" applyBorder="true" applyAlignment="tru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center" vertical="bottom" textRotation="0" wrapText="false" indent="0" shrinkToFit="false"/>
      <protection locked="true" hidden="false"/>
    </xf>
    <xf numFmtId="166" fontId="5" fillId="2" borderId="8" xfId="19" applyFont="true" applyBorder="true" applyAlignment="true" applyProtection="true">
      <alignment horizontal="center" vertical="bottom" textRotation="0" wrapText="false" indent="0" shrinkToFit="false"/>
      <protection locked="true" hidden="false"/>
    </xf>
    <xf numFmtId="164" fontId="11" fillId="3" borderId="9" xfId="0" applyFont="true" applyBorder="true" applyAlignment="true" applyProtection="false">
      <alignment horizontal="center" vertical="center" textRotation="0" wrapText="true" indent="0" shrinkToFit="false"/>
      <protection locked="true" hidden="false"/>
    </xf>
    <xf numFmtId="164" fontId="5" fillId="2" borderId="7" xfId="0" applyFont="true" applyBorder="true" applyAlignment="tru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center" vertical="bottom" textRotation="0" wrapText="false" indent="0" shrinkToFit="false"/>
      <protection locked="true" hidden="false"/>
    </xf>
    <xf numFmtId="166" fontId="5" fillId="2" borderId="9" xfId="19" applyFont="true" applyBorder="true" applyAlignment="true" applyProtection="true">
      <alignment horizontal="center" vertical="bottom" textRotation="0" wrapText="false" indent="0" shrinkToFit="false"/>
      <protection locked="true" hidden="false"/>
    </xf>
    <xf numFmtId="164" fontId="5" fillId="2" borderId="5" xfId="0" applyFont="true" applyBorder="true" applyAlignment="true" applyProtection="false">
      <alignment horizontal="center" vertical="bottom" textRotation="0" wrapText="false" indent="0" shrinkToFit="false"/>
      <protection locked="true" hidden="false"/>
    </xf>
    <xf numFmtId="166" fontId="5" fillId="2" borderId="5" xfId="0" applyFont="true" applyBorder="true" applyAlignment="true" applyProtection="false">
      <alignment horizontal="center" vertical="bottom" textRotation="0" wrapText="false" indent="0" shrinkToFit="false"/>
      <protection locked="true" hidden="false"/>
    </xf>
    <xf numFmtId="164" fontId="5" fillId="2" borderId="10" xfId="0" applyFont="true" applyBorder="true" applyAlignment="true" applyProtection="false">
      <alignment horizontal="left" vertical="bottom" textRotation="0" wrapText="false" indent="1" shrinkToFit="false"/>
      <protection locked="true" hidden="false"/>
    </xf>
    <xf numFmtId="166" fontId="5" fillId="2" borderId="0" xfId="19" applyFont="true" applyBorder="true" applyAlignment="true" applyProtection="true">
      <alignment horizontal="center" vertical="bottom" textRotation="0" wrapText="false" indent="0" shrinkToFit="false"/>
      <protection locked="true" hidden="false"/>
    </xf>
    <xf numFmtId="164" fontId="5" fillId="2" borderId="14" xfId="0" applyFont="true" applyBorder="true" applyAlignment="true" applyProtection="false">
      <alignment horizontal="left" vertical="bottom" textRotation="0" wrapText="false" indent="1" shrinkToFit="false"/>
      <protection locked="true" hidden="false"/>
    </xf>
    <xf numFmtId="166" fontId="5" fillId="2" borderId="4" xfId="19" applyFont="true" applyBorder="tru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11" fillId="2" borderId="3" xfId="0" applyFont="true" applyBorder="true" applyAlignment="true" applyProtection="false">
      <alignment horizontal="left" vertical="bottom" textRotation="0" wrapText="false" indent="0" shrinkToFit="false"/>
      <protection locked="true" hidden="false"/>
    </xf>
    <xf numFmtId="165" fontId="11" fillId="2" borderId="3" xfId="0" applyFont="true" applyBorder="true" applyAlignment="true" applyProtection="false">
      <alignment horizontal="center" vertical="bottom" textRotation="0" wrapText="false" indent="0" shrinkToFit="false"/>
      <protection locked="true" hidden="false"/>
    </xf>
    <xf numFmtId="166" fontId="11" fillId="2" borderId="8" xfId="19" applyFont="true" applyBorder="true" applyAlignment="true" applyProtection="true">
      <alignment horizontal="center" vertical="bottom" textRotation="0" wrapText="false" indent="0" shrinkToFit="false"/>
      <protection locked="true" hidden="false"/>
    </xf>
    <xf numFmtId="166" fontId="5" fillId="2" borderId="13" xfId="19"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20" fillId="2" borderId="2" xfId="0" applyFont="true" applyBorder="true" applyAlignment="true" applyProtection="false">
      <alignment horizontal="left" vertical="bottom" textRotation="0" wrapText="false" indent="0" shrinkToFit="false"/>
      <protection locked="true" hidden="false"/>
    </xf>
    <xf numFmtId="165" fontId="0" fillId="2" borderId="2" xfId="0" applyFont="true" applyBorder="true" applyAlignment="true" applyProtection="false">
      <alignment horizontal="general" vertical="bottom" textRotation="0" wrapText="false" indent="0" shrinkToFit="false"/>
      <protection locked="true" hidden="false"/>
    </xf>
    <xf numFmtId="166" fontId="0" fillId="2" borderId="2" xfId="19" applyFont="true" applyBorder="true" applyAlignment="true" applyProtection="true">
      <alignment horizontal="general" vertical="bottom" textRotation="0" wrapText="false" indent="0" shrinkToFit="false"/>
      <protection locked="true" hidden="false"/>
    </xf>
    <xf numFmtId="164" fontId="20" fillId="2" borderId="6" xfId="0" applyFont="true" applyBorder="true" applyAlignment="true" applyProtection="false">
      <alignment horizontal="left" vertical="bottom" textRotation="0" wrapText="false" indent="0" shrinkToFit="false"/>
      <protection locked="true" hidden="false"/>
    </xf>
    <xf numFmtId="165" fontId="0" fillId="2" borderId="6" xfId="0" applyFont="true" applyBorder="true" applyAlignment="true" applyProtection="false">
      <alignment horizontal="general" vertical="bottom" textRotation="0" wrapText="false" indent="0" shrinkToFit="false"/>
      <protection locked="true" hidden="false"/>
    </xf>
    <xf numFmtId="166" fontId="0" fillId="2" borderId="6" xfId="19"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false" indent="0" shrinkToFit="false"/>
      <protection locked="true" hidden="false"/>
    </xf>
    <xf numFmtId="166" fontId="4" fillId="2" borderId="1" xfId="19"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general" vertical="center" textRotation="0" wrapText="true" indent="0" shrinkToFit="false"/>
      <protection locked="true" hidden="false"/>
    </xf>
    <xf numFmtId="164" fontId="4" fillId="3" borderId="13" xfId="0" applyFont="true" applyBorder="true" applyAlignment="true" applyProtection="false">
      <alignment horizontal="general" vertical="center" textRotation="0" wrapText="true" indent="0" shrinkToFit="false"/>
      <protection locked="true" hidden="false"/>
    </xf>
    <xf numFmtId="164" fontId="4" fillId="3" borderId="12" xfId="0" applyFont="true" applyBorder="true" applyAlignment="true" applyProtection="false">
      <alignment horizontal="center" vertical="center" textRotation="0" wrapText="true" indent="0" shrinkToFit="false"/>
      <protection locked="true" hidden="false"/>
    </xf>
    <xf numFmtId="164" fontId="4" fillId="3" borderId="13" xfId="0" applyFont="true" applyBorder="true" applyAlignment="true" applyProtection="false">
      <alignment horizontal="center" vertical="center" textRotation="0" wrapText="tru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6" fontId="0" fillId="2" borderId="2" xfId="19" applyFont="true" applyBorder="true" applyAlignment="true" applyProtection="true">
      <alignment horizontal="center"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6" fontId="0" fillId="2" borderId="6" xfId="19" applyFont="true" applyBorder="true" applyAlignment="true" applyProtection="true">
      <alignment horizontal="center" vertical="bottom" textRotation="0" wrapText="false" indent="0" shrinkToFit="false"/>
      <protection locked="true" hidden="false"/>
    </xf>
    <xf numFmtId="164" fontId="20" fillId="2" borderId="3" xfId="0" applyFont="true" applyBorder="true" applyAlignment="true" applyProtection="false">
      <alignment horizontal="left"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6" fontId="0" fillId="2" borderId="3" xfId="19"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6" fontId="4" fillId="2" borderId="14" xfId="19" applyFont="true" applyBorder="true" applyAlignment="true" applyProtection="true">
      <alignment horizontal="center" vertical="bottom" textRotation="0" wrapText="false" indent="0" shrinkToFit="false"/>
      <protection locked="true" hidden="false"/>
    </xf>
    <xf numFmtId="166" fontId="4" fillId="2" borderId="3"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2" shrinkToFit="false"/>
      <protection locked="true" hidden="false"/>
    </xf>
    <xf numFmtId="164" fontId="11" fillId="3" borderId="2" xfId="0" applyFont="true" applyBorder="true" applyAlignment="true" applyProtection="false">
      <alignment horizontal="general" vertical="center" textRotation="0" wrapText="true" indent="0" shrinkToFit="false"/>
      <protection locked="true" hidden="false"/>
    </xf>
    <xf numFmtId="166" fontId="5" fillId="2" borderId="2" xfId="19" applyFont="true" applyBorder="true" applyAlignment="true" applyProtection="true">
      <alignment horizontal="general" vertical="bottom" textRotation="0" wrapText="false" indent="0" shrinkToFit="false"/>
      <protection locked="true" hidden="false"/>
    </xf>
    <xf numFmtId="166" fontId="5" fillId="2" borderId="3" xfId="19"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6" fontId="5" fillId="2" borderId="1" xfId="19" applyFont="true" applyBorder="true" applyAlignment="true" applyProtection="true">
      <alignment horizontal="general" vertical="bottom" textRotation="0" wrapText="false" indent="0" shrinkToFit="false"/>
      <protection locked="true" hidden="false"/>
    </xf>
    <xf numFmtId="164" fontId="11" fillId="3" borderId="12" xfId="0" applyFont="true" applyBorder="true" applyAlignment="true" applyProtection="false">
      <alignment horizontal="general" vertical="center" textRotation="0" wrapText="true" indent="0" shrinkToFit="false"/>
      <protection locked="true" hidden="false"/>
    </xf>
    <xf numFmtId="166" fontId="5" fillId="2" borderId="6" xfId="19"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patternType="solid">
          <fgColor rgb="FFD9D9D9"/>
        </patternFill>
      </fill>
    </dxf>
    <dxf>
      <fill>
        <patternFill patternType="solid">
          <fgColor rgb="FF3D3D3D"/>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4F81BD"/>
      <rgbColor rgb="FF9999FF"/>
      <rgbColor rgb="FFC0504D"/>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BACC6"/>
      <rgbColor rgb="FF9BBB59"/>
      <rgbColor rgb="FFFFCC00"/>
      <rgbColor rgb="FFFF9900"/>
      <rgbColor rgb="FFFF6600"/>
      <rgbColor rgb="FF8064A2"/>
      <rgbColor rgb="FF969696"/>
      <rgbColor rgb="FF003366"/>
      <rgbColor rgb="FF339966"/>
      <rgbColor rgb="FF003300"/>
      <rgbColor rgb="FF333300"/>
      <rgbColor rgb="FF993300"/>
      <rgbColor rgb="FF993366"/>
      <rgbColor rgb="FF59595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_rels/chart14.xml.rels><?xml version="1.0" encoding="UTF-8"?>
<Relationships xmlns="http://schemas.openxmlformats.org/package/2006/relationships"><Relationship Id="rId1" Type="http://schemas.openxmlformats.org/officeDocument/2006/relationships/chartUserShapes" Target="../drawings/drawing6.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ea typeface="Calibri"/>
              </a:defRPr>
            </a:pPr>
            <a:r>
              <a:rPr b="0" sz="1100" spc="-1" strike="noStrike">
                <a:solidFill>
                  <a:srgbClr val="595959"/>
                </a:solidFill>
                <a:latin typeface="Calibri"/>
                <a:ea typeface="Calibri"/>
              </a:rPr>
              <a:t>Empresas de base científico-tecnológica en Chile por año de creación</a:t>
            </a:r>
          </a:p>
        </c:rich>
      </c:tx>
      <c:overlay val="0"/>
      <c:spPr>
        <a:noFill/>
        <a:ln w="0">
          <a:noFill/>
        </a:ln>
      </c:spPr>
    </c:title>
    <c:autoTitleDeleted val="0"/>
    <c:plotArea>
      <c:barChart>
        <c:barDir val="col"/>
        <c:grouping val="clustered"/>
        <c:varyColors val="0"/>
        <c:ser>
          <c:idx val="0"/>
          <c:order val="0"/>
          <c:tx>
            <c:strRef>
              <c:f>"Empresas de base científico-tecnológica en Chile por año de creación"</c:f>
              <c:strCache>
                <c:ptCount val="1"/>
                <c:pt idx="0">
                  <c:v>Empresas de base científico-tecnológica en Chile por año de creación</c:v>
                </c:pt>
              </c:strCache>
            </c:strRef>
          </c:tx>
          <c:spPr>
            <a:solidFill>
              <a:srgbClr val="4f81bd"/>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'1'!$D$14:$D$51</c:f>
              <c:numCache>
                <c:formatCode>General</c:formatCode>
                <c:ptCount val="38"/>
                <c:pt idx="0">
                  <c:v>1</c:v>
                </c:pt>
                <c:pt idx="1">
                  <c:v>2</c:v>
                </c:pt>
                <c:pt idx="2">
                  <c:v>1</c:v>
                </c:pt>
                <c:pt idx="3">
                  <c:v>1</c:v>
                </c:pt>
                <c:pt idx="4">
                  <c:v>1</c:v>
                </c:pt>
                <c:pt idx="5">
                  <c:v>1</c:v>
                </c:pt>
                <c:pt idx="6">
                  <c:v>1</c:v>
                </c:pt>
                <c:pt idx="7">
                  <c:v>1</c:v>
                </c:pt>
                <c:pt idx="8">
                  <c:v>2</c:v>
                </c:pt>
                <c:pt idx="9">
                  <c:v>1</c:v>
                </c:pt>
                <c:pt idx="10">
                  <c:v>2</c:v>
                </c:pt>
                <c:pt idx="11">
                  <c:v>3</c:v>
                </c:pt>
                <c:pt idx="12">
                  <c:v>1</c:v>
                </c:pt>
                <c:pt idx="13">
                  <c:v>1</c:v>
                </c:pt>
                <c:pt idx="14">
                  <c:v>1</c:v>
                </c:pt>
                <c:pt idx="15">
                  <c:v>3</c:v>
                </c:pt>
                <c:pt idx="16">
                  <c:v>3</c:v>
                </c:pt>
                <c:pt idx="17">
                  <c:v>3</c:v>
                </c:pt>
                <c:pt idx="18">
                  <c:v>2</c:v>
                </c:pt>
                <c:pt idx="19">
                  <c:v>3</c:v>
                </c:pt>
                <c:pt idx="20">
                  <c:v>2</c:v>
                </c:pt>
                <c:pt idx="21">
                  <c:v>4</c:v>
                </c:pt>
                <c:pt idx="22">
                  <c:v>2</c:v>
                </c:pt>
                <c:pt idx="23">
                  <c:v>2</c:v>
                </c:pt>
                <c:pt idx="24">
                  <c:v>8</c:v>
                </c:pt>
                <c:pt idx="25">
                  <c:v>5</c:v>
                </c:pt>
                <c:pt idx="26">
                  <c:v>7</c:v>
                </c:pt>
                <c:pt idx="27">
                  <c:v>8</c:v>
                </c:pt>
                <c:pt idx="28">
                  <c:v>13</c:v>
                </c:pt>
                <c:pt idx="29">
                  <c:v>12</c:v>
                </c:pt>
                <c:pt idx="30">
                  <c:v>21</c:v>
                </c:pt>
                <c:pt idx="31">
                  <c:v>16</c:v>
                </c:pt>
                <c:pt idx="32">
                  <c:v>27</c:v>
                </c:pt>
                <c:pt idx="33">
                  <c:v>32</c:v>
                </c:pt>
                <c:pt idx="34">
                  <c:v>38</c:v>
                </c:pt>
                <c:pt idx="35">
                  <c:v>29</c:v>
                </c:pt>
                <c:pt idx="36">
                  <c:v>23</c:v>
                </c:pt>
                <c:pt idx="37">
                  <c:v>18</c:v>
                </c:pt>
              </c:numCache>
            </c:numRef>
          </c:val>
        </c:ser>
        <c:gapWidth val="219"/>
        <c:overlap val="-27"/>
        <c:axId val="50510628"/>
        <c:axId val="24146979"/>
      </c:barChart>
      <c:catAx>
        <c:axId val="50510628"/>
        <c:scaling>
          <c:orientation val="minMax"/>
        </c:scaling>
        <c:delete val="0"/>
        <c:axPos val="b"/>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Año de creación de la empresa</a:t>
                </a:r>
              </a:p>
            </c:rich>
          </c:tx>
          <c:overlay val="0"/>
          <c:spPr>
            <a:noFill/>
            <a:ln w="0">
              <a:noFill/>
            </a:ln>
          </c:spPr>
        </c:title>
        <c:numFmt formatCode="0" sourceLinked="0"/>
        <c:majorTickMark val="none"/>
        <c:minorTickMark val="none"/>
        <c:tickLblPos val="nextTo"/>
        <c:spPr>
          <a:ln w="9360">
            <a:solidFill>
              <a:srgbClr val="d9d9d9"/>
            </a:solidFill>
            <a:round/>
          </a:ln>
        </c:spPr>
        <c:txPr>
          <a:bodyPr/>
          <a:lstStyle/>
          <a:p>
            <a:pPr>
              <a:defRPr b="0" sz="800" spc="-1" strike="noStrike">
                <a:solidFill>
                  <a:srgbClr val="595959"/>
                </a:solidFill>
                <a:latin typeface="Calibri"/>
                <a:ea typeface="Calibri"/>
              </a:defRPr>
            </a:pPr>
          </a:p>
        </c:txPr>
        <c:crossAx val="24146979"/>
        <c:crosses val="autoZero"/>
        <c:auto val="1"/>
        <c:lblAlgn val="ctr"/>
        <c:lblOffset val="100"/>
        <c:noMultiLvlLbl val="0"/>
      </c:catAx>
      <c:valAx>
        <c:axId val="24146979"/>
        <c:scaling>
          <c:orientation val="minMax"/>
        </c:scaling>
        <c:delete val="0"/>
        <c:axPos val="l"/>
        <c:majorGridlines>
          <c:spPr>
            <a:ln w="9360">
              <a:solidFill>
                <a:srgbClr val="d9d9d9"/>
              </a:solidFill>
              <a:round/>
            </a:ln>
          </c:spPr>
        </c:majorGridlines>
        <c:title>
          <c:tx>
            <c:rich>
              <a:bodyPr rot="-540000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Número de empresas</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5051062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100" spc="-1" strike="noStrike">
                <a:solidFill>
                  <a:srgbClr val="595959"/>
                </a:solidFill>
                <a:latin typeface="Calibri"/>
                <a:ea typeface="Calibri"/>
              </a:defRPr>
            </a:pPr>
            <a:r>
              <a:rPr b="0" lang="en-US" sz="1100" spc="-1" strike="noStrike">
                <a:solidFill>
                  <a:srgbClr val="595959"/>
                </a:solidFill>
                <a:latin typeface="Calibri"/>
                <a:ea typeface="Calibri"/>
              </a:rPr>
              <a:t>Número de EBCTs según tipo de cliente que tienen (entre 1 y 3 tipos de clientes por EBCT)</a:t>
            </a:r>
          </a:p>
        </c:rich>
      </c:tx>
      <c:overlay val="0"/>
      <c:spPr>
        <a:noFill/>
        <a:ln w="0">
          <a:noFill/>
        </a:ln>
      </c:spPr>
    </c:title>
    <c:autoTitleDeleted val="0"/>
    <c:plotArea>
      <c:barChart>
        <c:barDir val="col"/>
        <c:grouping val="clustered"/>
        <c:varyColors val="0"/>
        <c:ser>
          <c:idx val="0"/>
          <c:order val="0"/>
          <c:tx>
            <c:strRef>
              <c:f>"Principales clientes de EBCT chilenas"</c:f>
              <c:strCache>
                <c:ptCount val="1"/>
                <c:pt idx="0">
                  <c:v>Principales clientes de EBCT chilenas</c:v>
                </c:pt>
              </c:strCache>
            </c:strRef>
          </c:tx>
          <c:spPr>
            <a:solidFill>
              <a:srgbClr val="4f81bd"/>
            </a:solidFill>
            <a:ln w="0">
              <a:noFill/>
            </a:ln>
          </c:spPr>
          <c:invertIfNegative val="0"/>
          <c:dLbls>
            <c:numFmt formatCode="General" sourceLinked="1"/>
            <c:txPr>
              <a:bodyPr wrap="square"/>
              <a:lstStyle/>
              <a:p>
                <a:pPr>
                  <a:defRPr b="0" sz="900" spc="-1" strike="noStrike">
                    <a:solidFill>
                      <a:srgbClr val="404040"/>
                    </a:solidFill>
                    <a:latin typeface="Calibri"/>
                    <a:ea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'6'!$B$21:$B$28</c:f>
              <c:strCache>
                <c:ptCount val="8"/>
                <c:pt idx="0">
                  <c:v>Grandes empresas privadas</c:v>
                </c:pt>
                <c:pt idx="1">
                  <c:v>Pymes</c:v>
                </c:pt>
                <c:pt idx="2">
                  <c:v>Microempresas</c:v>
                </c:pt>
                <c:pt idx="3">
                  <c:v>Empresas públicas</c:v>
                </c:pt>
                <c:pt idx="4">
                  <c:v>Administración pública</c:v>
                </c:pt>
                <c:pt idx="5">
                  <c:v>Consumidores finales</c:v>
                </c:pt>
                <c:pt idx="6">
                  <c:v>ONGs</c:v>
                </c:pt>
                <c:pt idx="7">
                  <c:v>Universidades</c:v>
                </c:pt>
              </c:strCache>
            </c:strRef>
          </c:cat>
          <c:val>
            <c:numRef>
              <c:f>'6'!$C$21:$C$28</c:f>
              <c:numCache>
                <c:formatCode>General</c:formatCode>
                <c:ptCount val="8"/>
                <c:pt idx="0">
                  <c:v>225</c:v>
                </c:pt>
                <c:pt idx="1">
                  <c:v>156</c:v>
                </c:pt>
                <c:pt idx="2">
                  <c:v>53</c:v>
                </c:pt>
                <c:pt idx="3">
                  <c:v>35</c:v>
                </c:pt>
                <c:pt idx="4">
                  <c:v>45</c:v>
                </c:pt>
                <c:pt idx="5">
                  <c:v>47</c:v>
                </c:pt>
                <c:pt idx="6">
                  <c:v>8</c:v>
                </c:pt>
                <c:pt idx="7">
                  <c:v>37</c:v>
                </c:pt>
              </c:numCache>
            </c:numRef>
          </c:val>
        </c:ser>
        <c:gapWidth val="219"/>
        <c:overlap val="-27"/>
        <c:axId val="21826790"/>
        <c:axId val="29020189"/>
      </c:barChart>
      <c:catAx>
        <c:axId val="21826790"/>
        <c:scaling>
          <c:orientation val="minMax"/>
        </c:scaling>
        <c:delete val="0"/>
        <c:axPos val="b"/>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Cliente principal (hasta 3 por empresa)</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ea typeface="Calibri"/>
              </a:defRPr>
            </a:pPr>
          </a:p>
        </c:txPr>
        <c:crossAx val="29020189"/>
        <c:crosses val="autoZero"/>
        <c:auto val="1"/>
        <c:lblAlgn val="ctr"/>
        <c:lblOffset val="100"/>
        <c:noMultiLvlLbl val="0"/>
      </c:catAx>
      <c:valAx>
        <c:axId val="29020189"/>
        <c:scaling>
          <c:orientation val="minMax"/>
        </c:scaling>
        <c:delete val="0"/>
        <c:axPos val="l"/>
        <c:majorGridlines>
          <c:spPr>
            <a:ln w="9360">
              <a:solidFill>
                <a:srgbClr val="d9d9d9"/>
              </a:solidFill>
              <a:round/>
            </a:ln>
          </c:spPr>
        </c:majorGridlines>
        <c:title>
          <c:tx>
            <c:rich>
              <a:bodyPr rot="-540000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Número de empresas</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21826790"/>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200" spc="-1" strike="noStrike">
                <a:solidFill>
                  <a:srgbClr val="595959"/>
                </a:solidFill>
                <a:latin typeface="Calibri"/>
                <a:ea typeface="Calibri"/>
              </a:defRPr>
            </a:pPr>
            <a:r>
              <a:rPr b="0" lang="en-US" sz="1200" spc="-1" strike="noStrike">
                <a:solidFill>
                  <a:srgbClr val="595959"/>
                </a:solidFill>
                <a:latin typeface="Calibri"/>
                <a:ea typeface="Calibri"/>
              </a:rPr>
              <a:t>EBCT según si tienen un área formal de I+D</a:t>
            </a:r>
          </a:p>
        </c:rich>
      </c:tx>
      <c:overlay val="0"/>
      <c:spPr>
        <a:noFill/>
        <a:ln w="0">
          <a:noFill/>
        </a:ln>
      </c:spPr>
    </c:title>
    <c:autoTitleDeleted val="0"/>
    <c:plotArea>
      <c:layout>
        <c:manualLayout>
          <c:layoutTarget val="inner"/>
          <c:xMode val="edge"/>
          <c:yMode val="edge"/>
          <c:x val="0.286830747696256"/>
          <c:y val="0.232968080038113"/>
          <c:w val="0.3971771841829"/>
          <c:h val="0.585675718596157"/>
        </c:manualLayout>
      </c:layout>
      <c:pieChart>
        <c:varyColors val="1"/>
        <c:ser>
          <c:idx val="0"/>
          <c:order val="0"/>
          <c:tx>
            <c:strRef>
              <c:f>'7'!$C$3</c:f>
              <c:strCache>
                <c:ptCount val="1"/>
                <c:pt idx="0">
                  <c:v>Número de empresas</c:v>
                </c:pt>
              </c:strCache>
            </c:strRef>
          </c:tx>
          <c:spPr>
            <a:solidFill>
              <a:srgbClr val="4f81bd"/>
            </a:solidFill>
            <a:ln w="0">
              <a:noFill/>
            </a:ln>
          </c:spPr>
          <c:explosion val="0"/>
          <c:dPt>
            <c:idx val="0"/>
            <c:spPr>
              <a:solidFill>
                <a:srgbClr val="4f81bd"/>
              </a:solidFill>
              <a:ln w="19080">
                <a:solidFill>
                  <a:srgbClr val="ffffff"/>
                </a:solidFill>
                <a:round/>
              </a:ln>
            </c:spPr>
          </c:dPt>
          <c:dPt>
            <c:idx val="1"/>
            <c:spPr>
              <a:solidFill>
                <a:srgbClr val="c0504d"/>
              </a:solidFill>
              <a:ln w="19080">
                <a:solidFill>
                  <a:srgbClr val="ffffff"/>
                </a:solidFill>
                <a:round/>
              </a:ln>
            </c:spPr>
          </c:dPt>
          <c:dLbls>
            <c:numFmt formatCode="General" sourceLinked="1"/>
            <c:dLbl>
              <c:idx val="0"/>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dLbl>
              <c:idx val="1"/>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txPr>
              <a:bodyPr wrap="square"/>
              <a:lstStyle/>
              <a:p>
                <a:pPr>
                  <a:defRPr b="0" sz="900" spc="-1" strike="noStrike">
                    <a:solidFill>
                      <a:srgbClr val="ffffff"/>
                    </a:solidFill>
                    <a:latin typeface="Calibri"/>
                    <a:ea typeface="Calibri"/>
                  </a:defRPr>
                </a:pPr>
              </a:p>
            </c:txPr>
            <c:dLblPos val="bestFit"/>
            <c:showLegendKey val="0"/>
            <c:showVal val="1"/>
            <c:showCatName val="0"/>
            <c:showSerName val="0"/>
            <c:showPercent val="1"/>
            <c:separator>
</c:separator>
            <c:showLeaderLines val="1"/>
          </c:dLbls>
          <c:cat>
            <c:strRef>
              <c:f>'7'!$B$4:$B$5</c:f>
              <c:strCache>
                <c:ptCount val="2"/>
                <c:pt idx="0">
                  <c:v>No tienen un área formal de I+D</c:v>
                </c:pt>
                <c:pt idx="1">
                  <c:v>Sí tienen un área formal de I+D</c:v>
                </c:pt>
              </c:strCache>
            </c:strRef>
          </c:cat>
          <c:val>
            <c:numRef>
              <c:f>'7'!$C$4:$C$5</c:f>
              <c:numCache>
                <c:formatCode>General</c:formatCode>
                <c:ptCount val="2"/>
                <c:pt idx="0">
                  <c:v>122</c:v>
                </c:pt>
                <c:pt idx="1">
                  <c:v>179</c:v>
                </c:pt>
              </c:numCache>
            </c:numRef>
          </c:val>
        </c:ser>
        <c:firstSliceAng val="0"/>
      </c:pieChart>
      <c:spPr>
        <a:noFill/>
        <a:ln w="0">
          <a:noFill/>
        </a:ln>
      </c:spPr>
    </c:plotArea>
    <c:legend>
      <c:legendPos val="b"/>
      <c:layout>
        <c:manualLayout>
          <c:xMode val="edge"/>
          <c:yMode val="edge"/>
          <c:x val="0"/>
          <c:y val="0.854437388874778"/>
          <c:w val="1"/>
          <c:h val="0.145562611125222"/>
        </c:manualLayout>
      </c:layout>
      <c:overlay val="0"/>
      <c:spPr>
        <a:noFill/>
        <a:ln w="0">
          <a:noFill/>
        </a:ln>
      </c:spPr>
      <c:txPr>
        <a:bodyPr/>
        <a:lstStyle/>
        <a:p>
          <a:pPr>
            <a:defRPr b="0" sz="900" spc="-1" strike="noStrike">
              <a:solidFill>
                <a:srgbClr val="595959"/>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200" spc="-1" strike="noStrike">
                <a:solidFill>
                  <a:srgbClr val="595959"/>
                </a:solidFill>
                <a:latin typeface="Calibri"/>
                <a:ea typeface="Calibri"/>
              </a:defRPr>
            </a:pPr>
            <a:r>
              <a:rPr b="0" lang="en-US" sz="1200" spc="-1" strike="noStrike">
                <a:solidFill>
                  <a:srgbClr val="595959"/>
                </a:solidFill>
                <a:latin typeface="Calibri"/>
                <a:ea typeface="Calibri"/>
              </a:rPr>
              <a:t>EBCT según si tienen un laboratorio propio de I+D</a:t>
            </a:r>
          </a:p>
        </c:rich>
      </c:tx>
      <c:overlay val="0"/>
      <c:spPr>
        <a:noFill/>
        <a:ln w="0">
          <a:noFill/>
        </a:ln>
      </c:spPr>
    </c:title>
    <c:autoTitleDeleted val="0"/>
    <c:plotArea>
      <c:layout>
        <c:manualLayout>
          <c:layoutTarget val="inner"/>
          <c:xMode val="edge"/>
          <c:yMode val="edge"/>
          <c:x val="0.286762096297173"/>
          <c:y val="0.232968080038113"/>
          <c:w val="0.397137111084822"/>
          <c:h val="0.585675718596157"/>
        </c:manualLayout>
      </c:layout>
      <c:pieChart>
        <c:varyColors val="1"/>
        <c:ser>
          <c:idx val="0"/>
          <c:order val="0"/>
          <c:tx>
            <c:strRef>
              <c:f>'7'!$C$3</c:f>
              <c:strCache>
                <c:ptCount val="1"/>
                <c:pt idx="0">
                  <c:v>Número de empresas</c:v>
                </c:pt>
              </c:strCache>
            </c:strRef>
          </c:tx>
          <c:spPr>
            <a:solidFill>
              <a:srgbClr val="4f81bd"/>
            </a:solidFill>
            <a:ln w="0">
              <a:noFill/>
            </a:ln>
          </c:spPr>
          <c:explosion val="0"/>
          <c:dPt>
            <c:idx val="0"/>
            <c:spPr>
              <a:solidFill>
                <a:srgbClr val="4f81bd"/>
              </a:solidFill>
              <a:ln w="19080">
                <a:solidFill>
                  <a:srgbClr val="ffffff"/>
                </a:solidFill>
                <a:round/>
              </a:ln>
            </c:spPr>
          </c:dPt>
          <c:dPt>
            <c:idx val="1"/>
            <c:spPr>
              <a:solidFill>
                <a:srgbClr val="c0504d"/>
              </a:solidFill>
              <a:ln w="19080">
                <a:solidFill>
                  <a:srgbClr val="ffffff"/>
                </a:solidFill>
                <a:round/>
              </a:ln>
            </c:spPr>
          </c:dPt>
          <c:dLbls>
            <c:numFmt formatCode="General" sourceLinked="1"/>
            <c:dLbl>
              <c:idx val="0"/>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dLbl>
              <c:idx val="1"/>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txPr>
              <a:bodyPr wrap="square"/>
              <a:lstStyle/>
              <a:p>
                <a:pPr>
                  <a:defRPr b="0" sz="900" spc="-1" strike="noStrike">
                    <a:solidFill>
                      <a:srgbClr val="ffffff"/>
                    </a:solidFill>
                    <a:latin typeface="Calibri"/>
                    <a:ea typeface="Calibri"/>
                  </a:defRPr>
                </a:pPr>
              </a:p>
            </c:txPr>
            <c:dLblPos val="bestFit"/>
            <c:showLegendKey val="0"/>
            <c:showVal val="1"/>
            <c:showCatName val="0"/>
            <c:showSerName val="0"/>
            <c:showPercent val="1"/>
            <c:separator>
</c:separator>
            <c:showLeaderLines val="1"/>
          </c:dLbls>
          <c:cat>
            <c:strRef>
              <c:f>'7'!$B$9:$B$10</c:f>
              <c:strCache>
                <c:ptCount val="2"/>
                <c:pt idx="0">
                  <c:v>No cuentan con laboratorio de I+D propio</c:v>
                </c:pt>
                <c:pt idx="1">
                  <c:v>Sí cuentan con laboratorio de I+D propio</c:v>
                </c:pt>
              </c:strCache>
            </c:strRef>
          </c:cat>
          <c:val>
            <c:numRef>
              <c:f>'7'!$C$9:$C$10</c:f>
              <c:numCache>
                <c:formatCode>General</c:formatCode>
                <c:ptCount val="2"/>
                <c:pt idx="0">
                  <c:v>140</c:v>
                </c:pt>
                <c:pt idx="1">
                  <c:v>161</c:v>
                </c:pt>
              </c:numCache>
            </c:numRef>
          </c:val>
        </c:ser>
        <c:firstSliceAng val="0"/>
      </c:pieChart>
      <c:spPr>
        <a:noFill/>
        <a:ln w="0">
          <a:noFill/>
        </a:ln>
      </c:spPr>
    </c:plotArea>
    <c:legend>
      <c:legendPos val="b"/>
      <c:layout>
        <c:manualLayout>
          <c:xMode val="edge"/>
          <c:yMode val="edge"/>
          <c:x val="0"/>
          <c:y val="0.854437388874778"/>
          <c:w val="1"/>
          <c:h val="0.145562611125222"/>
        </c:manualLayout>
      </c:layout>
      <c:overlay val="0"/>
      <c:spPr>
        <a:noFill/>
        <a:ln w="0">
          <a:noFill/>
        </a:ln>
      </c:spPr>
      <c:txPr>
        <a:bodyPr/>
        <a:lstStyle/>
        <a:p>
          <a:pPr>
            <a:defRPr b="0" sz="900" spc="-1" strike="noStrike">
              <a:solidFill>
                <a:srgbClr val="595959"/>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100" spc="-1" strike="noStrike">
                <a:solidFill>
                  <a:srgbClr val="595959"/>
                </a:solidFill>
                <a:latin typeface="Calibri"/>
                <a:ea typeface="Calibri"/>
              </a:defRPr>
            </a:pPr>
            <a:r>
              <a:rPr b="0" lang="en-US" sz="1100" spc="-1" strike="noStrike">
                <a:solidFill>
                  <a:srgbClr val="595959"/>
                </a:solidFill>
                <a:latin typeface="Calibri"/>
                <a:ea typeface="Calibri"/>
              </a:rPr>
              <a:t>Gasto en I+D como porcentaje de las ventas en las EBCT de Chile</a:t>
            </a:r>
          </a:p>
        </c:rich>
      </c:tx>
      <c:layout>
        <c:manualLayout>
          <c:xMode val="edge"/>
          <c:yMode val="edge"/>
          <c:x val="0.175046958532004"/>
          <c:y val="0"/>
        </c:manualLayout>
      </c:layout>
      <c:overlay val="0"/>
      <c:spPr>
        <a:noFill/>
        <a:ln w="0">
          <a:noFill/>
        </a:ln>
      </c:spPr>
    </c:title>
    <c:autoTitleDeleted val="0"/>
    <c:plotArea>
      <c:layout>
        <c:manualLayout>
          <c:layoutTarget val="inner"/>
          <c:xMode val="edge"/>
          <c:yMode val="edge"/>
          <c:x val="0.154240716659442"/>
          <c:y val="0.176802421574023"/>
          <c:w val="0.814477676636324"/>
          <c:h val="0.57168409466153"/>
        </c:manualLayout>
      </c:layout>
      <c:barChart>
        <c:barDir val="col"/>
        <c:grouping val="clustered"/>
        <c:varyColors val="0"/>
        <c:ser>
          <c:idx val="0"/>
          <c:order val="0"/>
          <c:spPr>
            <a:solidFill>
              <a:srgbClr val="4f81bd"/>
            </a:solidFill>
            <a:ln w="0">
              <a:noFill/>
            </a:ln>
          </c:spPr>
          <c:invertIfNegative val="0"/>
          <c:dLbls>
            <c:numFmt formatCode="0%" sourceLinked="1"/>
            <c:txPr>
              <a:bodyPr wrap="square"/>
              <a:lstStyle/>
              <a:p>
                <a:pPr>
                  <a:defRPr b="0" sz="900" spc="-1" strike="noStrike">
                    <a:solidFill>
                      <a:srgbClr val="404040"/>
                    </a:solidFill>
                    <a:latin typeface="Calibri"/>
                    <a:ea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'7'!$B$17:$B$22</c:f>
              <c:strCache>
                <c:ptCount val="6"/>
                <c:pt idx="0">
                  <c:v>No invirtieron</c:v>
                </c:pt>
                <c:pt idx="1">
                  <c:v>hasta 4%</c:v>
                </c:pt>
                <c:pt idx="2">
                  <c:v>entre 5% y 9%</c:v>
                </c:pt>
                <c:pt idx="3">
                  <c:v>entre 10% y 24%</c:v>
                </c:pt>
                <c:pt idx="4">
                  <c:v>entre 25% y 49%</c:v>
                </c:pt>
                <c:pt idx="5">
                  <c:v>50% ó más</c:v>
                </c:pt>
              </c:strCache>
            </c:strRef>
          </c:cat>
          <c:val>
            <c:numRef>
              <c:f>'7'!$D$17:$D$22</c:f>
              <c:numCache>
                <c:formatCode>General</c:formatCode>
                <c:ptCount val="6"/>
                <c:pt idx="0">
                  <c:v>0.094017094017094</c:v>
                </c:pt>
                <c:pt idx="1">
                  <c:v>0.115384615384615</c:v>
                </c:pt>
                <c:pt idx="2">
                  <c:v>0.162393162393162</c:v>
                </c:pt>
                <c:pt idx="3">
                  <c:v>0.247863247863248</c:v>
                </c:pt>
                <c:pt idx="4">
                  <c:v>0.162393162393162</c:v>
                </c:pt>
                <c:pt idx="5">
                  <c:v>0.217948717948718</c:v>
                </c:pt>
              </c:numCache>
            </c:numRef>
          </c:val>
        </c:ser>
        <c:gapWidth val="219"/>
        <c:overlap val="-27"/>
        <c:axId val="27024152"/>
        <c:axId val="71082367"/>
      </c:barChart>
      <c:catAx>
        <c:axId val="27024152"/>
        <c:scaling>
          <c:orientation val="minMax"/>
        </c:scaling>
        <c:delete val="0"/>
        <c:axPos val="b"/>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Gasto en I+D como porcentaje de las ventas</a:t>
                </a:r>
              </a:p>
            </c:rich>
          </c:tx>
          <c:layout>
            <c:manualLayout>
              <c:xMode val="edge"/>
              <c:yMode val="edge"/>
              <c:x val="0.319968212686028"/>
              <c:y val="0.929554210236654"/>
            </c:manualLayout>
          </c:layout>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800" spc="-1" strike="noStrike">
                <a:solidFill>
                  <a:srgbClr val="595959"/>
                </a:solidFill>
                <a:latin typeface="Calibri"/>
                <a:ea typeface="Calibri"/>
              </a:defRPr>
            </a:pPr>
          </a:p>
        </c:txPr>
        <c:crossAx val="71082367"/>
        <c:crosses val="autoZero"/>
        <c:auto val="1"/>
        <c:lblAlgn val="ctr"/>
        <c:lblOffset val="100"/>
        <c:noMultiLvlLbl val="0"/>
      </c:catAx>
      <c:valAx>
        <c:axId val="71082367"/>
        <c:scaling>
          <c:orientation val="minMax"/>
          <c:max val="0.45"/>
        </c:scaling>
        <c:delete val="0"/>
        <c:axPos val="l"/>
        <c:majorGridlines>
          <c:spPr>
            <a:ln w="9360">
              <a:solidFill>
                <a:srgbClr val="d9d9d9"/>
              </a:solidFill>
              <a:round/>
            </a:ln>
          </c:spPr>
        </c:majorGridlines>
        <c:title>
          <c:tx>
            <c:rich>
              <a:bodyPr rot="-540000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Porcentaje respecto al total de empresas</a:t>
                </a:r>
              </a:p>
            </c:rich>
          </c:tx>
          <c:layout>
            <c:manualLayout>
              <c:xMode val="edge"/>
              <c:yMode val="edge"/>
              <c:x val="0.0205895101863892"/>
              <c:y val="0.0916345624656026"/>
            </c:manualLayout>
          </c:layout>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27024152"/>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100" spc="-1" strike="noStrike">
                <a:solidFill>
                  <a:srgbClr val="595959"/>
                </a:solidFill>
                <a:latin typeface="Calibri"/>
                <a:ea typeface="Calibri"/>
              </a:defRPr>
            </a:pPr>
            <a:r>
              <a:rPr b="0" lang="en-US" sz="1100" spc="-1" strike="noStrike">
                <a:solidFill>
                  <a:srgbClr val="595959"/>
                </a:solidFill>
                <a:latin typeface="Calibri"/>
                <a:ea typeface="Calibri"/>
              </a:rPr>
              <a:t>Gasto en I+D como porcentaje de las ventas por tamaño de EBCT</a:t>
            </a:r>
          </a:p>
        </c:rich>
      </c:tx>
      <c:layout>
        <c:manualLayout>
          <c:xMode val="edge"/>
          <c:yMode val="edge"/>
          <c:x val="0.187346240239598"/>
          <c:y val="0"/>
        </c:manualLayout>
      </c:layout>
      <c:overlay val="0"/>
      <c:spPr>
        <a:noFill/>
        <a:ln w="0">
          <a:noFill/>
        </a:ln>
      </c:spPr>
    </c:title>
    <c:autoTitleDeleted val="0"/>
    <c:plotArea>
      <c:layout>
        <c:manualLayout>
          <c:layoutTarget val="inner"/>
          <c:xMode val="edge"/>
          <c:yMode val="edge"/>
          <c:x val="0.0959995721467537"/>
          <c:y val="0.171676072975456"/>
          <c:w val="0.880628944272115"/>
          <c:h val="0.484971781073632"/>
        </c:manualLayout>
      </c:layout>
      <c:barChart>
        <c:barDir val="col"/>
        <c:grouping val="clustered"/>
        <c:varyColors val="0"/>
        <c:ser>
          <c:idx val="0"/>
          <c:order val="0"/>
          <c:tx>
            <c:strRef>
              <c:f>"Gasto en I+D como porcentaje de las ventas"</c:f>
              <c:strCache>
                <c:ptCount val="1"/>
                <c:pt idx="0">
                  <c:v>Gasto en I+D como porcentaje de las ventas</c:v>
                </c:pt>
              </c:strCache>
            </c:strRef>
          </c:tx>
          <c:spPr>
            <a:solidFill>
              <a:srgbClr val="4f81bd"/>
            </a:solidFill>
            <a:ln w="0">
              <a:noFill/>
            </a:ln>
          </c:spPr>
          <c:invertIfNegative val="0"/>
          <c:dPt>
            <c:idx val="0"/>
            <c:invertIfNegative val="0"/>
            <c:spPr>
              <a:solidFill>
                <a:srgbClr val="8064a2"/>
              </a:solidFill>
              <a:ln w="0">
                <a:noFill/>
              </a:ln>
            </c:spPr>
          </c:dPt>
          <c:dPt>
            <c:idx val="1"/>
            <c:invertIfNegative val="0"/>
            <c:spPr>
              <a:solidFill>
                <a:srgbClr val="8064a2"/>
              </a:solidFill>
              <a:ln w="0">
                <a:noFill/>
              </a:ln>
            </c:spPr>
          </c:dPt>
          <c:dPt>
            <c:idx val="2"/>
            <c:invertIfNegative val="0"/>
            <c:spPr>
              <a:solidFill>
                <a:srgbClr val="8064a2"/>
              </a:solidFill>
              <a:ln w="0">
                <a:noFill/>
              </a:ln>
            </c:spPr>
          </c:dPt>
          <c:dPt>
            <c:idx val="3"/>
            <c:invertIfNegative val="0"/>
            <c:spPr>
              <a:solidFill>
                <a:srgbClr val="8064a2"/>
              </a:solidFill>
              <a:ln w="0">
                <a:noFill/>
              </a:ln>
            </c:spPr>
          </c:dPt>
          <c:dPt>
            <c:idx val="4"/>
            <c:invertIfNegative val="0"/>
            <c:spPr>
              <a:solidFill>
                <a:srgbClr val="8064a2"/>
              </a:solidFill>
              <a:ln w="0">
                <a:noFill/>
              </a:ln>
            </c:spPr>
          </c:dPt>
          <c:dPt>
            <c:idx val="5"/>
            <c:invertIfNegative val="0"/>
            <c:spPr>
              <a:solidFill>
                <a:srgbClr val="8064a2"/>
              </a:solidFill>
              <a:ln w="0">
                <a:noFill/>
              </a:ln>
            </c:spPr>
          </c:dPt>
          <c:dPt>
            <c:idx val="8"/>
            <c:invertIfNegative val="0"/>
            <c:spPr>
              <a:solidFill>
                <a:srgbClr val="9bbb59"/>
              </a:solidFill>
              <a:ln w="0">
                <a:noFill/>
              </a:ln>
            </c:spPr>
          </c:dPt>
          <c:dPt>
            <c:idx val="9"/>
            <c:invertIfNegative val="0"/>
            <c:spPr>
              <a:solidFill>
                <a:srgbClr val="9bbb59"/>
              </a:solidFill>
              <a:ln w="0">
                <a:noFill/>
              </a:ln>
            </c:spPr>
          </c:dPt>
          <c:dPt>
            <c:idx val="10"/>
            <c:invertIfNegative val="0"/>
            <c:spPr>
              <a:solidFill>
                <a:srgbClr val="9bbb59"/>
              </a:solidFill>
              <a:ln w="0">
                <a:noFill/>
              </a:ln>
            </c:spPr>
          </c:dPt>
          <c:dPt>
            <c:idx val="11"/>
            <c:invertIfNegative val="0"/>
            <c:spPr>
              <a:solidFill>
                <a:srgbClr val="9bbb59"/>
              </a:solidFill>
              <a:ln w="0">
                <a:noFill/>
              </a:ln>
            </c:spPr>
          </c:dPt>
          <c:dPt>
            <c:idx val="12"/>
            <c:invertIfNegative val="0"/>
            <c:spPr>
              <a:solidFill>
                <a:srgbClr val="9bbb59"/>
              </a:solidFill>
              <a:ln w="0">
                <a:noFill/>
              </a:ln>
            </c:spPr>
          </c:dPt>
          <c:dPt>
            <c:idx val="13"/>
            <c:invertIfNegative val="0"/>
            <c:spPr>
              <a:solidFill>
                <a:srgbClr val="9bbb59"/>
              </a:solidFill>
              <a:ln w="0">
                <a:noFill/>
              </a:ln>
            </c:spPr>
          </c:dPt>
          <c:dPt>
            <c:idx val="16"/>
            <c:invertIfNegative val="0"/>
            <c:spPr>
              <a:solidFill>
                <a:srgbClr val="c0504d"/>
              </a:solidFill>
              <a:ln w="0">
                <a:noFill/>
              </a:ln>
            </c:spPr>
          </c:dPt>
          <c:dPt>
            <c:idx val="17"/>
            <c:invertIfNegative val="0"/>
            <c:spPr>
              <a:solidFill>
                <a:srgbClr val="c0504d"/>
              </a:solidFill>
              <a:ln w="0">
                <a:noFill/>
              </a:ln>
            </c:spPr>
          </c:dPt>
          <c:dPt>
            <c:idx val="18"/>
            <c:invertIfNegative val="0"/>
            <c:spPr>
              <a:solidFill>
                <a:srgbClr val="c0504d"/>
              </a:solidFill>
              <a:ln w="0">
                <a:noFill/>
              </a:ln>
            </c:spPr>
          </c:dPt>
          <c:dPt>
            <c:idx val="19"/>
            <c:invertIfNegative val="0"/>
            <c:spPr>
              <a:solidFill>
                <a:srgbClr val="c0504d"/>
              </a:solidFill>
              <a:ln w="0">
                <a:noFill/>
              </a:ln>
            </c:spPr>
          </c:dPt>
          <c:dPt>
            <c:idx val="20"/>
            <c:invertIfNegative val="0"/>
            <c:spPr>
              <a:solidFill>
                <a:srgbClr val="c0504d"/>
              </a:solidFill>
              <a:ln w="0">
                <a:noFill/>
              </a:ln>
            </c:spPr>
          </c:dPt>
          <c:dPt>
            <c:idx val="21"/>
            <c:invertIfNegative val="0"/>
            <c:spPr>
              <a:solidFill>
                <a:srgbClr val="c0504d"/>
              </a:solidFill>
              <a:ln w="0">
                <a:noFill/>
              </a:ln>
            </c:spPr>
          </c:dPt>
          <c:dPt>
            <c:idx val="25"/>
            <c:invertIfNegative val="0"/>
            <c:spPr>
              <a:solidFill>
                <a:srgbClr val="4f81bd"/>
              </a:solidFill>
              <a:ln w="0">
                <a:noFill/>
              </a:ln>
            </c:spPr>
          </c:dPt>
          <c:dLbls>
            <c:numFmt formatCode="0%" sourceLinked="1"/>
            <c:dLbl>
              <c:idx val="0"/>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1"/>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2"/>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3"/>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4"/>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5"/>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8"/>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9"/>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10"/>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11"/>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12"/>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13"/>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16"/>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17"/>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18"/>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19"/>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20"/>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21"/>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dLbl>
              <c:idx val="25"/>
              <c:layout>
                <c:manualLayout>
                  <c:x val="-1.55064279373251E-016"/>
                  <c:y val="0.0277777777777778"/>
                </c:manualLayout>
              </c:layout>
              <c:numFmt formatCode="0%" sourceLinked="1"/>
              <c:txPr>
                <a:bodyPr wrap="square"/>
                <a:lstStyle/>
                <a:p>
                  <a:pPr>
                    <a:defRPr b="0" sz="800" spc="-1" strike="noStrike">
                      <a:solidFill>
                        <a:srgbClr val="404040"/>
                      </a:solidFill>
                      <a:latin typeface="Calibri"/>
                    </a:defRPr>
                  </a:pPr>
                </a:p>
              </c:txPr>
              <c:dLblPos val="outEnd"/>
              <c:showLegendKey val="0"/>
              <c:showVal val="1"/>
              <c:showCatName val="0"/>
              <c:showSerName val="0"/>
              <c:showPercent val="0"/>
              <c:separator>; </c:separator>
            </c:dLbl>
            <c:txPr>
              <a:bodyPr wrap="square"/>
              <a:lstStyle/>
              <a:p>
                <a:pPr>
                  <a:defRPr b="0" sz="800" spc="-1" strike="noStrike">
                    <a:solidFill>
                      <a:srgbClr val="404040"/>
                    </a:solidFill>
                    <a:latin typeface="Calibri"/>
                    <a:ea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'7'!$B$17:$B$22,'7'!$B$24:$B$25,'7'!$B$17:$B$22,'7'!$B$24:$B$25,'7'!$B$17:$B$22,'7'!$B$24:$B$25,'7'!$B$17:$B$22</c:f>
              <c:strCache>
                <c:ptCount val="30"/>
                <c:pt idx="0">
                  <c:v>No invirtieron</c:v>
                </c:pt>
                <c:pt idx="1">
                  <c:v>hasta 4%</c:v>
                </c:pt>
                <c:pt idx="2">
                  <c:v>entre 5% y 9%</c:v>
                </c:pt>
                <c:pt idx="3">
                  <c:v>entre 10% y 24%</c:v>
                </c:pt>
                <c:pt idx="4">
                  <c:v>entre 25% y 49%</c:v>
                </c:pt>
                <c:pt idx="5">
                  <c:v>50% ó más</c:v>
                </c:pt>
                <c:pt idx="6">
                  <c:v/>
                </c:pt>
                <c:pt idx="7">
                  <c:v/>
                </c:pt>
                <c:pt idx="8">
                  <c:v>No invirtieron</c:v>
                </c:pt>
                <c:pt idx="9">
                  <c:v>hasta 4%</c:v>
                </c:pt>
                <c:pt idx="10">
                  <c:v>entre 5% y 9%</c:v>
                </c:pt>
                <c:pt idx="11">
                  <c:v>entre 10% y 24%</c:v>
                </c:pt>
                <c:pt idx="12">
                  <c:v>entre 25% y 49%</c:v>
                </c:pt>
                <c:pt idx="13">
                  <c:v>50% ó más</c:v>
                </c:pt>
                <c:pt idx="14">
                  <c:v/>
                </c:pt>
                <c:pt idx="15">
                  <c:v/>
                </c:pt>
                <c:pt idx="16">
                  <c:v>No invirtieron</c:v>
                </c:pt>
                <c:pt idx="17">
                  <c:v>hasta 4%</c:v>
                </c:pt>
                <c:pt idx="18">
                  <c:v>entre 5% y 9%</c:v>
                </c:pt>
                <c:pt idx="19">
                  <c:v>entre 10% y 24%</c:v>
                </c:pt>
                <c:pt idx="20">
                  <c:v>entre 25% y 49%</c:v>
                </c:pt>
                <c:pt idx="21">
                  <c:v>50% ó más</c:v>
                </c:pt>
                <c:pt idx="22">
                  <c:v/>
                </c:pt>
                <c:pt idx="23">
                  <c:v/>
                </c:pt>
                <c:pt idx="24">
                  <c:v>No invirtieron</c:v>
                </c:pt>
                <c:pt idx="25">
                  <c:v>hasta 4%</c:v>
                </c:pt>
                <c:pt idx="26">
                  <c:v>entre 5% y 9%</c:v>
                </c:pt>
                <c:pt idx="27">
                  <c:v>entre 10% y 24%</c:v>
                </c:pt>
                <c:pt idx="28">
                  <c:v>entre 25% y 49%</c:v>
                </c:pt>
                <c:pt idx="29">
                  <c:v>50% ó más</c:v>
                </c:pt>
              </c:strCache>
            </c:strRef>
          </c:cat>
          <c:val>
            <c:numRef>
              <c:f>'7'!$F$17:$F$22,'7'!$F$24:$F$25,'7'!$H$17:$H$22,'7'!$H$24:$H$25,'7'!$J$17:$J$22,'7'!$J$24:$J$25,'7'!$L$17:$L$22</c:f>
              <c:numCache>
                <c:formatCode>General</c:formatCode>
                <c:ptCount val="30"/>
                <c:pt idx="0">
                  <c:v>0.180327868852459</c:v>
                </c:pt>
                <c:pt idx="1">
                  <c:v>0.0327868852459016</c:v>
                </c:pt>
                <c:pt idx="2">
                  <c:v>0.0819672131147541</c:v>
                </c:pt>
                <c:pt idx="3">
                  <c:v>0.245901639344262</c:v>
                </c:pt>
                <c:pt idx="4">
                  <c:v>0.114754098360656</c:v>
                </c:pt>
                <c:pt idx="5">
                  <c:v>0.344262295081967</c:v>
                </c:pt>
                <c:pt idx="8">
                  <c:v>0.0816326530612245</c:v>
                </c:pt>
                <c:pt idx="9">
                  <c:v>0.0408163265306122</c:v>
                </c:pt>
                <c:pt idx="10">
                  <c:v>0.183673469387755</c:v>
                </c:pt>
                <c:pt idx="11">
                  <c:v>0.255102040816327</c:v>
                </c:pt>
                <c:pt idx="12">
                  <c:v>0.183673469387755</c:v>
                </c:pt>
                <c:pt idx="13">
                  <c:v>0.255102040816327</c:v>
                </c:pt>
                <c:pt idx="16">
                  <c:v>0.0476190476190476</c:v>
                </c:pt>
                <c:pt idx="17">
                  <c:v>0.166666666666667</c:v>
                </c:pt>
                <c:pt idx="18">
                  <c:v>0.119047619047619</c:v>
                </c:pt>
                <c:pt idx="19">
                  <c:v>0.285714285714286</c:v>
                </c:pt>
                <c:pt idx="20">
                  <c:v>0.261904761904762</c:v>
                </c:pt>
                <c:pt idx="21">
                  <c:v>0.119047619047619</c:v>
                </c:pt>
                <c:pt idx="24">
                  <c:v>0.0303030303030303</c:v>
                </c:pt>
                <c:pt idx="25">
                  <c:v>0.424242424242424</c:v>
                </c:pt>
                <c:pt idx="26">
                  <c:v>0.303030303030303</c:v>
                </c:pt>
                <c:pt idx="27">
                  <c:v>0.181818181818182</c:v>
                </c:pt>
                <c:pt idx="28">
                  <c:v>0.0606060606060606</c:v>
                </c:pt>
                <c:pt idx="29">
                  <c:v>0</c:v>
                </c:pt>
              </c:numCache>
            </c:numRef>
          </c:val>
        </c:ser>
        <c:gapWidth val="219"/>
        <c:overlap val="-27"/>
        <c:axId val="6867542"/>
        <c:axId val="45423590"/>
      </c:barChart>
      <c:catAx>
        <c:axId val="6867542"/>
        <c:scaling>
          <c:orientation val="minMax"/>
        </c:scaling>
        <c:delete val="0"/>
        <c:axPos val="b"/>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Gasto en I+D como porcentaje de las ventas</a:t>
                </a:r>
              </a:p>
            </c:rich>
          </c:tx>
          <c:layout>
            <c:manualLayout>
              <c:xMode val="edge"/>
              <c:yMode val="edge"/>
              <c:x val="0.361268584875388"/>
              <c:y val="0.925580784879906"/>
            </c:manualLayout>
          </c:layout>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ea typeface="Calibri"/>
              </a:defRPr>
            </a:pPr>
          </a:p>
        </c:txPr>
        <c:crossAx val="45423590"/>
        <c:crosses val="autoZero"/>
        <c:auto val="1"/>
        <c:lblAlgn val="ctr"/>
        <c:lblOffset val="100"/>
        <c:noMultiLvlLbl val="0"/>
      </c:catAx>
      <c:valAx>
        <c:axId val="45423590"/>
        <c:scaling>
          <c:orientation val="minMax"/>
        </c:scaling>
        <c:delete val="0"/>
        <c:axPos val="l"/>
        <c:majorGridlines>
          <c:spPr>
            <a:ln w="9360">
              <a:solidFill>
                <a:srgbClr val="d9d9d9"/>
              </a:solidFill>
              <a:round/>
            </a:ln>
          </c:spPr>
        </c:majorGridlines>
        <c:title>
          <c:tx>
            <c:rich>
              <a:bodyPr rot="-5400000"/>
              <a:lstStyle/>
              <a:p>
                <a:pPr>
                  <a:defRPr b="0" lang="es-CL" sz="900" spc="-1" strike="noStrike">
                    <a:solidFill>
                      <a:srgbClr val="595959"/>
                    </a:solidFill>
                    <a:latin typeface="Calibri"/>
                    <a:ea typeface="Calibri"/>
                  </a:defRPr>
                </a:pPr>
                <a:r>
                  <a:rPr b="0" lang="es-CL" sz="900" spc="-1" strike="noStrike">
                    <a:solidFill>
                      <a:srgbClr val="595959"/>
                    </a:solidFill>
                    <a:latin typeface="Calibri"/>
                    <a:ea typeface="Calibri"/>
                  </a:rPr>
                  <a:t>Porcentaje respecto al total de cada grupo</a:t>
                </a:r>
              </a:p>
            </c:rich>
          </c:tx>
          <c:layout>
            <c:manualLayout>
              <c:xMode val="edge"/>
              <c:yMode val="edge"/>
              <c:x val="0.0101080329447"/>
              <c:y val="0.0685129282058013"/>
            </c:manualLayout>
          </c:layout>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6867542"/>
        <c:crosses val="autoZero"/>
        <c:crossBetween val="between"/>
      </c:valAx>
      <c:spPr>
        <a:noFill/>
        <a:ln w="0">
          <a:noFill/>
        </a:ln>
      </c:spPr>
    </c:plotArea>
    <c:plotVisOnly val="1"/>
    <c:dispBlanksAs val="gap"/>
  </c:chart>
  <c:spPr>
    <a:solidFill>
      <a:srgbClr val="ffffff"/>
    </a:solidFill>
    <a:ln w="9360">
      <a:solidFill>
        <a:srgbClr val="d9d9d9"/>
      </a:solidFill>
      <a:round/>
    </a:ln>
  </c:spPr>
  <c:userShapes r:id="rId1"/>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200" spc="-1" strike="noStrike">
                <a:solidFill>
                  <a:srgbClr val="595959"/>
                </a:solidFill>
                <a:latin typeface="Calibri"/>
                <a:ea typeface="Calibri"/>
              </a:defRPr>
            </a:pPr>
            <a:r>
              <a:rPr b="0" lang="en-US" sz="1200" spc="-1" strike="noStrike">
                <a:solidFill>
                  <a:srgbClr val="595959"/>
                </a:solidFill>
                <a:latin typeface="Calibri"/>
                <a:ea typeface="Calibri"/>
              </a:rPr>
              <a:t>Personas empleadas en las EBCT por sexo</a:t>
            </a:r>
          </a:p>
        </c:rich>
      </c:tx>
      <c:layout>
        <c:manualLayout>
          <c:xMode val="edge"/>
          <c:yMode val="edge"/>
          <c:x val="0.0940264146371017"/>
          <c:y val="0"/>
        </c:manualLayout>
      </c:layout>
      <c:overlay val="0"/>
      <c:spPr>
        <a:noFill/>
        <a:ln w="0">
          <a:noFill/>
        </a:ln>
      </c:spPr>
    </c:title>
    <c:autoTitleDeleted val="0"/>
    <c:plotArea>
      <c:layout>
        <c:manualLayout>
          <c:layoutTarget val="inner"/>
          <c:xMode val="edge"/>
          <c:yMode val="edge"/>
          <c:x val="0.28680479825518"/>
          <c:y val="0.233007646559048"/>
          <c:w val="0.430510117533018"/>
          <c:h val="0.639549702633815"/>
        </c:manualLayout>
      </c:layout>
      <c:pieChart>
        <c:varyColors val="1"/>
        <c:ser>
          <c:idx val="0"/>
          <c:order val="0"/>
          <c:tx>
            <c:strRef>
              <c:f>'8'!$C$5</c:f>
              <c:strCache>
                <c:ptCount val="1"/>
                <c:pt idx="0">
                  <c:v>Número de personas</c:v>
                </c:pt>
              </c:strCache>
            </c:strRef>
          </c:tx>
          <c:spPr>
            <a:solidFill>
              <a:srgbClr val="4f81bd"/>
            </a:solidFill>
            <a:ln w="0">
              <a:noFill/>
            </a:ln>
          </c:spPr>
          <c:explosion val="0"/>
          <c:dPt>
            <c:idx val="0"/>
            <c:spPr>
              <a:solidFill>
                <a:srgbClr val="4f81bd"/>
              </a:solidFill>
              <a:ln w="19080">
                <a:solidFill>
                  <a:srgbClr val="ffffff"/>
                </a:solidFill>
                <a:round/>
              </a:ln>
            </c:spPr>
          </c:dPt>
          <c:dPt>
            <c:idx val="1"/>
            <c:spPr>
              <a:solidFill>
                <a:srgbClr val="c0504d"/>
              </a:solidFill>
              <a:ln w="19080">
                <a:solidFill>
                  <a:srgbClr val="ffffff"/>
                </a:solidFill>
                <a:round/>
              </a:ln>
            </c:spPr>
          </c:dPt>
          <c:dLbls>
            <c:numFmt formatCode="General" sourceLinked="1"/>
            <c:dLbl>
              <c:idx val="0"/>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dLbl>
              <c:idx val="1"/>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txPr>
              <a:bodyPr wrap="square"/>
              <a:lstStyle/>
              <a:p>
                <a:pPr>
                  <a:defRPr b="0" sz="900" spc="-1" strike="noStrike">
                    <a:solidFill>
                      <a:srgbClr val="ffffff"/>
                    </a:solidFill>
                    <a:latin typeface="Calibri"/>
                    <a:ea typeface="Calibri"/>
                  </a:defRPr>
                </a:pPr>
              </a:p>
            </c:txPr>
            <c:dLblPos val="bestFit"/>
            <c:showLegendKey val="0"/>
            <c:showVal val="1"/>
            <c:showCatName val="0"/>
            <c:showSerName val="0"/>
            <c:showPercent val="1"/>
            <c:separator>
</c:separator>
            <c:showLeaderLines val="1"/>
          </c:dLbls>
          <c:cat>
            <c:strRef>
              <c:f>'8'!$B$6:$B$7</c:f>
              <c:strCache>
                <c:ptCount val="2"/>
                <c:pt idx="0">
                  <c:v>Mujeres</c:v>
                </c:pt>
                <c:pt idx="1">
                  <c:v>Hombres</c:v>
                </c:pt>
              </c:strCache>
            </c:strRef>
          </c:cat>
          <c:val>
            <c:numRef>
              <c:f>'8'!$C$6:$C$7</c:f>
              <c:numCache>
                <c:formatCode>General</c:formatCode>
                <c:ptCount val="2"/>
                <c:pt idx="0">
                  <c:v>2902</c:v>
                </c:pt>
                <c:pt idx="1">
                  <c:v>6753</c:v>
                </c:pt>
              </c:numCache>
            </c:numRef>
          </c:val>
        </c:ser>
        <c:firstSliceAng val="0"/>
      </c:pieChart>
      <c:spPr>
        <a:noFill/>
        <a:ln w="0">
          <a:noFill/>
        </a:ln>
      </c:spPr>
    </c:plotArea>
    <c:legend>
      <c:legendPos val="b"/>
      <c:layout>
        <c:manualLayout>
          <c:xMode val="edge"/>
          <c:yMode val="edge"/>
          <c:x val="0.283068129130763"/>
          <c:y val="0.891303587051618"/>
          <c:w val="0.433863741738473"/>
          <c:h val="0.108696412948381"/>
        </c:manualLayout>
      </c:layout>
      <c:overlay val="0"/>
      <c:spPr>
        <a:noFill/>
        <a:ln w="0">
          <a:noFill/>
        </a:ln>
      </c:spPr>
      <c:txPr>
        <a:bodyPr/>
        <a:lstStyle/>
        <a:p>
          <a:pPr>
            <a:defRPr b="0" sz="900" spc="-1" strike="noStrike">
              <a:solidFill>
                <a:srgbClr val="595959"/>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200" spc="-1" strike="noStrike">
                <a:solidFill>
                  <a:srgbClr val="595959"/>
                </a:solidFill>
                <a:latin typeface="Calibri"/>
                <a:ea typeface="Calibri"/>
              </a:defRPr>
            </a:pPr>
            <a:r>
              <a:rPr b="0" lang="en-US" sz="1200" spc="-1" strike="noStrike">
                <a:solidFill>
                  <a:srgbClr val="595959"/>
                </a:solidFill>
                <a:latin typeface="Calibri"/>
                <a:ea typeface="Calibri"/>
              </a:rPr>
              <a:t>Cantidad de EBCT que se relaciona con cada actor/institución en sus actividades de I+D</a:t>
            </a:r>
          </a:p>
        </c:rich>
      </c:tx>
      <c:layout>
        <c:manualLayout>
          <c:xMode val="edge"/>
          <c:yMode val="edge"/>
          <c:x val="0.147991348764438"/>
          <c:y val="0"/>
        </c:manualLayout>
      </c:layout>
      <c:overlay val="0"/>
      <c:spPr>
        <a:noFill/>
        <a:ln w="0">
          <a:noFill/>
        </a:ln>
      </c:spPr>
    </c:title>
    <c:autoTitleDeleted val="0"/>
    <c:plotArea>
      <c:layout>
        <c:manualLayout>
          <c:layoutTarget val="inner"/>
          <c:xMode val="edge"/>
          <c:yMode val="edge"/>
          <c:x val="0.0754222079057568"/>
          <c:y val="0.154701441317776"/>
          <c:w val="0.905434632552575"/>
          <c:h val="0.645435827041867"/>
        </c:manualLayout>
      </c:layout>
      <c:barChart>
        <c:barDir val="col"/>
        <c:grouping val="clustered"/>
        <c:varyColors val="0"/>
        <c:ser>
          <c:idx val="0"/>
          <c:order val="0"/>
          <c:tx>
            <c:strRef>
              <c:f>'8'!$C$13</c:f>
              <c:strCache>
                <c:ptCount val="1"/>
                <c:pt idx="0">
                  <c:v>Número de empresas</c:v>
                </c:pt>
              </c:strCache>
            </c:strRef>
          </c:tx>
          <c:spPr>
            <a:solidFill>
              <a:srgbClr val="4f81bd"/>
            </a:solidFill>
            <a:ln w="0">
              <a:noFill/>
            </a:ln>
          </c:spPr>
          <c:invertIfNegative val="0"/>
          <c:dLbls>
            <c:numFmt formatCode="General" sourceLinked="1"/>
            <c:txPr>
              <a:bodyPr wrap="square"/>
              <a:lstStyle/>
              <a:p>
                <a:pPr>
                  <a:defRPr b="0" sz="900" spc="-1" strike="noStrike">
                    <a:solidFill>
                      <a:srgbClr val="404040"/>
                    </a:solidFill>
                    <a:latin typeface="Calibri"/>
                    <a:ea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'8'!$B$14:$B$21</c:f>
              <c:strCache>
                <c:ptCount val="8"/>
                <c:pt idx="0">
                  <c:v>Laboratorios y Centros I+D de universidades</c:v>
                </c:pt>
                <c:pt idx="1">
                  <c:v>Académicos en forma personal</c:v>
                </c:pt>
                <c:pt idx="2">
                  <c:v>Otras empresas</c:v>
                </c:pt>
                <c:pt idx="3">
                  <c:v>Grandes empresas</c:v>
                </c:pt>
                <c:pt idx="4">
                  <c:v>Otras instituciones técnicas/tecnológicas</c:v>
                </c:pt>
                <c:pt idx="5">
                  <c:v>Startups</c:v>
                </c:pt>
                <c:pt idx="6">
                  <c:v>Otras áreas de universidades</c:v>
                </c:pt>
                <c:pt idx="7">
                  <c:v>Laboratorios de I+D de otras instituciones</c:v>
                </c:pt>
              </c:strCache>
            </c:strRef>
          </c:cat>
          <c:val>
            <c:numRef>
              <c:f>'8'!$C$14:$C$21</c:f>
              <c:numCache>
                <c:formatCode>General</c:formatCode>
                <c:ptCount val="8"/>
                <c:pt idx="0">
                  <c:v>188</c:v>
                </c:pt>
                <c:pt idx="1">
                  <c:v>183</c:v>
                </c:pt>
                <c:pt idx="2">
                  <c:v>149</c:v>
                </c:pt>
                <c:pt idx="3">
                  <c:v>146</c:v>
                </c:pt>
                <c:pt idx="4">
                  <c:v>144</c:v>
                </c:pt>
                <c:pt idx="5">
                  <c:v>139</c:v>
                </c:pt>
                <c:pt idx="6">
                  <c:v>137</c:v>
                </c:pt>
                <c:pt idx="7">
                  <c:v>126</c:v>
                </c:pt>
              </c:numCache>
            </c:numRef>
          </c:val>
        </c:ser>
        <c:gapWidth val="219"/>
        <c:overlap val="-27"/>
        <c:axId val="60285638"/>
        <c:axId val="88197854"/>
      </c:barChart>
      <c:catAx>
        <c:axId val="60285638"/>
        <c:scaling>
          <c:orientation val="minMax"/>
        </c:scaling>
        <c:delete val="0"/>
        <c:axPos val="b"/>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Actores con los que se relaciona (múltiples respuestas por empresa)</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700" spc="-1" strike="noStrike">
                <a:solidFill>
                  <a:srgbClr val="595959"/>
                </a:solidFill>
                <a:latin typeface="Calibri"/>
                <a:ea typeface="Calibri"/>
              </a:defRPr>
            </a:pPr>
          </a:p>
        </c:txPr>
        <c:crossAx val="88197854"/>
        <c:crosses val="autoZero"/>
        <c:auto val="1"/>
        <c:lblAlgn val="ctr"/>
        <c:lblOffset val="100"/>
        <c:noMultiLvlLbl val="0"/>
      </c:catAx>
      <c:valAx>
        <c:axId val="88197854"/>
        <c:scaling>
          <c:orientation val="minMax"/>
        </c:scaling>
        <c:delete val="0"/>
        <c:axPos val="l"/>
        <c:majorGridlines>
          <c:spPr>
            <a:ln w="9360">
              <a:solidFill>
                <a:srgbClr val="d9d9d9"/>
              </a:solidFill>
              <a:round/>
            </a:ln>
          </c:spPr>
        </c:majorGridlines>
        <c:title>
          <c:tx>
            <c:rich>
              <a:bodyPr rot="-540000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Número de empresas</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6028563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ea typeface="Calibri"/>
              </a:defRPr>
            </a:pPr>
            <a:r>
              <a:rPr b="0" sz="1100" spc="-1" strike="noStrike">
                <a:solidFill>
                  <a:srgbClr val="595959"/>
                </a:solidFill>
                <a:latin typeface="Calibri"/>
                <a:ea typeface="Calibri"/>
              </a:rPr>
              <a:t>Empresas de base científico-tecnológica en Chile por año de creación</a:t>
            </a:r>
          </a:p>
        </c:rich>
      </c:tx>
      <c:overlay val="0"/>
      <c:spPr>
        <a:noFill/>
        <a:ln w="0">
          <a:noFill/>
        </a:ln>
      </c:spPr>
    </c:title>
    <c:autoTitleDeleted val="0"/>
    <c:plotArea>
      <c:barChart>
        <c:barDir val="col"/>
        <c:grouping val="clustered"/>
        <c:varyColors val="0"/>
        <c:ser>
          <c:idx val="0"/>
          <c:order val="0"/>
          <c:tx>
            <c:strRef>
              <c:f>"Empresas de base científico-tecnológica en Chile por año de creación"</c:f>
              <c:strCache>
                <c:ptCount val="1"/>
                <c:pt idx="0">
                  <c:v>Empresas de base científico-tecnológica en Chile por año de creación</c:v>
                </c:pt>
              </c:strCache>
            </c:strRef>
          </c:tx>
          <c:spPr>
            <a:solidFill>
              <a:srgbClr val="4f81bd"/>
            </a:solidFill>
            <a:ln w="0">
              <a:noFill/>
            </a:ln>
          </c:spPr>
          <c:invertIfNegative val="0"/>
          <c:dLbls>
            <c:numFmt formatCode="General" sourceLinked="1"/>
            <c:txPr>
              <a:bodyPr wrap="square"/>
              <a:lstStyle/>
              <a:p>
                <a:pPr>
                  <a:defRPr b="0" sz="900" spc="-1" strike="noStrike">
                    <a:solidFill>
                      <a:srgbClr val="404040"/>
                    </a:solidFill>
                    <a:latin typeface="Calibri"/>
                    <a:ea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'1'!$B$4:$B$10</c:f>
              <c:strCache>
                <c:ptCount val="7"/>
                <c:pt idx="0">
                  <c:v>Antes de 1990</c:v>
                </c:pt>
                <c:pt idx="1">
                  <c:v>1990-1994</c:v>
                </c:pt>
                <c:pt idx="2">
                  <c:v>1995-1999</c:v>
                </c:pt>
                <c:pt idx="3">
                  <c:v>2000-2004</c:v>
                </c:pt>
                <c:pt idx="4">
                  <c:v>2005-2009</c:v>
                </c:pt>
                <c:pt idx="5">
                  <c:v>2010-2014</c:v>
                </c:pt>
                <c:pt idx="6">
                  <c:v>2015-2019</c:v>
                </c:pt>
              </c:strCache>
            </c:strRef>
          </c:cat>
          <c:val>
            <c:numRef>
              <c:f>'1'!$D$4:$D$10</c:f>
              <c:numCache>
                <c:formatCode>General</c:formatCode>
                <c:ptCount val="7"/>
                <c:pt idx="0">
                  <c:v>9</c:v>
                </c:pt>
                <c:pt idx="1">
                  <c:v>9</c:v>
                </c:pt>
                <c:pt idx="2">
                  <c:v>11</c:v>
                </c:pt>
                <c:pt idx="3">
                  <c:v>13</c:v>
                </c:pt>
                <c:pt idx="4">
                  <c:v>30</c:v>
                </c:pt>
                <c:pt idx="5">
                  <c:v>89</c:v>
                </c:pt>
                <c:pt idx="6">
                  <c:v>140</c:v>
                </c:pt>
              </c:numCache>
            </c:numRef>
          </c:val>
        </c:ser>
        <c:gapWidth val="219"/>
        <c:overlap val="-27"/>
        <c:axId val="53538865"/>
        <c:axId val="42626686"/>
      </c:barChart>
      <c:catAx>
        <c:axId val="53538865"/>
        <c:scaling>
          <c:orientation val="minMax"/>
        </c:scaling>
        <c:delete val="0"/>
        <c:axPos val="b"/>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Año de creación de la empresa</a:t>
                </a:r>
              </a:p>
            </c:rich>
          </c:tx>
          <c:overlay val="0"/>
          <c:spPr>
            <a:noFill/>
            <a:ln w="0">
              <a:noFill/>
            </a:ln>
          </c:spPr>
        </c:title>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ea typeface="Calibri"/>
              </a:defRPr>
            </a:pPr>
          </a:p>
        </c:txPr>
        <c:crossAx val="42626686"/>
        <c:crosses val="autoZero"/>
        <c:auto val="1"/>
        <c:lblAlgn val="ctr"/>
        <c:lblOffset val="100"/>
        <c:noMultiLvlLbl val="0"/>
      </c:catAx>
      <c:valAx>
        <c:axId val="42626686"/>
        <c:scaling>
          <c:orientation val="minMax"/>
        </c:scaling>
        <c:delete val="0"/>
        <c:axPos val="l"/>
        <c:majorGridlines>
          <c:spPr>
            <a:ln w="9360">
              <a:solidFill>
                <a:srgbClr val="d9d9d9"/>
              </a:solidFill>
              <a:round/>
            </a:ln>
          </c:spPr>
        </c:majorGridlines>
        <c:title>
          <c:tx>
            <c:rich>
              <a:bodyPr rot="-540000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Número de empresas</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53538865"/>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100" spc="-1" strike="noStrike">
                <a:solidFill>
                  <a:srgbClr val="595959"/>
                </a:solidFill>
                <a:latin typeface="Calibri"/>
                <a:ea typeface="Calibri"/>
              </a:defRPr>
            </a:pPr>
            <a:r>
              <a:rPr b="0" lang="en-US" sz="1100" spc="-1" strike="noStrike">
                <a:solidFill>
                  <a:srgbClr val="595959"/>
                </a:solidFill>
                <a:latin typeface="Calibri"/>
                <a:ea typeface="Calibri"/>
              </a:rPr>
              <a:t>Empresas de base científico-tecnológica en Chile por edad</a:t>
            </a:r>
          </a:p>
        </c:rich>
      </c:tx>
      <c:overlay val="0"/>
      <c:spPr>
        <a:noFill/>
        <a:ln w="0">
          <a:noFill/>
        </a:ln>
      </c:spPr>
    </c:title>
    <c:autoTitleDeleted val="0"/>
    <c:plotArea>
      <c:barChart>
        <c:barDir val="col"/>
        <c:grouping val="clustered"/>
        <c:varyColors val="0"/>
        <c:ser>
          <c:idx val="0"/>
          <c:order val="0"/>
          <c:tx>
            <c:strRef>
              <c:f>"Empresas de base científico-tecnológica en Chile por año de creación"</c:f>
              <c:strCache>
                <c:ptCount val="1"/>
                <c:pt idx="0">
                  <c:v>Empresas de base científico-tecnológica en Chile por año de creación</c:v>
                </c:pt>
              </c:strCache>
            </c:strRef>
          </c:tx>
          <c:spPr>
            <a:solidFill>
              <a:srgbClr val="4f81bd"/>
            </a:solidFill>
            <a:ln w="0">
              <a:noFill/>
            </a:ln>
          </c:spPr>
          <c:invertIfNegative val="0"/>
          <c:dLbls>
            <c:numFmt formatCode="General" sourceLinked="1"/>
            <c:txPr>
              <a:bodyPr wrap="square"/>
              <a:lstStyle/>
              <a:p>
                <a:pPr>
                  <a:defRPr b="0" sz="900" spc="-1" strike="noStrike">
                    <a:solidFill>
                      <a:srgbClr val="404040"/>
                    </a:solidFill>
                    <a:latin typeface="Calibri"/>
                    <a:ea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'1'!$C$10,'1'!$C$9,'1'!$C$8,'1'!$C$7,'1'!$C$6,'1'!$C$5,'1'!$C$4</c:f>
              <c:strCache>
                <c:ptCount val="7"/>
                <c:pt idx="0">
                  <c:v>Menos de 5 años</c:v>
                </c:pt>
                <c:pt idx="1">
                  <c:v>5 a 9 años</c:v>
                </c:pt>
                <c:pt idx="2">
                  <c:v>10 a 14 años</c:v>
                </c:pt>
                <c:pt idx="3">
                  <c:v>15 a 19 años</c:v>
                </c:pt>
                <c:pt idx="4">
                  <c:v>20 a 24 años</c:v>
                </c:pt>
                <c:pt idx="5">
                  <c:v>25 a 29 años</c:v>
                </c:pt>
                <c:pt idx="6">
                  <c:v>Más de 30 años</c:v>
                </c:pt>
              </c:strCache>
            </c:strRef>
          </c:cat>
          <c:val>
            <c:numRef>
              <c:f>'1'!$D$10,'1'!$D$9,'1'!$D$8,'1'!$D$7,'1'!$D$6,'1'!$D$5,'1'!$D$4</c:f>
              <c:numCache>
                <c:formatCode>General</c:formatCode>
                <c:ptCount val="7"/>
                <c:pt idx="0">
                  <c:v>140</c:v>
                </c:pt>
                <c:pt idx="1">
                  <c:v>89</c:v>
                </c:pt>
                <c:pt idx="2">
                  <c:v>30</c:v>
                </c:pt>
                <c:pt idx="3">
                  <c:v>13</c:v>
                </c:pt>
                <c:pt idx="4">
                  <c:v>11</c:v>
                </c:pt>
                <c:pt idx="5">
                  <c:v>9</c:v>
                </c:pt>
                <c:pt idx="6">
                  <c:v>9</c:v>
                </c:pt>
              </c:numCache>
            </c:numRef>
          </c:val>
        </c:ser>
        <c:gapWidth val="219"/>
        <c:overlap val="-27"/>
        <c:axId val="30840858"/>
        <c:axId val="73419539"/>
      </c:barChart>
      <c:catAx>
        <c:axId val="30840858"/>
        <c:scaling>
          <c:orientation val="minMax"/>
        </c:scaling>
        <c:delete val="0"/>
        <c:axPos val="b"/>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Años de edad de la empresa</a:t>
                </a:r>
              </a:p>
            </c:rich>
          </c:tx>
          <c:overlay val="0"/>
          <c:spPr>
            <a:noFill/>
            <a:ln w="0">
              <a:noFill/>
            </a:ln>
          </c:spPr>
        </c:title>
        <c:numFmt formatCode="0"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ea typeface="Calibri"/>
              </a:defRPr>
            </a:pPr>
          </a:p>
        </c:txPr>
        <c:crossAx val="73419539"/>
        <c:crosses val="autoZero"/>
        <c:auto val="1"/>
        <c:lblAlgn val="ctr"/>
        <c:lblOffset val="100"/>
        <c:noMultiLvlLbl val="0"/>
      </c:catAx>
      <c:valAx>
        <c:axId val="73419539"/>
        <c:scaling>
          <c:orientation val="minMax"/>
        </c:scaling>
        <c:delete val="0"/>
        <c:axPos val="l"/>
        <c:majorGridlines>
          <c:spPr>
            <a:ln w="9360">
              <a:solidFill>
                <a:srgbClr val="d9d9d9"/>
              </a:solidFill>
              <a:round/>
            </a:ln>
          </c:spPr>
        </c:majorGridlines>
        <c:title>
          <c:tx>
            <c:rich>
              <a:bodyPr rot="-540000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Número de empresas</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3084085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100" spc="-1" strike="noStrike">
                <a:solidFill>
                  <a:srgbClr val="595959"/>
                </a:solidFill>
                <a:latin typeface="Calibri"/>
                <a:ea typeface="Calibri"/>
              </a:defRPr>
            </a:pPr>
            <a:r>
              <a:rPr b="0" lang="en-US" sz="1100" spc="-1" strike="noStrike">
                <a:solidFill>
                  <a:srgbClr val="595959"/>
                </a:solidFill>
                <a:latin typeface="Calibri"/>
                <a:ea typeface="Calibri"/>
              </a:rPr>
              <a:t>Empresas de base científico-tecnológica en Chile por edad</a:t>
            </a:r>
          </a:p>
        </c:rich>
      </c:tx>
      <c:overlay val="0"/>
      <c:spPr>
        <a:noFill/>
        <a:ln w="0">
          <a:noFill/>
        </a:ln>
      </c:spPr>
    </c:title>
    <c:autoTitleDeleted val="0"/>
    <c:plotArea>
      <c:layout>
        <c:manualLayout>
          <c:layoutTarget val="inner"/>
          <c:xMode val="edge"/>
          <c:yMode val="edge"/>
          <c:x val="0.105396949550254"/>
          <c:y val="0.153222302679218"/>
          <c:w val="0.868791552600704"/>
          <c:h val="0.603765387400435"/>
        </c:manualLayout>
      </c:layout>
      <c:barChart>
        <c:barDir val="col"/>
        <c:grouping val="clustered"/>
        <c:varyColors val="0"/>
        <c:ser>
          <c:idx val="0"/>
          <c:order val="0"/>
          <c:tx>
            <c:strRef>
              <c:f>"Empresas de base científico-tecnológica en Chile por año de creación"</c:f>
              <c:strCache>
                <c:ptCount val="1"/>
                <c:pt idx="0">
                  <c:v>Empresas de base científico-tecnológica en Chile por año de creación</c:v>
                </c:pt>
              </c:strCache>
            </c:strRef>
          </c:tx>
          <c:spPr>
            <a:solidFill>
              <a:srgbClr val="4f81bd"/>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C$51,'1'!$C$50,'1'!$C$49,'1'!$C$48,'1'!$C$47,'1'!$C$46,'1'!$C$45,'1'!$C$44,'1'!$C$43,'1'!$C$42,'1'!$C$41,'1'!$C$40,'1'!$C$39,'1'!$C$38,'1'!$C$37,'1'!$C$36,'1'!$C$35,'1'!$C$34,'1'!$C$33,'1'!$C$32,'1'!$C$31,'1'!$C$30,'1'!$C$29,'1'!$C$28,'1'!$C$27,'1'!$C$26,'1'!$C$25,'1'!$C$24,'1'!$C$23,'1'!$C$22,'1'!$C$21,'1'!$C$20,'1'!$C$19,'1'!$C$18,'1'!$C$17,'1'!$C$16,'1'!$C$15,'1'!$C$14</c:f>
              <c:strCache>
                <c:ptCount val="38"/>
                <c:pt idx="0">
                  <c:v>Menos de 1</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33</c:v>
                </c:pt>
                <c:pt idx="33">
                  <c:v>50</c:v>
                </c:pt>
                <c:pt idx="34">
                  <c:v>54</c:v>
                </c:pt>
                <c:pt idx="35">
                  <c:v>59</c:v>
                </c:pt>
                <c:pt idx="36">
                  <c:v>72</c:v>
                </c:pt>
                <c:pt idx="37">
                  <c:v>86</c:v>
                </c:pt>
              </c:strCache>
            </c:strRef>
          </c:cat>
          <c:val>
            <c:numRef>
              <c:f>'1'!$D$51,'1'!$D$50,'1'!$D$49,'1'!$D$48,'1'!$D$47,'1'!$D$46,'1'!$D$45,'1'!$D$44,'1'!$D$43,'1'!$D$42,'1'!$D$41,'1'!$D$40,'1'!$D$39,'1'!$D$38,'1'!$D$37,'1'!$D$36,'1'!$D$35,'1'!$D$34,'1'!$D$33,'1'!$D$32,'1'!$D$31,'1'!$D$30,'1'!$D$29,'1'!$D$28,'1'!$D$27,'1'!$D$26,'1'!$D$25,'1'!$D$24,'1'!$D$23,'1'!$D$22,'1'!$D$21,'1'!$D$20,'1'!$D$19,'1'!$D$18,'1'!$D$17,'1'!$D$16,'1'!$D$15,'1'!$D$14</c:f>
              <c:numCache>
                <c:formatCode>General</c:formatCode>
                <c:ptCount val="38"/>
                <c:pt idx="0">
                  <c:v>18</c:v>
                </c:pt>
                <c:pt idx="1">
                  <c:v>23</c:v>
                </c:pt>
                <c:pt idx="2">
                  <c:v>29</c:v>
                </c:pt>
                <c:pt idx="3">
                  <c:v>38</c:v>
                </c:pt>
                <c:pt idx="4">
                  <c:v>32</c:v>
                </c:pt>
                <c:pt idx="5">
                  <c:v>27</c:v>
                </c:pt>
                <c:pt idx="6">
                  <c:v>16</c:v>
                </c:pt>
                <c:pt idx="7">
                  <c:v>21</c:v>
                </c:pt>
                <c:pt idx="8">
                  <c:v>12</c:v>
                </c:pt>
                <c:pt idx="9">
                  <c:v>13</c:v>
                </c:pt>
                <c:pt idx="10">
                  <c:v>8</c:v>
                </c:pt>
                <c:pt idx="11">
                  <c:v>7</c:v>
                </c:pt>
                <c:pt idx="12">
                  <c:v>5</c:v>
                </c:pt>
                <c:pt idx="13">
                  <c:v>8</c:v>
                </c:pt>
                <c:pt idx="14">
                  <c:v>2</c:v>
                </c:pt>
                <c:pt idx="15">
                  <c:v>2</c:v>
                </c:pt>
                <c:pt idx="16">
                  <c:v>4</c:v>
                </c:pt>
                <c:pt idx="17">
                  <c:v>2</c:v>
                </c:pt>
                <c:pt idx="18">
                  <c:v>3</c:v>
                </c:pt>
                <c:pt idx="19">
                  <c:v>2</c:v>
                </c:pt>
                <c:pt idx="20">
                  <c:v>3</c:v>
                </c:pt>
                <c:pt idx="21">
                  <c:v>3</c:v>
                </c:pt>
                <c:pt idx="22">
                  <c:v>3</c:v>
                </c:pt>
                <c:pt idx="23">
                  <c:v>1</c:v>
                </c:pt>
                <c:pt idx="24">
                  <c:v>1</c:v>
                </c:pt>
                <c:pt idx="25">
                  <c:v>1</c:v>
                </c:pt>
                <c:pt idx="26">
                  <c:v>3</c:v>
                </c:pt>
                <c:pt idx="27">
                  <c:v>2</c:v>
                </c:pt>
                <c:pt idx="28">
                  <c:v>1</c:v>
                </c:pt>
                <c:pt idx="29">
                  <c:v>2</c:v>
                </c:pt>
                <c:pt idx="30">
                  <c:v>1</c:v>
                </c:pt>
                <c:pt idx="31">
                  <c:v>1</c:v>
                </c:pt>
                <c:pt idx="32">
                  <c:v>1</c:v>
                </c:pt>
                <c:pt idx="33">
                  <c:v>1</c:v>
                </c:pt>
                <c:pt idx="34">
                  <c:v>1</c:v>
                </c:pt>
                <c:pt idx="35">
                  <c:v>1</c:v>
                </c:pt>
                <c:pt idx="36">
                  <c:v>2</c:v>
                </c:pt>
                <c:pt idx="37">
                  <c:v>1</c:v>
                </c:pt>
              </c:numCache>
            </c:numRef>
          </c:val>
        </c:ser>
        <c:gapWidth val="219"/>
        <c:overlap val="-27"/>
        <c:axId val="76677857"/>
        <c:axId val="11433876"/>
      </c:barChart>
      <c:catAx>
        <c:axId val="76677857"/>
        <c:scaling>
          <c:orientation val="minMax"/>
        </c:scaling>
        <c:delete val="0"/>
        <c:axPos val="b"/>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Años de edad de la empresa</a:t>
                </a:r>
              </a:p>
            </c:rich>
          </c:tx>
          <c:layout>
            <c:manualLayout>
              <c:xMode val="edge"/>
              <c:yMode val="edge"/>
              <c:x val="0.471255377395385"/>
              <c:y val="0.864301230992035"/>
            </c:manualLayout>
          </c:layout>
          <c:overlay val="0"/>
          <c:spPr>
            <a:noFill/>
            <a:ln w="0">
              <a:noFill/>
            </a:ln>
          </c:spPr>
        </c:title>
        <c:numFmt formatCode="0" sourceLinked="0"/>
        <c:majorTickMark val="none"/>
        <c:minorTickMark val="none"/>
        <c:tickLblPos val="nextTo"/>
        <c:spPr>
          <a:ln w="9360">
            <a:solidFill>
              <a:srgbClr val="d9d9d9"/>
            </a:solidFill>
            <a:round/>
          </a:ln>
        </c:spPr>
        <c:txPr>
          <a:bodyPr/>
          <a:lstStyle/>
          <a:p>
            <a:pPr>
              <a:defRPr b="0" sz="800" spc="-1" strike="noStrike">
                <a:solidFill>
                  <a:srgbClr val="595959"/>
                </a:solidFill>
                <a:latin typeface="Calibri"/>
                <a:ea typeface="Calibri"/>
              </a:defRPr>
            </a:pPr>
          </a:p>
        </c:txPr>
        <c:crossAx val="11433876"/>
        <c:crosses val="autoZero"/>
        <c:auto val="1"/>
        <c:lblAlgn val="ctr"/>
        <c:lblOffset val="100"/>
        <c:noMultiLvlLbl val="0"/>
      </c:catAx>
      <c:valAx>
        <c:axId val="11433876"/>
        <c:scaling>
          <c:orientation val="minMax"/>
        </c:scaling>
        <c:delete val="0"/>
        <c:axPos val="l"/>
        <c:majorGridlines>
          <c:spPr>
            <a:ln w="9360">
              <a:solidFill>
                <a:srgbClr val="d9d9d9"/>
              </a:solidFill>
              <a:round/>
            </a:ln>
          </c:spPr>
        </c:majorGridlines>
        <c:title>
          <c:tx>
            <c:rich>
              <a:bodyPr rot="-540000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Número de empresas</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76677857"/>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595959"/>
                </a:solidFill>
                <a:latin typeface="Calibri"/>
                <a:ea typeface="Calibri"/>
              </a:defRPr>
            </a:pPr>
            <a:r>
              <a:rPr b="0" sz="1200" spc="-1" strike="noStrike">
                <a:solidFill>
                  <a:srgbClr val="595959"/>
                </a:solidFill>
                <a:latin typeface="Calibri"/>
                <a:ea typeface="Calibri"/>
              </a:rPr>
              <a:t>Porcentaje de empresas por actividad económica</a:t>
            </a:r>
          </a:p>
        </c:rich>
      </c:tx>
      <c:overlay val="0"/>
      <c:spPr>
        <a:noFill/>
        <a:ln w="0">
          <a:noFill/>
        </a:ln>
      </c:spPr>
    </c:title>
    <c:autoTitleDeleted val="0"/>
    <c:plotArea>
      <c:layout>
        <c:manualLayout>
          <c:layoutTarget val="inner"/>
          <c:xMode val="edge"/>
          <c:yMode val="edge"/>
          <c:x val="0.423966082713383"/>
          <c:y val="0.222960329341317"/>
          <c:w val="0.522038236941045"/>
          <c:h val="0.740924401197605"/>
        </c:manualLayout>
      </c:layout>
      <c:barChart>
        <c:barDir val="bar"/>
        <c:grouping val="clustered"/>
        <c:varyColors val="0"/>
        <c:ser>
          <c:idx val="0"/>
          <c:order val="0"/>
          <c:tx>
            <c:strRef>
              <c:f>"Porcentaje de empresas por actividad económica"</c:f>
              <c:strCache>
                <c:ptCount val="1"/>
                <c:pt idx="0">
                  <c:v>Porcentaje de empresas por actividad económica</c:v>
                </c:pt>
              </c:strCache>
            </c:strRef>
          </c:tx>
          <c:spPr>
            <a:solidFill>
              <a:srgbClr val="4f81bd"/>
            </a:solidFill>
            <a:ln w="0">
              <a:noFill/>
            </a:ln>
          </c:spPr>
          <c:invertIfNegative val="0"/>
          <c:dLbls>
            <c:numFmt formatCode="0%" sourceLinked="1"/>
            <c:txPr>
              <a:bodyPr wrap="square"/>
              <a:lstStyle/>
              <a:p>
                <a:pPr>
                  <a:defRPr b="0" sz="900" spc="-1" strike="noStrike">
                    <a:solidFill>
                      <a:srgbClr val="404040"/>
                    </a:solidFill>
                    <a:latin typeface="Calibri"/>
                    <a:ea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'4'!$G$4:$G$21</c:f>
              <c:strCache>
                <c:ptCount val="18"/>
                <c:pt idx="0">
                  <c:v>Software y Tics</c:v>
                </c:pt>
                <c:pt idx="1">
                  <c:v>Salud</c:v>
                </c:pt>
                <c:pt idx="2">
                  <c:v>Agro</c:v>
                </c:pt>
                <c:pt idx="3">
                  <c:v>Servicios</c:v>
                </c:pt>
                <c:pt idx="4">
                  <c:v>Mineria</c:v>
                </c:pt>
                <c:pt idx="5">
                  <c:v>Industria alimenticia</c:v>
                </c:pt>
                <c:pt idx="6">
                  <c:v>Industria Química y Farmacéutica</c:v>
                </c:pt>
                <c:pt idx="7">
                  <c:v>Pesca</c:v>
                </c:pt>
                <c:pt idx="8">
                  <c:v>Energia</c:v>
                </c:pt>
                <c:pt idx="9">
                  <c:v>Construcción e inmobiliaria</c:v>
                </c:pt>
                <c:pt idx="10">
                  <c:v>Otra industria metalmecánica</c:v>
                </c:pt>
                <c:pt idx="11">
                  <c:v>Robótica y Mecatrónica</c:v>
                </c:pt>
                <c:pt idx="12">
                  <c:v>Otros</c:v>
                </c:pt>
                <c:pt idx="13">
                  <c:v>Forestal</c:v>
                </c:pt>
                <c:pt idx="14">
                  <c:v>Banca y Seguro</c:v>
                </c:pt>
                <c:pt idx="15">
                  <c:v>Comercio</c:v>
                </c:pt>
                <c:pt idx="16">
                  <c:v>Industria Metalmecánica</c:v>
                </c:pt>
                <c:pt idx="17">
                  <c:v>Petróleo e Hidrocarburo</c:v>
                </c:pt>
              </c:strCache>
            </c:strRef>
          </c:cat>
          <c:val>
            <c:numRef>
              <c:f>'4'!$I$4:$I$21</c:f>
              <c:numCache>
                <c:formatCode>General</c:formatCode>
                <c:ptCount val="18"/>
                <c:pt idx="0">
                  <c:v>0.142857142857143</c:v>
                </c:pt>
                <c:pt idx="1">
                  <c:v>0.129568106312292</c:v>
                </c:pt>
                <c:pt idx="2">
                  <c:v>0.122923588039867</c:v>
                </c:pt>
                <c:pt idx="3">
                  <c:v>0.106312292358804</c:v>
                </c:pt>
                <c:pt idx="4">
                  <c:v>0.0996677740863787</c:v>
                </c:pt>
                <c:pt idx="5">
                  <c:v>0.0764119601328904</c:v>
                </c:pt>
                <c:pt idx="6">
                  <c:v>0.053156146179402</c:v>
                </c:pt>
                <c:pt idx="7">
                  <c:v>0.0465116279069768</c:v>
                </c:pt>
                <c:pt idx="8">
                  <c:v>0.0465116279069768</c:v>
                </c:pt>
                <c:pt idx="9">
                  <c:v>0.0332225913621262</c:v>
                </c:pt>
                <c:pt idx="10">
                  <c:v>0.0332225913621262</c:v>
                </c:pt>
                <c:pt idx="11">
                  <c:v>0.0232558139534884</c:v>
                </c:pt>
                <c:pt idx="12">
                  <c:v>0.0232558139534884</c:v>
                </c:pt>
                <c:pt idx="13">
                  <c:v>0.0199335548172757</c:v>
                </c:pt>
                <c:pt idx="14">
                  <c:v>0.0132890365448505</c:v>
                </c:pt>
                <c:pt idx="15">
                  <c:v>0.0132890365448505</c:v>
                </c:pt>
                <c:pt idx="16">
                  <c:v>0.0132890365448505</c:v>
                </c:pt>
                <c:pt idx="17">
                  <c:v>0.00332225913621262</c:v>
                </c:pt>
              </c:numCache>
            </c:numRef>
          </c:val>
        </c:ser>
        <c:gapWidth val="219"/>
        <c:overlap val="0"/>
        <c:axId val="72974828"/>
        <c:axId val="83009341"/>
      </c:barChart>
      <c:catAx>
        <c:axId val="72974828"/>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1000" spc="-1" strike="noStrike">
                <a:solidFill>
                  <a:srgbClr val="595959"/>
                </a:solidFill>
                <a:latin typeface="Calibri"/>
                <a:ea typeface="Calibri"/>
              </a:defRPr>
            </a:pPr>
          </a:p>
        </c:txPr>
        <c:crossAx val="83009341"/>
        <c:crosses val="autoZero"/>
        <c:auto val="1"/>
        <c:lblAlgn val="ctr"/>
        <c:lblOffset val="100"/>
        <c:noMultiLvlLbl val="0"/>
      </c:catAx>
      <c:valAx>
        <c:axId val="83009341"/>
        <c:scaling>
          <c:orientation val="minMax"/>
          <c:max val="0.5"/>
        </c:scaling>
        <c:delete val="0"/>
        <c:axPos val="l"/>
        <c:majorGridlines>
          <c:spPr>
            <a:ln w="9360">
              <a:solidFill>
                <a:srgbClr val="d9d9d9"/>
              </a:solidFill>
              <a:round/>
            </a:ln>
          </c:spPr>
        </c:majorGridlines>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Porcentaje respecto al total de EBCT en Chile</a:t>
                </a:r>
              </a:p>
            </c:rich>
          </c:tx>
          <c:layout>
            <c:manualLayout>
              <c:xMode val="edge"/>
              <c:yMode val="edge"/>
              <c:x val="0.414126869850412"/>
              <c:y val="0.113678892215569"/>
            </c:manualLayout>
          </c:layout>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7297482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595959"/>
                </a:solidFill>
                <a:latin typeface="Calibri"/>
                <a:ea typeface="Calibri"/>
              </a:defRPr>
            </a:pPr>
            <a:r>
              <a:rPr b="0" sz="1200" spc="-1" strike="noStrike">
                <a:solidFill>
                  <a:srgbClr val="595959"/>
                </a:solidFill>
                <a:latin typeface="Calibri"/>
                <a:ea typeface="Calibri"/>
              </a:rPr>
              <a:t>¿Ha recibido apoyo con recursos financieros del Estado? (pueden marcar más de una)</a:t>
            </a:r>
          </a:p>
        </c:rich>
      </c:tx>
      <c:overlay val="0"/>
      <c:spPr>
        <a:noFill/>
        <a:ln w="0">
          <a:noFill/>
        </a:ln>
      </c:spPr>
    </c:title>
    <c:autoTitleDeleted val="0"/>
    <c:plotArea>
      <c:pieChart>
        <c:varyColors val="1"/>
        <c:ser>
          <c:idx val="0"/>
          <c:order val="0"/>
          <c:tx>
            <c:strRef>
              <c:f>'5'!$B$3</c:f>
              <c:strCache>
                <c:ptCount val="1"/>
                <c:pt idx="0">
                  <c:v>¿Ha recibido apoyo con recursos financieros del Estado? (pueden marcar más de una)</c:v>
                </c:pt>
              </c:strCache>
            </c:strRef>
          </c:tx>
          <c:spPr>
            <a:solidFill>
              <a:srgbClr val="4f81bd"/>
            </a:solidFill>
            <a:ln w="0">
              <a:noFill/>
            </a:ln>
          </c:spPr>
          <c:explosion val="0"/>
          <c:dPt>
            <c:idx val="0"/>
            <c:spPr>
              <a:solidFill>
                <a:srgbClr val="4f81bd"/>
              </a:solidFill>
              <a:ln w="19080">
                <a:solidFill>
                  <a:srgbClr val="ffffff"/>
                </a:solidFill>
                <a:round/>
              </a:ln>
            </c:spPr>
          </c:dPt>
          <c:dPt>
            <c:idx val="1"/>
            <c:spPr>
              <a:solidFill>
                <a:srgbClr val="c0504d"/>
              </a:solidFill>
              <a:ln w="19080">
                <a:solidFill>
                  <a:srgbClr val="ffffff"/>
                </a:solidFill>
                <a:round/>
              </a:ln>
            </c:spPr>
          </c:dPt>
          <c:dLbls>
            <c:numFmt formatCode="General" sourceLinked="1"/>
            <c:dLbl>
              <c:idx val="0"/>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dLbl>
              <c:idx val="1"/>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txPr>
              <a:bodyPr wrap="square"/>
              <a:lstStyle/>
              <a:p>
                <a:pPr>
                  <a:defRPr b="0" sz="900" spc="-1" strike="noStrike">
                    <a:solidFill>
                      <a:srgbClr val="ffffff"/>
                    </a:solidFill>
                    <a:latin typeface="Calibri"/>
                    <a:ea typeface="Calibri"/>
                  </a:defRPr>
                </a:pPr>
              </a:p>
            </c:txPr>
            <c:dLblPos val="bestFit"/>
            <c:showLegendKey val="0"/>
            <c:showVal val="1"/>
            <c:showCatName val="0"/>
            <c:showSerName val="0"/>
            <c:showPercent val="1"/>
            <c:separator>
</c:separator>
            <c:showLeaderLines val="1"/>
          </c:dLbls>
          <c:cat>
            <c:strRef>
              <c:f>'5'!$B$4:$B$5</c:f>
              <c:strCache>
                <c:ptCount val="2"/>
                <c:pt idx="0">
                  <c:v>No han recibido apoyo del Estado</c:v>
                </c:pt>
                <c:pt idx="1">
                  <c:v>Sí han recibido apoyo del Estado</c:v>
                </c:pt>
              </c:strCache>
            </c:strRef>
          </c:cat>
          <c:val>
            <c:numRef>
              <c:f>'5'!$C$4:$C$5</c:f>
              <c:numCache>
                <c:formatCode>General</c:formatCode>
                <c:ptCount val="2"/>
                <c:pt idx="0">
                  <c:v>59</c:v>
                </c:pt>
                <c:pt idx="1">
                  <c:v>240</c:v>
                </c:pt>
              </c:numCache>
            </c:numRef>
          </c:val>
        </c:ser>
        <c:firstSliceAng val="0"/>
      </c:pieChart>
      <c:spPr>
        <a:noFill/>
        <a:ln w="0">
          <a:noFill/>
        </a:ln>
      </c:spPr>
    </c:plotArea>
    <c:legend>
      <c:legendPos val="b"/>
      <c:overlay val="0"/>
      <c:spPr>
        <a:noFill/>
        <a:ln w="0">
          <a:noFill/>
        </a:ln>
      </c:spPr>
      <c:txPr>
        <a:bodyPr/>
        <a:lstStyle/>
        <a:p>
          <a:pPr>
            <a:defRPr b="0" sz="900" spc="-1" strike="noStrike">
              <a:solidFill>
                <a:srgbClr val="595959"/>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200" spc="-1" strike="noStrike">
                <a:solidFill>
                  <a:srgbClr val="595959"/>
                </a:solidFill>
                <a:latin typeface="Calibri"/>
                <a:ea typeface="Calibri"/>
              </a:defRPr>
            </a:pPr>
            <a:r>
              <a:rPr b="0" lang="en-US" sz="1200" spc="-1" strike="noStrike">
                <a:solidFill>
                  <a:srgbClr val="595959"/>
                </a:solidFill>
                <a:latin typeface="Calibri"/>
                <a:ea typeface="Calibri"/>
              </a:rPr>
              <a:t>Número de EBCT que han obtenido financiamiento desde el Estado por institución</a:t>
            </a:r>
          </a:p>
        </c:rich>
      </c:tx>
      <c:layout>
        <c:manualLayout>
          <c:xMode val="edge"/>
          <c:yMode val="edge"/>
          <c:x val="0.157944814462417"/>
          <c:y val="0.0139194139194139"/>
        </c:manualLayout>
      </c:layout>
      <c:overlay val="0"/>
      <c:spPr>
        <a:noFill/>
        <a:ln w="0">
          <a:noFill/>
        </a:ln>
      </c:spPr>
    </c:title>
    <c:autoTitleDeleted val="0"/>
    <c:plotArea>
      <c:layout>
        <c:manualLayout>
          <c:layoutTarget val="inner"/>
          <c:xMode val="edge"/>
          <c:yMode val="edge"/>
          <c:x val="0.190023107244801"/>
          <c:y val="0.327179487179487"/>
          <c:w val="0.760296316433329"/>
          <c:h val="0.621538461538461"/>
        </c:manualLayout>
      </c:layout>
      <c:barChart>
        <c:barDir val="bar"/>
        <c:grouping val="clustered"/>
        <c:varyColors val="0"/>
        <c:ser>
          <c:idx val="0"/>
          <c:order val="0"/>
          <c:tx>
            <c:strRef>
              <c:f>"Fuente de obtención de dicho financiamiento"</c:f>
              <c:strCache>
                <c:ptCount val="1"/>
                <c:pt idx="0">
                  <c:v>Fuente de obtención de dicho financiamiento</c:v>
                </c:pt>
              </c:strCache>
            </c:strRef>
          </c:tx>
          <c:spPr>
            <a:solidFill>
              <a:srgbClr val="4f81bd"/>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'5'!$B$6:$B$10</c:f>
              <c:strCache>
                <c:ptCount val="5"/>
                <c:pt idx="0">
                  <c:v>CORFO</c:v>
                </c:pt>
                <c:pt idx="1">
                  <c:v>Conicyt (ANID)</c:v>
                </c:pt>
                <c:pt idx="2">
                  <c:v>FIA</c:v>
                </c:pt>
                <c:pt idx="3">
                  <c:v>FIP</c:v>
                </c:pt>
                <c:pt idx="4">
                  <c:v>Otra</c:v>
                </c:pt>
              </c:strCache>
            </c:strRef>
          </c:cat>
          <c:val>
            <c:numRef>
              <c:f>'5'!$C$6:$C$10</c:f>
              <c:numCache>
                <c:formatCode>General</c:formatCode>
                <c:ptCount val="5"/>
                <c:pt idx="0">
                  <c:v>233</c:v>
                </c:pt>
                <c:pt idx="1">
                  <c:v>32</c:v>
                </c:pt>
                <c:pt idx="2">
                  <c:v>8</c:v>
                </c:pt>
                <c:pt idx="3">
                  <c:v>5</c:v>
                </c:pt>
                <c:pt idx="4">
                  <c:v>14</c:v>
                </c:pt>
              </c:numCache>
            </c:numRef>
          </c:val>
        </c:ser>
        <c:gapWidth val="182"/>
        <c:overlap val="0"/>
        <c:axId val="1756312"/>
        <c:axId val="71702495"/>
      </c:barChart>
      <c:catAx>
        <c:axId val="1756312"/>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ea typeface="Calibri"/>
              </a:defRPr>
            </a:pPr>
          </a:p>
        </c:txPr>
        <c:crossAx val="71702495"/>
        <c:crosses val="autoZero"/>
        <c:auto val="1"/>
        <c:lblAlgn val="ctr"/>
        <c:lblOffset val="100"/>
        <c:noMultiLvlLbl val="0"/>
      </c:catAx>
      <c:valAx>
        <c:axId val="71702495"/>
        <c:scaling>
          <c:orientation val="minMax"/>
        </c:scaling>
        <c:delete val="0"/>
        <c:axPos val="l"/>
        <c:majorGridlines>
          <c:spPr>
            <a:ln w="9360">
              <a:solidFill>
                <a:srgbClr val="d9d9d9"/>
              </a:solidFill>
              <a:round/>
            </a:ln>
          </c:spPr>
        </c:majorGridlines>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Número de empresas</a:t>
                </a:r>
              </a:p>
            </c:rich>
          </c:tx>
          <c:layout>
            <c:manualLayout>
              <c:xMode val="edge"/>
              <c:yMode val="edge"/>
              <c:x val="0.440464863395406"/>
              <c:y val="0.166153846153846"/>
            </c:manualLayout>
          </c:layout>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1756312"/>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595959"/>
                </a:solidFill>
                <a:latin typeface="Calibri"/>
                <a:ea typeface="Calibri"/>
              </a:defRPr>
            </a:pPr>
            <a:r>
              <a:rPr b="0" sz="1200" spc="-1" strike="noStrike">
                <a:solidFill>
                  <a:srgbClr val="595959"/>
                </a:solidFill>
                <a:latin typeface="Calibri"/>
                <a:ea typeface="Calibri"/>
              </a:rPr>
              <a:t>EBCT en Chile por tamaño de empresa</a:t>
            </a:r>
          </a:p>
        </c:rich>
      </c:tx>
      <c:overlay val="0"/>
      <c:spPr>
        <a:noFill/>
        <a:ln w="0">
          <a:noFill/>
        </a:ln>
      </c:spPr>
    </c:title>
    <c:autoTitleDeleted val="0"/>
    <c:plotArea>
      <c:layout>
        <c:manualLayout>
          <c:layoutTarget val="inner"/>
          <c:xMode val="edge"/>
          <c:yMode val="edge"/>
          <c:x val="0.307672699464695"/>
          <c:y val="0.160006171887054"/>
          <c:w val="0.409465545076047"/>
          <c:h val="0.682456411047678"/>
        </c:manualLayout>
      </c:layout>
      <c:pieChart>
        <c:varyColors val="1"/>
        <c:ser>
          <c:idx val="0"/>
          <c:order val="0"/>
          <c:tx>
            <c:strRef>
              <c:f>"EBCT en Chile por tamaño de empresa"</c:f>
              <c:strCache>
                <c:ptCount val="1"/>
                <c:pt idx="0">
                  <c:v>EBCT en Chile por tamaño de empresa</c:v>
                </c:pt>
              </c:strCache>
            </c:strRef>
          </c:tx>
          <c:spPr>
            <a:solidFill>
              <a:srgbClr val="4f81bd"/>
            </a:solidFill>
            <a:ln w="0">
              <a:noFill/>
            </a:ln>
          </c:spPr>
          <c:explosion val="0"/>
          <c:dPt>
            <c:idx val="0"/>
            <c:spPr>
              <a:solidFill>
                <a:srgbClr val="4f81bd"/>
              </a:solidFill>
              <a:ln w="19080">
                <a:solidFill>
                  <a:srgbClr val="ffffff"/>
                </a:solidFill>
                <a:round/>
              </a:ln>
            </c:spPr>
          </c:dPt>
          <c:dPt>
            <c:idx val="1"/>
            <c:spPr>
              <a:solidFill>
                <a:srgbClr val="c0504d"/>
              </a:solidFill>
              <a:ln w="19080">
                <a:solidFill>
                  <a:srgbClr val="ffffff"/>
                </a:solidFill>
                <a:round/>
              </a:ln>
            </c:spPr>
          </c:dPt>
          <c:dPt>
            <c:idx val="2"/>
            <c:spPr>
              <a:solidFill>
                <a:srgbClr val="9bbb59"/>
              </a:solidFill>
              <a:ln w="19080">
                <a:solidFill>
                  <a:srgbClr val="ffffff"/>
                </a:solidFill>
                <a:round/>
              </a:ln>
            </c:spPr>
          </c:dPt>
          <c:dPt>
            <c:idx val="3"/>
            <c:spPr>
              <a:solidFill>
                <a:srgbClr val="8064a2"/>
              </a:solidFill>
              <a:ln w="19080">
                <a:solidFill>
                  <a:srgbClr val="ffffff"/>
                </a:solidFill>
                <a:round/>
              </a:ln>
            </c:spPr>
          </c:dPt>
          <c:dPt>
            <c:idx val="4"/>
            <c:spPr>
              <a:solidFill>
                <a:srgbClr val="4bacc6"/>
              </a:solidFill>
              <a:ln w="19080">
                <a:solidFill>
                  <a:srgbClr val="ffffff"/>
                </a:solidFill>
                <a:round/>
              </a:ln>
            </c:spPr>
          </c:dPt>
          <c:dLbls>
            <c:numFmt formatCode="General" sourceLinked="1"/>
            <c:dLbl>
              <c:idx val="0"/>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dLbl>
              <c:idx val="1"/>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dLbl>
              <c:idx val="2"/>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dLbl>
              <c:idx val="3"/>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dLbl>
              <c:idx val="4"/>
              <c:numFmt formatCode="General" sourceLinked="1"/>
              <c:txPr>
                <a:bodyPr wrap="square"/>
                <a:lstStyle/>
                <a:p>
                  <a:pPr>
                    <a:defRPr b="0" sz="900" spc="-1" strike="noStrike">
                      <a:solidFill>
                        <a:srgbClr val="ffffff"/>
                      </a:solidFill>
                      <a:latin typeface="Calibri"/>
                    </a:defRPr>
                  </a:pPr>
                </a:p>
              </c:txPr>
              <c:dLblPos val="bestFit"/>
              <c:showLegendKey val="0"/>
              <c:showVal val="1"/>
              <c:showCatName val="0"/>
              <c:showSerName val="0"/>
              <c:showPercent val="1"/>
              <c:separator>
</c:separator>
            </c:dLbl>
            <c:txPr>
              <a:bodyPr wrap="square"/>
              <a:lstStyle/>
              <a:p>
                <a:pPr>
                  <a:defRPr b="0" sz="900" spc="-1" strike="noStrike">
                    <a:solidFill>
                      <a:srgbClr val="ffffff"/>
                    </a:solidFill>
                    <a:latin typeface="Calibri"/>
                    <a:ea typeface="Calibri"/>
                  </a:defRPr>
                </a:pPr>
              </a:p>
            </c:txPr>
            <c:dLblPos val="bestFit"/>
            <c:showLegendKey val="0"/>
            <c:showVal val="1"/>
            <c:showCatName val="0"/>
            <c:showSerName val="0"/>
            <c:showPercent val="1"/>
            <c:separator>
</c:separator>
            <c:showLeaderLines val="1"/>
          </c:dLbls>
          <c:cat>
            <c:strRef>
              <c:f>'6'!$B$4:$B$8</c:f>
              <c:strCache>
                <c:ptCount val="5"/>
                <c:pt idx="0">
                  <c:v>Grandes empresas</c:v>
                </c:pt>
                <c:pt idx="1">
                  <c:v>Mediana empresa</c:v>
                </c:pt>
                <c:pt idx="2">
                  <c:v>Microempresas</c:v>
                </c:pt>
                <c:pt idx="3">
                  <c:v>Pequeña empresa</c:v>
                </c:pt>
                <c:pt idx="4">
                  <c:v>Sin Ventas</c:v>
                </c:pt>
              </c:strCache>
            </c:strRef>
          </c:cat>
          <c:val>
            <c:numRef>
              <c:f>'6'!$C$4:$C$8</c:f>
              <c:numCache>
                <c:formatCode>General</c:formatCode>
                <c:ptCount val="5"/>
                <c:pt idx="0">
                  <c:v>33</c:v>
                </c:pt>
                <c:pt idx="1">
                  <c:v>42</c:v>
                </c:pt>
                <c:pt idx="2">
                  <c:v>61</c:v>
                </c:pt>
                <c:pt idx="3">
                  <c:v>98</c:v>
                </c:pt>
                <c:pt idx="4">
                  <c:v>67</c:v>
                </c:pt>
              </c:numCache>
            </c:numRef>
          </c:val>
        </c:ser>
        <c:firstSliceAng val="0"/>
      </c:pieChart>
      <c:spPr>
        <a:noFill/>
        <a:ln w="0">
          <a:noFill/>
        </a:ln>
      </c:spPr>
    </c:plotArea>
    <c:legend>
      <c:legendPos val="b"/>
      <c:layout>
        <c:manualLayout>
          <c:xMode val="edge"/>
          <c:yMode val="edge"/>
          <c:x val="0.000493438320209974"/>
          <c:y val="0.855322980460776"/>
          <c:w val="0.993951006124235"/>
          <c:h val="0.144677019539224"/>
        </c:manualLayout>
      </c:layout>
      <c:overlay val="0"/>
      <c:spPr>
        <a:noFill/>
        <a:ln w="0">
          <a:noFill/>
        </a:ln>
      </c:spPr>
      <c:txPr>
        <a:bodyPr/>
        <a:lstStyle/>
        <a:p>
          <a:pPr>
            <a:defRPr b="0" sz="1050" spc="-1" strike="noStrike">
              <a:solidFill>
                <a:srgbClr val="595959"/>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ea typeface="Calibri"/>
              </a:defRPr>
            </a:pPr>
            <a:r>
              <a:rPr b="0" sz="1100" spc="-1" strike="noStrike">
                <a:solidFill>
                  <a:srgbClr val="595959"/>
                </a:solidFill>
                <a:latin typeface="Calibri"/>
                <a:ea typeface="Calibri"/>
              </a:rPr>
              <a:t>EBCT según porcentaje de sus ventas que fueron exportaciones</a:t>
            </a:r>
          </a:p>
        </c:rich>
      </c:tx>
      <c:overlay val="0"/>
      <c:spPr>
        <a:noFill/>
        <a:ln w="0">
          <a:noFill/>
        </a:ln>
      </c:spPr>
    </c:title>
    <c:autoTitleDeleted val="0"/>
    <c:plotArea>
      <c:barChart>
        <c:barDir val="col"/>
        <c:grouping val="clustered"/>
        <c:varyColors val="0"/>
        <c:ser>
          <c:idx val="0"/>
          <c:order val="0"/>
          <c:tx>
            <c:strRef>
              <c:f>"EBCT según porcentaje de sus ventas que fueron exportaciones"</c:f>
              <c:strCache>
                <c:ptCount val="1"/>
                <c:pt idx="0">
                  <c:v>EBCT según porcentaje de sus ventas que fueron exportaciones</c:v>
                </c:pt>
              </c:strCache>
            </c:strRef>
          </c:tx>
          <c:spPr>
            <a:solidFill>
              <a:srgbClr val="4f81bd"/>
            </a:solidFill>
            <a:ln w="0">
              <a:noFill/>
            </a:ln>
          </c:spPr>
          <c:invertIfNegative val="0"/>
          <c:dLbls>
            <c:numFmt formatCode="General" sourceLinked="1"/>
            <c:txPr>
              <a:bodyPr wrap="square"/>
              <a:lstStyle/>
              <a:p>
                <a:pPr>
                  <a:defRPr b="0" sz="900" spc="-1" strike="noStrike">
                    <a:solidFill>
                      <a:srgbClr val="404040"/>
                    </a:solidFill>
                    <a:latin typeface="Calibri"/>
                    <a:ea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'6'!$B$12:$B$17</c:f>
              <c:strCache>
                <c:ptCount val="6"/>
                <c:pt idx="0">
                  <c:v>No exportaron</c:v>
                </c:pt>
                <c:pt idx="1">
                  <c:v>Hasta 4%</c:v>
                </c:pt>
                <c:pt idx="2">
                  <c:v>Entre 5% y 9%</c:v>
                </c:pt>
                <c:pt idx="3">
                  <c:v>Entre 10% y 24%</c:v>
                </c:pt>
                <c:pt idx="4">
                  <c:v>Entre 25% y 49%</c:v>
                </c:pt>
                <c:pt idx="5">
                  <c:v>50% ó más</c:v>
                </c:pt>
              </c:strCache>
            </c:strRef>
          </c:cat>
          <c:val>
            <c:numRef>
              <c:f>'6'!$C$12:$C$17</c:f>
              <c:numCache>
                <c:formatCode>General</c:formatCode>
                <c:ptCount val="6"/>
                <c:pt idx="0">
                  <c:v>205</c:v>
                </c:pt>
                <c:pt idx="1">
                  <c:v>20</c:v>
                </c:pt>
                <c:pt idx="2">
                  <c:v>21</c:v>
                </c:pt>
                <c:pt idx="3">
                  <c:v>18</c:v>
                </c:pt>
                <c:pt idx="4">
                  <c:v>13</c:v>
                </c:pt>
                <c:pt idx="5">
                  <c:v>24</c:v>
                </c:pt>
              </c:numCache>
            </c:numRef>
          </c:val>
        </c:ser>
        <c:gapWidth val="219"/>
        <c:overlap val="-27"/>
        <c:axId val="4400176"/>
        <c:axId val="39823654"/>
      </c:barChart>
      <c:catAx>
        <c:axId val="4400176"/>
        <c:scaling>
          <c:orientation val="minMax"/>
        </c:scaling>
        <c:delete val="0"/>
        <c:axPos val="b"/>
        <c:title>
          <c:tx>
            <c:rich>
              <a:bodyPr rot="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Porcentaje de ventas que fueron exportaciones</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ea typeface="Calibri"/>
              </a:defRPr>
            </a:pPr>
          </a:p>
        </c:txPr>
        <c:crossAx val="39823654"/>
        <c:crosses val="autoZero"/>
        <c:auto val="1"/>
        <c:lblAlgn val="ctr"/>
        <c:lblOffset val="100"/>
        <c:noMultiLvlLbl val="0"/>
      </c:catAx>
      <c:valAx>
        <c:axId val="39823654"/>
        <c:scaling>
          <c:orientation val="minMax"/>
        </c:scaling>
        <c:delete val="0"/>
        <c:axPos val="l"/>
        <c:majorGridlines>
          <c:spPr>
            <a:ln w="9360">
              <a:solidFill>
                <a:srgbClr val="d9d9d9"/>
              </a:solidFill>
              <a:round/>
            </a:ln>
          </c:spPr>
        </c:majorGridlines>
        <c:title>
          <c:tx>
            <c:rich>
              <a:bodyPr rot="-5400000"/>
              <a:lstStyle/>
              <a:p>
                <a:pPr>
                  <a:defRPr b="0" lang="es-CL" sz="1000" spc="-1" strike="noStrike">
                    <a:solidFill>
                      <a:srgbClr val="595959"/>
                    </a:solidFill>
                    <a:latin typeface="Calibri"/>
                    <a:ea typeface="Calibri"/>
                  </a:defRPr>
                </a:pPr>
                <a:r>
                  <a:rPr b="0" lang="es-CL" sz="1000" spc="-1" strike="noStrike">
                    <a:solidFill>
                      <a:srgbClr val="595959"/>
                    </a:solidFill>
                    <a:latin typeface="Calibri"/>
                    <a:ea typeface="Calibri"/>
                  </a:rPr>
                  <a:t>Número de empresas</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ea typeface="Calibri"/>
              </a:defRPr>
            </a:pPr>
          </a:p>
        </c:txPr>
        <c:crossAx val="4400176"/>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
</Relationships>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
</Relationships>
</file>

<file path=xl/drawings/_rels/drawing5.xml.rels><?xml version="1.0" encoding="UTF-8"?>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
</Relationships>
</file>

<file path=xl/drawings/_rels/drawing7.xml.rels><?xml version="1.0" encoding="UTF-8"?>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23760</xdr:colOff>
      <xdr:row>1</xdr:row>
      <xdr:rowOff>19080</xdr:rowOff>
    </xdr:from>
    <xdr:to>
      <xdr:col>11</xdr:col>
      <xdr:colOff>437400</xdr:colOff>
      <xdr:row>14</xdr:row>
      <xdr:rowOff>27720</xdr:rowOff>
    </xdr:to>
    <xdr:graphicFrame>
      <xdr:nvGraphicFramePr>
        <xdr:cNvPr id="0" name="Gráfico 1"/>
        <xdr:cNvGraphicFramePr/>
      </xdr:nvGraphicFramePr>
      <xdr:xfrm>
        <a:off x="4165200" y="181080"/>
        <a:ext cx="5522760" cy="255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466560</xdr:colOff>
      <xdr:row>1</xdr:row>
      <xdr:rowOff>28440</xdr:rowOff>
    </xdr:from>
    <xdr:to>
      <xdr:col>17</xdr:col>
      <xdr:colOff>8640</xdr:colOff>
      <xdr:row>14</xdr:row>
      <xdr:rowOff>8640</xdr:rowOff>
    </xdr:to>
    <xdr:graphicFrame>
      <xdr:nvGraphicFramePr>
        <xdr:cNvPr id="1" name="Gráfico 4"/>
        <xdr:cNvGraphicFramePr/>
      </xdr:nvGraphicFramePr>
      <xdr:xfrm>
        <a:off x="9717120" y="190440"/>
        <a:ext cx="4651560" cy="2523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442800</xdr:colOff>
      <xdr:row>14</xdr:row>
      <xdr:rowOff>19080</xdr:rowOff>
    </xdr:from>
    <xdr:to>
      <xdr:col>16</xdr:col>
      <xdr:colOff>822960</xdr:colOff>
      <xdr:row>29</xdr:row>
      <xdr:rowOff>46800</xdr:rowOff>
    </xdr:to>
    <xdr:graphicFrame>
      <xdr:nvGraphicFramePr>
        <xdr:cNvPr id="2" name="Gráfico 7"/>
        <xdr:cNvGraphicFramePr/>
      </xdr:nvGraphicFramePr>
      <xdr:xfrm>
        <a:off x="9693360" y="2724120"/>
        <a:ext cx="4637880" cy="2456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0</xdr:colOff>
      <xdr:row>14</xdr:row>
      <xdr:rowOff>38160</xdr:rowOff>
    </xdr:from>
    <xdr:to>
      <xdr:col>11</xdr:col>
      <xdr:colOff>413640</xdr:colOff>
      <xdr:row>29</xdr:row>
      <xdr:rowOff>94680</xdr:rowOff>
    </xdr:to>
    <xdr:graphicFrame>
      <xdr:nvGraphicFramePr>
        <xdr:cNvPr id="3" name="Gráfico 8"/>
        <xdr:cNvGraphicFramePr/>
      </xdr:nvGraphicFramePr>
      <xdr:xfrm>
        <a:off x="4141440" y="2743200"/>
        <a:ext cx="5522760" cy="24854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174240</xdr:colOff>
      <xdr:row>1</xdr:row>
      <xdr:rowOff>152280</xdr:rowOff>
    </xdr:from>
    <xdr:to>
      <xdr:col>14</xdr:col>
      <xdr:colOff>416520</xdr:colOff>
      <xdr:row>21</xdr:row>
      <xdr:rowOff>123120</xdr:rowOff>
    </xdr:to>
    <xdr:graphicFrame>
      <xdr:nvGraphicFramePr>
        <xdr:cNvPr id="4" name="Gráfico 1"/>
        <xdr:cNvGraphicFramePr/>
      </xdr:nvGraphicFramePr>
      <xdr:xfrm>
        <a:off x="9507600" y="314280"/>
        <a:ext cx="4500000" cy="3847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23760</xdr:colOff>
      <xdr:row>0</xdr:row>
      <xdr:rowOff>0</xdr:rowOff>
    </xdr:from>
    <xdr:to>
      <xdr:col>10</xdr:col>
      <xdr:colOff>403920</xdr:colOff>
      <xdr:row>13</xdr:row>
      <xdr:rowOff>123120</xdr:rowOff>
    </xdr:to>
    <xdr:graphicFrame>
      <xdr:nvGraphicFramePr>
        <xdr:cNvPr id="5" name="Gráfico 1"/>
        <xdr:cNvGraphicFramePr/>
      </xdr:nvGraphicFramePr>
      <xdr:xfrm>
        <a:off x="7091280" y="0"/>
        <a:ext cx="4637880" cy="2485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53280</xdr:colOff>
      <xdr:row>13</xdr:row>
      <xdr:rowOff>9360</xdr:rowOff>
    </xdr:from>
    <xdr:to>
      <xdr:col>4</xdr:col>
      <xdr:colOff>504360</xdr:colOff>
      <xdr:row>28</xdr:row>
      <xdr:rowOff>37080</xdr:rowOff>
    </xdr:to>
    <xdr:graphicFrame>
      <xdr:nvGraphicFramePr>
        <xdr:cNvPr id="6" name="Gráfico 2"/>
        <xdr:cNvGraphicFramePr/>
      </xdr:nvGraphicFramePr>
      <xdr:xfrm>
        <a:off x="285840" y="2371680"/>
        <a:ext cx="5296680" cy="2456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100080</xdr:colOff>
      <xdr:row>1</xdr:row>
      <xdr:rowOff>76320</xdr:rowOff>
    </xdr:from>
    <xdr:to>
      <xdr:col>7</xdr:col>
      <xdr:colOff>713880</xdr:colOff>
      <xdr:row>13</xdr:row>
      <xdr:rowOff>123120</xdr:rowOff>
    </xdr:to>
    <xdr:graphicFrame>
      <xdr:nvGraphicFramePr>
        <xdr:cNvPr id="7" name="Gráfico 1"/>
        <xdr:cNvGraphicFramePr/>
      </xdr:nvGraphicFramePr>
      <xdr:xfrm>
        <a:off x="5039280" y="238320"/>
        <a:ext cx="4236480" cy="233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709560</xdr:colOff>
      <xdr:row>1</xdr:row>
      <xdr:rowOff>76320</xdr:rowOff>
    </xdr:from>
    <xdr:to>
      <xdr:col>11</xdr:col>
      <xdr:colOff>670680</xdr:colOff>
      <xdr:row>13</xdr:row>
      <xdr:rowOff>113760</xdr:rowOff>
    </xdr:to>
    <xdr:graphicFrame>
      <xdr:nvGraphicFramePr>
        <xdr:cNvPr id="8" name="Gráfico 2"/>
        <xdr:cNvGraphicFramePr/>
      </xdr:nvGraphicFramePr>
      <xdr:xfrm>
        <a:off x="9271440" y="238320"/>
        <a:ext cx="4637160" cy="2323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147600</xdr:colOff>
      <xdr:row>14</xdr:row>
      <xdr:rowOff>133200</xdr:rowOff>
    </xdr:from>
    <xdr:to>
      <xdr:col>11</xdr:col>
      <xdr:colOff>313560</xdr:colOff>
      <xdr:row>28</xdr:row>
      <xdr:rowOff>132480</xdr:rowOff>
    </xdr:to>
    <xdr:graphicFrame>
      <xdr:nvGraphicFramePr>
        <xdr:cNvPr id="9" name="Gráfico 3"/>
        <xdr:cNvGraphicFramePr/>
      </xdr:nvGraphicFramePr>
      <xdr:xfrm>
        <a:off x="6371280" y="2743200"/>
        <a:ext cx="7180200" cy="2437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133200</xdr:colOff>
      <xdr:row>1</xdr:row>
      <xdr:rowOff>123840</xdr:rowOff>
    </xdr:from>
    <xdr:to>
      <xdr:col>6</xdr:col>
      <xdr:colOff>780120</xdr:colOff>
      <xdr:row>12</xdr:row>
      <xdr:rowOff>161280</xdr:rowOff>
    </xdr:to>
    <xdr:graphicFrame>
      <xdr:nvGraphicFramePr>
        <xdr:cNvPr id="10" name="Gráfico 3"/>
        <xdr:cNvGraphicFramePr/>
      </xdr:nvGraphicFramePr>
      <xdr:xfrm>
        <a:off x="6262200" y="295200"/>
        <a:ext cx="3085920" cy="2266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781200</xdr:colOff>
      <xdr:row>1</xdr:row>
      <xdr:rowOff>114480</xdr:rowOff>
    </xdr:from>
    <xdr:to>
      <xdr:col>10</xdr:col>
      <xdr:colOff>123120</xdr:colOff>
      <xdr:row>12</xdr:row>
      <xdr:rowOff>151920</xdr:rowOff>
    </xdr:to>
    <xdr:graphicFrame>
      <xdr:nvGraphicFramePr>
        <xdr:cNvPr id="11" name="Gráfico 4"/>
        <xdr:cNvGraphicFramePr/>
      </xdr:nvGraphicFramePr>
      <xdr:xfrm>
        <a:off x="9349200" y="285840"/>
        <a:ext cx="3042720" cy="22665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271080</xdr:colOff>
      <xdr:row>23</xdr:row>
      <xdr:rowOff>82440</xdr:rowOff>
    </xdr:from>
    <xdr:to>
      <xdr:col>3</xdr:col>
      <xdr:colOff>634320</xdr:colOff>
      <xdr:row>38</xdr:row>
      <xdr:rowOff>127080</xdr:rowOff>
    </xdr:to>
    <xdr:graphicFrame>
      <xdr:nvGraphicFramePr>
        <xdr:cNvPr id="12" name="Gráfico 5"/>
        <xdr:cNvGraphicFramePr/>
      </xdr:nvGraphicFramePr>
      <xdr:xfrm>
        <a:off x="271080" y="4626000"/>
        <a:ext cx="4982760" cy="2616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714240</xdr:colOff>
      <xdr:row>23</xdr:row>
      <xdr:rowOff>25560</xdr:rowOff>
    </xdr:from>
    <xdr:to>
      <xdr:col>9</xdr:col>
      <xdr:colOff>617040</xdr:colOff>
      <xdr:row>39</xdr:row>
      <xdr:rowOff>24840</xdr:rowOff>
    </xdr:to>
    <xdr:graphicFrame>
      <xdr:nvGraphicFramePr>
        <xdr:cNvPr id="13" name="Gráfico 1"/>
        <xdr:cNvGraphicFramePr/>
      </xdr:nvGraphicFramePr>
      <xdr:xfrm>
        <a:off x="5333760" y="4569120"/>
        <a:ext cx="6730920" cy="274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0.14359824580169</cdr:x>
      <cdr:y>0.106444415277595</cdr:y>
    </cdr:from>
    <cdr:to>
      <cdr:x>0.277409348593432</cdr:x>
      <cdr:y>0.191101194382465</cdr:y>
    </cdr:to>
    <cdr:sp>
      <cdr:nvSpPr>
        <cdr:cNvPr id="14" name="CuadroTexto 1"/>
        <cdr:cNvSpPr/>
      </cdr:nvSpPr>
      <cdr:spPr>
        <a:xfrm>
          <a:off x="966600" y="291960"/>
          <a:ext cx="900720" cy="232200"/>
        </a:xfrm>
        <a:prstGeom prst="rect">
          <a:avLst/>
        </a:prstGeom>
        <a:noFill/>
        <a:ln w="0">
          <a:noFill/>
        </a:ln>
      </cdr:spPr>
      <cdr:style>
        <a:lnRef idx="0"/>
        <a:fillRef idx="0"/>
        <a:effectRef idx="0"/>
        <a:fontRef idx="minor"/>
      </cdr:style>
      <cdr:txBody>
        <a:bodyPr vertOverflow="clip" lIns="90000" rIns="90000" tIns="45000" bIns="45000" anchor="t">
          <a:noAutofit/>
        </a:bodyPr>
        <a:p>
          <a:pPr>
            <a:lnSpc>
              <a:spcPct val="100000"/>
            </a:lnSpc>
          </a:pPr>
          <a:r>
            <a:rPr b="0" lang="es-CL" sz="900" spc="-1" strike="noStrike">
              <a:solidFill>
                <a:srgbClr val="404040"/>
              </a:solidFill>
              <a:latin typeface="Times New Roman"/>
            </a:rPr>
            <a:t>Grandes</a:t>
          </a:r>
          <a:endParaRPr b="0" sz="900" spc="-1" strike="noStrike">
            <a:latin typeface="Times New Roman"/>
          </a:endParaRPr>
        </a:p>
      </cdr:txBody>
    </cdr:sp>
  </cdr:relSizeAnchor>
  <cdr:relSizeAnchor>
    <cdr:from>
      <cdr:x>0.381965985666916</cdr:x>
      <cdr:y>0.0956818480115501</cdr:y>
    </cdr:from>
    <cdr:to>
      <cdr:x>0.515777088458659</cdr:x>
      <cdr:y>0.180338627116419</cdr:y>
    </cdr:to>
    <cdr:sp>
      <cdr:nvSpPr>
        <cdr:cNvPr id="15" name="CuadroTexto 1"/>
        <cdr:cNvSpPr/>
      </cdr:nvSpPr>
      <cdr:spPr>
        <a:xfrm>
          <a:off x="2571120" y="262440"/>
          <a:ext cx="900720" cy="23220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0" lang="es-CL" sz="900" spc="-1" strike="noStrike">
              <a:solidFill>
                <a:srgbClr val="404040"/>
              </a:solidFill>
              <a:latin typeface="Calibri"/>
              <a:ea typeface="Calibri"/>
            </a:rPr>
            <a:t>Medianas</a:t>
          </a:r>
          <a:endParaRPr b="0" sz="900" spc="-1" strike="noStrike">
            <a:latin typeface="Times New Roman"/>
          </a:endParaRPr>
        </a:p>
      </cdr:txBody>
    </cdr:sp>
  </cdr:relSizeAnchor>
  <cdr:relSizeAnchor>
    <cdr:from>
      <cdr:x>0.611027917424323</cdr:x>
      <cdr:y>0.0918755742223389</cdr:y>
    </cdr:from>
    <cdr:to>
      <cdr:x>0.744839020216066</cdr:x>
      <cdr:y>0.176532353327208</cdr:y>
    </cdr:to>
    <cdr:sp>
      <cdr:nvSpPr>
        <cdr:cNvPr id="16" name="CuadroTexto 1"/>
        <cdr:cNvSpPr/>
      </cdr:nvSpPr>
      <cdr:spPr>
        <a:xfrm>
          <a:off x="4113000" y="252000"/>
          <a:ext cx="900720" cy="23220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0" lang="es-CL" sz="900" spc="-1" strike="noStrike">
              <a:solidFill>
                <a:srgbClr val="404040"/>
              </a:solidFill>
              <a:latin typeface="Calibri"/>
              <a:ea typeface="Calibri"/>
            </a:rPr>
            <a:t>Pequeñas</a:t>
          </a:r>
          <a:endParaRPr b="0" sz="900" spc="-1" strike="noStrike">
            <a:latin typeface="Times New Roman"/>
          </a:endParaRPr>
        </a:p>
      </cdr:txBody>
    </cdr:sp>
  </cdr:relSizeAnchor>
  <cdr:relSizeAnchor>
    <cdr:from>
      <cdr:x>0.803080543373623</cdr:x>
      <cdr:y>0.0956818480115501</cdr:y>
    </cdr:from>
    <cdr:to>
      <cdr:x>0.990961600171141</cdr:x>
      <cdr:y>0.175613597584985</cdr:y>
    </cdr:to>
    <cdr:sp>
      <cdr:nvSpPr>
        <cdr:cNvPr id="17" name="CuadroTexto 1"/>
        <cdr:cNvSpPr/>
      </cdr:nvSpPr>
      <cdr:spPr>
        <a:xfrm>
          <a:off x="5405760" y="262440"/>
          <a:ext cx="1264680" cy="21924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0" lang="es-CL" sz="900" spc="-1" strike="noStrike">
              <a:solidFill>
                <a:srgbClr val="404040"/>
              </a:solidFill>
              <a:latin typeface="Calibri"/>
              <a:ea typeface="Calibri"/>
            </a:rPr>
            <a:t>Microempresas</a:t>
          </a:r>
          <a:endParaRPr b="0" sz="900" spc="-1" strike="noStrike">
            <a:latin typeface="Times New Roman"/>
          </a:endParaRPr>
        </a:p>
      </cdr:txBody>
    </cdr:sp>
  </cdr:relSizeAnchor>
</c:userShape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412560</xdr:colOff>
      <xdr:row>2</xdr:row>
      <xdr:rowOff>0</xdr:rowOff>
    </xdr:from>
    <xdr:to>
      <xdr:col>6</xdr:col>
      <xdr:colOff>711720</xdr:colOff>
      <xdr:row>11</xdr:row>
      <xdr:rowOff>65880</xdr:rowOff>
    </xdr:to>
    <xdr:graphicFrame>
      <xdr:nvGraphicFramePr>
        <xdr:cNvPr id="18" name="Gráfico 1"/>
        <xdr:cNvGraphicFramePr/>
      </xdr:nvGraphicFramePr>
      <xdr:xfrm>
        <a:off x="5225760" y="324000"/>
        <a:ext cx="2970720" cy="1694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444960</xdr:colOff>
      <xdr:row>14</xdr:row>
      <xdr:rowOff>66600</xdr:rowOff>
    </xdr:from>
    <xdr:to>
      <xdr:col>12</xdr:col>
      <xdr:colOff>487080</xdr:colOff>
      <xdr:row>30</xdr:row>
      <xdr:rowOff>98280</xdr:rowOff>
    </xdr:to>
    <xdr:graphicFrame>
      <xdr:nvGraphicFramePr>
        <xdr:cNvPr id="19" name="Gráfico 3"/>
        <xdr:cNvGraphicFramePr/>
      </xdr:nvGraphicFramePr>
      <xdr:xfrm>
        <a:off x="5258160" y="2676600"/>
        <a:ext cx="7822800" cy="2622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observa.minciencia.gob.cl/encuesta/empresas-de-base-cientifico-tecnologica-ebct"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4" activeCellId="0" sqref="F24"/>
    </sheetView>
  </sheetViews>
  <sheetFormatPr defaultColWidth="10.9921875" defaultRowHeight="12" zeroHeight="false" outlineLevelRow="0" outlineLevelCol="0"/>
  <cols>
    <col collapsed="false" customWidth="true" hidden="false" outlineLevel="0" max="1" min="1" style="1" width="10.89"/>
    <col collapsed="false" customWidth="false" hidden="false" outlineLevel="0" max="1024" min="2" style="1" width="11"/>
  </cols>
  <sheetData>
    <row r="1" customFormat="false" ht="12.75" hidden="false" customHeight="true" outlineLevel="0" collapsed="false">
      <c r="A1" s="2" t="s">
        <v>0</v>
      </c>
      <c r="B1" s="2"/>
      <c r="C1" s="2"/>
      <c r="D1" s="2"/>
      <c r="E1" s="2"/>
      <c r="F1" s="2"/>
      <c r="G1" s="2"/>
    </row>
    <row r="2" customFormat="false" ht="12.75" hidden="false" customHeight="true" outlineLevel="0" collapsed="false">
      <c r="A2" s="2"/>
      <c r="B2" s="2"/>
      <c r="C2" s="2"/>
      <c r="D2" s="2"/>
      <c r="E2" s="2"/>
      <c r="F2" s="2"/>
      <c r="G2" s="2"/>
    </row>
    <row r="3" customFormat="false" ht="12.75" hidden="false" customHeight="true" outlineLevel="0" collapsed="false">
      <c r="A3" s="2"/>
      <c r="B3" s="2"/>
      <c r="C3" s="2"/>
      <c r="D3" s="2"/>
      <c r="E3" s="2"/>
      <c r="F3" s="2"/>
      <c r="G3" s="2"/>
    </row>
    <row r="4" customFormat="false" ht="13.5" hidden="false" customHeight="true" outlineLevel="0" collapsed="false">
      <c r="A4" s="3" t="s">
        <v>1</v>
      </c>
      <c r="B4" s="3"/>
      <c r="C4" s="3"/>
      <c r="D4" s="3"/>
      <c r="E4" s="3"/>
      <c r="F4" s="3"/>
      <c r="G4" s="3"/>
    </row>
    <row r="5" customFormat="false" ht="13.5" hidden="false" customHeight="true" outlineLevel="0" collapsed="false">
      <c r="A5" s="3"/>
      <c r="B5" s="3"/>
      <c r="C5" s="3"/>
      <c r="D5" s="3"/>
      <c r="E5" s="3"/>
      <c r="F5" s="3"/>
      <c r="G5" s="3"/>
    </row>
    <row r="6" customFormat="false" ht="13.5" hidden="false" customHeight="true" outlineLevel="0" collapsed="false">
      <c r="A6" s="3"/>
      <c r="B6" s="3"/>
      <c r="C6" s="3"/>
      <c r="D6" s="3"/>
      <c r="E6" s="3"/>
      <c r="F6" s="3"/>
      <c r="G6" s="3"/>
    </row>
    <row r="7" customFormat="false" ht="13.5" hidden="false" customHeight="true" outlineLevel="0" collapsed="false">
      <c r="A7" s="3"/>
      <c r="B7" s="3"/>
      <c r="C7" s="3"/>
      <c r="D7" s="3"/>
      <c r="E7" s="3"/>
      <c r="F7" s="3"/>
      <c r="G7" s="3"/>
    </row>
    <row r="8" customFormat="false" ht="13.5" hidden="false" customHeight="true" outlineLevel="0" collapsed="false">
      <c r="A8" s="3"/>
      <c r="B8" s="3"/>
      <c r="C8" s="3"/>
      <c r="D8" s="3"/>
      <c r="E8" s="3"/>
      <c r="F8" s="3"/>
      <c r="G8" s="3"/>
    </row>
    <row r="9" customFormat="false" ht="13.5" hidden="false" customHeight="true" outlineLevel="0" collapsed="false">
      <c r="A9" s="3"/>
      <c r="B9" s="3"/>
      <c r="C9" s="3"/>
      <c r="D9" s="3"/>
      <c r="E9" s="3"/>
      <c r="F9" s="3"/>
      <c r="G9" s="3"/>
    </row>
    <row r="10" customFormat="false" ht="13.5" hidden="false" customHeight="true" outlineLevel="0" collapsed="false">
      <c r="A10" s="3"/>
      <c r="B10" s="3"/>
      <c r="C10" s="3"/>
      <c r="D10" s="3"/>
      <c r="E10" s="3"/>
      <c r="F10" s="3"/>
      <c r="G10" s="3"/>
    </row>
    <row r="11" customFormat="false" ht="12.75" hidden="false" customHeight="true" outlineLevel="0" collapsed="false">
      <c r="A11" s="4" t="s">
        <v>2</v>
      </c>
      <c r="B11" s="4"/>
      <c r="C11" s="4"/>
      <c r="D11" s="4"/>
      <c r="E11" s="4"/>
      <c r="F11" s="4"/>
      <c r="G11" s="4"/>
    </row>
    <row r="13" customFormat="false" ht="12" hidden="false" customHeight="true" outlineLevel="0" collapsed="false">
      <c r="A13" s="5" t="s">
        <v>3</v>
      </c>
    </row>
    <row r="14" customFormat="false" ht="12" hidden="false" customHeight="true" outlineLevel="0" collapsed="false">
      <c r="A14" s="6" t="s">
        <v>4</v>
      </c>
      <c r="B14" s="7"/>
    </row>
    <row r="15" customFormat="false" ht="12" hidden="false" customHeight="true" outlineLevel="0" collapsed="false">
      <c r="A15" s="6" t="s">
        <v>5</v>
      </c>
      <c r="B15" s="7"/>
    </row>
    <row r="16" customFormat="false" ht="12" hidden="false" customHeight="true" outlineLevel="0" collapsed="false">
      <c r="A16" s="6" t="s">
        <v>6</v>
      </c>
      <c r="B16" s="7"/>
    </row>
    <row r="17" customFormat="false" ht="12" hidden="false" customHeight="true" outlineLevel="0" collapsed="false">
      <c r="A17" s="6" t="s">
        <v>7</v>
      </c>
      <c r="B17" s="7"/>
    </row>
    <row r="18" customFormat="false" ht="12" hidden="false" customHeight="true" outlineLevel="0" collapsed="false">
      <c r="A18" s="6" t="s">
        <v>8</v>
      </c>
      <c r="B18" s="7"/>
    </row>
    <row r="19" customFormat="false" ht="12" hidden="false" customHeight="true" outlineLevel="0" collapsed="false">
      <c r="A19" s="6" t="s">
        <v>9</v>
      </c>
      <c r="B19" s="7"/>
    </row>
    <row r="20" customFormat="false" ht="12" hidden="false" customHeight="true" outlineLevel="0" collapsed="false">
      <c r="A20" s="6" t="s">
        <v>10</v>
      </c>
      <c r="B20" s="7"/>
    </row>
    <row r="21" customFormat="false" ht="12" hidden="false" customHeight="true" outlineLevel="0" collapsed="false">
      <c r="A21" s="6" t="s">
        <v>11</v>
      </c>
      <c r="B21" s="7"/>
    </row>
  </sheetData>
  <mergeCells count="3">
    <mergeCell ref="A1:G3"/>
    <mergeCell ref="A4:G10"/>
    <mergeCell ref="A11:G11"/>
  </mergeCells>
  <hyperlinks>
    <hyperlink ref="A11" r:id="rId1" display="https://observa.minciencia.gob.cl/encuesta/empresas-de-base-cientifico-tecnologica-ebct"/>
    <hyperlink ref="A14" location="'1'!A1" display="1. Total de EBCT en Chile y por año de creación"/>
    <hyperlink ref="A15" location="'2'!A1" display="2. EBCT por regiones de Chile"/>
    <hyperlink ref="A16" location="'3'!A1" display="3. Tecnologías en las que se basan las EBCT en Chile"/>
    <hyperlink ref="A17" location="'4'!A1" display="4. EBCT por sector y subsector de actividad económica"/>
    <hyperlink ref="A18" location="'5'!A1" display="5. Obtención de apoyo financiero desde el Estado de Chile"/>
    <hyperlink ref="A19" location="'6'!A1" display="6. Ventas y clientes principales de las EBCT"/>
    <hyperlink ref="A20" location="'7'!A1" display="7. Investigación y Desarrollo (I+D)"/>
    <hyperlink ref="A21" location="'8'!A1" display="8. Otros resultad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3" activeCellId="0" sqref="F33"/>
    </sheetView>
  </sheetViews>
  <sheetFormatPr defaultColWidth="10.9921875" defaultRowHeight="12.75" zeroHeight="false" outlineLevelRow="0" outlineLevelCol="0"/>
  <cols>
    <col collapsed="false" customWidth="true" hidden="false" outlineLevel="0" max="1" min="1" style="8" width="2.5"/>
    <col collapsed="false" customWidth="true" hidden="false" outlineLevel="0" max="2" min="2" style="8" width="12.5"/>
    <col collapsed="false" customWidth="true" hidden="false" outlineLevel="0" max="3" min="3" style="8" width="16.5"/>
    <col collapsed="false" customWidth="false" hidden="false" outlineLevel="0" max="1024" min="4" style="8" width="11"/>
  </cols>
  <sheetData>
    <row r="1" s="9" customFormat="true" ht="12.75" hidden="false" customHeight="false" outlineLevel="0" collapsed="false">
      <c r="A1" s="9" t="s">
        <v>12</v>
      </c>
    </row>
    <row r="3" customFormat="false" ht="30" hidden="false" customHeight="true" outlineLevel="0" collapsed="false">
      <c r="B3" s="10" t="s">
        <v>13</v>
      </c>
      <c r="C3" s="11" t="s">
        <v>14</v>
      </c>
      <c r="D3" s="12" t="s">
        <v>15</v>
      </c>
      <c r="E3" s="12" t="s">
        <v>16</v>
      </c>
    </row>
    <row r="4" customFormat="false" ht="12.75" hidden="false" customHeight="false" outlineLevel="0" collapsed="false">
      <c r="B4" s="13" t="s">
        <v>17</v>
      </c>
      <c r="C4" s="13" t="s">
        <v>18</v>
      </c>
      <c r="D4" s="14" t="n">
        <f aca="false">SUM(D14:D21)</f>
        <v>9</v>
      </c>
      <c r="E4" s="15" t="n">
        <f aca="false">D4/D$11</f>
        <v>0.0299003322259136</v>
      </c>
    </row>
    <row r="5" customFormat="false" ht="12.75" hidden="false" customHeight="false" outlineLevel="0" collapsed="false">
      <c r="B5" s="16" t="s">
        <v>19</v>
      </c>
      <c r="C5" s="16" t="s">
        <v>20</v>
      </c>
      <c r="D5" s="17" t="n">
        <f aca="false">SUM(D22:D26)</f>
        <v>9</v>
      </c>
      <c r="E5" s="18" t="n">
        <f aca="false">D5/D$11</f>
        <v>0.0299003322259136</v>
      </c>
    </row>
    <row r="6" customFormat="false" ht="12.75" hidden="false" customHeight="false" outlineLevel="0" collapsed="false">
      <c r="B6" s="16" t="s">
        <v>21</v>
      </c>
      <c r="C6" s="16" t="s">
        <v>22</v>
      </c>
      <c r="D6" s="17" t="n">
        <f aca="false">SUM(D27:D31)</f>
        <v>11</v>
      </c>
      <c r="E6" s="18" t="n">
        <f aca="false">D6/D$11</f>
        <v>0.0365448504983389</v>
      </c>
    </row>
    <row r="7" customFormat="false" ht="12.75" hidden="false" customHeight="false" outlineLevel="0" collapsed="false">
      <c r="B7" s="16" t="s">
        <v>23</v>
      </c>
      <c r="C7" s="16" t="s">
        <v>24</v>
      </c>
      <c r="D7" s="17" t="n">
        <f aca="false">SUM(D32:D36)</f>
        <v>13</v>
      </c>
      <c r="E7" s="18" t="n">
        <f aca="false">D7/D$11</f>
        <v>0.0431893687707641</v>
      </c>
    </row>
    <row r="8" customFormat="false" ht="12.75" hidden="false" customHeight="false" outlineLevel="0" collapsed="false">
      <c r="B8" s="16" t="s">
        <v>25</v>
      </c>
      <c r="C8" s="16" t="s">
        <v>26</v>
      </c>
      <c r="D8" s="17" t="n">
        <f aca="false">SUM(D37:D41)</f>
        <v>30</v>
      </c>
      <c r="E8" s="18" t="n">
        <f aca="false">D8/D$11</f>
        <v>0.0996677740863787</v>
      </c>
    </row>
    <row r="9" customFormat="false" ht="12.75" hidden="false" customHeight="false" outlineLevel="0" collapsed="false">
      <c r="B9" s="16" t="s">
        <v>27</v>
      </c>
      <c r="C9" s="16" t="s">
        <v>28</v>
      </c>
      <c r="D9" s="17" t="n">
        <f aca="false">SUM(D42:D46)</f>
        <v>89</v>
      </c>
      <c r="E9" s="18" t="n">
        <f aca="false">D9/D$11</f>
        <v>0.295681063122924</v>
      </c>
    </row>
    <row r="10" customFormat="false" ht="12.75" hidden="false" customHeight="false" outlineLevel="0" collapsed="false">
      <c r="B10" s="19" t="s">
        <v>29</v>
      </c>
      <c r="C10" s="19" t="s">
        <v>30</v>
      </c>
      <c r="D10" s="20" t="n">
        <f aca="false">SUM(D47:D51)</f>
        <v>140</v>
      </c>
      <c r="E10" s="21" t="n">
        <f aca="false">D10/D$11</f>
        <v>0.465116279069767</v>
      </c>
    </row>
    <row r="11" customFormat="false" ht="12.75" hidden="false" customHeight="false" outlineLevel="0" collapsed="false">
      <c r="B11" s="22" t="s">
        <v>31</v>
      </c>
      <c r="C11" s="22"/>
      <c r="D11" s="23" t="n">
        <f aca="false">SUM(D4:D10)</f>
        <v>301</v>
      </c>
      <c r="E11" s="24" t="n">
        <f aca="false">D11/D$11</f>
        <v>1</v>
      </c>
    </row>
    <row r="13" customFormat="false" ht="30" hidden="false" customHeight="true" outlineLevel="0" collapsed="false">
      <c r="B13" s="25" t="s">
        <v>13</v>
      </c>
      <c r="C13" s="11" t="s">
        <v>14</v>
      </c>
      <c r="D13" s="11" t="s">
        <v>15</v>
      </c>
    </row>
    <row r="14" customFormat="false" ht="12.75" hidden="false" customHeight="false" outlineLevel="0" collapsed="false">
      <c r="B14" s="26" t="n">
        <v>1933</v>
      </c>
      <c r="C14" s="14" t="n">
        <f aca="false">2019-B14</f>
        <v>86</v>
      </c>
      <c r="D14" s="14" t="n">
        <v>1</v>
      </c>
    </row>
    <row r="15" customFormat="false" ht="12.75" hidden="false" customHeight="false" outlineLevel="0" collapsed="false">
      <c r="B15" s="27" t="n">
        <v>1947</v>
      </c>
      <c r="C15" s="17" t="n">
        <f aca="false">2019-B15</f>
        <v>72</v>
      </c>
      <c r="D15" s="17" t="n">
        <v>2</v>
      </c>
    </row>
    <row r="16" customFormat="false" ht="12.75" hidden="false" customHeight="false" outlineLevel="0" collapsed="false">
      <c r="B16" s="27" t="n">
        <v>1960</v>
      </c>
      <c r="C16" s="17" t="n">
        <f aca="false">2019-B16</f>
        <v>59</v>
      </c>
      <c r="D16" s="17" t="n">
        <v>1</v>
      </c>
    </row>
    <row r="17" customFormat="false" ht="12.75" hidden="false" customHeight="false" outlineLevel="0" collapsed="false">
      <c r="B17" s="27" t="n">
        <v>1965</v>
      </c>
      <c r="C17" s="17" t="n">
        <f aca="false">2019-B17</f>
        <v>54</v>
      </c>
      <c r="D17" s="17" t="n">
        <v>1</v>
      </c>
    </row>
    <row r="18" customFormat="false" ht="12.75" hidden="false" customHeight="false" outlineLevel="0" collapsed="false">
      <c r="B18" s="27" t="n">
        <v>1969</v>
      </c>
      <c r="C18" s="17" t="n">
        <f aca="false">2019-B18</f>
        <v>50</v>
      </c>
      <c r="D18" s="17" t="n">
        <v>1</v>
      </c>
    </row>
    <row r="19" customFormat="false" ht="12.75" hidden="false" customHeight="false" outlineLevel="0" collapsed="false">
      <c r="B19" s="27" t="n">
        <v>1986</v>
      </c>
      <c r="C19" s="17" t="n">
        <f aca="false">2019-B19</f>
        <v>33</v>
      </c>
      <c r="D19" s="17" t="n">
        <v>1</v>
      </c>
    </row>
    <row r="20" customFormat="false" ht="12.75" hidden="false" customHeight="false" outlineLevel="0" collapsed="false">
      <c r="B20" s="27" t="n">
        <v>1988</v>
      </c>
      <c r="C20" s="17" t="n">
        <f aca="false">2019-B20</f>
        <v>31</v>
      </c>
      <c r="D20" s="17" t="n">
        <v>1</v>
      </c>
    </row>
    <row r="21" customFormat="false" ht="12.75" hidden="false" customHeight="false" outlineLevel="0" collapsed="false">
      <c r="B21" s="27" t="n">
        <v>1989</v>
      </c>
      <c r="C21" s="17" t="n">
        <f aca="false">2019-B21</f>
        <v>30</v>
      </c>
      <c r="D21" s="17" t="n">
        <v>1</v>
      </c>
    </row>
    <row r="22" customFormat="false" ht="12.75" hidden="false" customHeight="false" outlineLevel="0" collapsed="false">
      <c r="B22" s="27" t="n">
        <v>1990</v>
      </c>
      <c r="C22" s="17" t="n">
        <f aca="false">2019-B22</f>
        <v>29</v>
      </c>
      <c r="D22" s="17" t="n">
        <v>2</v>
      </c>
    </row>
    <row r="23" customFormat="false" ht="12.75" hidden="false" customHeight="false" outlineLevel="0" collapsed="false">
      <c r="B23" s="27" t="n">
        <v>1991</v>
      </c>
      <c r="C23" s="17" t="n">
        <f aca="false">2019-B23</f>
        <v>28</v>
      </c>
      <c r="D23" s="17" t="n">
        <v>1</v>
      </c>
    </row>
    <row r="24" customFormat="false" ht="12.75" hidden="false" customHeight="false" outlineLevel="0" collapsed="false">
      <c r="B24" s="27" t="n">
        <v>1992</v>
      </c>
      <c r="C24" s="17" t="n">
        <f aca="false">2019-B24</f>
        <v>27</v>
      </c>
      <c r="D24" s="17" t="n">
        <v>2</v>
      </c>
    </row>
    <row r="25" customFormat="false" ht="12.75" hidden="false" customHeight="false" outlineLevel="0" collapsed="false">
      <c r="B25" s="27" t="n">
        <v>1993</v>
      </c>
      <c r="C25" s="17" t="n">
        <f aca="false">2019-B25</f>
        <v>26</v>
      </c>
      <c r="D25" s="17" t="n">
        <v>3</v>
      </c>
    </row>
    <row r="26" customFormat="false" ht="12.75" hidden="false" customHeight="false" outlineLevel="0" collapsed="false">
      <c r="B26" s="27" t="n">
        <v>1994</v>
      </c>
      <c r="C26" s="17" t="n">
        <f aca="false">2019-B26</f>
        <v>25</v>
      </c>
      <c r="D26" s="17" t="n">
        <v>1</v>
      </c>
    </row>
    <row r="27" customFormat="false" ht="12.75" hidden="false" customHeight="false" outlineLevel="0" collapsed="false">
      <c r="B27" s="27" t="n">
        <v>1995</v>
      </c>
      <c r="C27" s="17" t="n">
        <f aca="false">2019-B27</f>
        <v>24</v>
      </c>
      <c r="D27" s="17" t="n">
        <v>1</v>
      </c>
    </row>
    <row r="28" customFormat="false" ht="12.75" hidden="false" customHeight="false" outlineLevel="0" collapsed="false">
      <c r="B28" s="27" t="n">
        <v>1996</v>
      </c>
      <c r="C28" s="17" t="n">
        <f aca="false">2019-B28</f>
        <v>23</v>
      </c>
      <c r="D28" s="17" t="n">
        <v>1</v>
      </c>
    </row>
    <row r="29" customFormat="false" ht="12.75" hidden="false" customHeight="false" outlineLevel="0" collapsed="false">
      <c r="B29" s="27" t="n">
        <v>1997</v>
      </c>
      <c r="C29" s="17" t="n">
        <f aca="false">2019-B29</f>
        <v>22</v>
      </c>
      <c r="D29" s="17" t="n">
        <v>3</v>
      </c>
    </row>
    <row r="30" customFormat="false" ht="12.75" hidden="false" customHeight="false" outlineLevel="0" collapsed="false">
      <c r="B30" s="27" t="n">
        <v>1998</v>
      </c>
      <c r="C30" s="17" t="n">
        <f aca="false">2019-B30</f>
        <v>21</v>
      </c>
      <c r="D30" s="17" t="n">
        <v>3</v>
      </c>
    </row>
    <row r="31" customFormat="false" ht="12.75" hidden="false" customHeight="false" outlineLevel="0" collapsed="false">
      <c r="B31" s="27" t="n">
        <v>1999</v>
      </c>
      <c r="C31" s="17" t="n">
        <f aca="false">2019-B31</f>
        <v>20</v>
      </c>
      <c r="D31" s="17" t="n">
        <v>3</v>
      </c>
    </row>
    <row r="32" customFormat="false" ht="12.75" hidden="false" customHeight="false" outlineLevel="0" collapsed="false">
      <c r="B32" s="27" t="n">
        <v>2000</v>
      </c>
      <c r="C32" s="17" t="n">
        <f aca="false">2019-B32</f>
        <v>19</v>
      </c>
      <c r="D32" s="17" t="n">
        <v>2</v>
      </c>
    </row>
    <row r="33" customFormat="false" ht="12.75" hidden="false" customHeight="false" outlineLevel="0" collapsed="false">
      <c r="B33" s="27" t="n">
        <v>2001</v>
      </c>
      <c r="C33" s="17" t="n">
        <f aca="false">2019-B33</f>
        <v>18</v>
      </c>
      <c r="D33" s="17" t="n">
        <v>3</v>
      </c>
    </row>
    <row r="34" customFormat="false" ht="12.75" hidden="false" customHeight="false" outlineLevel="0" collapsed="false">
      <c r="B34" s="27" t="n">
        <v>2002</v>
      </c>
      <c r="C34" s="17" t="n">
        <f aca="false">2019-B34</f>
        <v>17</v>
      </c>
      <c r="D34" s="17" t="n">
        <v>2</v>
      </c>
    </row>
    <row r="35" customFormat="false" ht="12.75" hidden="false" customHeight="false" outlineLevel="0" collapsed="false">
      <c r="B35" s="27" t="n">
        <v>2003</v>
      </c>
      <c r="C35" s="17" t="n">
        <f aca="false">2019-B35</f>
        <v>16</v>
      </c>
      <c r="D35" s="17" t="n">
        <v>4</v>
      </c>
    </row>
    <row r="36" customFormat="false" ht="12.75" hidden="false" customHeight="false" outlineLevel="0" collapsed="false">
      <c r="B36" s="27" t="n">
        <v>2004</v>
      </c>
      <c r="C36" s="17" t="n">
        <f aca="false">2019-B36</f>
        <v>15</v>
      </c>
      <c r="D36" s="17" t="n">
        <v>2</v>
      </c>
    </row>
    <row r="37" customFormat="false" ht="12.75" hidden="false" customHeight="false" outlineLevel="0" collapsed="false">
      <c r="B37" s="27" t="n">
        <v>2005</v>
      </c>
      <c r="C37" s="17" t="n">
        <f aca="false">2019-B37</f>
        <v>14</v>
      </c>
      <c r="D37" s="17" t="n">
        <v>2</v>
      </c>
    </row>
    <row r="38" customFormat="false" ht="12.75" hidden="false" customHeight="false" outlineLevel="0" collapsed="false">
      <c r="B38" s="27" t="n">
        <v>2006</v>
      </c>
      <c r="C38" s="17" t="n">
        <f aca="false">2019-B38</f>
        <v>13</v>
      </c>
      <c r="D38" s="17" t="n">
        <v>8</v>
      </c>
    </row>
    <row r="39" customFormat="false" ht="12.75" hidden="false" customHeight="false" outlineLevel="0" collapsed="false">
      <c r="B39" s="27" t="n">
        <v>2007</v>
      </c>
      <c r="C39" s="17" t="n">
        <f aca="false">2019-B39</f>
        <v>12</v>
      </c>
      <c r="D39" s="17" t="n">
        <v>5</v>
      </c>
    </row>
    <row r="40" customFormat="false" ht="12.75" hidden="false" customHeight="false" outlineLevel="0" collapsed="false">
      <c r="B40" s="27" t="n">
        <v>2008</v>
      </c>
      <c r="C40" s="17" t="n">
        <f aca="false">2019-B40</f>
        <v>11</v>
      </c>
      <c r="D40" s="17" t="n">
        <v>7</v>
      </c>
    </row>
    <row r="41" customFormat="false" ht="12.75" hidden="false" customHeight="false" outlineLevel="0" collapsed="false">
      <c r="B41" s="27" t="n">
        <v>2009</v>
      </c>
      <c r="C41" s="17" t="n">
        <f aca="false">2019-B41</f>
        <v>10</v>
      </c>
      <c r="D41" s="17" t="n">
        <v>8</v>
      </c>
    </row>
    <row r="42" customFormat="false" ht="12.75" hidden="false" customHeight="false" outlineLevel="0" collapsed="false">
      <c r="B42" s="27" t="n">
        <v>2010</v>
      </c>
      <c r="C42" s="17" t="n">
        <f aca="false">2019-B42</f>
        <v>9</v>
      </c>
      <c r="D42" s="17" t="n">
        <v>13</v>
      </c>
    </row>
    <row r="43" customFormat="false" ht="12.75" hidden="false" customHeight="false" outlineLevel="0" collapsed="false">
      <c r="B43" s="27" t="n">
        <v>2011</v>
      </c>
      <c r="C43" s="17" t="n">
        <f aca="false">2019-B43</f>
        <v>8</v>
      </c>
      <c r="D43" s="17" t="n">
        <v>12</v>
      </c>
    </row>
    <row r="44" customFormat="false" ht="12.75" hidden="false" customHeight="false" outlineLevel="0" collapsed="false">
      <c r="B44" s="27" t="n">
        <v>2012</v>
      </c>
      <c r="C44" s="17" t="n">
        <f aca="false">2019-B44</f>
        <v>7</v>
      </c>
      <c r="D44" s="17" t="n">
        <v>21</v>
      </c>
    </row>
    <row r="45" customFormat="false" ht="12.75" hidden="false" customHeight="false" outlineLevel="0" collapsed="false">
      <c r="B45" s="27" t="n">
        <v>2013</v>
      </c>
      <c r="C45" s="17" t="n">
        <f aca="false">2019-B45</f>
        <v>6</v>
      </c>
      <c r="D45" s="17" t="n">
        <v>16</v>
      </c>
    </row>
    <row r="46" customFormat="false" ht="12.75" hidden="false" customHeight="false" outlineLevel="0" collapsed="false">
      <c r="B46" s="27" t="n">
        <v>2014</v>
      </c>
      <c r="C46" s="17" t="n">
        <f aca="false">2019-B46</f>
        <v>5</v>
      </c>
      <c r="D46" s="17" t="n">
        <v>27</v>
      </c>
    </row>
    <row r="47" customFormat="false" ht="12.75" hidden="false" customHeight="false" outlineLevel="0" collapsed="false">
      <c r="B47" s="27" t="n">
        <v>2015</v>
      </c>
      <c r="C47" s="17" t="n">
        <f aca="false">2019-B47</f>
        <v>4</v>
      </c>
      <c r="D47" s="17" t="n">
        <v>32</v>
      </c>
    </row>
    <row r="48" customFormat="false" ht="12.75" hidden="false" customHeight="false" outlineLevel="0" collapsed="false">
      <c r="B48" s="27" t="n">
        <v>2016</v>
      </c>
      <c r="C48" s="17" t="n">
        <f aca="false">2019-B48</f>
        <v>3</v>
      </c>
      <c r="D48" s="17" t="n">
        <v>38</v>
      </c>
    </row>
    <row r="49" customFormat="false" ht="12.75" hidden="false" customHeight="false" outlineLevel="0" collapsed="false">
      <c r="B49" s="27" t="n">
        <v>2017</v>
      </c>
      <c r="C49" s="17" t="n">
        <f aca="false">2019-B49</f>
        <v>2</v>
      </c>
      <c r="D49" s="17" t="n">
        <v>29</v>
      </c>
    </row>
    <row r="50" customFormat="false" ht="12.75" hidden="false" customHeight="false" outlineLevel="0" collapsed="false">
      <c r="B50" s="27" t="n">
        <v>2018</v>
      </c>
      <c r="C50" s="17" t="n">
        <f aca="false">2019-B50</f>
        <v>1</v>
      </c>
      <c r="D50" s="17" t="n">
        <v>23</v>
      </c>
    </row>
    <row r="51" customFormat="false" ht="12.75" hidden="false" customHeight="false" outlineLevel="0" collapsed="false">
      <c r="B51" s="28" t="n">
        <v>2019</v>
      </c>
      <c r="C51" s="20" t="s">
        <v>32</v>
      </c>
      <c r="D51" s="20" t="n">
        <v>18</v>
      </c>
    </row>
    <row r="52" customFormat="false" ht="12.75" hidden="false" customHeight="false" outlineLevel="0" collapsed="false">
      <c r="B52" s="22" t="s">
        <v>31</v>
      </c>
      <c r="C52" s="22"/>
      <c r="D52" s="23" t="n">
        <f aca="false">SUM(D14:D51)</f>
        <v>301</v>
      </c>
    </row>
  </sheetData>
  <mergeCells count="2">
    <mergeCell ref="B11:C11"/>
    <mergeCell ref="B52:C5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1" activeCellId="0" sqref="G21"/>
    </sheetView>
  </sheetViews>
  <sheetFormatPr defaultColWidth="10.9921875" defaultRowHeight="12.75" zeroHeight="false" outlineLevelRow="0" outlineLevelCol="0"/>
  <cols>
    <col collapsed="false" customWidth="true" hidden="false" outlineLevel="0" max="1" min="1" style="8" width="3"/>
    <col collapsed="false" customWidth="true" hidden="false" outlineLevel="0" max="2" min="2" style="8" width="44.11"/>
    <col collapsed="false" customWidth="true" hidden="false" outlineLevel="0" max="3" min="3" style="8" width="13.2"/>
    <col collapsed="false" customWidth="true" hidden="false" outlineLevel="0" max="4" min="4" style="8" width="11.9"/>
    <col collapsed="false" customWidth="true" hidden="false" outlineLevel="0" max="5" min="5" style="8" width="17.4"/>
    <col collapsed="false" customWidth="false" hidden="false" outlineLevel="0" max="1024" min="6" style="8" width="11"/>
  </cols>
  <sheetData>
    <row r="1" s="9" customFormat="true" ht="12.75" hidden="false" customHeight="false" outlineLevel="0" collapsed="false">
      <c r="A1" s="9" t="s">
        <v>5</v>
      </c>
    </row>
    <row r="3" customFormat="false" ht="29.25" hidden="false" customHeight="true" outlineLevel="0" collapsed="false">
      <c r="B3" s="29" t="s">
        <v>33</v>
      </c>
      <c r="C3" s="11" t="s">
        <v>15</v>
      </c>
      <c r="D3" s="30" t="s">
        <v>16</v>
      </c>
      <c r="E3" s="11" t="s">
        <v>34</v>
      </c>
    </row>
    <row r="4" customFormat="false" ht="12.75" hidden="false" customHeight="false" outlineLevel="0" collapsed="false">
      <c r="B4" s="13" t="s">
        <v>35</v>
      </c>
      <c r="C4" s="14" t="n">
        <v>2</v>
      </c>
      <c r="D4" s="15" t="n">
        <f aca="false">C4/$C$19</f>
        <v>0.00664451827242525</v>
      </c>
      <c r="E4" s="15" t="n">
        <f aca="false">C4/SUM($C$4:$C$9,$C$11:$C$17)</f>
        <v>0.018348623853211</v>
      </c>
    </row>
    <row r="5" customFormat="false" ht="12.75" hidden="false" customHeight="false" outlineLevel="0" collapsed="false">
      <c r="B5" s="16" t="s">
        <v>36</v>
      </c>
      <c r="C5" s="17" t="n">
        <v>1</v>
      </c>
      <c r="D5" s="18" t="n">
        <f aca="false">C5/$C$19</f>
        <v>0.00332225913621262</v>
      </c>
      <c r="E5" s="18" t="n">
        <f aca="false">C5/SUM($C$4:$C$9,$C$11:$C$17)</f>
        <v>0.0091743119266055</v>
      </c>
    </row>
    <row r="6" customFormat="false" ht="12.75" hidden="false" customHeight="false" outlineLevel="0" collapsed="false">
      <c r="B6" s="16" t="s">
        <v>37</v>
      </c>
      <c r="C6" s="17" t="n">
        <v>5</v>
      </c>
      <c r="D6" s="18" t="n">
        <f aca="false">C6/$C$19</f>
        <v>0.0166112956810631</v>
      </c>
      <c r="E6" s="18" t="n">
        <f aca="false">C6/SUM($C$4:$C$9,$C$11:$C$17)</f>
        <v>0.0458715596330275</v>
      </c>
    </row>
    <row r="7" customFormat="false" ht="12.75" hidden="false" customHeight="false" outlineLevel="0" collapsed="false">
      <c r="B7" s="16" t="s">
        <v>38</v>
      </c>
      <c r="C7" s="17" t="n">
        <v>1</v>
      </c>
      <c r="D7" s="18" t="n">
        <f aca="false">C7/$C$19</f>
        <v>0.00332225913621262</v>
      </c>
      <c r="E7" s="18" t="n">
        <f aca="false">C7/SUM($C$4:$C$9,$C$11:$C$17)</f>
        <v>0.0091743119266055</v>
      </c>
    </row>
    <row r="8" customFormat="false" ht="12.75" hidden="false" customHeight="false" outlineLevel="0" collapsed="false">
      <c r="B8" s="16" t="s">
        <v>39</v>
      </c>
      <c r="C8" s="17" t="n">
        <v>4</v>
      </c>
      <c r="D8" s="18" t="n">
        <f aca="false">C8/$C$19</f>
        <v>0.0132890365448505</v>
      </c>
      <c r="E8" s="18" t="n">
        <f aca="false">C8/SUM($C$4:$C$9,$C$11:$C$17)</f>
        <v>0.036697247706422</v>
      </c>
    </row>
    <row r="9" customFormat="false" ht="12.75" hidden="false" customHeight="false" outlineLevel="0" collapsed="false">
      <c r="B9" s="16" t="s">
        <v>40</v>
      </c>
      <c r="C9" s="17" t="n">
        <v>27</v>
      </c>
      <c r="D9" s="18" t="n">
        <f aca="false">C9/$C$19</f>
        <v>0.0897009966777409</v>
      </c>
      <c r="E9" s="18" t="n">
        <f aca="false">C9/SUM($C$4:$C$9,$C$11:$C$17)</f>
        <v>0.247706422018349</v>
      </c>
    </row>
    <row r="10" customFormat="false" ht="12.75" hidden="false" customHeight="false" outlineLevel="0" collapsed="false">
      <c r="B10" s="16" t="s">
        <v>41</v>
      </c>
      <c r="C10" s="17" t="n">
        <v>192</v>
      </c>
      <c r="D10" s="18" t="n">
        <f aca="false">C10/$C$19</f>
        <v>0.637873754152824</v>
      </c>
      <c r="E10" s="18" t="s">
        <v>42</v>
      </c>
    </row>
    <row r="11" customFormat="false" ht="12.75" hidden="false" customHeight="false" outlineLevel="0" collapsed="false">
      <c r="B11" s="16" t="s">
        <v>43</v>
      </c>
      <c r="C11" s="17" t="n">
        <v>3</v>
      </c>
      <c r="D11" s="18" t="n">
        <f aca="false">C11/$C$19</f>
        <v>0.00996677740863787</v>
      </c>
      <c r="E11" s="18" t="n">
        <f aca="false">C11/SUM($C$4:$C$9,$C$11:$C$17)</f>
        <v>0.0275229357798165</v>
      </c>
    </row>
    <row r="12" customFormat="false" ht="12.75" hidden="false" customHeight="false" outlineLevel="0" collapsed="false">
      <c r="B12" s="16" t="s">
        <v>44</v>
      </c>
      <c r="C12" s="17" t="n">
        <v>8</v>
      </c>
      <c r="D12" s="18" t="n">
        <f aca="false">C12/$C$19</f>
        <v>0.026578073089701</v>
      </c>
      <c r="E12" s="18" t="n">
        <f aca="false">C12/SUM($C$4:$C$9,$C$11:$C$17)</f>
        <v>0.073394495412844</v>
      </c>
    </row>
    <row r="13" customFormat="false" ht="12.75" hidden="false" customHeight="false" outlineLevel="0" collapsed="false">
      <c r="B13" s="16" t="s">
        <v>45</v>
      </c>
      <c r="C13" s="17" t="n">
        <v>2</v>
      </c>
      <c r="D13" s="18" t="n">
        <f aca="false">C13/$C$19</f>
        <v>0.00664451827242525</v>
      </c>
      <c r="E13" s="18" t="n">
        <f aca="false">C13/SUM($C$4:$C$9,$C$11:$C$17)</f>
        <v>0.018348623853211</v>
      </c>
    </row>
    <row r="14" customFormat="false" ht="12.75" hidden="false" customHeight="false" outlineLevel="0" collapsed="false">
      <c r="B14" s="16" t="s">
        <v>46</v>
      </c>
      <c r="C14" s="17" t="n">
        <v>31</v>
      </c>
      <c r="D14" s="18" t="n">
        <f aca="false">C14/$C$19</f>
        <v>0.102990033222591</v>
      </c>
      <c r="E14" s="18" t="n">
        <f aca="false">C14/SUM($C$4:$C$9,$C$11:$C$17)</f>
        <v>0.284403669724771</v>
      </c>
    </row>
    <row r="15" customFormat="false" ht="12.75" hidden="false" customHeight="false" outlineLevel="0" collapsed="false">
      <c r="B15" s="16" t="s">
        <v>47</v>
      </c>
      <c r="C15" s="17" t="n">
        <v>10</v>
      </c>
      <c r="D15" s="18" t="n">
        <f aca="false">C15/$C$19</f>
        <v>0.0332225913621262</v>
      </c>
      <c r="E15" s="18" t="n">
        <f aca="false">C15/SUM($C$4:$C$9,$C$11:$C$17)</f>
        <v>0.091743119266055</v>
      </c>
    </row>
    <row r="16" customFormat="false" ht="12.75" hidden="false" customHeight="false" outlineLevel="0" collapsed="false">
      <c r="B16" s="16" t="s">
        <v>48</v>
      </c>
      <c r="C16" s="17" t="n">
        <v>2</v>
      </c>
      <c r="D16" s="18" t="n">
        <f aca="false">C16/$C$19</f>
        <v>0.00664451827242525</v>
      </c>
      <c r="E16" s="18" t="n">
        <f aca="false">C16/SUM($C$4:$C$9,$C$11:$C$17)</f>
        <v>0.018348623853211</v>
      </c>
    </row>
    <row r="17" customFormat="false" ht="12.75" hidden="false" customHeight="false" outlineLevel="0" collapsed="false">
      <c r="B17" s="19" t="s">
        <v>49</v>
      </c>
      <c r="C17" s="20" t="n">
        <v>13</v>
      </c>
      <c r="D17" s="21" t="n">
        <f aca="false">C17/$C$19</f>
        <v>0.0431893687707641</v>
      </c>
      <c r="E17" s="21" t="n">
        <f aca="false">C17/SUM($C$4:$C$9,$C$11:$C$17)</f>
        <v>0.119266055045872</v>
      </c>
    </row>
    <row r="18" customFormat="false" ht="12.75" hidden="false" customHeight="false" outlineLevel="0" collapsed="false">
      <c r="B18" s="19" t="s">
        <v>50</v>
      </c>
      <c r="C18" s="31" t="n">
        <f aca="false">SUM(C4:C9,C11:C17)</f>
        <v>109</v>
      </c>
      <c r="D18" s="21" t="n">
        <f aca="false">SUM(D4:D9,D11:D17)</f>
        <v>0.362126245847176</v>
      </c>
      <c r="E18" s="32" t="n">
        <f aca="false">SUM(E11:E17,E4:E9)</f>
        <v>1</v>
      </c>
    </row>
    <row r="19" customFormat="false" ht="12.75" hidden="false" customHeight="false" outlineLevel="0" collapsed="false">
      <c r="B19" s="33" t="s">
        <v>31</v>
      </c>
      <c r="C19" s="34" t="n">
        <f aca="false">SUM(C4:C17)</f>
        <v>301</v>
      </c>
      <c r="D19" s="32" t="n">
        <f aca="false">C19/$C$19</f>
        <v>1</v>
      </c>
      <c r="E19" s="3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0" activeCellId="0" sqref="L10"/>
    </sheetView>
  </sheetViews>
  <sheetFormatPr defaultColWidth="10.9921875" defaultRowHeight="12.75" zeroHeight="false" outlineLevelRow="0" outlineLevelCol="0"/>
  <cols>
    <col collapsed="false" customWidth="true" hidden="false" outlineLevel="0" max="1" min="1" style="8" width="3.2"/>
    <col collapsed="false" customWidth="true" hidden="false" outlineLevel="0" max="2" min="2" style="8" width="31.5"/>
    <col collapsed="false" customWidth="true" hidden="false" outlineLevel="0" max="3" min="3" style="8" width="35.7"/>
    <col collapsed="false" customWidth="true" hidden="false" outlineLevel="0" max="4" min="4" style="8" width="11.5"/>
    <col collapsed="false" customWidth="true" hidden="false" outlineLevel="0" max="5" min="5" style="8" width="10.59"/>
    <col collapsed="false" customWidth="true" hidden="false" outlineLevel="0" max="6" min="6" style="8" width="19.1"/>
    <col collapsed="false" customWidth="true" hidden="false" outlineLevel="0" max="7" min="7" style="8" width="2.9"/>
    <col collapsed="false" customWidth="true" hidden="false" outlineLevel="0" max="8" min="8" style="8" width="7.6"/>
    <col collapsed="false" customWidth="true" hidden="false" outlineLevel="0" max="9" min="9" style="8" width="12.6"/>
    <col collapsed="false" customWidth="false" hidden="false" outlineLevel="0" max="1024" min="10" style="8" width="11"/>
  </cols>
  <sheetData>
    <row r="1" s="36" customFormat="true" ht="12.75" hidden="false" customHeight="false" outlineLevel="0" collapsed="false">
      <c r="A1" s="9" t="s">
        <v>6</v>
      </c>
    </row>
    <row r="3" customFormat="false" ht="28.5" hidden="false" customHeight="true" outlineLevel="0" collapsed="false">
      <c r="B3" s="10" t="s">
        <v>51</v>
      </c>
      <c r="C3" s="11" t="s">
        <v>52</v>
      </c>
      <c r="D3" s="11" t="s">
        <v>16</v>
      </c>
      <c r="E3" s="11" t="s">
        <v>53</v>
      </c>
    </row>
    <row r="4" customFormat="false" ht="12.75" hidden="false" customHeight="false" outlineLevel="0" collapsed="false">
      <c r="B4" s="26" t="s">
        <v>54</v>
      </c>
      <c r="C4" s="37" t="n">
        <v>106</v>
      </c>
      <c r="D4" s="15" t="n">
        <f aca="false">C4/$E$4</f>
        <v>0.352159468438538</v>
      </c>
      <c r="E4" s="38" t="n">
        <f aca="false">'1'!D11</f>
        <v>301</v>
      </c>
    </row>
    <row r="5" customFormat="false" ht="12.75" hidden="false" customHeight="false" outlineLevel="0" collapsed="false">
      <c r="B5" s="27" t="s">
        <v>55</v>
      </c>
      <c r="C5" s="39" t="n">
        <v>77</v>
      </c>
      <c r="D5" s="18" t="n">
        <f aca="false">C5/$E$4</f>
        <v>0.255813953488372</v>
      </c>
      <c r="E5" s="35"/>
    </row>
    <row r="6" customFormat="false" ht="12.75" hidden="false" customHeight="false" outlineLevel="0" collapsed="false">
      <c r="B6" s="27" t="s">
        <v>56</v>
      </c>
      <c r="C6" s="39" t="n">
        <v>69</v>
      </c>
      <c r="D6" s="18" t="n">
        <f aca="false">C6/$E$4</f>
        <v>0.229235880398671</v>
      </c>
      <c r="E6" s="35"/>
    </row>
    <row r="7" customFormat="false" ht="12.75" hidden="false" customHeight="false" outlineLevel="0" collapsed="false">
      <c r="B7" s="27" t="s">
        <v>57</v>
      </c>
      <c r="C7" s="39" t="n">
        <v>67</v>
      </c>
      <c r="D7" s="18" t="n">
        <f aca="false">C7/$E$4</f>
        <v>0.222591362126246</v>
      </c>
      <c r="E7" s="35"/>
    </row>
    <row r="8" customFormat="false" ht="12.75" hidden="false" customHeight="false" outlineLevel="0" collapsed="false">
      <c r="B8" s="27" t="s">
        <v>58</v>
      </c>
      <c r="C8" s="39" t="n">
        <v>66</v>
      </c>
      <c r="D8" s="18" t="n">
        <f aca="false">C8/$E$4</f>
        <v>0.219269102990033</v>
      </c>
      <c r="E8" s="35"/>
    </row>
    <row r="9" customFormat="false" ht="12.75" hidden="false" customHeight="false" outlineLevel="0" collapsed="false">
      <c r="B9" s="27" t="s">
        <v>59</v>
      </c>
      <c r="C9" s="39" t="n">
        <v>44</v>
      </c>
      <c r="D9" s="18" t="n">
        <f aca="false">C9/$E$4</f>
        <v>0.146179401993355</v>
      </c>
      <c r="E9" s="35"/>
    </row>
    <row r="10" customFormat="false" ht="12.75" hidden="false" customHeight="false" outlineLevel="0" collapsed="false">
      <c r="B10" s="27" t="s">
        <v>60</v>
      </c>
      <c r="C10" s="39" t="n">
        <v>38</v>
      </c>
      <c r="D10" s="18" t="n">
        <f aca="false">C10/$E$4</f>
        <v>0.12624584717608</v>
      </c>
      <c r="E10" s="35"/>
    </row>
    <row r="11" customFormat="false" ht="12.75" hidden="false" customHeight="false" outlineLevel="0" collapsed="false">
      <c r="B11" s="27" t="s">
        <v>61</v>
      </c>
      <c r="C11" s="39" t="n">
        <v>33</v>
      </c>
      <c r="D11" s="18" t="n">
        <f aca="false">C11/$E$4</f>
        <v>0.109634551495017</v>
      </c>
      <c r="E11" s="35"/>
    </row>
    <row r="12" customFormat="false" ht="12.75" hidden="false" customHeight="false" outlineLevel="0" collapsed="false">
      <c r="B12" s="27" t="s">
        <v>62</v>
      </c>
      <c r="C12" s="39" t="n">
        <v>27</v>
      </c>
      <c r="D12" s="18" t="n">
        <f aca="false">C12/$E$4</f>
        <v>0.0897009966777409</v>
      </c>
      <c r="E12" s="35"/>
    </row>
    <row r="13" customFormat="false" ht="12.75" hidden="false" customHeight="false" outlineLevel="0" collapsed="false">
      <c r="B13" s="27" t="s">
        <v>63</v>
      </c>
      <c r="C13" s="39" t="n">
        <v>18</v>
      </c>
      <c r="D13" s="18" t="n">
        <f aca="false">C13/$E$4</f>
        <v>0.0598006644518272</v>
      </c>
      <c r="E13" s="35"/>
    </row>
    <row r="14" customFormat="false" ht="12.75" hidden="false" customHeight="false" outlineLevel="0" collapsed="false">
      <c r="B14" s="27" t="s">
        <v>64</v>
      </c>
      <c r="C14" s="39" t="n">
        <v>14</v>
      </c>
      <c r="D14" s="18" t="n">
        <f aca="false">C14/$E$4</f>
        <v>0.0465116279069768</v>
      </c>
      <c r="E14" s="35"/>
    </row>
    <row r="15" customFormat="false" ht="12.75" hidden="false" customHeight="false" outlineLevel="0" collapsed="false">
      <c r="B15" s="27" t="s">
        <v>65</v>
      </c>
      <c r="C15" s="39" t="n">
        <v>12</v>
      </c>
      <c r="D15" s="18" t="n">
        <f aca="false">C15/$E$4</f>
        <v>0.0398671096345515</v>
      </c>
      <c r="E15" s="35"/>
    </row>
    <row r="16" customFormat="false" ht="12.75" hidden="false" customHeight="false" outlineLevel="0" collapsed="false">
      <c r="B16" s="28" t="s">
        <v>66</v>
      </c>
      <c r="C16" s="40" t="n">
        <v>7</v>
      </c>
      <c r="D16" s="21" t="n">
        <f aca="false">C16/$E$4</f>
        <v>0.0232558139534884</v>
      </c>
      <c r="E16" s="3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4" activeCellId="0" sqref="L24"/>
    </sheetView>
  </sheetViews>
  <sheetFormatPr defaultColWidth="10.9921875" defaultRowHeight="12.75" zeroHeight="false" outlineLevelRow="0" outlineLevelCol="0"/>
  <cols>
    <col collapsed="false" customWidth="true" hidden="false" outlineLevel="0" max="1" min="1" style="8" width="3.6"/>
    <col collapsed="false" customWidth="true" hidden="false" outlineLevel="0" max="2" min="2" style="8" width="5.2"/>
    <col collapsed="false" customWidth="true" hidden="false" outlineLevel="0" max="3" min="3" style="8" width="28.59"/>
    <col collapsed="false" customWidth="true" hidden="false" outlineLevel="0" max="4" min="4" style="8" width="10.59"/>
    <col collapsed="false" customWidth="false" hidden="false" outlineLevel="0" max="6" min="5" style="8" width="11"/>
    <col collapsed="false" customWidth="true" hidden="false" outlineLevel="0" max="7" min="7" style="8" width="28.59"/>
    <col collapsed="false" customWidth="false" hidden="false" outlineLevel="0" max="1024" min="8" style="8" width="11"/>
  </cols>
  <sheetData>
    <row r="1" customFormat="false" ht="12.75" hidden="false" customHeight="false" outlineLevel="0" collapsed="false">
      <c r="A1" s="41" t="s">
        <v>7</v>
      </c>
    </row>
    <row r="3" customFormat="false" ht="30" hidden="false" customHeight="true" outlineLevel="0" collapsed="false">
      <c r="B3" s="10" t="s">
        <v>67</v>
      </c>
      <c r="C3" s="10"/>
      <c r="D3" s="42" t="s">
        <v>15</v>
      </c>
      <c r="E3" s="43" t="s">
        <v>16</v>
      </c>
      <c r="G3" s="44" t="s">
        <v>68</v>
      </c>
      <c r="H3" s="45" t="s">
        <v>15</v>
      </c>
      <c r="I3" s="42" t="s">
        <v>16</v>
      </c>
    </row>
    <row r="4" customFormat="false" ht="21" hidden="false" customHeight="true" outlineLevel="0" collapsed="false">
      <c r="B4" s="46" t="s">
        <v>69</v>
      </c>
      <c r="C4" s="47"/>
      <c r="D4" s="48" t="n">
        <f aca="false">SUM(D5:D9)</f>
        <v>88</v>
      </c>
      <c r="E4" s="32" t="n">
        <f aca="false">D4/$D$25</f>
        <v>0.292358803986711</v>
      </c>
      <c r="G4" s="49" t="s">
        <v>70</v>
      </c>
      <c r="H4" s="50" t="n">
        <v>43</v>
      </c>
      <c r="I4" s="51" t="n">
        <v>0.142857142857143</v>
      </c>
    </row>
    <row r="5" customFormat="false" ht="12.75" hidden="false" customHeight="false" outlineLevel="0" collapsed="false">
      <c r="B5" s="52"/>
      <c r="C5" s="53" t="s">
        <v>71</v>
      </c>
      <c r="D5" s="54" t="n">
        <v>37</v>
      </c>
      <c r="E5" s="15" t="n">
        <f aca="false">D5/$D$25</f>
        <v>0.122923588039867</v>
      </c>
      <c r="G5" s="49" t="s">
        <v>72</v>
      </c>
      <c r="H5" s="50" t="n">
        <v>39</v>
      </c>
      <c r="I5" s="51" t="n">
        <v>0.129568106312292</v>
      </c>
    </row>
    <row r="6" customFormat="false" ht="12.75" hidden="false" customHeight="false" outlineLevel="0" collapsed="false">
      <c r="B6" s="49"/>
      <c r="C6" s="55" t="s">
        <v>73</v>
      </c>
      <c r="D6" s="56" t="n">
        <v>6</v>
      </c>
      <c r="E6" s="18" t="n">
        <f aca="false">D6/$D$25</f>
        <v>0.0199335548172757</v>
      </c>
      <c r="G6" s="49" t="s">
        <v>71</v>
      </c>
      <c r="H6" s="50" t="n">
        <v>37</v>
      </c>
      <c r="I6" s="51" t="n">
        <v>0.122923588039867</v>
      </c>
    </row>
    <row r="7" customFormat="false" ht="12.75" hidden="false" customHeight="false" outlineLevel="0" collapsed="false">
      <c r="B7" s="49"/>
      <c r="C7" s="55" t="s">
        <v>74</v>
      </c>
      <c r="D7" s="56" t="n">
        <v>30</v>
      </c>
      <c r="E7" s="18" t="n">
        <f aca="false">D7/$D$25</f>
        <v>0.0996677740863787</v>
      </c>
      <c r="G7" s="49" t="s">
        <v>75</v>
      </c>
      <c r="H7" s="50" t="n">
        <v>32</v>
      </c>
      <c r="I7" s="51" t="n">
        <v>0.106312292358804</v>
      </c>
    </row>
    <row r="8" customFormat="false" ht="12.75" hidden="false" customHeight="false" outlineLevel="0" collapsed="false">
      <c r="B8" s="49"/>
      <c r="C8" s="55" t="s">
        <v>76</v>
      </c>
      <c r="D8" s="56" t="n">
        <v>14</v>
      </c>
      <c r="E8" s="18" t="n">
        <f aca="false">D8/$D$25</f>
        <v>0.0465116279069768</v>
      </c>
      <c r="G8" s="49" t="s">
        <v>74</v>
      </c>
      <c r="H8" s="50" t="n">
        <v>30</v>
      </c>
      <c r="I8" s="51" t="n">
        <v>0.0996677740863787</v>
      </c>
    </row>
    <row r="9" customFormat="false" ht="12.75" hidden="false" customHeight="false" outlineLevel="0" collapsed="false">
      <c r="B9" s="57"/>
      <c r="C9" s="58" t="s">
        <v>77</v>
      </c>
      <c r="D9" s="31" t="n">
        <v>1</v>
      </c>
      <c r="E9" s="21" t="n">
        <f aca="false">D9/$D$25</f>
        <v>0.00332225913621262</v>
      </c>
      <c r="G9" s="49" t="s">
        <v>78</v>
      </c>
      <c r="H9" s="50" t="n">
        <v>23</v>
      </c>
      <c r="I9" s="51" t="n">
        <v>0.0764119601328904</v>
      </c>
    </row>
    <row r="10" customFormat="false" ht="21" hidden="false" customHeight="true" outlineLevel="0" collapsed="false">
      <c r="B10" s="46" t="s">
        <v>79</v>
      </c>
      <c r="C10" s="47"/>
      <c r="D10" s="48" t="n">
        <f aca="false">SUM(D11:D15)</f>
        <v>122</v>
      </c>
      <c r="E10" s="32" t="n">
        <f aca="false">D10/$D$25</f>
        <v>0.40531561461794</v>
      </c>
      <c r="G10" s="49" t="s">
        <v>80</v>
      </c>
      <c r="H10" s="50" t="n">
        <v>16</v>
      </c>
      <c r="I10" s="51" t="n">
        <v>0.053156146179402</v>
      </c>
    </row>
    <row r="11" customFormat="false" ht="12.75" hidden="false" customHeight="false" outlineLevel="0" collapsed="false">
      <c r="B11" s="52"/>
      <c r="C11" s="53" t="s">
        <v>81</v>
      </c>
      <c r="D11" s="54" t="n">
        <v>4</v>
      </c>
      <c r="E11" s="15" t="n">
        <f aca="false">D11/$D$25</f>
        <v>0.0132890365448505</v>
      </c>
      <c r="G11" s="49" t="s">
        <v>76</v>
      </c>
      <c r="H11" s="50" t="n">
        <v>14</v>
      </c>
      <c r="I11" s="51" t="n">
        <v>0.0465116279069768</v>
      </c>
    </row>
    <row r="12" customFormat="false" ht="12.75" hidden="false" customHeight="false" outlineLevel="0" collapsed="false">
      <c r="B12" s="49"/>
      <c r="C12" s="55" t="s">
        <v>82</v>
      </c>
      <c r="D12" s="56" t="n">
        <v>4</v>
      </c>
      <c r="E12" s="18" t="n">
        <f aca="false">D12/$D$25</f>
        <v>0.0132890365448505</v>
      </c>
      <c r="G12" s="49" t="s">
        <v>83</v>
      </c>
      <c r="H12" s="50" t="n">
        <v>14</v>
      </c>
      <c r="I12" s="51" t="n">
        <v>0.0465116279069768</v>
      </c>
    </row>
    <row r="13" customFormat="false" ht="12.75" hidden="false" customHeight="false" outlineLevel="0" collapsed="false">
      <c r="B13" s="49"/>
      <c r="C13" s="55" t="s">
        <v>72</v>
      </c>
      <c r="D13" s="56" t="n">
        <v>39</v>
      </c>
      <c r="E13" s="18" t="n">
        <f aca="false">D13/$D$25</f>
        <v>0.129568106312292</v>
      </c>
      <c r="G13" s="49" t="s">
        <v>84</v>
      </c>
      <c r="H13" s="50" t="n">
        <v>10</v>
      </c>
      <c r="I13" s="51" t="n">
        <v>0.0332225913621262</v>
      </c>
    </row>
    <row r="14" customFormat="false" ht="12.75" hidden="false" customHeight="false" outlineLevel="0" collapsed="false">
      <c r="B14" s="49"/>
      <c r="C14" s="55" t="s">
        <v>75</v>
      </c>
      <c r="D14" s="56" t="n">
        <v>32</v>
      </c>
      <c r="E14" s="18" t="n">
        <f aca="false">D14/$D$25</f>
        <v>0.106312292358804</v>
      </c>
      <c r="G14" s="49" t="s">
        <v>85</v>
      </c>
      <c r="H14" s="50" t="n">
        <v>10</v>
      </c>
      <c r="I14" s="51" t="n">
        <v>0.0332225913621262</v>
      </c>
    </row>
    <row r="15" customFormat="false" ht="12.75" hidden="false" customHeight="false" outlineLevel="0" collapsed="false">
      <c r="B15" s="49"/>
      <c r="C15" s="55" t="s">
        <v>70</v>
      </c>
      <c r="D15" s="56" t="n">
        <v>43</v>
      </c>
      <c r="E15" s="21" t="n">
        <f aca="false">D15/$D$25</f>
        <v>0.142857142857143</v>
      </c>
      <c r="G15" s="49" t="s">
        <v>86</v>
      </c>
      <c r="H15" s="50" t="n">
        <v>7</v>
      </c>
      <c r="I15" s="51" t="n">
        <v>0.0232558139534884</v>
      </c>
    </row>
    <row r="16" customFormat="false" ht="21" hidden="false" customHeight="true" outlineLevel="0" collapsed="false">
      <c r="B16" s="46" t="s">
        <v>84</v>
      </c>
      <c r="C16" s="47"/>
      <c r="D16" s="48" t="n">
        <v>10</v>
      </c>
      <c r="E16" s="32" t="n">
        <f aca="false">D16/$D$25</f>
        <v>0.0332225913621262</v>
      </c>
      <c r="G16" s="49" t="s">
        <v>87</v>
      </c>
      <c r="H16" s="50" t="n">
        <v>7</v>
      </c>
      <c r="I16" s="51" t="n">
        <v>0.0232558139534884</v>
      </c>
    </row>
    <row r="17" customFormat="false" ht="21" hidden="false" customHeight="true" outlineLevel="0" collapsed="false">
      <c r="B17" s="46" t="s">
        <v>88</v>
      </c>
      <c r="C17" s="47"/>
      <c r="D17" s="48" t="n">
        <f aca="false">SUM(D18:D22)</f>
        <v>60</v>
      </c>
      <c r="E17" s="32" t="n">
        <f aca="false">D17/$D$25</f>
        <v>0.199335548172757</v>
      </c>
      <c r="G17" s="49" t="s">
        <v>73</v>
      </c>
      <c r="H17" s="50" t="n">
        <v>6</v>
      </c>
      <c r="I17" s="51" t="n">
        <v>0.0199335548172757</v>
      </c>
    </row>
    <row r="18" customFormat="false" ht="12.75" hidden="false" customHeight="false" outlineLevel="0" collapsed="false">
      <c r="B18" s="52"/>
      <c r="C18" s="53" t="s">
        <v>78</v>
      </c>
      <c r="D18" s="54" t="n">
        <v>23</v>
      </c>
      <c r="E18" s="15" t="n">
        <f aca="false">D18/$D$25</f>
        <v>0.0764119601328904</v>
      </c>
      <c r="G18" s="49" t="s">
        <v>81</v>
      </c>
      <c r="H18" s="50" t="n">
        <v>4</v>
      </c>
      <c r="I18" s="51" t="n">
        <v>0.0132890365448505</v>
      </c>
    </row>
    <row r="19" customFormat="false" ht="12.75" hidden="false" customHeight="false" outlineLevel="0" collapsed="false">
      <c r="B19" s="49"/>
      <c r="C19" s="55" t="s">
        <v>89</v>
      </c>
      <c r="D19" s="56" t="n">
        <v>4</v>
      </c>
      <c r="E19" s="18" t="n">
        <f aca="false">D19/$D$25</f>
        <v>0.0132890365448505</v>
      </c>
      <c r="G19" s="49" t="s">
        <v>82</v>
      </c>
      <c r="H19" s="50" t="n">
        <v>4</v>
      </c>
      <c r="I19" s="51" t="n">
        <v>0.0132890365448505</v>
      </c>
    </row>
    <row r="20" customFormat="false" ht="12.75" hidden="false" customHeight="false" outlineLevel="0" collapsed="false">
      <c r="B20" s="49"/>
      <c r="C20" s="55" t="s">
        <v>80</v>
      </c>
      <c r="D20" s="56" t="n">
        <v>16</v>
      </c>
      <c r="E20" s="18" t="n">
        <f aca="false">D20/$D$25</f>
        <v>0.053156146179402</v>
      </c>
      <c r="G20" s="49" t="s">
        <v>89</v>
      </c>
      <c r="H20" s="50" t="n">
        <v>4</v>
      </c>
      <c r="I20" s="51" t="n">
        <v>0.0132890365448505</v>
      </c>
    </row>
    <row r="21" customFormat="false" ht="12.75" hidden="false" customHeight="false" outlineLevel="0" collapsed="false">
      <c r="B21" s="49"/>
      <c r="C21" s="55" t="s">
        <v>85</v>
      </c>
      <c r="D21" s="56" t="n">
        <v>10</v>
      </c>
      <c r="E21" s="18" t="n">
        <f aca="false">D21/$D$25</f>
        <v>0.0332225913621262</v>
      </c>
      <c r="G21" s="57" t="s">
        <v>77</v>
      </c>
      <c r="H21" s="59" t="n">
        <v>1</v>
      </c>
      <c r="I21" s="60" t="n">
        <v>0.00332225913621262</v>
      </c>
    </row>
    <row r="22" customFormat="false" ht="15" hidden="false" customHeight="true" outlineLevel="0" collapsed="false">
      <c r="B22" s="49"/>
      <c r="C22" s="55" t="s">
        <v>86</v>
      </c>
      <c r="D22" s="56" t="n">
        <v>7</v>
      </c>
      <c r="E22" s="21" t="n">
        <f aca="false">D22/$D$25</f>
        <v>0.0232558139534884</v>
      </c>
    </row>
    <row r="23" customFormat="false" ht="21" hidden="false" customHeight="true" outlineLevel="0" collapsed="false">
      <c r="B23" s="46" t="s">
        <v>83</v>
      </c>
      <c r="C23" s="47"/>
      <c r="D23" s="48" t="n">
        <v>14</v>
      </c>
      <c r="E23" s="32" t="n">
        <f aca="false">D23/$D$25</f>
        <v>0.0465116279069768</v>
      </c>
    </row>
    <row r="24" customFormat="false" ht="21" hidden="false" customHeight="true" outlineLevel="0" collapsed="false">
      <c r="B24" s="46" t="s">
        <v>87</v>
      </c>
      <c r="C24" s="47"/>
      <c r="D24" s="48" t="n">
        <v>7</v>
      </c>
      <c r="E24" s="32" t="n">
        <f aca="false">D24/$D$25</f>
        <v>0.0232558139534884</v>
      </c>
    </row>
    <row r="25" customFormat="false" ht="12.75" hidden="false" customHeight="false" outlineLevel="0" collapsed="false">
      <c r="B25" s="46" t="s">
        <v>31</v>
      </c>
      <c r="C25" s="47"/>
      <c r="D25" s="48" t="n">
        <f aca="false">SUM(D23:D24,D16:D17,D10,D4)</f>
        <v>301</v>
      </c>
      <c r="E25" s="32" t="n">
        <f aca="false">D25/$D$25</f>
        <v>1</v>
      </c>
    </row>
  </sheetData>
  <autoFilter ref="G3:I3">
    <sortState ref="G4:I3">
      <sortCondition ref="C4:C3" descending="1" customList=""/>
    </sortState>
  </autoFilter>
  <mergeCells count="1">
    <mergeCell ref="B3:C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0.9921875" defaultRowHeight="12.75" zeroHeight="false" outlineLevelRow="0" outlineLevelCol="0"/>
  <cols>
    <col collapsed="false" customWidth="true" hidden="false" outlineLevel="0" max="1" min="1" style="8" width="3"/>
    <col collapsed="false" customWidth="true" hidden="false" outlineLevel="0" max="2" min="2" style="8" width="38.4"/>
    <col collapsed="false" customWidth="true" hidden="false" outlineLevel="0" max="3" min="3" style="8" width="13.2"/>
    <col collapsed="false" customWidth="false" hidden="false" outlineLevel="0" max="4" min="4" style="8" width="11"/>
    <col collapsed="false" customWidth="true" hidden="false" outlineLevel="0" max="5" min="5" style="8" width="25.7"/>
    <col collapsed="false" customWidth="false" hidden="false" outlineLevel="0" max="1024" min="6" style="8" width="11"/>
  </cols>
  <sheetData>
    <row r="1" s="36" customFormat="true" ht="12.75" hidden="false" customHeight="false" outlineLevel="0" collapsed="false">
      <c r="A1" s="9" t="s">
        <v>8</v>
      </c>
    </row>
    <row r="3" customFormat="false" ht="26.25" hidden="false" customHeight="false" outlineLevel="0" collapsed="false">
      <c r="B3" s="25" t="s">
        <v>90</v>
      </c>
      <c r="C3" s="61" t="s">
        <v>15</v>
      </c>
      <c r="D3" s="61" t="s">
        <v>16</v>
      </c>
      <c r="E3" s="12" t="s">
        <v>91</v>
      </c>
    </row>
    <row r="4" customFormat="false" ht="12.75" hidden="false" customHeight="false" outlineLevel="0" collapsed="false">
      <c r="B4" s="62" t="s">
        <v>92</v>
      </c>
      <c r="C4" s="63" t="n">
        <v>59</v>
      </c>
      <c r="D4" s="64" t="n">
        <f aca="false">C4/'1'!$D$11</f>
        <v>0.196013289036545</v>
      </c>
      <c r="E4" s="65" t="s">
        <v>42</v>
      </c>
    </row>
    <row r="5" customFormat="false" ht="19.5" hidden="false" customHeight="true" outlineLevel="0" collapsed="false">
      <c r="B5" s="62" t="s">
        <v>93</v>
      </c>
      <c r="C5" s="63" t="n">
        <v>240</v>
      </c>
      <c r="D5" s="64" t="n">
        <f aca="false">C5/'1'!$D$11</f>
        <v>0.79734219269103</v>
      </c>
      <c r="E5" s="66" t="n">
        <v>1</v>
      </c>
    </row>
    <row r="6" customFormat="false" ht="12.75" hidden="false" customHeight="false" outlineLevel="0" collapsed="false">
      <c r="B6" s="67" t="s">
        <v>94</v>
      </c>
      <c r="C6" s="50" t="n">
        <v>233</v>
      </c>
      <c r="D6" s="68" t="n">
        <f aca="false">C6/'1'!$D$11</f>
        <v>0.774086378737542</v>
      </c>
      <c r="E6" s="51" t="n">
        <f aca="false">C6/$C$5</f>
        <v>0.970833333333333</v>
      </c>
    </row>
    <row r="7" customFormat="false" ht="12.75" hidden="false" customHeight="false" outlineLevel="0" collapsed="false">
      <c r="B7" s="67" t="s">
        <v>95</v>
      </c>
      <c r="C7" s="50" t="n">
        <v>32</v>
      </c>
      <c r="D7" s="68" t="n">
        <f aca="false">C7/'1'!$D$11</f>
        <v>0.106312292358804</v>
      </c>
      <c r="E7" s="51" t="n">
        <f aca="false">C7/$C$5</f>
        <v>0.133333333333333</v>
      </c>
    </row>
    <row r="8" customFormat="false" ht="12.75" hidden="false" customHeight="false" outlineLevel="0" collapsed="false">
      <c r="B8" s="67" t="s">
        <v>96</v>
      </c>
      <c r="C8" s="50" t="n">
        <v>8</v>
      </c>
      <c r="D8" s="68" t="n">
        <f aca="false">C8/'1'!$D$11</f>
        <v>0.026578073089701</v>
      </c>
      <c r="E8" s="51" t="n">
        <f aca="false">C8/$C$5</f>
        <v>0.0333333333333333</v>
      </c>
    </row>
    <row r="9" customFormat="false" ht="12.75" hidden="false" customHeight="false" outlineLevel="0" collapsed="false">
      <c r="B9" s="67" t="s">
        <v>97</v>
      </c>
      <c r="C9" s="50" t="n">
        <v>5</v>
      </c>
      <c r="D9" s="68" t="n">
        <f aca="false">C9/'1'!$D$11</f>
        <v>0.0166112956810631</v>
      </c>
      <c r="E9" s="51" t="n">
        <f aca="false">C9/$C$5</f>
        <v>0.0208333333333333</v>
      </c>
    </row>
    <row r="10" customFormat="false" ht="12.75" hidden="false" customHeight="false" outlineLevel="0" collapsed="false">
      <c r="B10" s="69" t="s">
        <v>98</v>
      </c>
      <c r="C10" s="59" t="n">
        <v>14</v>
      </c>
      <c r="D10" s="70" t="n">
        <f aca="false">C10/'1'!$D$11</f>
        <v>0.0465116279069768</v>
      </c>
      <c r="E10" s="60" t="n">
        <f aca="false">C10/$C$5</f>
        <v>0.0583333333333333</v>
      </c>
    </row>
    <row r="11" customFormat="false" ht="12.75" hidden="false" customHeight="false" outlineLevel="0" collapsed="false">
      <c r="B11" s="71" t="s">
        <v>99</v>
      </c>
      <c r="C11" s="63" t="n">
        <v>2</v>
      </c>
      <c r="D11" s="64" t="n">
        <f aca="false">C11/'1'!$D$11</f>
        <v>0.00664451827242525</v>
      </c>
      <c r="E11" s="65" t="s">
        <v>42</v>
      </c>
    </row>
    <row r="12" customFormat="false" ht="12.75" hidden="false" customHeight="false" outlineLevel="0" collapsed="false">
      <c r="B12" s="71" t="s">
        <v>100</v>
      </c>
      <c r="C12" s="63" t="n">
        <f aca="false">SUM(C11,C4:C5)</f>
        <v>301</v>
      </c>
      <c r="D12" s="64" t="n">
        <f aca="false">SUM(D11,D4:D5)</f>
        <v>1</v>
      </c>
      <c r="E12" s="65" t="s">
        <v>42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E32" activeCellId="0" sqref="E32"/>
    </sheetView>
  </sheetViews>
  <sheetFormatPr defaultColWidth="15.09375" defaultRowHeight="12.75" zeroHeight="false" outlineLevelRow="0" outlineLevelCol="0"/>
  <cols>
    <col collapsed="false" customWidth="true" hidden="false" outlineLevel="0" max="1" min="1" style="8" width="3.91"/>
    <col collapsed="false" customWidth="true" hidden="false" outlineLevel="0" max="2" min="2" style="8" width="29.7"/>
    <col collapsed="false" customWidth="false" hidden="false" outlineLevel="0" max="4" min="3" style="8" width="15.1"/>
    <col collapsed="false" customWidth="true" hidden="false" outlineLevel="0" max="5" min="5" style="8" width="16.6"/>
    <col collapsed="false" customWidth="false" hidden="false" outlineLevel="0" max="1024" min="6" style="8" width="15.1"/>
  </cols>
  <sheetData>
    <row r="1" s="36" customFormat="true" ht="12.75" hidden="false" customHeight="false" outlineLevel="0" collapsed="false">
      <c r="A1" s="9" t="s">
        <v>9</v>
      </c>
    </row>
    <row r="2" customFormat="false" ht="12.75" hidden="false" customHeight="false" outlineLevel="0" collapsed="false">
      <c r="A2" s="41"/>
    </row>
    <row r="3" customFormat="false" ht="26.25" hidden="false" customHeight="false" outlineLevel="0" collapsed="false">
      <c r="B3" s="30" t="s">
        <v>101</v>
      </c>
      <c r="C3" s="30" t="s">
        <v>15</v>
      </c>
      <c r="D3" s="11" t="s">
        <v>16</v>
      </c>
    </row>
    <row r="4" customFormat="false" ht="12.75" hidden="false" customHeight="false" outlineLevel="0" collapsed="false">
      <c r="B4" s="13" t="s">
        <v>102</v>
      </c>
      <c r="C4" s="14" t="n">
        <v>33</v>
      </c>
      <c r="D4" s="15" t="n">
        <f aca="false">C4/$C$9</f>
        <v>0.109634551495017</v>
      </c>
    </row>
    <row r="5" customFormat="false" ht="12.75" hidden="false" customHeight="false" outlineLevel="0" collapsed="false">
      <c r="B5" s="16" t="s">
        <v>103</v>
      </c>
      <c r="C5" s="17" t="n">
        <v>42</v>
      </c>
      <c r="D5" s="18" t="n">
        <f aca="false">C5/$C$9</f>
        <v>0.13953488372093</v>
      </c>
    </row>
    <row r="6" customFormat="false" ht="12.75" hidden="false" customHeight="false" outlineLevel="0" collapsed="false">
      <c r="B6" s="16" t="s">
        <v>104</v>
      </c>
      <c r="C6" s="17" t="n">
        <v>61</v>
      </c>
      <c r="D6" s="18" t="n">
        <f aca="false">C6/$C$9</f>
        <v>0.20265780730897</v>
      </c>
    </row>
    <row r="7" customFormat="false" ht="12.75" hidden="false" customHeight="false" outlineLevel="0" collapsed="false">
      <c r="B7" s="16" t="s">
        <v>105</v>
      </c>
      <c r="C7" s="17" t="n">
        <v>98</v>
      </c>
      <c r="D7" s="18" t="n">
        <f aca="false">C7/$C$9</f>
        <v>0.325581395348837</v>
      </c>
    </row>
    <row r="8" customFormat="false" ht="12.75" hidden="false" customHeight="false" outlineLevel="0" collapsed="false">
      <c r="B8" s="16" t="s">
        <v>106</v>
      </c>
      <c r="C8" s="17" t="n">
        <v>67</v>
      </c>
      <c r="D8" s="18" t="n">
        <f aca="false">C8/$C$9</f>
        <v>0.222591362126246</v>
      </c>
    </row>
    <row r="9" customFormat="false" ht="12.75" hidden="false" customHeight="false" outlineLevel="0" collapsed="false">
      <c r="B9" s="33" t="s">
        <v>31</v>
      </c>
      <c r="C9" s="23" t="n">
        <v>301</v>
      </c>
      <c r="D9" s="24" t="n">
        <f aca="false">C9/$C$9</f>
        <v>1</v>
      </c>
    </row>
    <row r="11" customFormat="false" ht="26.25" hidden="false" customHeight="false" outlineLevel="0" collapsed="false">
      <c r="B11" s="30" t="s">
        <v>107</v>
      </c>
      <c r="C11" s="30" t="s">
        <v>15</v>
      </c>
      <c r="D11" s="30" t="s">
        <v>16</v>
      </c>
    </row>
    <row r="12" customFormat="false" ht="12.75" hidden="false" customHeight="false" outlineLevel="0" collapsed="false">
      <c r="B12" s="26" t="s">
        <v>108</v>
      </c>
      <c r="C12" s="37" t="n">
        <v>205</v>
      </c>
      <c r="D12" s="15" t="n">
        <f aca="false">C12/$C$18</f>
        <v>0.681063122923588</v>
      </c>
    </row>
    <row r="13" customFormat="false" ht="12.75" hidden="false" customHeight="false" outlineLevel="0" collapsed="false">
      <c r="B13" s="27" t="s">
        <v>109</v>
      </c>
      <c r="C13" s="39" t="n">
        <v>20</v>
      </c>
      <c r="D13" s="18" t="n">
        <f aca="false">C13/$C$18</f>
        <v>0.0664451827242525</v>
      </c>
    </row>
    <row r="14" customFormat="false" ht="12.75" hidden="false" customHeight="false" outlineLevel="0" collapsed="false">
      <c r="B14" s="27" t="s">
        <v>110</v>
      </c>
      <c r="C14" s="39" t="n">
        <v>21</v>
      </c>
      <c r="D14" s="18" t="n">
        <f aca="false">C14/$C$18</f>
        <v>0.0697674418604651</v>
      </c>
    </row>
    <row r="15" customFormat="false" ht="12.75" hidden="false" customHeight="false" outlineLevel="0" collapsed="false">
      <c r="B15" s="27" t="s">
        <v>111</v>
      </c>
      <c r="C15" s="39" t="n">
        <v>18</v>
      </c>
      <c r="D15" s="18" t="n">
        <f aca="false">C15/$C$18</f>
        <v>0.0598006644518272</v>
      </c>
    </row>
    <row r="16" customFormat="false" ht="12.75" hidden="false" customHeight="false" outlineLevel="0" collapsed="false">
      <c r="B16" s="27" t="s">
        <v>112</v>
      </c>
      <c r="C16" s="39" t="n">
        <v>13</v>
      </c>
      <c r="D16" s="18" t="n">
        <f aca="false">C16/$C$18</f>
        <v>0.0431893687707641</v>
      </c>
    </row>
    <row r="17" customFormat="false" ht="12.75" hidden="false" customHeight="false" outlineLevel="0" collapsed="false">
      <c r="B17" s="28" t="s">
        <v>113</v>
      </c>
      <c r="C17" s="40" t="n">
        <v>24</v>
      </c>
      <c r="D17" s="21" t="n">
        <f aca="false">C17/$C$18</f>
        <v>0.079734219269103</v>
      </c>
    </row>
    <row r="18" customFormat="false" ht="12.75" hidden="false" customHeight="false" outlineLevel="0" collapsed="false">
      <c r="B18" s="72" t="s">
        <v>31</v>
      </c>
      <c r="C18" s="73" t="n">
        <f aca="false">SUM(C12:C17)</f>
        <v>301</v>
      </c>
      <c r="D18" s="74" t="n">
        <f aca="false">C18/$C$18</f>
        <v>1</v>
      </c>
    </row>
    <row r="20" customFormat="false" ht="26.25" hidden="false" customHeight="false" outlineLevel="0" collapsed="false">
      <c r="B20" s="30" t="s">
        <v>114</v>
      </c>
      <c r="C20" s="30" t="s">
        <v>15</v>
      </c>
      <c r="D20" s="11" t="s">
        <v>16</v>
      </c>
      <c r="E20" s="11" t="s">
        <v>115</v>
      </c>
    </row>
    <row r="21" customFormat="false" ht="12.75" hidden="false" customHeight="false" outlineLevel="0" collapsed="false">
      <c r="B21" s="26" t="s">
        <v>116</v>
      </c>
      <c r="C21" s="37" t="n">
        <v>225</v>
      </c>
      <c r="D21" s="75" t="n">
        <f aca="false">C21/$E$21</f>
        <v>0.961538461538462</v>
      </c>
      <c r="E21" s="76" t="n">
        <v>234</v>
      </c>
    </row>
    <row r="22" customFormat="false" ht="12.75" hidden="false" customHeight="false" outlineLevel="0" collapsed="false">
      <c r="B22" s="27" t="s">
        <v>117</v>
      </c>
      <c r="C22" s="39" t="n">
        <v>156</v>
      </c>
      <c r="D22" s="51" t="n">
        <f aca="false">C22/$E$21</f>
        <v>0.666666666666667</v>
      </c>
    </row>
    <row r="23" customFormat="false" ht="12.75" hidden="false" customHeight="false" outlineLevel="0" collapsed="false">
      <c r="B23" s="27" t="s">
        <v>104</v>
      </c>
      <c r="C23" s="39" t="n">
        <v>53</v>
      </c>
      <c r="D23" s="51" t="n">
        <f aca="false">C23/$E$21</f>
        <v>0.226495726495726</v>
      </c>
    </row>
    <row r="24" customFormat="false" ht="12.75" hidden="false" customHeight="false" outlineLevel="0" collapsed="false">
      <c r="B24" s="27" t="s">
        <v>118</v>
      </c>
      <c r="C24" s="39" t="n">
        <v>35</v>
      </c>
      <c r="D24" s="51" t="n">
        <f aca="false">C24/$E$21</f>
        <v>0.14957264957265</v>
      </c>
    </row>
    <row r="25" customFormat="false" ht="12.75" hidden="false" customHeight="false" outlineLevel="0" collapsed="false">
      <c r="B25" s="27" t="s">
        <v>119</v>
      </c>
      <c r="C25" s="39" t="n">
        <v>45</v>
      </c>
      <c r="D25" s="51" t="n">
        <f aca="false">C25/$E$21</f>
        <v>0.192307692307692</v>
      </c>
    </row>
    <row r="26" customFormat="false" ht="12.75" hidden="false" customHeight="false" outlineLevel="0" collapsed="false">
      <c r="B26" s="27" t="s">
        <v>120</v>
      </c>
      <c r="C26" s="39" t="n">
        <v>47</v>
      </c>
      <c r="D26" s="51" t="n">
        <f aca="false">C26/$E$21</f>
        <v>0.200854700854701</v>
      </c>
    </row>
    <row r="27" customFormat="false" ht="12.75" hidden="false" customHeight="false" outlineLevel="0" collapsed="false">
      <c r="B27" s="27" t="s">
        <v>121</v>
      </c>
      <c r="C27" s="39" t="n">
        <v>8</v>
      </c>
      <c r="D27" s="51" t="n">
        <f aca="false">C27/$E$21</f>
        <v>0.0341880341880342</v>
      </c>
    </row>
    <row r="28" customFormat="false" ht="12.75" hidden="false" customHeight="false" outlineLevel="0" collapsed="false">
      <c r="B28" s="28" t="s">
        <v>122</v>
      </c>
      <c r="C28" s="40" t="n">
        <v>37</v>
      </c>
      <c r="D28" s="60" t="n">
        <f aca="false">C28/$E$21</f>
        <v>0.158119658119658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
  <sheetViews>
    <sheetView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K38" activeCellId="0" sqref="K38"/>
    </sheetView>
  </sheetViews>
  <sheetFormatPr defaultColWidth="10.6015625" defaultRowHeight="13.5" zeroHeight="false" outlineLevelRow="0" outlineLevelCol="0"/>
  <cols>
    <col collapsed="false" customWidth="true" hidden="false" outlineLevel="0" max="1" min="1" style="0" width="4.2"/>
    <col collapsed="false" customWidth="true" hidden="false" outlineLevel="0" max="2" min="2" style="0" width="35.6"/>
    <col collapsed="false" customWidth="true" hidden="false" outlineLevel="0" max="3" min="3" style="0" width="19.89"/>
    <col collapsed="false" customWidth="true" hidden="false" outlineLevel="0" max="4" min="4" style="0" width="19.5"/>
    <col collapsed="false" customWidth="true" hidden="false" outlineLevel="0" max="5" min="5" style="0" width="14.51"/>
    <col collapsed="false" customWidth="true" hidden="false" outlineLevel="0" max="6" min="6" style="0" width="17"/>
    <col collapsed="false" customWidth="true" hidden="false" outlineLevel="0" max="7" min="7" style="0" width="14"/>
    <col collapsed="false" customWidth="true" hidden="false" outlineLevel="0" max="8" min="8" style="0" width="12.6"/>
    <col collapsed="false" customWidth="true" hidden="false" outlineLevel="0" max="12" min="12" style="0" width="11"/>
  </cols>
  <sheetData>
    <row r="1" s="78" customFormat="true" ht="13.5" hidden="false" customHeight="false" outlineLevel="0" collapsed="false">
      <c r="A1" s="77" t="s">
        <v>10</v>
      </c>
      <c r="B1" s="77"/>
    </row>
    <row r="3" customFormat="false" ht="27" hidden="false" customHeight="false" outlineLevel="0" collapsed="false">
      <c r="B3" s="79" t="s">
        <v>123</v>
      </c>
      <c r="C3" s="79" t="s">
        <v>15</v>
      </c>
      <c r="D3" s="79" t="s">
        <v>16</v>
      </c>
    </row>
    <row r="4" customFormat="false" ht="13.5" hidden="false" customHeight="false" outlineLevel="0" collapsed="false">
      <c r="B4" s="80" t="s">
        <v>124</v>
      </c>
      <c r="C4" s="81" t="n">
        <f aca="false">122</f>
        <v>122</v>
      </c>
      <c r="D4" s="82" t="n">
        <f aca="false">C4/$C$6</f>
        <v>0.40531561461794</v>
      </c>
    </row>
    <row r="5" customFormat="false" ht="13.5" hidden="false" customHeight="false" outlineLevel="0" collapsed="false">
      <c r="B5" s="83" t="s">
        <v>125</v>
      </c>
      <c r="C5" s="84" t="n">
        <f aca="false">179</f>
        <v>179</v>
      </c>
      <c r="D5" s="85" t="n">
        <f aca="false">C5/$C$6</f>
        <v>0.59468438538206</v>
      </c>
    </row>
    <row r="6" customFormat="false" ht="13.5" hidden="false" customHeight="false" outlineLevel="0" collapsed="false">
      <c r="B6" s="86" t="s">
        <v>31</v>
      </c>
      <c r="C6" s="87" t="n">
        <f aca="false">SUM(C4:C5)</f>
        <v>301</v>
      </c>
      <c r="D6" s="88" t="n">
        <f aca="false">C6/$C$6</f>
        <v>1</v>
      </c>
    </row>
    <row r="8" customFormat="false" ht="27" hidden="false" customHeight="false" outlineLevel="0" collapsed="false">
      <c r="B8" s="79" t="s">
        <v>126</v>
      </c>
      <c r="C8" s="79" t="s">
        <v>15</v>
      </c>
      <c r="D8" s="79" t="s">
        <v>16</v>
      </c>
    </row>
    <row r="9" customFormat="false" ht="13.5" hidden="false" customHeight="false" outlineLevel="0" collapsed="false">
      <c r="B9" s="80" t="s">
        <v>127</v>
      </c>
      <c r="C9" s="81" t="n">
        <v>140</v>
      </c>
      <c r="D9" s="82" t="n">
        <f aca="false">C9/$C$6</f>
        <v>0.465116279069767</v>
      </c>
    </row>
    <row r="10" customFormat="false" ht="13.5" hidden="false" customHeight="false" outlineLevel="0" collapsed="false">
      <c r="B10" s="83" t="s">
        <v>128</v>
      </c>
      <c r="C10" s="84" t="n">
        <v>161</v>
      </c>
      <c r="D10" s="85" t="n">
        <f aca="false">C10/$C$6</f>
        <v>0.534883720930232</v>
      </c>
    </row>
    <row r="11" customFormat="false" ht="13.5" hidden="false" customHeight="false" outlineLevel="0" collapsed="false">
      <c r="B11" s="86" t="s">
        <v>31</v>
      </c>
      <c r="C11" s="87" t="n">
        <v>301</v>
      </c>
      <c r="D11" s="88" t="n">
        <f aca="false">C11/$C$6</f>
        <v>1</v>
      </c>
    </row>
    <row r="14" customFormat="false" ht="13.5" hidden="false" customHeight="false" outlineLevel="0" collapsed="false">
      <c r="C14" s="89" t="s">
        <v>31</v>
      </c>
      <c r="D14" s="89"/>
      <c r="E14" s="90" t="s">
        <v>129</v>
      </c>
      <c r="F14" s="90"/>
      <c r="G14" s="90"/>
      <c r="H14" s="90"/>
      <c r="I14" s="90"/>
      <c r="J14" s="90"/>
      <c r="K14" s="90"/>
      <c r="L14" s="90"/>
    </row>
    <row r="15" customFormat="false" ht="13.5" hidden="false" customHeight="false" outlineLevel="0" collapsed="false">
      <c r="C15" s="89"/>
      <c r="D15" s="89"/>
      <c r="E15" s="90" t="s">
        <v>130</v>
      </c>
      <c r="F15" s="90"/>
      <c r="G15" s="90" t="s">
        <v>131</v>
      </c>
      <c r="H15" s="90"/>
      <c r="I15" s="90" t="s">
        <v>132</v>
      </c>
      <c r="J15" s="90"/>
      <c r="K15" s="90" t="s">
        <v>133</v>
      </c>
      <c r="L15" s="90"/>
      <c r="M15" s="91"/>
      <c r="N15" s="91"/>
    </row>
    <row r="16" customFormat="false" ht="33.75" hidden="false" customHeight="true" outlineLevel="0" collapsed="false">
      <c r="B16" s="92" t="s">
        <v>134</v>
      </c>
      <c r="C16" s="93" t="s">
        <v>15</v>
      </c>
      <c r="D16" s="92" t="s">
        <v>16</v>
      </c>
      <c r="E16" s="94" t="s">
        <v>15</v>
      </c>
      <c r="F16" s="95" t="s">
        <v>16</v>
      </c>
      <c r="G16" s="94" t="s">
        <v>15</v>
      </c>
      <c r="H16" s="95" t="s">
        <v>16</v>
      </c>
      <c r="I16" s="94" t="s">
        <v>15</v>
      </c>
      <c r="J16" s="95" t="s">
        <v>16</v>
      </c>
      <c r="K16" s="94" t="s">
        <v>15</v>
      </c>
      <c r="L16" s="95" t="s">
        <v>16</v>
      </c>
    </row>
    <row r="17" customFormat="false" ht="13.5" hidden="false" customHeight="false" outlineLevel="0" collapsed="false">
      <c r="B17" s="83" t="s">
        <v>135</v>
      </c>
      <c r="C17" s="96" t="n">
        <v>22</v>
      </c>
      <c r="D17" s="97" t="n">
        <f aca="false">C17/$C$23</f>
        <v>0.094017094017094</v>
      </c>
      <c r="E17" s="96" t="n">
        <v>11</v>
      </c>
      <c r="F17" s="97" t="n">
        <f aca="false">E17/E$23</f>
        <v>0.180327868852459</v>
      </c>
      <c r="G17" s="96" t="n">
        <v>8</v>
      </c>
      <c r="H17" s="97" t="n">
        <f aca="false">G17/G$23</f>
        <v>0.0816326530612245</v>
      </c>
      <c r="I17" s="96" t="n">
        <v>2</v>
      </c>
      <c r="J17" s="97" t="n">
        <f aca="false">I17/I$23</f>
        <v>0.0476190476190476</v>
      </c>
      <c r="K17" s="96" t="n">
        <v>1</v>
      </c>
      <c r="L17" s="97" t="n">
        <f aca="false">K17/K$23</f>
        <v>0.0303030303030303</v>
      </c>
    </row>
    <row r="18" customFormat="false" ht="13.5" hidden="false" customHeight="false" outlineLevel="0" collapsed="false">
      <c r="B18" s="83" t="s">
        <v>136</v>
      </c>
      <c r="C18" s="98" t="n">
        <v>27</v>
      </c>
      <c r="D18" s="99" t="n">
        <f aca="false">C18/$C$23</f>
        <v>0.115384615384615</v>
      </c>
      <c r="E18" s="98" t="n">
        <v>2</v>
      </c>
      <c r="F18" s="99" t="n">
        <f aca="false">E18/E$23</f>
        <v>0.0327868852459016</v>
      </c>
      <c r="G18" s="98" t="n">
        <v>4</v>
      </c>
      <c r="H18" s="99" t="n">
        <f aca="false">G18/G$23</f>
        <v>0.0408163265306122</v>
      </c>
      <c r="I18" s="98" t="n">
        <v>7</v>
      </c>
      <c r="J18" s="99" t="n">
        <f aca="false">I18/I$23</f>
        <v>0.166666666666667</v>
      </c>
      <c r="K18" s="98" t="n">
        <v>14</v>
      </c>
      <c r="L18" s="99" t="n">
        <f aca="false">K18/K$23</f>
        <v>0.424242424242424</v>
      </c>
    </row>
    <row r="19" customFormat="false" ht="13.5" hidden="false" customHeight="false" outlineLevel="0" collapsed="false">
      <c r="B19" s="83" t="s">
        <v>137</v>
      </c>
      <c r="C19" s="98" t="n">
        <v>38</v>
      </c>
      <c r="D19" s="99" t="n">
        <f aca="false">C19/$C$23</f>
        <v>0.162393162393162</v>
      </c>
      <c r="E19" s="98" t="n">
        <v>5</v>
      </c>
      <c r="F19" s="99" t="n">
        <f aca="false">E19/E$23</f>
        <v>0.0819672131147541</v>
      </c>
      <c r="G19" s="98" t="n">
        <v>18</v>
      </c>
      <c r="H19" s="99" t="n">
        <f aca="false">G19/G$23</f>
        <v>0.183673469387755</v>
      </c>
      <c r="I19" s="98" t="n">
        <v>5</v>
      </c>
      <c r="J19" s="99" t="n">
        <f aca="false">I19/I$23</f>
        <v>0.119047619047619</v>
      </c>
      <c r="K19" s="98" t="n">
        <v>10</v>
      </c>
      <c r="L19" s="99" t="n">
        <f aca="false">K19/K$23</f>
        <v>0.303030303030303</v>
      </c>
    </row>
    <row r="20" customFormat="false" ht="13.5" hidden="false" customHeight="false" outlineLevel="0" collapsed="false">
      <c r="B20" s="83" t="s">
        <v>138</v>
      </c>
      <c r="C20" s="98" t="n">
        <v>58</v>
      </c>
      <c r="D20" s="99" t="n">
        <f aca="false">C20/$C$23</f>
        <v>0.247863247863248</v>
      </c>
      <c r="E20" s="98" t="n">
        <v>15</v>
      </c>
      <c r="F20" s="99" t="n">
        <f aca="false">E20/E$23</f>
        <v>0.245901639344262</v>
      </c>
      <c r="G20" s="98" t="n">
        <v>25</v>
      </c>
      <c r="H20" s="99" t="n">
        <f aca="false">G20/G$23</f>
        <v>0.255102040816327</v>
      </c>
      <c r="I20" s="98" t="n">
        <v>12</v>
      </c>
      <c r="J20" s="99" t="n">
        <f aca="false">I20/I$23</f>
        <v>0.285714285714286</v>
      </c>
      <c r="K20" s="98" t="n">
        <v>6</v>
      </c>
      <c r="L20" s="99" t="n">
        <f aca="false">K20/K$23</f>
        <v>0.181818181818182</v>
      </c>
    </row>
    <row r="21" customFormat="false" ht="13.5" hidden="false" customHeight="false" outlineLevel="0" collapsed="false">
      <c r="B21" s="83" t="s">
        <v>139</v>
      </c>
      <c r="C21" s="98" t="n">
        <v>38</v>
      </c>
      <c r="D21" s="99" t="n">
        <f aca="false">C21/$C$23</f>
        <v>0.162393162393162</v>
      </c>
      <c r="E21" s="98" t="n">
        <v>7</v>
      </c>
      <c r="F21" s="99" t="n">
        <f aca="false">E21/E$23</f>
        <v>0.114754098360656</v>
      </c>
      <c r="G21" s="98" t="n">
        <v>18</v>
      </c>
      <c r="H21" s="99" t="n">
        <f aca="false">G21/G$23</f>
        <v>0.183673469387755</v>
      </c>
      <c r="I21" s="98" t="n">
        <v>11</v>
      </c>
      <c r="J21" s="99" t="n">
        <f aca="false">I21/I$23</f>
        <v>0.261904761904762</v>
      </c>
      <c r="K21" s="98" t="n">
        <v>2</v>
      </c>
      <c r="L21" s="99" t="n">
        <f aca="false">K21/K$23</f>
        <v>0.0606060606060606</v>
      </c>
    </row>
    <row r="22" customFormat="false" ht="13.5" hidden="false" customHeight="false" outlineLevel="0" collapsed="false">
      <c r="B22" s="100" t="s">
        <v>113</v>
      </c>
      <c r="C22" s="101" t="n">
        <v>51</v>
      </c>
      <c r="D22" s="102" t="n">
        <f aca="false">C22/$C$23</f>
        <v>0.217948717948718</v>
      </c>
      <c r="E22" s="101" t="n">
        <v>21</v>
      </c>
      <c r="F22" s="102" t="n">
        <f aca="false">E22/E$23</f>
        <v>0.344262295081967</v>
      </c>
      <c r="G22" s="101" t="n">
        <v>25</v>
      </c>
      <c r="H22" s="102" t="n">
        <f aca="false">G22/G$23</f>
        <v>0.255102040816327</v>
      </c>
      <c r="I22" s="101" t="n">
        <v>5</v>
      </c>
      <c r="J22" s="102" t="n">
        <f aca="false">I22/I$23</f>
        <v>0.119047619047619</v>
      </c>
      <c r="K22" s="101" t="n">
        <v>0</v>
      </c>
      <c r="L22" s="102" t="n">
        <f aca="false">K22/K$23</f>
        <v>0</v>
      </c>
    </row>
    <row r="23" customFormat="false" ht="13.5" hidden="false" customHeight="false" outlineLevel="0" collapsed="false">
      <c r="B23" s="103" t="s">
        <v>31</v>
      </c>
      <c r="C23" s="104" t="n">
        <v>234</v>
      </c>
      <c r="D23" s="105" t="n">
        <f aca="false">SUM(D22:D22)</f>
        <v>0.217948717948718</v>
      </c>
      <c r="E23" s="104" t="n">
        <v>61</v>
      </c>
      <c r="F23" s="106" t="n">
        <f aca="false">E23/E$23</f>
        <v>1</v>
      </c>
      <c r="G23" s="104" t="n">
        <v>98</v>
      </c>
      <c r="H23" s="106" t="n">
        <f aca="false">G23/G$23</f>
        <v>1</v>
      </c>
      <c r="I23" s="104" t="n">
        <v>42</v>
      </c>
      <c r="J23" s="106" t="n">
        <f aca="false">I23/I$23</f>
        <v>1</v>
      </c>
      <c r="K23" s="104" t="n">
        <v>33</v>
      </c>
      <c r="L23" s="106" t="n">
        <f aca="false">K23/K$23</f>
        <v>1</v>
      </c>
    </row>
  </sheetData>
  <mergeCells count="7">
    <mergeCell ref="C14:D15"/>
    <mergeCell ref="E14:L14"/>
    <mergeCell ref="E15:F15"/>
    <mergeCell ref="G15:H15"/>
    <mergeCell ref="I15:J15"/>
    <mergeCell ref="K15:L15"/>
    <mergeCell ref="M15:N1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29" activeCellId="0" sqref="D29"/>
    </sheetView>
  </sheetViews>
  <sheetFormatPr defaultColWidth="10.9921875" defaultRowHeight="12.75" zeroHeight="false" outlineLevelRow="0" outlineLevelCol="0"/>
  <cols>
    <col collapsed="false" customWidth="true" hidden="false" outlineLevel="0" max="1" min="1" style="8" width="2.59"/>
    <col collapsed="false" customWidth="true" hidden="false" outlineLevel="0" max="2" min="2" style="8" width="37.59"/>
    <col collapsed="false" customWidth="false" hidden="false" outlineLevel="0" max="4" min="3" style="8" width="11"/>
    <col collapsed="false" customWidth="true" hidden="false" outlineLevel="0" max="5" min="5" style="8" width="23.51"/>
    <col collapsed="false" customWidth="false" hidden="false" outlineLevel="0" max="1024" min="6" style="8" width="11"/>
  </cols>
  <sheetData>
    <row r="1" s="36" customFormat="true" ht="12.75" hidden="false" customHeight="false" outlineLevel="0" collapsed="false">
      <c r="A1" s="9" t="s">
        <v>11</v>
      </c>
    </row>
    <row r="2" customFormat="false" ht="12.75" hidden="false" customHeight="false" outlineLevel="0" collapsed="false">
      <c r="A2" s="41"/>
    </row>
    <row r="3" customFormat="false" ht="12.75" hidden="false" customHeight="false" outlineLevel="0" collapsed="false">
      <c r="A3" s="107" t="s">
        <v>140</v>
      </c>
    </row>
    <row r="4" customFormat="false" ht="12.75" hidden="false" customHeight="false" outlineLevel="0" collapsed="false">
      <c r="A4" s="41"/>
    </row>
    <row r="5" customFormat="false" ht="26.25" hidden="false" customHeight="false" outlineLevel="0" collapsed="false">
      <c r="A5" s="41"/>
      <c r="B5" s="108" t="s">
        <v>141</v>
      </c>
      <c r="C5" s="108" t="s">
        <v>142</v>
      </c>
      <c r="D5" s="108" t="s">
        <v>16</v>
      </c>
    </row>
    <row r="6" customFormat="false" ht="12.75" hidden="false" customHeight="false" outlineLevel="0" collapsed="false">
      <c r="A6" s="41"/>
      <c r="B6" s="26" t="s">
        <v>143</v>
      </c>
      <c r="C6" s="13" t="n">
        <v>2902</v>
      </c>
      <c r="D6" s="109" t="n">
        <v>0.300569653029518</v>
      </c>
    </row>
    <row r="7" customFormat="false" ht="12.75" hidden="false" customHeight="false" outlineLevel="0" collapsed="false">
      <c r="A7" s="41"/>
      <c r="B7" s="28" t="s">
        <v>144</v>
      </c>
      <c r="C7" s="19" t="n">
        <v>6753</v>
      </c>
      <c r="D7" s="110" t="n">
        <v>0.699430346970482</v>
      </c>
    </row>
    <row r="8" customFormat="false" ht="12.75" hidden="false" customHeight="false" outlineLevel="0" collapsed="false">
      <c r="A8" s="41"/>
      <c r="B8" s="111" t="s">
        <v>145</v>
      </c>
      <c r="C8" s="112" t="n">
        <v>9655</v>
      </c>
      <c r="D8" s="113" t="n">
        <v>1</v>
      </c>
    </row>
    <row r="9" customFormat="false" ht="12.75" hidden="false" customHeight="false" outlineLevel="0" collapsed="false">
      <c r="A9" s="41"/>
    </row>
    <row r="10" customFormat="false" ht="12.75" hidden="false" customHeight="false" outlineLevel="0" collapsed="false">
      <c r="A10" s="41"/>
    </row>
    <row r="11" customFormat="false" ht="12.75" hidden="false" customHeight="false" outlineLevel="0" collapsed="false">
      <c r="A11" s="107" t="s">
        <v>146</v>
      </c>
    </row>
    <row r="13" customFormat="false" ht="26.25" hidden="false" customHeight="false" outlineLevel="0" collapsed="false">
      <c r="B13" s="108" t="s">
        <v>147</v>
      </c>
      <c r="C13" s="108" t="s">
        <v>15</v>
      </c>
      <c r="D13" s="114" t="s">
        <v>16</v>
      </c>
      <c r="E13" s="29" t="s">
        <v>148</v>
      </c>
    </row>
    <row r="14" customFormat="false" ht="12.75" hidden="false" customHeight="false" outlineLevel="0" collapsed="false">
      <c r="B14" s="13" t="s">
        <v>149</v>
      </c>
      <c r="C14" s="13" t="n">
        <v>188</v>
      </c>
      <c r="D14" s="109" t="n">
        <f aca="false">C14/$E$14</f>
        <v>0.676258992805755</v>
      </c>
      <c r="E14" s="76" t="n">
        <v>278</v>
      </c>
    </row>
    <row r="15" customFormat="false" ht="12.75" hidden="false" customHeight="false" outlineLevel="0" collapsed="false">
      <c r="B15" s="16" t="s">
        <v>150</v>
      </c>
      <c r="C15" s="16" t="n">
        <v>183</v>
      </c>
      <c r="D15" s="115" t="n">
        <f aca="false">C15/$E$14</f>
        <v>0.658273381294964</v>
      </c>
    </row>
    <row r="16" customFormat="false" ht="12.75" hidden="false" customHeight="false" outlineLevel="0" collapsed="false">
      <c r="B16" s="27" t="s">
        <v>151</v>
      </c>
      <c r="C16" s="16" t="n">
        <v>149</v>
      </c>
      <c r="D16" s="115" t="n">
        <f aca="false">C16/$E$14</f>
        <v>0.535971223021583</v>
      </c>
    </row>
    <row r="17" customFormat="false" ht="12.75" hidden="false" customHeight="false" outlineLevel="0" collapsed="false">
      <c r="B17" s="16" t="s">
        <v>102</v>
      </c>
      <c r="C17" s="16" t="n">
        <v>146</v>
      </c>
      <c r="D17" s="115" t="n">
        <f aca="false">C17/$E$14</f>
        <v>0.525179856115108</v>
      </c>
    </row>
    <row r="18" customFormat="false" ht="12.75" hidden="false" customHeight="false" outlineLevel="0" collapsed="false">
      <c r="B18" s="16" t="s">
        <v>152</v>
      </c>
      <c r="C18" s="16" t="n">
        <v>144</v>
      </c>
      <c r="D18" s="115" t="n">
        <f aca="false">C18/$E$14</f>
        <v>0.517985611510791</v>
      </c>
    </row>
    <row r="19" customFormat="false" ht="12.75" hidden="false" customHeight="false" outlineLevel="0" collapsed="false">
      <c r="B19" s="16" t="s">
        <v>153</v>
      </c>
      <c r="C19" s="16" t="n">
        <v>139</v>
      </c>
      <c r="D19" s="115" t="n">
        <f aca="false">C19/$E$14</f>
        <v>0.5</v>
      </c>
    </row>
    <row r="20" customFormat="false" ht="12.75" hidden="false" customHeight="false" outlineLevel="0" collapsed="false">
      <c r="B20" s="16" t="s">
        <v>154</v>
      </c>
      <c r="C20" s="16" t="n">
        <v>137</v>
      </c>
      <c r="D20" s="115" t="n">
        <f aca="false">C20/$E$14</f>
        <v>0.492805755395683</v>
      </c>
    </row>
    <row r="21" customFormat="false" ht="12.75" hidden="false" customHeight="false" outlineLevel="0" collapsed="false">
      <c r="B21" s="19" t="s">
        <v>155</v>
      </c>
      <c r="C21" s="19" t="n">
        <v>126</v>
      </c>
      <c r="D21" s="110" t="n">
        <f aca="false">C21/$E$14</f>
        <v>0.453237410071943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2011-08-01T14:22:18Z</dcterms:created>
  <dc:creator>IBM SPSS Export Facility</dc:creator>
  <dc:description/>
  <dc:language>es-CL</dc:language>
  <cp:lastModifiedBy/>
  <dcterms:modified xsi:type="dcterms:W3CDTF">2023-12-19T10:35:27Z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