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1" l="1"/>
  <c r="M11" i="1"/>
  <c r="M10" i="1"/>
  <c r="M9" i="1"/>
  <c r="M8" i="1"/>
  <c r="M7" i="1"/>
  <c r="M6" i="1"/>
  <c r="J11" i="1"/>
  <c r="J10" i="1"/>
  <c r="J9" i="1"/>
  <c r="J8" i="1"/>
  <c r="J7" i="1"/>
  <c r="J6" i="1"/>
  <c r="J16" i="1"/>
  <c r="J5" i="1"/>
  <c r="J1" i="1"/>
  <c r="J3" i="1"/>
  <c r="J2" i="1"/>
</calcChain>
</file>

<file path=xl/sharedStrings.xml><?xml version="1.0" encoding="utf-8"?>
<sst xmlns="http://schemas.openxmlformats.org/spreadsheetml/2006/main" count="39" uniqueCount="33">
  <si>
    <t>Total number of good shots:      56</t>
  </si>
  <si>
    <t>Total number of false triggers:     157</t>
  </si>
  <si>
    <t>Number of good shots from Keith:      51</t>
  </si>
  <si>
    <t>Number of false triggers from Keith:     155</t>
  </si>
  <si>
    <t>Number of false positives from Keith:       2</t>
  </si>
  <si>
    <t>Number of false negatives from Keith:       5</t>
  </si>
  <si>
    <t>Number of good charge estimates from Keith:      50</t>
  </si>
  <si>
    <t>Number of bad charge estimates from Keith:       1</t>
  </si>
  <si>
    <t>Number of good velocity estimates from Keith:      51</t>
  </si>
  <si>
    <t>Number of bad velocity estimates from Keith:       0</t>
  </si>
  <si>
    <t>Total number of good shots:     185</t>
  </si>
  <si>
    <t>Total number of false triggers:     604</t>
  </si>
  <si>
    <t>Number of good shots from Keith:     158</t>
  </si>
  <si>
    <t>Number of false triggers from Keith:     603</t>
  </si>
  <si>
    <t>Number of false positives from Keith:       1</t>
  </si>
  <si>
    <t>Number of false negatives from Keith:      27</t>
  </si>
  <si>
    <t>Number of good charge estimates from Keith:     151</t>
  </si>
  <si>
    <t>Number of bad charge estimates from Keith:       7</t>
  </si>
  <si>
    <t>Number of good velocity estimates from Keith:     156</t>
  </si>
  <si>
    <t>Number of bad velocity estimates from Keith:       2</t>
  </si>
  <si>
    <t xml:space="preserve">Total number of good shots:      </t>
  </si>
  <si>
    <t xml:space="preserve">Number of good shots from Keith:      </t>
  </si>
  <si>
    <t xml:space="preserve">Total number of false triggers:     </t>
  </si>
  <si>
    <t xml:space="preserve">Number of false triggers from Keith:     </t>
  </si>
  <si>
    <t xml:space="preserve">Number of false positives from Keith:       </t>
  </si>
  <si>
    <t xml:space="preserve">Number of false negatives from Keith:       </t>
  </si>
  <si>
    <t xml:space="preserve">Number of good charge estimates from Keith:      </t>
  </si>
  <si>
    <t xml:space="preserve">Number of bad charge estimates from Keith:       </t>
  </si>
  <si>
    <t xml:space="preserve">Number of good velocity estimates from Keith:      </t>
  </si>
  <si>
    <t xml:space="preserve">Number of bad velocity estimates from Keith:       </t>
  </si>
  <si>
    <t>Total number of events examined:</t>
  </si>
  <si>
    <t>% success:</t>
  </si>
  <si>
    <t>(bad = more than 5% discrepancy)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</si>
</sst>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N18" sqref="N18"/>
    </sheetView>
  </sheetViews>
  <sheetFormatPr defaultRowHeight="15" x14ac:dyDescent="0.25"/>
  <cols>
    <col min="9" max="9" width="46.28515625" bestFit="1" customWidth="1"/>
    <col min="12" max="12" width="10.140625" bestFit="1" customWidth="1"/>
    <col min="13" max="13" width="9.140625" style="1"/>
  </cols>
  <sheetData>
    <row r="1" spans="1:13" x14ac:dyDescent="0.25">
      <c r="A1" t="s">
        <v>0</v>
      </c>
      <c r="I1" t="s">
        <v>30</v>
      </c>
      <c r="J1">
        <f>J2+J3</f>
        <v>1002</v>
      </c>
    </row>
    <row r="2" spans="1:13" x14ac:dyDescent="0.25">
      <c r="A2" t="s">
        <v>1</v>
      </c>
      <c r="I2" t="s">
        <v>20</v>
      </c>
      <c r="J2">
        <f>56+185</f>
        <v>241</v>
      </c>
    </row>
    <row r="3" spans="1:13" x14ac:dyDescent="0.25">
      <c r="A3" t="s">
        <v>2</v>
      </c>
      <c r="I3" t="s">
        <v>22</v>
      </c>
      <c r="J3">
        <f>157+604</f>
        <v>761</v>
      </c>
    </row>
    <row r="4" spans="1:13" x14ac:dyDescent="0.25">
      <c r="A4" t="s">
        <v>3</v>
      </c>
    </row>
    <row r="5" spans="1:13" x14ac:dyDescent="0.25">
      <c r="A5" t="s">
        <v>4</v>
      </c>
      <c r="I5" t="s">
        <v>21</v>
      </c>
      <c r="J5">
        <f>51+158</f>
        <v>209</v>
      </c>
      <c r="L5" t="s">
        <v>31</v>
      </c>
      <c r="M5" s="1">
        <f>J5/J2</f>
        <v>0.86721991701244816</v>
      </c>
    </row>
    <row r="6" spans="1:13" x14ac:dyDescent="0.25">
      <c r="A6" t="s">
        <v>5</v>
      </c>
      <c r="I6" t="s">
        <v>24</v>
      </c>
      <c r="J6">
        <f>2+1</f>
        <v>3</v>
      </c>
      <c r="L6" t="s">
        <v>31</v>
      </c>
      <c r="M6" s="1">
        <f>J6/J5</f>
        <v>1.4354066985645933E-2</v>
      </c>
    </row>
    <row r="7" spans="1:13" x14ac:dyDescent="0.25">
      <c r="A7" t="s">
        <v>6</v>
      </c>
      <c r="I7" t="s">
        <v>25</v>
      </c>
      <c r="J7">
        <f>5+27</f>
        <v>32</v>
      </c>
      <c r="L7" t="s">
        <v>31</v>
      </c>
      <c r="M7" s="1">
        <f>J7/J5</f>
        <v>0.15311004784688995</v>
      </c>
    </row>
    <row r="8" spans="1:13" x14ac:dyDescent="0.25">
      <c r="A8" t="s">
        <v>7</v>
      </c>
      <c r="I8" t="s">
        <v>26</v>
      </c>
      <c r="J8">
        <f>50+151</f>
        <v>201</v>
      </c>
      <c r="L8" t="s">
        <v>31</v>
      </c>
      <c r="M8" s="1">
        <f>J8/J5</f>
        <v>0.96172248803827753</v>
      </c>
    </row>
    <row r="9" spans="1:13" x14ac:dyDescent="0.25">
      <c r="A9" t="s">
        <v>8</v>
      </c>
      <c r="I9" t="s">
        <v>27</v>
      </c>
      <c r="J9">
        <f>1+7</f>
        <v>8</v>
      </c>
      <c r="L9" t="s">
        <v>31</v>
      </c>
      <c r="M9" s="1">
        <f>J9/J5</f>
        <v>3.8277511961722487E-2</v>
      </c>
    </row>
    <row r="10" spans="1:13" x14ac:dyDescent="0.25">
      <c r="A10" t="s">
        <v>9</v>
      </c>
      <c r="I10" t="s">
        <v>28</v>
      </c>
      <c r="J10">
        <f>51+156</f>
        <v>207</v>
      </c>
      <c r="L10" t="s">
        <v>31</v>
      </c>
      <c r="M10" s="1">
        <f>J10/J5</f>
        <v>0.99043062200956933</v>
      </c>
    </row>
    <row r="11" spans="1:13" x14ac:dyDescent="0.25">
      <c r="I11" t="s">
        <v>29</v>
      </c>
      <c r="J11">
        <f>2+0</f>
        <v>2</v>
      </c>
      <c r="L11" t="s">
        <v>31</v>
      </c>
      <c r="M11" s="1">
        <f>J11/J5</f>
        <v>9.5693779904306216E-3</v>
      </c>
    </row>
    <row r="13" spans="1:13" x14ac:dyDescent="0.25">
      <c r="A13" t="s">
        <v>10</v>
      </c>
    </row>
    <row r="14" spans="1:13" x14ac:dyDescent="0.25">
      <c r="A14" t="s">
        <v>11</v>
      </c>
      <c r="I14" t="s">
        <v>32</v>
      </c>
    </row>
    <row r="15" spans="1:13" x14ac:dyDescent="0.25">
      <c r="A15" t="s">
        <v>12</v>
      </c>
    </row>
    <row r="16" spans="1:13" x14ac:dyDescent="0.25">
      <c r="A16" t="s">
        <v>13</v>
      </c>
      <c r="I16" t="s">
        <v>23</v>
      </c>
      <c r="J16">
        <f>155+603</f>
        <v>758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2012-11-15T01:17:52Z</dcterms:created>
  <dcterms:modified xsi:type="dcterms:W3CDTF">2012-11-15T01:24:13Z</dcterms:modified>
</cp:coreProperties>
</file>