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Excel_learning_dir\"/>
    </mc:Choice>
  </mc:AlternateContent>
  <xr:revisionPtr revIDLastSave="3" documentId="8_{DC142D9E-31AB-432A-BB67-52748F02F15F}" xr6:coauthVersionLast="36" xr6:coauthVersionMax="36" xr10:uidLastSave="{0D0D4475-476A-42E3-B08A-C6559A734FD0}"/>
  <bookViews>
    <workbookView xWindow="0" yWindow="0" windowWidth="23040" windowHeight="8148" activeTab="1" xr2:uid="{00000000-000D-0000-FFFF-FFFF00000000}"/>
  </bookViews>
  <sheets>
    <sheet name="pivot" sheetId="2" r:id="rId1"/>
    <sheet name="car inventory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G14" i="1"/>
  <c r="I14" i="1" s="1"/>
  <c r="G16" i="1"/>
  <c r="I16" i="1" s="1"/>
  <c r="G18" i="1"/>
  <c r="I18" i="1" s="1"/>
  <c r="G30" i="1"/>
  <c r="I30" i="1" s="1"/>
  <c r="G32" i="1"/>
  <c r="I32" i="1" s="1"/>
  <c r="G34" i="1"/>
  <c r="I34" i="1" s="1"/>
  <c r="G46" i="1"/>
  <c r="I46" i="1" s="1"/>
  <c r="G48" i="1"/>
  <c r="I48" i="1" s="1"/>
  <c r="G50" i="1"/>
  <c r="I50" i="1" s="1"/>
  <c r="E4" i="1"/>
  <c r="E5" i="1"/>
  <c r="E9" i="1"/>
  <c r="E13" i="1"/>
  <c r="E14" i="1"/>
  <c r="E17" i="1"/>
  <c r="E20" i="1"/>
  <c r="E21" i="1"/>
  <c r="E25" i="1"/>
  <c r="E29" i="1"/>
  <c r="E30" i="1"/>
  <c r="E33" i="1"/>
  <c r="E36" i="1"/>
  <c r="E37" i="1"/>
  <c r="E46" i="1"/>
  <c r="E48" i="1"/>
  <c r="E51" i="1"/>
  <c r="E52" i="1"/>
  <c r="E2" i="1"/>
  <c r="D3" i="1"/>
  <c r="E3" i="1" s="1"/>
  <c r="D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E18" i="1" s="1"/>
  <c r="D19" i="1"/>
  <c r="E19" i="1" s="1"/>
  <c r="D20" i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D31" i="1"/>
  <c r="E31" i="1" s="1"/>
  <c r="D32" i="1"/>
  <c r="E32" i="1" s="1"/>
  <c r="D33" i="1"/>
  <c r="D34" i="1"/>
  <c r="E34" i="1" s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E47" i="1" s="1"/>
  <c r="D48" i="1"/>
  <c r="D49" i="1"/>
  <c r="E49" i="1" s="1"/>
  <c r="D50" i="1"/>
  <c r="E50" i="1" s="1"/>
  <c r="D51" i="1"/>
  <c r="D52" i="1"/>
  <c r="D53" i="1"/>
  <c r="E53" i="1" s="1"/>
  <c r="D2" i="1"/>
  <c r="C3" i="1"/>
  <c r="C7" i="1"/>
  <c r="C10" i="1"/>
  <c r="C11" i="1"/>
  <c r="C12" i="1"/>
  <c r="C14" i="1"/>
  <c r="C15" i="1"/>
  <c r="C19" i="1"/>
  <c r="C23" i="1"/>
  <c r="C26" i="1"/>
  <c r="C27" i="1"/>
  <c r="C28" i="1"/>
  <c r="C30" i="1"/>
  <c r="C31" i="1"/>
  <c r="C35" i="1"/>
  <c r="C39" i="1"/>
  <c r="C44" i="1"/>
  <c r="C45" i="1"/>
  <c r="C46" i="1"/>
  <c r="C48" i="1"/>
  <c r="C49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F15" i="1"/>
  <c r="G15" i="1" s="1"/>
  <c r="I15" i="1" s="1"/>
  <c r="F16" i="1"/>
  <c r="F17" i="1"/>
  <c r="G17" i="1" s="1"/>
  <c r="I17" i="1" s="1"/>
  <c r="F18" i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F31" i="1"/>
  <c r="G31" i="1" s="1"/>
  <c r="I31" i="1" s="1"/>
  <c r="F32" i="1"/>
  <c r="F33" i="1"/>
  <c r="G33" i="1" s="1"/>
  <c r="I33" i="1" s="1"/>
  <c r="F34" i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F47" i="1"/>
  <c r="G47" i="1" s="1"/>
  <c r="I47" i="1" s="1"/>
  <c r="F48" i="1"/>
  <c r="F49" i="1"/>
  <c r="G49" i="1" s="1"/>
  <c r="I49" i="1" s="1"/>
  <c r="F50" i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B3" i="1"/>
  <c r="B4" i="1"/>
  <c r="C4" i="1" s="1"/>
  <c r="B5" i="1"/>
  <c r="C5" i="1" s="1"/>
  <c r="B6" i="1"/>
  <c r="C6" i="1" s="1"/>
  <c r="B7" i="1"/>
  <c r="B8" i="1"/>
  <c r="C8" i="1" s="1"/>
  <c r="B9" i="1"/>
  <c r="C9" i="1" s="1"/>
  <c r="B10" i="1"/>
  <c r="B11" i="1"/>
  <c r="B12" i="1"/>
  <c r="B13" i="1"/>
  <c r="C13" i="1" s="1"/>
  <c r="B14" i="1"/>
  <c r="B15" i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B24" i="1"/>
  <c r="C24" i="1" s="1"/>
  <c r="B25" i="1"/>
  <c r="C25" i="1" s="1"/>
  <c r="B26" i="1"/>
  <c r="B27" i="1"/>
  <c r="B28" i="1"/>
  <c r="B29" i="1"/>
  <c r="C29" i="1" s="1"/>
  <c r="B30" i="1"/>
  <c r="B31" i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2" i="1"/>
  <c r="C2" i="1" s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<sst xmlns="http://schemas.openxmlformats.org/spreadsheetml/2006/main" count="226" uniqueCount="126">
  <si>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</si>
  <si>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</si>
  <si>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</si>
  <si>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</si>
  <si>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</si>
  <si>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</si>
  <si>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</si>
  <si>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</si>
  <si>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</si>
  <si>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</si>
  <si>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</si>
  <si>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</si>
  <si>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</si>
  <si>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</si>
  <si>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</si>
  <si>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</si>
  <si>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</si>
  <si>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</si>
  <si>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</si>
  <si>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</si>
  <si>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</si>
  <si>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</si>
  <si>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</si>
  <si>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</si>
  <si>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</si>
  <si>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</si>
  <si>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</si>
  <si>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</si>
  <si>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</si>
  <si>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</si>
  <si>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</si>
  <si>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</si>
  <si>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</si>
  <si>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</si>
  <si>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</si>
  <si>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</si>
  <si>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</si>
  <si>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</si>
  <si>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</si>
  <si>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</si>
  <si>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</si>
  <si>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</si>
  <si>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</si>
  <si>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</si>
  <si>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</si>
  <si>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</si>
  <si>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</si>
  <si>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</si>
  <si>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</si>
  <si>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</si>
  <si>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</si>
  <si>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</si>
  <si>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</si>
  <si>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</si>
  <si>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</si>
  <si>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</si>
  <si>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</si>
  <si>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</si>
  <si>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</si>
  <si>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</si>
  <si>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</si>
  <si>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</si>
  <si>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</si>
  <si>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</si>
  <si>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</si>
  <si>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</si>
  <si>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</si>
  <si>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</si>
  <si>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</si>
  <si>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</si>
  <si>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</si>
  <si>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</si>
  <si>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</si>
  <si>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</si>
  <si>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</si>
  <si>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</si>
  <si>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</si>
  <si>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</si>
  <si>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</si>
  <si>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</si>
  <si>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</si>
  <si>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</si>
  <si>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</si>
  <si>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</si>
  <si>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GM09CMR014</t>
  </si>
  <si>
    <t>FD06FCS006</t>
  </si>
  <si>
    <t>HO05ODY037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</si>
  <si>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</si>
  <si>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</si>
  <si>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</si>
  <si>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</si>
  <si>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</si>
  <si>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</si>
  <si>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</si>
  <si>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</si>
  <si>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</si>
  <si>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</si>
  <si>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</si>
  <si>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</si>
  <si>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</si>
  <si>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</si>
  <si>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</si>
  <si>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</si>
  <si>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</si>
  <si>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</si>
  <si>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</si>
  <si>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</si>
  <si>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</si>
  <si>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</si>
  <si>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</si>
  <si>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</si>
  <si>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</si>
  <si>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</si>
  <si>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</si>
  <si>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</si>
  <si>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</si>
  <si>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</si>
  <si>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</si>
  <si>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</si>
  <si>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</si>
  <si>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</si>
  <si>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</si>
  <si>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Row Labels</t>
  </si>
  <si>
    <t>Grand Total</t>
  </si>
  <si>
    <t>Sum of Miles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</si>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</sst>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[cardatabase.xlsx.xlsx]pivot!PivotTable1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35995.800000000003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55657.600000000006</c:v>
                </c:pt>
                <c:pt idx="6">
                  <c:v>107450.7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56187.5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4E68-873C-F354A14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459648"/>
        <c:axId val="101787536"/>
        <c:axId val="0"/>
      </c:bar3DChart>
      <c:catAx>
        <c:axId val="1024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7536"/>
        <c:crosses val="autoZero"/>
        <c:auto val="1"/>
        <c:lblAlgn val="ctr"/>
        <c:lblOffset val="100"/>
        <c:noMultiLvlLbl val="0"/>
      </c:catAx>
      <c:valAx>
        <c:axId val="101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DC4-84EE-583258E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0976"/>
        <c:axId val="103756752"/>
      </c:scatterChart>
      <c:valAx>
        <c:axId val="1969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6752"/>
        <c:crosses val="autoZero"/>
        <c:crossBetween val="midCat"/>
      </c:valAx>
      <c:valAx>
        <c:axId val="103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106680</xdr:rowOff>
    </xdr:from>
    <xdr:to>
      <xdr:col>8</xdr:col>
      <xdr:colOff>403860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C898-56D4-4306-BB28-F0B9ED29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403860</xdr:rowOff>
    </xdr:from>
    <xdr:to>
      <xdr:col>21</xdr:col>
      <xdr:colOff>419100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EECF9-4800-4796-B740-88F7D2C1C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Imran Adil" refreshedDate="45376.354176851855" createdVersion="6" refreshedVersion="6" minRefreshableVersion="3" recordCount="52" xr:uid="{00000000-000A-0000-FFFF-FFFF05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040.85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s v="MTG"/>
    <s v="Mustang"/>
    <s v="06"/>
    <n v="8"/>
    <n v="40326.800000000003"/>
    <n v="5040.8500000000004"/>
    <s v="Black"/>
    <x v="0"/>
    <x v="0"/>
    <x v="0"/>
    <s v="FD06MTGBLA001"/>
  </r>
  <r>
    <s v="FD06MTG002"/>
    <s v="FD"/>
    <x v="0"/>
    <s v="MTG"/>
    <s v="Mustang"/>
    <s v="06"/>
    <n v="8"/>
    <n v="44974.8"/>
    <n v="5621.85"/>
    <s v="White"/>
    <x v="1"/>
    <x v="0"/>
    <x v="0"/>
    <s v="FD06MTGWHI002"/>
  </r>
  <r>
    <s v="FD08MTG003"/>
    <s v="FD"/>
    <x v="0"/>
    <s v="MTG"/>
    <s v="Mustang"/>
    <s v="08"/>
    <n v="6"/>
    <n v="44946.5"/>
    <n v="7491.083333333333"/>
    <s v="Green"/>
    <x v="2"/>
    <x v="0"/>
    <x v="0"/>
    <s v="FD08MTGGRE003"/>
  </r>
  <r>
    <s v="FD08MTG004"/>
    <s v="FD"/>
    <x v="0"/>
    <s v="MTG"/>
    <s v="Mustang"/>
    <s v="08"/>
    <n v="6"/>
    <n v="37558.800000000003"/>
    <n v="6259.8"/>
    <s v="Black"/>
    <x v="3"/>
    <x v="0"/>
    <x v="0"/>
    <s v="FD08MTGBLA004"/>
  </r>
  <r>
    <s v="FD08MTG005"/>
    <s v="FD"/>
    <x v="0"/>
    <s v="MTG"/>
    <s v="Mustang"/>
    <s v="08"/>
    <n v="6"/>
    <n v="36438.5"/>
    <n v="6073.083333333333"/>
    <s v="White"/>
    <x v="0"/>
    <x v="0"/>
    <x v="0"/>
    <s v="FD08MTGWHI005"/>
  </r>
  <r>
    <s v="FD06FCS006"/>
    <s v="FD"/>
    <x v="0"/>
    <s v="FCS"/>
    <s v="Focus"/>
    <s v="06"/>
    <n v="8"/>
    <n v="46311.4"/>
    <n v="5788.9250000000002"/>
    <s v="Green"/>
    <x v="4"/>
    <x v="1"/>
    <x v="0"/>
    <s v="FD06FCSGRE006"/>
  </r>
  <r>
    <s v="FD06FCS007"/>
    <s v="FD"/>
    <x v="0"/>
    <s v="FCS"/>
    <s v="Focus"/>
    <s v="06"/>
    <n v="8"/>
    <n v="52229.5"/>
    <n v="6528.6875"/>
    <s v="Green"/>
    <x v="2"/>
    <x v="1"/>
    <x v="0"/>
    <s v="FD06FCSGRE007"/>
  </r>
  <r>
    <s v="FD09FCS008"/>
    <s v="FD"/>
    <x v="0"/>
    <s v="FCS"/>
    <s v="Focus"/>
    <s v="09"/>
    <n v="5"/>
    <n v="35137"/>
    <n v="7027.4"/>
    <s v="Black"/>
    <x v="5"/>
    <x v="1"/>
    <x v="0"/>
    <s v="FD09FCSBLA008"/>
  </r>
  <r>
    <s v="FD13FCS009"/>
    <s v="FD"/>
    <x v="0"/>
    <s v="FCS"/>
    <s v="Focus"/>
    <s v="13"/>
    <n v="1"/>
    <n v="27637.1"/>
    <n v="27637.1"/>
    <s v="Black"/>
    <x v="0"/>
    <x v="1"/>
    <x v="0"/>
    <s v="FD13FCSBLA009"/>
  </r>
  <r>
    <s v="FD13FCS010"/>
    <s v="FD"/>
    <x v="0"/>
    <s v="FCS"/>
    <s v="Focus"/>
    <s v="13"/>
    <n v="1"/>
    <n v="27534.799999999999"/>
    <n v="27534.799999999999"/>
    <s v="White"/>
    <x v="6"/>
    <x v="1"/>
    <x v="0"/>
    <s v="FD13FCSWHI010"/>
  </r>
  <r>
    <s v="FD12FCS011"/>
    <s v="FD"/>
    <x v="0"/>
    <s v="FCS"/>
    <s v="Focus"/>
    <s v="12"/>
    <n v="2"/>
    <n v="19341.7"/>
    <n v="9670.85"/>
    <s v="White"/>
    <x v="7"/>
    <x v="1"/>
    <x v="0"/>
    <s v="FD12FCSWHI011"/>
  </r>
  <r>
    <s v="FD13FCS012"/>
    <s v="FD"/>
    <x v="0"/>
    <s v="FCS"/>
    <s v="Focus"/>
    <s v="13"/>
    <n v="1"/>
    <n v="22521.599999999999"/>
    <n v="22521.599999999999"/>
    <s v="Black"/>
    <x v="8"/>
    <x v="1"/>
    <x v="0"/>
    <s v="FD13FCSBLA012"/>
  </r>
  <r>
    <s v="FD13FCS013"/>
    <s v="FD"/>
    <x v="0"/>
    <s v="FCS"/>
    <s v="Focus"/>
    <s v="13"/>
    <n v="1"/>
    <n v="13682.9"/>
    <n v="13682.9"/>
    <s v="Black"/>
    <x v="9"/>
    <x v="1"/>
    <x v="0"/>
    <s v="FD13FCSBLA013"/>
  </r>
  <r>
    <s v="GM09CMR014"/>
    <s v="GM"/>
    <x v="1"/>
    <s v="CMR"/>
    <s v="Camero"/>
    <s v="09"/>
    <n v="5"/>
    <n v="28464.799999999999"/>
    <n v="5692.96"/>
    <s v="White"/>
    <x v="10"/>
    <x v="2"/>
    <x v="0"/>
    <s v="GM09CMRWHI014"/>
  </r>
  <r>
    <s v="GM12CMR015"/>
    <s v="GM"/>
    <x v="1"/>
    <s v="CMR"/>
    <s v="Camero"/>
    <s v="12"/>
    <n v="2"/>
    <n v="19421.099999999999"/>
    <n v="9710.5499999999993"/>
    <s v="Black"/>
    <x v="11"/>
    <x v="2"/>
    <x v="0"/>
    <s v="GM12CMRBLA015"/>
  </r>
  <r>
    <s v="GM14CMR016"/>
    <s v="GM"/>
    <x v="1"/>
    <s v="CMR"/>
    <s v="Camero"/>
    <s v="14"/>
    <n v="0"/>
    <n v="14289.6"/>
    <n v="28579.200000000001"/>
    <s v="White"/>
    <x v="12"/>
    <x v="2"/>
    <x v="0"/>
    <s v="GM14CMRWHI016"/>
  </r>
  <r>
    <s v="GM10SLV017"/>
    <s v="GM"/>
    <x v="1"/>
    <s v="SLV"/>
    <s v="Silverado"/>
    <s v="10"/>
    <n v="4"/>
    <n v="31144.400000000001"/>
    <n v="7786.1"/>
    <s v="Black"/>
    <x v="13"/>
    <x v="2"/>
    <x v="0"/>
    <s v="GM10SLVBLA017"/>
  </r>
  <r>
    <s v="GM98SLV018"/>
    <s v="GM"/>
    <x v="1"/>
    <s v="SLV"/>
    <s v="Silverado"/>
    <s v="98"/>
    <n v="16"/>
    <n v="83162.7"/>
    <n v="5197.6687499999998"/>
    <s v="Black"/>
    <x v="10"/>
    <x v="2"/>
    <x v="0"/>
    <s v="GM98SLVBLA018"/>
  </r>
  <r>
    <s v="GM00SLV019"/>
    <s v="GM"/>
    <x v="1"/>
    <s v="SLV"/>
    <s v="Silverado"/>
    <s v="00"/>
    <n v="14"/>
    <n v="80685.8"/>
    <n v="5763.2714285714292"/>
    <s v="Blue"/>
    <x v="8"/>
    <x v="2"/>
    <x v="0"/>
    <s v="GM00SLVBLU019"/>
  </r>
  <r>
    <s v="TY96CAM020"/>
    <s v="TY"/>
    <x v="2"/>
    <s v="CAM"/>
    <s v="Camrey"/>
    <s v="96"/>
    <n v="18"/>
    <n v="114660.6"/>
    <n v="6370.0333333333338"/>
    <s v="Green"/>
    <x v="14"/>
    <x v="2"/>
    <x v="1"/>
    <s v="TY96CAMGRE020"/>
  </r>
  <r>
    <s v="TY98CAM021"/>
    <s v="TY"/>
    <x v="2"/>
    <s v="CAM"/>
    <s v="Camrey"/>
    <s v="98"/>
    <n v="16"/>
    <n v="93382.6"/>
    <n v="5836.4125000000004"/>
    <s v="Black"/>
    <x v="15"/>
    <x v="2"/>
    <x v="0"/>
    <s v="TY98CAMBLA021"/>
  </r>
  <r>
    <s v="TY00CAM022"/>
    <s v="TY"/>
    <x v="2"/>
    <s v="CAM"/>
    <s v="Camrey"/>
    <s v="00"/>
    <n v="14"/>
    <n v="85928"/>
    <n v="6137.7142857142853"/>
    <s v="Green"/>
    <x v="4"/>
    <x v="2"/>
    <x v="0"/>
    <s v="TY00CAMGRE022"/>
  </r>
  <r>
    <s v="TY02CAM023"/>
    <s v="TY"/>
    <x v="2"/>
    <s v="CAM"/>
    <s v="Camrey"/>
    <s v="02"/>
    <n v="12"/>
    <n v="67829.100000000006"/>
    <n v="5652.4250000000002"/>
    <s v="Black"/>
    <x v="0"/>
    <x v="2"/>
    <x v="0"/>
    <s v="TY02CAMBLA023"/>
  </r>
  <r>
    <s v="TY09CAM024"/>
    <s v="TY"/>
    <x v="2"/>
    <s v="CAM"/>
    <s v="Camrey"/>
    <s v="09"/>
    <n v="5"/>
    <n v="48114.2"/>
    <n v="9622.84"/>
    <s v="White"/>
    <x v="5"/>
    <x v="2"/>
    <x v="0"/>
    <s v="TY09CAMWHI024"/>
  </r>
  <r>
    <s v="TY02COR025"/>
    <s v="TY"/>
    <x v="2"/>
    <s v="COR"/>
    <s v="Corola"/>
    <s v="02"/>
    <n v="12"/>
    <n v="64467.4"/>
    <n v="5372.2833333333338"/>
    <s v="Red"/>
    <x v="16"/>
    <x v="2"/>
    <x v="0"/>
    <s v="TY02CORRED025"/>
  </r>
  <r>
    <s v="TY03COR026"/>
    <s v="TY"/>
    <x v="2"/>
    <s v="COR"/>
    <s v="Corola"/>
    <s v="03"/>
    <n v="11"/>
    <n v="73444.399999999994"/>
    <n v="6676.7636363636357"/>
    <s v="Black"/>
    <x v="16"/>
    <x v="2"/>
    <x v="0"/>
    <s v="TY03CORBLA026"/>
  </r>
  <r>
    <s v="TY14COR027"/>
    <s v="TY"/>
    <x v="2"/>
    <s v="COR"/>
    <s v="Corola"/>
    <s v="14"/>
    <n v="0"/>
    <n v="17556.3"/>
    <n v="35112.6"/>
    <s v="Blue"/>
    <x v="6"/>
    <x v="2"/>
    <x v="0"/>
    <s v="TY14CORBLU027"/>
  </r>
  <r>
    <s v="TY12COR028"/>
    <s v="TY"/>
    <x v="2"/>
    <s v="COR"/>
    <s v="Corola"/>
    <s v="12"/>
    <n v="2"/>
    <n v="29601.9"/>
    <n v="14800.95"/>
    <s v="Black"/>
    <x v="10"/>
    <x v="2"/>
    <x v="0"/>
    <s v="TY12CORBLA028"/>
  </r>
  <r>
    <s v="TY12CAM029"/>
    <s v="TY"/>
    <x v="2"/>
    <s v="CAM"/>
    <s v="Camrey"/>
    <s v="12"/>
    <n v="2"/>
    <n v="22128.2"/>
    <n v="11064.1"/>
    <s v="Blue"/>
    <x v="14"/>
    <x v="2"/>
    <x v="0"/>
    <s v="TY12CAMBLU029"/>
  </r>
  <r>
    <s v="HO99CIV030"/>
    <s v="HO"/>
    <x v="3"/>
    <s v="CIV"/>
    <s v="Civic"/>
    <s v="99"/>
    <n v="15"/>
    <n v="82374"/>
    <n v="5491.6"/>
    <s v="White"/>
    <x v="9"/>
    <x v="1"/>
    <x v="1"/>
    <s v="HO99CIVWHI030"/>
  </r>
  <r>
    <s v="HO01CIV031"/>
    <s v="HO"/>
    <x v="3"/>
    <s v="CIV"/>
    <s v="Civic"/>
    <s v="01"/>
    <n v="13"/>
    <n v="69891.899999999994"/>
    <n v="5376.2999999999993"/>
    <s v="Blue"/>
    <x v="3"/>
    <x v="1"/>
    <x v="0"/>
    <s v="HO01CIVBLU031"/>
  </r>
  <r>
    <s v="HO10CIV032"/>
    <s v="HO"/>
    <x v="3"/>
    <s v="CIV"/>
    <s v="Civic"/>
    <s v="10"/>
    <n v="4"/>
    <n v="22573"/>
    <n v="5643.25"/>
    <s v="Blue"/>
    <x v="12"/>
    <x v="1"/>
    <x v="0"/>
    <s v="HO10CIVBLU032"/>
  </r>
  <r>
    <s v="HO10CIV033"/>
    <s v="HO"/>
    <x v="3"/>
    <s v="CIV"/>
    <s v="Civic"/>
    <s v="10"/>
    <n v="4"/>
    <n v="33477.199999999997"/>
    <n v="8369.2999999999993"/>
    <s v="Black"/>
    <x v="15"/>
    <x v="1"/>
    <x v="0"/>
    <s v="HO10CIVBLA033"/>
  </r>
  <r>
    <s v="HO11CIV034"/>
    <s v="HO"/>
    <x v="3"/>
    <s v="CIV"/>
    <s v="Civic"/>
    <s v="11"/>
    <n v="3"/>
    <n v="30555.3"/>
    <n v="10185.1"/>
    <s v="Black"/>
    <x v="2"/>
    <x v="1"/>
    <x v="0"/>
    <s v="HO11CIVBLA034"/>
  </r>
  <r>
    <s v="HO12CIV035"/>
    <s v="HO"/>
    <x v="3"/>
    <s v="CIV"/>
    <s v="Civic"/>
    <s v="12"/>
    <n v="2"/>
    <n v="24513.200000000001"/>
    <n v="12256.6"/>
    <s v="Black"/>
    <x v="13"/>
    <x v="1"/>
    <x v="0"/>
    <s v="HO12CIVBLA035"/>
  </r>
  <r>
    <s v="HO13CIV036"/>
    <s v="HO"/>
    <x v="3"/>
    <s v="CIV"/>
    <s v="Civic"/>
    <s v="13"/>
    <n v="1"/>
    <n v="13867.6"/>
    <n v="13867.6"/>
    <s v="Black"/>
    <x v="14"/>
    <x v="1"/>
    <x v="0"/>
    <s v="HO13CIVBLA036"/>
  </r>
  <r>
    <s v="HO05ODY037"/>
    <s v="HO"/>
    <x v="3"/>
    <s v="ODY"/>
    <s v="Odyssey"/>
    <s v="05"/>
    <n v="9"/>
    <n v="60389.5"/>
    <n v="6709.9444444444443"/>
    <s v="White"/>
    <x v="5"/>
    <x v="2"/>
    <x v="0"/>
    <s v="HO05ODYWHI037"/>
  </r>
  <r>
    <s v="HO07ODY038"/>
    <s v="HO"/>
    <x v="3"/>
    <s v="ODY"/>
    <s v="Odyssey"/>
    <s v="07"/>
    <n v="7"/>
    <n v="50854.1"/>
    <n v="7264.8714285714286"/>
    <s v="Black"/>
    <x v="15"/>
    <x v="2"/>
    <x v="0"/>
    <s v="HO07ODYBLA038"/>
  </r>
  <r>
    <s v="HO08ODY039"/>
    <s v="HO"/>
    <x v="3"/>
    <s v="ODY"/>
    <s v="Odyssey"/>
    <s v="08"/>
    <n v="6"/>
    <n v="42504.6"/>
    <n v="7084.0999999999995"/>
    <s v="White"/>
    <x v="9"/>
    <x v="2"/>
    <x v="0"/>
    <s v="HO08ODYWHI039"/>
  </r>
  <r>
    <s v="HO01ODY040"/>
    <s v="HO"/>
    <x v="3"/>
    <s v="ODY"/>
    <s v="Odyssey"/>
    <s v="01"/>
    <n v="13"/>
    <n v="68658.899999999994"/>
    <n v="5281.4538461538459"/>
    <s v="Black"/>
    <x v="0"/>
    <x v="2"/>
    <x v="0"/>
    <s v="HO01ODYBLA040"/>
  </r>
  <r>
    <s v="HO14ODY041"/>
    <s v="HO"/>
    <x v="3"/>
    <s v="ODY"/>
    <s v="Odyssey"/>
    <s v="14"/>
    <n v="0"/>
    <n v="3708.1"/>
    <n v="7416.2"/>
    <s v="Black"/>
    <x v="1"/>
    <x v="2"/>
    <x v="0"/>
    <s v="HO14ODYBLA041"/>
  </r>
  <r>
    <s v="CR04PTC042"/>
    <s v="CR"/>
    <x v="4"/>
    <s v="PTC"/>
    <s v="PT Cruiser"/>
    <s v="04"/>
    <n v="10"/>
    <n v="64542"/>
    <n v="6454.2"/>
    <s v="Blue"/>
    <x v="0"/>
    <x v="1"/>
    <x v="0"/>
    <s v="CR04PTCBLU042"/>
  </r>
  <r>
    <s v="CR07PTC043"/>
    <s v="CR"/>
    <x v="4"/>
    <s v="PTC"/>
    <s v="PT Cruiser"/>
    <s v="07"/>
    <n v="7"/>
    <n v="42074.2"/>
    <n v="6010.5999999999995"/>
    <s v="Green"/>
    <x v="16"/>
    <x v="1"/>
    <x v="0"/>
    <s v="CR07PTCGRE043"/>
  </r>
  <r>
    <s v="CR11PTC044"/>
    <s v="CR"/>
    <x v="4"/>
    <s v="PTC"/>
    <s v="PT Cruiser"/>
    <s v="11"/>
    <n v="3"/>
    <n v="27394.2"/>
    <n v="9131.4"/>
    <s v="Black"/>
    <x v="8"/>
    <x v="1"/>
    <x v="0"/>
    <s v="CR11PTCBLA044"/>
  </r>
  <r>
    <s v="CR99CAR045"/>
    <s v="CR"/>
    <x v="4"/>
    <s v="CAR"/>
    <s v="Caravan"/>
    <s v="99"/>
    <n v="15"/>
    <n v="79420.600000000006"/>
    <n v="5294.7066666666669"/>
    <s v="Green"/>
    <x v="13"/>
    <x v="1"/>
    <x v="1"/>
    <s v="CR99CARGRE045"/>
  </r>
  <r>
    <s v="CR00CAR046"/>
    <s v="CR"/>
    <x v="4"/>
    <s v="CAR"/>
    <s v="Caravan"/>
    <s v="00"/>
    <n v="14"/>
    <n v="77243.100000000006"/>
    <n v="5517.3642857142859"/>
    <s v="Black"/>
    <x v="3"/>
    <x v="1"/>
    <x v="1"/>
    <s v="CR00CARBLA046"/>
  </r>
  <r>
    <s v="CR04CAR047"/>
    <s v="CR"/>
    <x v="4"/>
    <s v="CAR"/>
    <s v="Caravan"/>
    <s v="04"/>
    <n v="10"/>
    <n v="72527.199999999997"/>
    <n v="7252.7199999999993"/>
    <s v="White"/>
    <x v="11"/>
    <x v="1"/>
    <x v="0"/>
    <s v="CR04CARWHI047"/>
  </r>
  <r>
    <s v="CR04CAR048"/>
    <s v="CR"/>
    <x v="4"/>
    <s v="CAR"/>
    <s v="Caravan"/>
    <s v="04"/>
    <n v="10"/>
    <n v="52699.4"/>
    <n v="5269.9400000000005"/>
    <s v="Red"/>
    <x v="11"/>
    <x v="1"/>
    <x v="0"/>
    <s v="CR04CARRED048"/>
  </r>
  <r>
    <s v="HY11ELA049"/>
    <s v="HY"/>
    <x v="5"/>
    <s v="ELA"/>
    <s v="Elantra"/>
    <s v="11"/>
    <n v="3"/>
    <n v="29102.3"/>
    <n v="9700.7666666666664"/>
    <s v="Black"/>
    <x v="12"/>
    <x v="2"/>
    <x v="0"/>
    <s v="HY11ELABLA049"/>
  </r>
  <r>
    <s v="HY12ELA050"/>
    <s v="HY"/>
    <x v="5"/>
    <s v="ELA"/>
    <s v="Elantra"/>
    <s v="12"/>
    <n v="2"/>
    <n v="22282"/>
    <n v="11141"/>
    <s v="Blue"/>
    <x v="1"/>
    <x v="2"/>
    <x v="0"/>
    <s v="HY12ELABLU050"/>
  </r>
  <r>
    <s v="HY13ELA051"/>
    <s v="HY"/>
    <x v="5"/>
    <s v="ELA"/>
    <s v="Elantra"/>
    <s v="13"/>
    <n v="1"/>
    <n v="20223.900000000001"/>
    <n v="20223.900000000001"/>
    <s v="Black"/>
    <x v="6"/>
    <x v="2"/>
    <x v="0"/>
    <s v="HY13ELABLA051"/>
  </r>
  <r>
    <s v="HY13ELA052"/>
    <s v="HY"/>
    <x v="5"/>
    <s v="ELA"/>
    <s v="Elantra"/>
    <s v="13"/>
    <n v="1"/>
    <n v="22188.5"/>
    <n v="22188.5"/>
    <s v="Blue"/>
    <x v="4"/>
    <x v="2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1" firstHeaderRow="1" firstDataRow="1" firstDataCol="1" rowPageCount="1" colPageCount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2" hier="-1"/>
  </pageField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0.77734375" bestFit="1" customWidth="1"/>
  </cols>
  <sheetData>
    <row r="1" spans="1:2" x14ac:dyDescent="0.3">
      <c r="A1" s="2" t="s">
        <v>12</v>
      </c>
      <c r="B1" t="s">
        <v>125</v>
      </c>
    </row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3" t="s">
        <v>50</v>
      </c>
      <c r="B5" s="4">
        <v>35995.800000000003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55657.600000000006</v>
      </c>
    </row>
    <row r="10" spans="1:2" x14ac:dyDescent="0.3">
      <c r="A10" s="3" t="s">
        <v>24</v>
      </c>
      <c r="B10" s="4">
        <v>107450.7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56187.5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130601.59999999999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1982288.9999999998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topLeftCell="D1" workbookViewId="0">
      <selection activeCell="S19" sqref="S19"/>
    </sheetView>
  </sheetViews>
  <sheetFormatPr defaultRowHeight="14.4" x14ac:dyDescent="0.3"/>
  <cols>
    <col min="1" max="1" width="19.77734375" customWidth="1"/>
    <col min="3" max="3" width="14.77734375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VLOOKUP(D2,D$57:E$67,2)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H2/IF(G2=0,(0.5+G2),G2)</f>
        <v>5040.8500000000004</v>
      </c>
      <c r="J2" t="s">
        <v>15</v>
      </c>
      <c r="K2" t="s">
        <v>16</v>
      </c>
      <c r="L2">
        <v>50000</v>
      </c>
      <c r="M2" t="str">
        <f>IF(H2&lt;L2,"Y","Not Covered")</f>
        <v>Y</v>
      </c>
      <c r="N2" t="str">
        <f>CONCATENATE(LEFT(A2,7),UPPER(LEFT(J2,3)),RIGHT(A2,3))</f>
        <v>FD06MTGBLA001</v>
      </c>
    </row>
    <row r="3" spans="1:14" x14ac:dyDescent="0.3">
      <c r="A3" t="s">
        <v>17</v>
      </c>
      <c r="B3" t="str">
        <f t="shared" ref="B3:B53" si="0">LEFT(A3,2)</f>
        <v>FD</v>
      </c>
      <c r="C3" t="str">
        <f t="shared" ref="C3:C53" si="1">VLOOKUP(B3,B$57:C$62,2)</f>
        <v>Ford</v>
      </c>
      <c r="D3" t="str">
        <f t="shared" ref="D3:D53" si="2">MID(A3,5,3)</f>
        <v>MTG</v>
      </c>
      <c r="E3" t="str">
        <f t="shared" ref="E3:E53" si="3">VLOOKUP(D3,D$57:E$67,2)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>
        <v>44974.8</v>
      </c>
      <c r="I3">
        <f t="shared" ref="I3:I53" si="6">H3/IF(G3=0,(0.5+G3),G3)</f>
        <v>5621.85</v>
      </c>
      <c r="J3" t="s">
        <v>18</v>
      </c>
      <c r="K3" t="s">
        <v>19</v>
      </c>
      <c r="L3">
        <v>50000</v>
      </c>
      <c r="M3" t="str">
        <f t="shared" ref="M3:M53" si="7">IF(H3&lt;L3,"Y","Not Covered")</f>
        <v>Y</v>
      </c>
      <c r="N3" t="str">
        <f t="shared" ref="N3:N53" si="8">CONCATENATE(LEFT(A3,7),UPPER(LEFT(J3,3)),RIGHT(A3,3))</f>
        <v>FD06MTGWHI002</v>
      </c>
    </row>
    <row r="4" spans="1:14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>
        <v>44946.5</v>
      </c>
      <c r="I4">
        <f t="shared" si="6"/>
        <v>7491.083333333333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>
        <v>37558.800000000003</v>
      </c>
      <c r="I5">
        <f t="shared" si="6"/>
        <v>6259.8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36438.5</v>
      </c>
      <c r="I6">
        <f t="shared" si="6"/>
        <v>6073.083333333333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85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>
        <v>46311.4</v>
      </c>
      <c r="I7">
        <f t="shared" si="6"/>
        <v>5788.9250000000002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>
        <v>52229.5</v>
      </c>
      <c r="I8">
        <f t="shared" si="6"/>
        <v>6528.6875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>
        <v>35137</v>
      </c>
      <c r="I9">
        <f t="shared" si="6"/>
        <v>7027.4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>
        <v>27637.1</v>
      </c>
      <c r="I10">
        <f t="shared" si="6"/>
        <v>27637.1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>
        <v>27534.799999999999</v>
      </c>
      <c r="I11">
        <f t="shared" si="6"/>
        <v>27534.799999999999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>
        <v>19341.7</v>
      </c>
      <c r="I12">
        <f t="shared" si="6"/>
        <v>9670.85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22521.599999999999</v>
      </c>
      <c r="I13">
        <f t="shared" si="6"/>
        <v>22521.599999999999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>
        <v>13682.9</v>
      </c>
      <c r="I14">
        <f t="shared" si="6"/>
        <v>13682.9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84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>
        <v>28464.799999999999</v>
      </c>
      <c r="I15">
        <f t="shared" si="6"/>
        <v>5692.96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>
        <v>19421.099999999999</v>
      </c>
      <c r="I16">
        <f t="shared" si="6"/>
        <v>9710.5499999999993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>
        <v>14289.6</v>
      </c>
      <c r="I17">
        <f t="shared" si="6"/>
        <v>28579.200000000001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>
        <v>31144.400000000001</v>
      </c>
      <c r="I18">
        <f t="shared" si="6"/>
        <v>7786.1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>
        <v>83162.7</v>
      </c>
      <c r="I19">
        <f t="shared" si="6"/>
        <v>5197.6687499999998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>
        <v>80685.8</v>
      </c>
      <c r="I20">
        <f t="shared" si="6"/>
        <v>5763.2714285714292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>
        <v>114660.6</v>
      </c>
      <c r="I21">
        <f t="shared" si="6"/>
        <v>6370.0333333333338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>
        <v>93382.6</v>
      </c>
      <c r="I22">
        <f t="shared" si="6"/>
        <v>5836.4125000000004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>
        <v>85928</v>
      </c>
      <c r="I23">
        <f t="shared" si="6"/>
        <v>6137.7142857142853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>
        <v>67829.100000000006</v>
      </c>
      <c r="I24">
        <f t="shared" si="6"/>
        <v>5652.4250000000002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>
        <v>48114.2</v>
      </c>
      <c r="I25">
        <f t="shared" si="6"/>
        <v>9622.84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>
        <v>64467.4</v>
      </c>
      <c r="I26">
        <f t="shared" si="6"/>
        <v>5372.2833333333338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>
        <v>73444.399999999994</v>
      </c>
      <c r="I27">
        <f t="shared" si="6"/>
        <v>6676.7636363636357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>
        <v>17556.3</v>
      </c>
      <c r="I28">
        <f t="shared" si="6"/>
        <v>35112.6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>
        <v>29601.9</v>
      </c>
      <c r="I29">
        <f t="shared" si="6"/>
        <v>14800.95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>
        <v>22128.2</v>
      </c>
      <c r="I30">
        <f t="shared" si="6"/>
        <v>11064.1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>
        <v>82374</v>
      </c>
      <c r="I31">
        <f t="shared" si="6"/>
        <v>5491.6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>
        <v>69891.899999999994</v>
      </c>
      <c r="I32">
        <f t="shared" si="6"/>
        <v>5376.2999999999993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>
        <v>22573</v>
      </c>
      <c r="I33">
        <f t="shared" si="6"/>
        <v>5643.25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>
        <v>33477.199999999997</v>
      </c>
      <c r="I34">
        <f t="shared" si="6"/>
        <v>8369.2999999999993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>
        <v>30555.3</v>
      </c>
      <c r="I35">
        <f t="shared" si="6"/>
        <v>10185.1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>
        <v>24513.200000000001</v>
      </c>
      <c r="I36">
        <f t="shared" si="6"/>
        <v>12256.6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>
        <v>13867.6</v>
      </c>
      <c r="I37">
        <f t="shared" si="6"/>
        <v>13867.6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86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>
        <v>60389.5</v>
      </c>
      <c r="I38">
        <f t="shared" si="6"/>
        <v>6709.9444444444443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>
        <v>50854.1</v>
      </c>
      <c r="I39">
        <f t="shared" si="6"/>
        <v>7264.8714285714286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>
        <v>42504.6</v>
      </c>
      <c r="I40">
        <f t="shared" si="6"/>
        <v>7084.0999999999995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121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>
        <v>68658.899999999994</v>
      </c>
      <c r="I41">
        <f t="shared" si="6"/>
        <v>5281.4538461538459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>
        <v>3708.1</v>
      </c>
      <c r="I42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>
        <v>64542</v>
      </c>
      <c r="I43">
        <f t="shared" si="6"/>
        <v>6454.2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>
        <v>42074.2</v>
      </c>
      <c r="I44">
        <f t="shared" si="6"/>
        <v>6010.5999999999995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>
        <v>27394.2</v>
      </c>
      <c r="I45">
        <f t="shared" si="6"/>
        <v>9131.4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>
        <v>79420.600000000006</v>
      </c>
      <c r="I46">
        <f t="shared" si="6"/>
        <v>5294.7066666666669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>
        <v>77243.100000000006</v>
      </c>
      <c r="I47">
        <f t="shared" si="6"/>
        <v>5517.3642857142859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>
        <v>72527.199999999997</v>
      </c>
      <c r="I48">
        <f t="shared" si="6"/>
        <v>7252.7199999999993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>
        <v>52699.4</v>
      </c>
      <c r="I49">
        <f t="shared" si="6"/>
        <v>5269.9400000000005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>
        <v>29102.3</v>
      </c>
      <c r="I50">
        <f t="shared" si="6"/>
        <v>9700.7666666666664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>
        <v>22282</v>
      </c>
      <c r="I51">
        <f t="shared" si="6"/>
        <v>11141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>
        <v>20223.900000000001</v>
      </c>
      <c r="I52">
        <f t="shared" si="6"/>
        <v>20223.900000000001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>
        <v>22188.5</v>
      </c>
      <c r="I53">
        <f t="shared" si="6"/>
        <v>22188.5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7" spans="1:14" x14ac:dyDescent="0.3">
      <c r="B57" t="s">
        <v>87</v>
      </c>
      <c r="C57" t="s">
        <v>93</v>
      </c>
      <c r="D57" t="s">
        <v>99</v>
      </c>
      <c r="E57" t="s">
        <v>110</v>
      </c>
    </row>
    <row r="58" spans="1:14" x14ac:dyDescent="0.3">
      <c r="B58" t="s">
        <v>92</v>
      </c>
      <c r="C58" t="s">
        <v>98</v>
      </c>
      <c r="D58" t="s">
        <v>104</v>
      </c>
      <c r="E58" t="s">
        <v>115</v>
      </c>
    </row>
    <row r="59" spans="1:14" x14ac:dyDescent="0.3">
      <c r="B59" t="s">
        <v>91</v>
      </c>
      <c r="C59" t="s">
        <v>97</v>
      </c>
      <c r="D59" t="s">
        <v>105</v>
      </c>
      <c r="E59" t="s">
        <v>116</v>
      </c>
    </row>
    <row r="60" spans="1:14" x14ac:dyDescent="0.3">
      <c r="B60" t="s">
        <v>90</v>
      </c>
      <c r="C60" t="s">
        <v>96</v>
      </c>
      <c r="D60" t="s">
        <v>102</v>
      </c>
      <c r="E60" t="s">
        <v>113</v>
      </c>
    </row>
    <row r="61" spans="1:14" x14ac:dyDescent="0.3">
      <c r="B61" t="s">
        <v>88</v>
      </c>
      <c r="C61" t="s">
        <v>94</v>
      </c>
      <c r="D61" t="s">
        <v>103</v>
      </c>
      <c r="E61" t="s">
        <v>114</v>
      </c>
    </row>
    <row r="62" spans="1:14" x14ac:dyDescent="0.3">
      <c r="B62" t="s">
        <v>89</v>
      </c>
      <c r="C62" t="s">
        <v>95</v>
      </c>
      <c r="D62" t="s">
        <v>100</v>
      </c>
      <c r="E62" t="s">
        <v>111</v>
      </c>
    </row>
    <row r="63" spans="1:14" x14ac:dyDescent="0.3">
      <c r="D63" t="s">
        <v>101</v>
      </c>
      <c r="E63" t="s">
        <v>112</v>
      </c>
    </row>
    <row r="64" spans="1:14" x14ac:dyDescent="0.3">
      <c r="D64" t="s">
        <v>106</v>
      </c>
      <c r="E64" t="s">
        <v>117</v>
      </c>
    </row>
    <row r="65" spans="4:5" x14ac:dyDescent="0.3">
      <c r="D65" t="s">
        <v>107</v>
      </c>
      <c r="E65" t="s">
        <v>118</v>
      </c>
    </row>
    <row r="66" spans="4:5" x14ac:dyDescent="0.3">
      <c r="D66" t="s">
        <v>108</v>
      </c>
      <c r="E66" t="s">
        <v>119</v>
      </c>
    </row>
    <row r="67" spans="4:5" x14ac:dyDescent="0.3">
      <c r="D67" t="s">
        <v>109</v>
      </c>
      <c r="E67" t="s">
        <v>120</v>
      </c>
    </row>
  </sheetData>
  <sortState ref="D57:E67">
    <sortCondition ref="D57:D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Imran Adil</cp:lastModifiedBy>
  <dcterms:modified xsi:type="dcterms:W3CDTF">2024-03-25T03:10:38Z</dcterms:modified>
</cp:coreProperties>
</file>