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2420" activeTab="1"/>
  </bookViews>
  <sheets>
    <sheet name="Лист3" sheetId="9" r:id="rId1"/>
    <sheet name="Sheet1" sheetId="10" r:id="rId2"/>
  </sheets>
  <calcPr calcId="144525"/>
</workbook>
</file>

<file path=xl/sharedStrings.xml><?xml version="1.0" encoding="utf-8"?>
<sst xmlns="http://schemas.openxmlformats.org/spreadsheetml/2006/main" count="37" uniqueCount="31">
  <si>
    <t>№</t>
  </si>
  <si>
    <t>x1</t>
  </si>
  <si>
    <t>x2</t>
  </si>
  <si>
    <t>x3</t>
  </si>
  <si>
    <t>y</t>
  </si>
  <si>
    <t>x1^2</t>
  </si>
  <si>
    <t>x2^2</t>
  </si>
  <si>
    <t>x3^2</t>
  </si>
  <si>
    <t>x1*x2</t>
  </si>
  <si>
    <t>x1*x3</t>
  </si>
  <si>
    <t>x1*y</t>
  </si>
  <si>
    <t>x2*x3</t>
  </si>
  <si>
    <t>x2*y</t>
  </si>
  <si>
    <t>x3*y</t>
  </si>
  <si>
    <t>Summa</t>
  </si>
  <si>
    <t>b0</t>
  </si>
  <si>
    <t>b1</t>
  </si>
  <si>
    <t>b2</t>
  </si>
  <si>
    <t>b3</t>
  </si>
  <si>
    <t>ozod had</t>
  </si>
  <si>
    <t>"="</t>
  </si>
  <si>
    <t>determinant(DETTA) =</t>
  </si>
  <si>
    <t>determinant(x1) =</t>
  </si>
  <si>
    <t xml:space="preserve">b0 = </t>
  </si>
  <si>
    <t xml:space="preserve">b1 = </t>
  </si>
  <si>
    <t xml:space="preserve">b2 = </t>
  </si>
  <si>
    <t xml:space="preserve">b3 = </t>
  </si>
  <si>
    <t>determinant(x2) =</t>
  </si>
  <si>
    <t>determinant(x3) =</t>
  </si>
  <si>
    <t>x4</t>
  </si>
  <si>
    <t>determinant(x4) =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</si>
</sst>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#,##0.0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26">
    <font>
      <sz val="11"/>
      <color theme="1"/>
      <name val="Calibri"/>
      <charset val="20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Times New Roman"/>
      <charset val="204"/>
    </font>
    <font>
      <sz val="11"/>
      <color rgb="FF000000"/>
      <name val="Calibri"/>
      <charset val="204"/>
      <scheme val="minor"/>
    </font>
    <font>
      <b/>
      <sz val="11"/>
      <name val="Times New Roman"/>
      <charset val="204"/>
    </font>
    <font>
      <i/>
      <sz val="11"/>
      <color theme="1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mbria"/>
      <charset val="204"/>
      <scheme val="major"/>
    </font>
    <font>
      <sz val="11"/>
      <color rgb="FF006100"/>
      <name val="Calibri"/>
      <charset val="204"/>
      <scheme val="minor"/>
    </font>
    <font>
      <b/>
      <sz val="11"/>
      <color rgb="FFFA7D0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b/>
      <sz val="15"/>
      <color theme="3"/>
      <name val="Calibri"/>
      <charset val="204"/>
      <scheme val="minor"/>
    </font>
    <font>
      <sz val="11"/>
      <color theme="0"/>
      <name val="Calibri"/>
      <charset val="204"/>
      <scheme val="minor"/>
    </font>
    <font>
      <i/>
      <sz val="11"/>
      <color rgb="FF7F7F7F"/>
      <name val="Calibri"/>
      <charset val="204"/>
      <scheme val="minor"/>
    </font>
    <font>
      <b/>
      <sz val="11"/>
      <color theme="3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rgb="FFFA7D00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rgb="FF9C6500"/>
      <name val="Calibri"/>
      <charset val="204"/>
      <scheme val="minor"/>
    </font>
    <font>
      <b/>
      <sz val="11"/>
      <color theme="0"/>
      <name val="Calibri"/>
      <charset val="204"/>
      <scheme val="minor"/>
    </font>
    <font>
      <sz val="11"/>
      <color theme="1"/>
      <name val="Times New Roman"/>
      <charset val="204"/>
    </font>
    <font>
      <sz val="11"/>
      <color rgb="FF3F3F76"/>
      <name val="Calibri"/>
      <charset val="204"/>
      <scheme val="minor"/>
    </font>
    <font>
      <b/>
      <sz val="13"/>
      <color theme="3"/>
      <name val="Calibri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</borders>
  <cellStyleXfs count="50">
    <xf numFmtId="0" fontId="0" fillId="0" borderId="0"/>
    <xf numFmtId="0" fontId="15" fillId="30" borderId="0" applyNumberFormat="0" applyBorder="0" applyAlignment="0" applyProtection="0"/>
    <xf numFmtId="0" fontId="0" fillId="43" borderId="0" applyNumberFormat="0" applyBorder="0" applyAlignment="0" applyProtection="0"/>
    <xf numFmtId="0" fontId="15" fillId="31" borderId="0" applyNumberFormat="0" applyBorder="0" applyAlignment="0" applyProtection="0"/>
    <xf numFmtId="0" fontId="15" fillId="37" borderId="0" applyNumberFormat="0" applyBorder="0" applyAlignment="0" applyProtection="0"/>
    <xf numFmtId="0" fontId="0" fillId="28" borderId="0" applyNumberFormat="0" applyBorder="0" applyAlignment="0" applyProtection="0"/>
    <xf numFmtId="0" fontId="0" fillId="42" borderId="0" applyNumberFormat="0" applyBorder="0" applyAlignment="0" applyProtection="0"/>
    <xf numFmtId="0" fontId="15" fillId="33" borderId="0" applyNumberFormat="0" applyBorder="0" applyAlignment="0" applyProtection="0"/>
    <xf numFmtId="0" fontId="15" fillId="38" borderId="0" applyNumberFormat="0" applyBorder="0" applyAlignment="0" applyProtection="0"/>
    <xf numFmtId="0" fontId="0" fillId="26" borderId="0" applyNumberFormat="0" applyBorder="0" applyAlignment="0" applyProtection="0"/>
    <xf numFmtId="0" fontId="23" fillId="0" borderId="0"/>
    <xf numFmtId="0" fontId="15" fillId="39" borderId="0" applyNumberFormat="0" applyBorder="0" applyAlignment="0" applyProtection="0"/>
    <xf numFmtId="0" fontId="19" fillId="0" borderId="13" applyNumberFormat="0" applyFill="0" applyAlignment="0" applyProtection="0"/>
    <xf numFmtId="0" fontId="0" fillId="22" borderId="0" applyNumberFormat="0" applyBorder="0" applyAlignment="0" applyProtection="0"/>
    <xf numFmtId="0" fontId="15" fillId="32" borderId="0" applyNumberFormat="0" applyBorder="0" applyAlignment="0" applyProtection="0"/>
    <xf numFmtId="0" fontId="15" fillId="21" borderId="0" applyNumberFormat="0" applyBorder="0" applyAlignment="0" applyProtection="0"/>
    <xf numFmtId="0" fontId="0" fillId="20" borderId="0" applyNumberFormat="0" applyBorder="0" applyAlignment="0" applyProtection="0"/>
    <xf numFmtId="0" fontId="0" fillId="19" borderId="0" applyNumberFormat="0" applyBorder="0" applyAlignment="0" applyProtection="0"/>
    <xf numFmtId="0" fontId="15" fillId="23" borderId="0" applyNumberFormat="0" applyBorder="0" applyAlignment="0" applyProtection="0"/>
    <xf numFmtId="0" fontId="0" fillId="27" borderId="0" applyNumberFormat="0" applyBorder="0" applyAlignment="0" applyProtection="0"/>
    <xf numFmtId="0" fontId="0" fillId="41" borderId="0" applyNumberFormat="0" applyBorder="0" applyAlignment="0" applyProtection="0"/>
    <xf numFmtId="0" fontId="15" fillId="40" borderId="0" applyNumberFormat="0" applyBorder="0" applyAlignment="0" applyProtection="0"/>
    <xf numFmtId="0" fontId="21" fillId="24" borderId="0" applyNumberFormat="0" applyBorder="0" applyAlignment="0" applyProtection="0"/>
    <xf numFmtId="0" fontId="15" fillId="18" borderId="0" applyNumberFormat="0" applyBorder="0" applyAlignment="0" applyProtection="0"/>
    <xf numFmtId="0" fontId="13" fillId="16" borderId="0" applyNumberFormat="0" applyBorder="0" applyAlignment="0" applyProtection="0"/>
    <xf numFmtId="0" fontId="0" fillId="36" borderId="0" applyNumberFormat="0" applyBorder="0" applyAlignment="0" applyProtection="0"/>
    <xf numFmtId="0" fontId="12" fillId="0" borderId="9" applyNumberFormat="0" applyFill="0" applyAlignment="0" applyProtection="0"/>
    <xf numFmtId="0" fontId="20" fillId="14" borderId="14" applyNumberFormat="0" applyAlignment="0" applyProtection="0"/>
    <xf numFmtId="44" fontId="2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/>
    <xf numFmtId="0" fontId="0" fillId="17" borderId="11" applyNumberFormat="0" applyFont="0" applyAlignment="0" applyProtection="0"/>
    <xf numFmtId="0" fontId="24" fillId="35" borderId="8" applyNumberFormat="0" applyAlignment="0" applyProtection="0"/>
    <xf numFmtId="0" fontId="17" fillId="0" borderId="0" applyNumberFormat="0" applyFill="0" applyBorder="0" applyAlignment="0" applyProtection="0"/>
    <xf numFmtId="0" fontId="11" fillId="14" borderId="8" applyNumberFormat="0" applyAlignment="0" applyProtection="0"/>
    <xf numFmtId="0" fontId="10" fillId="13" borderId="0" applyNumberFormat="0" applyBorder="0" applyAlignment="0" applyProtection="0"/>
    <xf numFmtId="0" fontId="17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4" fillId="0" borderId="10" applyNumberFormat="0" applyFill="0" applyAlignment="0" applyProtection="0"/>
    <xf numFmtId="178" fontId="2" fillId="0" borderId="0" applyFont="0" applyFill="0" applyBorder="0" applyAlignment="0" applyProtection="0">
      <alignment vertical="center"/>
    </xf>
    <xf numFmtId="0" fontId="0" fillId="29" borderId="0" applyNumberFormat="0" applyBorder="0" applyAlignment="0" applyProtection="0"/>
    <xf numFmtId="0" fontId="9" fillId="0" borderId="0" applyNumberForma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/>
    <xf numFmtId="177" fontId="2" fillId="0" borderId="0" applyFont="0" applyFill="0" applyBorder="0" applyAlignment="0" applyProtection="0">
      <alignment vertical="center"/>
    </xf>
    <xf numFmtId="0" fontId="22" fillId="25" borderId="15" applyNumberFormat="0" applyAlignment="0" applyProtection="0"/>
    <xf numFmtId="0" fontId="15" fillId="34" borderId="0" applyNumberFormat="0" applyBorder="0" applyAlignment="0" applyProtection="0"/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1" xfId="0" applyFill="1" applyBorder="1"/>
    <xf numFmtId="0" fontId="1" fillId="6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0" fillId="0" borderId="1" xfId="0" applyBorder="1"/>
    <xf numFmtId="0" fontId="0" fillId="8" borderId="0" xfId="0" applyFill="1"/>
    <xf numFmtId="0" fontId="0" fillId="9" borderId="0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right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0" fillId="11" borderId="1" xfId="0" applyFill="1" applyBorder="1" applyAlignment="1">
      <alignment horizontal="center"/>
    </xf>
    <xf numFmtId="176" fontId="0" fillId="11" borderId="1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9" borderId="0" xfId="0" applyFill="1" applyBorder="1" applyAlignment="1">
      <alignment horizontal="center"/>
    </xf>
    <xf numFmtId="176" fontId="0" fillId="9" borderId="0" xfId="0" applyNumberFormat="1" applyFill="1" applyBorder="1"/>
    <xf numFmtId="176" fontId="5" fillId="12" borderId="1" xfId="0" applyNumberFormat="1" applyFont="1" applyFill="1" applyBorder="1" applyAlignment="1">
      <alignment horizontal="center" wrapText="1"/>
    </xf>
    <xf numFmtId="176" fontId="0" fillId="9" borderId="0" xfId="0" applyNumberFormat="1" applyFill="1" applyBorder="1" applyAlignment="1">
      <alignment horizontal="center"/>
    </xf>
    <xf numFmtId="176" fontId="6" fillId="9" borderId="0" xfId="0" applyNumberFormat="1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176" fontId="3" fillId="9" borderId="0" xfId="0" applyNumberFormat="1" applyFont="1" applyFill="1" applyBorder="1" applyAlignment="1">
      <alignment horizontal="center" wrapText="1"/>
    </xf>
    <xf numFmtId="176" fontId="3" fillId="9" borderId="0" xfId="0" applyNumberFormat="1" applyFont="1" applyFill="1" applyBorder="1" applyAlignment="1">
      <alignment horizontal="right" wrapText="1"/>
    </xf>
    <xf numFmtId="176" fontId="5" fillId="9" borderId="0" xfId="0" applyNumberFormat="1" applyFont="1" applyFill="1" applyBorder="1" applyAlignment="1">
      <alignment horizontal="right" wrapText="1"/>
    </xf>
    <xf numFmtId="0" fontId="0" fillId="9" borderId="0" xfId="0" applyFill="1" applyBorder="1" applyAlignment="1"/>
    <xf numFmtId="0" fontId="0" fillId="0" borderId="7" xfId="0" applyBorder="1" applyAlignment="1">
      <alignment horizont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Обычный 2" xfId="10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9"/>
  <sheetViews>
    <sheetView topLeftCell="H1" workbookViewId="0">
      <selection activeCell="A6" sqref="$A6:$XFD6"/>
    </sheetView>
  </sheetViews>
  <sheetFormatPr defaultColWidth="9" defaultRowHeight="14.25"/>
  <cols>
    <col min="1" max="1" width="9.14166666666667" style="20"/>
    <col min="2" max="2" width="14.875" customWidth="1"/>
    <col min="3" max="3" width="12" customWidth="1"/>
    <col min="4" max="4" width="11.8583333333333" customWidth="1"/>
    <col min="5" max="5" width="11" customWidth="1"/>
    <col min="6" max="6" width="14.7083333333333" style="21" customWidth="1"/>
    <col min="7" max="7" width="13.2833333333333" style="21" customWidth="1"/>
    <col min="8" max="8" width="14.7083333333333" style="21" customWidth="1"/>
    <col min="9" max="9" width="17" style="21" customWidth="1"/>
    <col min="10" max="10" width="14.7083333333333" style="21" customWidth="1"/>
    <col min="11" max="12" width="15.425" style="21" customWidth="1"/>
    <col min="13" max="13" width="13.2833333333333" style="21" customWidth="1"/>
    <col min="14" max="14" width="16.8583333333333" style="21" customWidth="1"/>
    <col min="15" max="15" width="16" customWidth="1"/>
    <col min="16" max="16" width="18.7083333333333" customWidth="1"/>
  </cols>
  <sheetData>
    <row r="1" ht="15" spans="1:14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</row>
    <row r="2" ht="15" spans="1:14">
      <c r="A2" s="20">
        <v>1</v>
      </c>
      <c r="B2" s="23">
        <v>186</v>
      </c>
      <c r="C2" s="23">
        <v>110.1</v>
      </c>
      <c r="D2" s="24">
        <v>84.7</v>
      </c>
      <c r="E2" s="31">
        <v>132.1</v>
      </c>
      <c r="F2" s="20">
        <f>B2*B2</f>
        <v>34596</v>
      </c>
      <c r="G2" s="20">
        <f>C2*C2</f>
        <v>12122.01</v>
      </c>
      <c r="H2" s="20">
        <f>D2*D2</f>
        <v>7174.09</v>
      </c>
      <c r="I2" s="20">
        <f>B2*C2</f>
        <v>20478.6</v>
      </c>
      <c r="J2" s="20">
        <f>B2*D2</f>
        <v>15754.2</v>
      </c>
      <c r="K2" s="20">
        <f>B2*E2</f>
        <v>24570.6</v>
      </c>
      <c r="L2" s="20">
        <f>C2*D2</f>
        <v>9325.47</v>
      </c>
      <c r="M2" s="20">
        <f>C2*E2</f>
        <v>14544.21</v>
      </c>
      <c r="N2" s="20">
        <f>D2*E2</f>
        <v>11188.87</v>
      </c>
    </row>
    <row r="3" ht="15" spans="1:14">
      <c r="A3" s="20">
        <f>1+A2</f>
        <v>2</v>
      </c>
      <c r="B3" s="23">
        <v>290.3</v>
      </c>
      <c r="C3" s="23">
        <v>171.4</v>
      </c>
      <c r="D3" s="25">
        <v>133</v>
      </c>
      <c r="E3" s="31">
        <v>197.3</v>
      </c>
      <c r="F3" s="20">
        <f t="shared" ref="F3:F23" si="0">B3*B3</f>
        <v>84274.09</v>
      </c>
      <c r="G3" s="20">
        <f t="shared" ref="G3:G23" si="1">C3*C3</f>
        <v>29377.96</v>
      </c>
      <c r="H3" s="20">
        <f t="shared" ref="H3:H23" si="2">D3*D3</f>
        <v>17689</v>
      </c>
      <c r="I3" s="20">
        <f t="shared" ref="I3:I23" si="3">B3*C3</f>
        <v>49757.42</v>
      </c>
      <c r="J3" s="20">
        <f t="shared" ref="J3:J23" si="4">B3*D3</f>
        <v>38609.9</v>
      </c>
      <c r="K3" s="20">
        <f t="shared" ref="K3:K23" si="5">B3*E3</f>
        <v>57276.19</v>
      </c>
      <c r="L3" s="20">
        <f t="shared" ref="L3:L23" si="6">C3*D3</f>
        <v>22796.2</v>
      </c>
      <c r="M3" s="20">
        <f t="shared" ref="M3:M23" si="7">C3*E3</f>
        <v>33817.22</v>
      </c>
      <c r="N3" s="20">
        <f t="shared" ref="N3:N23" si="8">D3*E3</f>
        <v>26240.9</v>
      </c>
    </row>
    <row r="4" ht="15" spans="1:14">
      <c r="A4" s="20">
        <f t="shared" ref="A4:A23" si="9">1+A3</f>
        <v>3</v>
      </c>
      <c r="B4" s="23">
        <v>407.4</v>
      </c>
      <c r="C4" s="23">
        <v>241.4</v>
      </c>
      <c r="D4" s="25">
        <v>206.8</v>
      </c>
      <c r="E4" s="31">
        <v>294.8</v>
      </c>
      <c r="F4" s="20">
        <f t="shared" si="0"/>
        <v>165974.76</v>
      </c>
      <c r="G4" s="20">
        <f t="shared" si="1"/>
        <v>58273.96</v>
      </c>
      <c r="H4" s="20">
        <f t="shared" si="2"/>
        <v>42766.24</v>
      </c>
      <c r="I4" s="20">
        <f t="shared" si="3"/>
        <v>98346.36</v>
      </c>
      <c r="J4" s="20">
        <f t="shared" si="4"/>
        <v>84250.32</v>
      </c>
      <c r="K4" s="20">
        <f t="shared" si="5"/>
        <v>120101.52</v>
      </c>
      <c r="L4" s="20">
        <f t="shared" si="6"/>
        <v>49921.52</v>
      </c>
      <c r="M4" s="20">
        <f t="shared" si="7"/>
        <v>71164.72</v>
      </c>
      <c r="N4" s="20">
        <f t="shared" si="8"/>
        <v>60964.64</v>
      </c>
    </row>
    <row r="5" ht="15" spans="1:14">
      <c r="A5" s="20">
        <f t="shared" si="9"/>
        <v>4</v>
      </c>
      <c r="B5" s="23">
        <v>564.8</v>
      </c>
      <c r="C5" s="23">
        <v>295.1</v>
      </c>
      <c r="D5" s="25">
        <v>314.6</v>
      </c>
      <c r="E5" s="31">
        <v>385</v>
      </c>
      <c r="F5" s="20">
        <f t="shared" si="0"/>
        <v>318999.04</v>
      </c>
      <c r="G5" s="20">
        <f t="shared" si="1"/>
        <v>87084.01</v>
      </c>
      <c r="H5" s="20">
        <f t="shared" si="2"/>
        <v>98973.16</v>
      </c>
      <c r="I5" s="20">
        <f t="shared" si="3"/>
        <v>166672.48</v>
      </c>
      <c r="J5" s="20">
        <f t="shared" si="4"/>
        <v>177686.08</v>
      </c>
      <c r="K5" s="20">
        <f t="shared" si="5"/>
        <v>217448</v>
      </c>
      <c r="L5" s="20">
        <f t="shared" si="6"/>
        <v>92838.46</v>
      </c>
      <c r="M5" s="20">
        <f t="shared" si="7"/>
        <v>113613.5</v>
      </c>
      <c r="N5" s="20">
        <f t="shared" si="8"/>
        <v>121121</v>
      </c>
    </row>
    <row r="6" ht="15" spans="1:14">
      <c r="A6" s="20">
        <f t="shared" si="9"/>
        <v>5</v>
      </c>
      <c r="B6" s="23">
        <v>704.8</v>
      </c>
      <c r="C6" s="23">
        <v>346.1</v>
      </c>
      <c r="D6" s="25">
        <v>370.2</v>
      </c>
      <c r="E6" s="31">
        <v>474</v>
      </c>
      <c r="F6" s="20">
        <f t="shared" si="0"/>
        <v>496743.04</v>
      </c>
      <c r="G6" s="20">
        <f t="shared" si="1"/>
        <v>119785.21</v>
      </c>
      <c r="H6" s="20">
        <f t="shared" si="2"/>
        <v>137048.04</v>
      </c>
      <c r="I6" s="20">
        <f t="shared" si="3"/>
        <v>243931.28</v>
      </c>
      <c r="J6" s="20">
        <f t="shared" si="4"/>
        <v>260916.96</v>
      </c>
      <c r="K6" s="20">
        <f t="shared" si="5"/>
        <v>334075.2</v>
      </c>
      <c r="L6" s="20">
        <f t="shared" si="6"/>
        <v>128126.22</v>
      </c>
      <c r="M6" s="20">
        <f t="shared" si="7"/>
        <v>164051.4</v>
      </c>
      <c r="N6" s="20">
        <f t="shared" si="8"/>
        <v>175474.8</v>
      </c>
    </row>
    <row r="7" ht="15" spans="1:14">
      <c r="A7" s="20">
        <f t="shared" si="9"/>
        <v>6</v>
      </c>
      <c r="B7" s="23">
        <v>884.9</v>
      </c>
      <c r="C7" s="23">
        <v>475.2</v>
      </c>
      <c r="D7" s="25">
        <v>481.9</v>
      </c>
      <c r="E7" s="31">
        <v>608.5</v>
      </c>
      <c r="F7" s="20">
        <f t="shared" si="0"/>
        <v>783048.01</v>
      </c>
      <c r="G7" s="20">
        <f t="shared" si="1"/>
        <v>225815.04</v>
      </c>
      <c r="H7" s="20">
        <f t="shared" si="2"/>
        <v>232227.61</v>
      </c>
      <c r="I7" s="20">
        <f t="shared" si="3"/>
        <v>420504.48</v>
      </c>
      <c r="J7" s="20">
        <f t="shared" si="4"/>
        <v>426433.31</v>
      </c>
      <c r="K7" s="20">
        <f t="shared" si="5"/>
        <v>538461.65</v>
      </c>
      <c r="L7" s="20">
        <f t="shared" si="6"/>
        <v>228998.88</v>
      </c>
      <c r="M7" s="20">
        <f t="shared" si="7"/>
        <v>289159.2</v>
      </c>
      <c r="N7" s="20">
        <f t="shared" si="8"/>
        <v>293236.15</v>
      </c>
    </row>
    <row r="8" ht="15" spans="1:14">
      <c r="A8" s="20">
        <f t="shared" si="9"/>
        <v>7</v>
      </c>
      <c r="B8" s="23">
        <v>1307.4</v>
      </c>
      <c r="C8" s="23">
        <v>632.4</v>
      </c>
      <c r="D8" s="25">
        <v>629.1</v>
      </c>
      <c r="E8" s="31">
        <v>797.5</v>
      </c>
      <c r="F8" s="20">
        <f t="shared" si="0"/>
        <v>1709294.76</v>
      </c>
      <c r="G8" s="20">
        <f t="shared" si="1"/>
        <v>399929.76</v>
      </c>
      <c r="H8" s="20">
        <f t="shared" si="2"/>
        <v>395766.81</v>
      </c>
      <c r="I8" s="20">
        <f t="shared" si="3"/>
        <v>826799.76</v>
      </c>
      <c r="J8" s="20">
        <f t="shared" si="4"/>
        <v>822485.34</v>
      </c>
      <c r="K8" s="20">
        <f t="shared" si="5"/>
        <v>1042651.5</v>
      </c>
      <c r="L8" s="20">
        <f t="shared" si="6"/>
        <v>397842.84</v>
      </c>
      <c r="M8" s="20">
        <f t="shared" si="7"/>
        <v>504339</v>
      </c>
      <c r="N8" s="20">
        <f t="shared" si="8"/>
        <v>501707.25</v>
      </c>
    </row>
    <row r="9" ht="15" spans="1:14">
      <c r="A9" s="20">
        <f t="shared" si="9"/>
        <v>8</v>
      </c>
      <c r="B9" s="23">
        <v>1842.8</v>
      </c>
      <c r="C9" s="23">
        <v>808.6</v>
      </c>
      <c r="D9" s="25">
        <v>753.3</v>
      </c>
      <c r="E9" s="31">
        <v>1049.2</v>
      </c>
      <c r="F9" s="20">
        <f t="shared" si="0"/>
        <v>3395911.84</v>
      </c>
      <c r="G9" s="20">
        <f t="shared" si="1"/>
        <v>653833.96</v>
      </c>
      <c r="H9" s="20">
        <f t="shared" si="2"/>
        <v>567460.89</v>
      </c>
      <c r="I9" s="20">
        <f t="shared" si="3"/>
        <v>1490088.08</v>
      </c>
      <c r="J9" s="20">
        <f t="shared" si="4"/>
        <v>1388181.24</v>
      </c>
      <c r="K9" s="20">
        <f t="shared" si="5"/>
        <v>1933465.76</v>
      </c>
      <c r="L9" s="20">
        <f t="shared" si="6"/>
        <v>609118.38</v>
      </c>
      <c r="M9" s="20">
        <f t="shared" si="7"/>
        <v>848383.12</v>
      </c>
      <c r="N9" s="20">
        <f t="shared" si="8"/>
        <v>790362.36</v>
      </c>
    </row>
    <row r="10" ht="15" spans="1:14">
      <c r="A10" s="20">
        <f t="shared" si="9"/>
        <v>9</v>
      </c>
      <c r="B10" s="23">
        <v>2449.4</v>
      </c>
      <c r="C10" s="23">
        <v>901.3</v>
      </c>
      <c r="D10" s="25">
        <v>966</v>
      </c>
      <c r="E10" s="31">
        <v>1427.3</v>
      </c>
      <c r="F10" s="20">
        <f t="shared" si="0"/>
        <v>5999560.36</v>
      </c>
      <c r="G10" s="20">
        <f t="shared" si="1"/>
        <v>812341.69</v>
      </c>
      <c r="H10" s="20">
        <f t="shared" si="2"/>
        <v>933156</v>
      </c>
      <c r="I10" s="20">
        <f t="shared" si="3"/>
        <v>2207644.22</v>
      </c>
      <c r="J10" s="20">
        <f t="shared" si="4"/>
        <v>2366120.4</v>
      </c>
      <c r="K10" s="20">
        <f t="shared" si="5"/>
        <v>3496028.62</v>
      </c>
      <c r="L10" s="20">
        <f t="shared" si="6"/>
        <v>870655.8</v>
      </c>
      <c r="M10" s="20">
        <f t="shared" si="7"/>
        <v>1286425.49</v>
      </c>
      <c r="N10" s="20">
        <f t="shared" si="8"/>
        <v>1378771.8</v>
      </c>
    </row>
    <row r="11" ht="15" spans="1:14">
      <c r="A11" s="20">
        <f t="shared" si="9"/>
        <v>10</v>
      </c>
      <c r="B11" s="23">
        <v>3016.7</v>
      </c>
      <c r="C11" s="23">
        <v>1117</v>
      </c>
      <c r="D11" s="25">
        <v>1105.8</v>
      </c>
      <c r="E11" s="31">
        <v>1778.2</v>
      </c>
      <c r="F11" s="20">
        <f t="shared" si="0"/>
        <v>9100478.89</v>
      </c>
      <c r="G11" s="20">
        <f t="shared" si="1"/>
        <v>1247689</v>
      </c>
      <c r="H11" s="20">
        <f t="shared" si="2"/>
        <v>1222793.64</v>
      </c>
      <c r="I11" s="20">
        <f t="shared" si="3"/>
        <v>3369653.9</v>
      </c>
      <c r="J11" s="20">
        <f t="shared" si="4"/>
        <v>3335866.86</v>
      </c>
      <c r="K11" s="20">
        <f t="shared" si="5"/>
        <v>5364295.94</v>
      </c>
      <c r="L11" s="20">
        <f t="shared" si="6"/>
        <v>1235178.6</v>
      </c>
      <c r="M11" s="20">
        <f t="shared" si="7"/>
        <v>1986249.4</v>
      </c>
      <c r="N11" s="20">
        <f t="shared" si="8"/>
        <v>1966333.56</v>
      </c>
    </row>
    <row r="12" ht="15" spans="1:14">
      <c r="A12" s="20">
        <f t="shared" si="9"/>
        <v>11</v>
      </c>
      <c r="B12" s="23">
        <v>4596.1</v>
      </c>
      <c r="C12" s="23">
        <v>1722.7</v>
      </c>
      <c r="D12" s="25">
        <v>1940.4</v>
      </c>
      <c r="E12" s="31">
        <v>2763.7</v>
      </c>
      <c r="F12" s="20">
        <f t="shared" si="0"/>
        <v>21124135.21</v>
      </c>
      <c r="G12" s="20">
        <f t="shared" si="1"/>
        <v>2967695.29</v>
      </c>
      <c r="H12" s="20">
        <f t="shared" si="2"/>
        <v>3765152.16</v>
      </c>
      <c r="I12" s="20">
        <f t="shared" si="3"/>
        <v>7917701.47</v>
      </c>
      <c r="J12" s="20">
        <f t="shared" si="4"/>
        <v>8918272.44</v>
      </c>
      <c r="K12" s="20">
        <f t="shared" si="5"/>
        <v>12702241.57</v>
      </c>
      <c r="L12" s="20">
        <f t="shared" si="6"/>
        <v>3342727.08</v>
      </c>
      <c r="M12" s="20">
        <f t="shared" si="7"/>
        <v>4761025.99</v>
      </c>
      <c r="N12" s="20">
        <f t="shared" si="8"/>
        <v>5362683.48</v>
      </c>
    </row>
    <row r="13" ht="15" spans="1:14">
      <c r="A13" s="20">
        <f t="shared" si="9"/>
        <v>12</v>
      </c>
      <c r="B13" s="23">
        <v>5822.9</v>
      </c>
      <c r="C13" s="23">
        <v>2295.9</v>
      </c>
      <c r="D13" s="25">
        <v>2590.7</v>
      </c>
      <c r="E13" s="31">
        <v>3518.6</v>
      </c>
      <c r="F13" s="20">
        <f t="shared" si="0"/>
        <v>33906164.41</v>
      </c>
      <c r="G13" s="20">
        <f t="shared" si="1"/>
        <v>5271156.81</v>
      </c>
      <c r="H13" s="20">
        <f t="shared" si="2"/>
        <v>6711726.49</v>
      </c>
      <c r="I13" s="20">
        <f t="shared" si="3"/>
        <v>13368796.11</v>
      </c>
      <c r="J13" s="20">
        <f t="shared" si="4"/>
        <v>15085387.03</v>
      </c>
      <c r="K13" s="20">
        <f t="shared" si="5"/>
        <v>20488455.94</v>
      </c>
      <c r="L13" s="20">
        <f t="shared" si="6"/>
        <v>5947988.13</v>
      </c>
      <c r="M13" s="20">
        <f t="shared" si="7"/>
        <v>8078353.74</v>
      </c>
      <c r="N13" s="20">
        <f t="shared" si="8"/>
        <v>9115637.02</v>
      </c>
    </row>
    <row r="14" ht="15" spans="1:14">
      <c r="A14" s="20">
        <f t="shared" si="9"/>
        <v>13</v>
      </c>
      <c r="B14" s="23">
        <v>7174.4</v>
      </c>
      <c r="C14" s="23">
        <v>2787.2</v>
      </c>
      <c r="D14" s="25">
        <v>3155.6</v>
      </c>
      <c r="E14" s="31">
        <v>4285.2</v>
      </c>
      <c r="F14" s="20">
        <f t="shared" si="0"/>
        <v>51472015.36</v>
      </c>
      <c r="G14" s="20">
        <f t="shared" si="1"/>
        <v>7768483.84</v>
      </c>
      <c r="H14" s="20">
        <f t="shared" si="2"/>
        <v>9957811.36</v>
      </c>
      <c r="I14" s="20">
        <f t="shared" si="3"/>
        <v>19996487.68</v>
      </c>
      <c r="J14" s="20">
        <f t="shared" si="4"/>
        <v>22639536.64</v>
      </c>
      <c r="K14" s="20">
        <f t="shared" si="5"/>
        <v>30743738.88</v>
      </c>
      <c r="L14" s="20">
        <f t="shared" si="6"/>
        <v>8795288.32</v>
      </c>
      <c r="M14" s="20">
        <f t="shared" si="7"/>
        <v>11943709.44</v>
      </c>
      <c r="N14" s="20">
        <f t="shared" si="8"/>
        <v>13522377.12</v>
      </c>
    </row>
    <row r="15" ht="15" spans="1:14">
      <c r="A15" s="20">
        <f t="shared" si="9"/>
        <v>14</v>
      </c>
      <c r="B15" s="23">
        <v>8453.3</v>
      </c>
      <c r="C15" s="23">
        <v>3566.7</v>
      </c>
      <c r="D15" s="25">
        <v>3715.7</v>
      </c>
      <c r="E15" s="31">
        <v>5069.3</v>
      </c>
      <c r="F15" s="20">
        <f t="shared" si="0"/>
        <v>71458280.89</v>
      </c>
      <c r="G15" s="20">
        <f t="shared" si="1"/>
        <v>12721348.89</v>
      </c>
      <c r="H15" s="20">
        <f t="shared" si="2"/>
        <v>13806426.49</v>
      </c>
      <c r="I15" s="20">
        <f t="shared" si="3"/>
        <v>30150385.11</v>
      </c>
      <c r="J15" s="20">
        <f t="shared" si="4"/>
        <v>31409926.81</v>
      </c>
      <c r="K15" s="20">
        <f t="shared" si="5"/>
        <v>42852313.69</v>
      </c>
      <c r="L15" s="20">
        <f t="shared" si="6"/>
        <v>13252787.19</v>
      </c>
      <c r="M15" s="20">
        <f t="shared" si="7"/>
        <v>18080672.31</v>
      </c>
      <c r="N15" s="20">
        <f t="shared" si="8"/>
        <v>18835998.01</v>
      </c>
    </row>
    <row r="16" ht="15" spans="1:14">
      <c r="A16" s="20">
        <f t="shared" si="9"/>
        <v>15</v>
      </c>
      <c r="B16" s="23">
        <v>10330.3</v>
      </c>
      <c r="C16" s="23">
        <v>4193.1</v>
      </c>
      <c r="D16" s="25">
        <v>4550.3</v>
      </c>
      <c r="E16" s="31">
        <v>6074.2</v>
      </c>
      <c r="F16" s="20">
        <f t="shared" si="0"/>
        <v>106715098.09</v>
      </c>
      <c r="G16" s="20">
        <f t="shared" si="1"/>
        <v>17582087.61</v>
      </c>
      <c r="H16" s="20">
        <f t="shared" si="2"/>
        <v>20705230.09</v>
      </c>
      <c r="I16" s="20">
        <f t="shared" si="3"/>
        <v>43315980.93</v>
      </c>
      <c r="J16" s="20">
        <f t="shared" si="4"/>
        <v>47005964.09</v>
      </c>
      <c r="K16" s="20">
        <f t="shared" si="5"/>
        <v>62748308.26</v>
      </c>
      <c r="L16" s="20">
        <f t="shared" si="6"/>
        <v>19079862.93</v>
      </c>
      <c r="M16" s="20">
        <f t="shared" si="7"/>
        <v>25469728.02</v>
      </c>
      <c r="N16" s="20">
        <f t="shared" si="8"/>
        <v>27639432.26</v>
      </c>
    </row>
    <row r="17" ht="15" spans="1:14">
      <c r="A17" s="20">
        <f t="shared" si="9"/>
        <v>16</v>
      </c>
      <c r="B17" s="23">
        <v>12529.4</v>
      </c>
      <c r="C17" s="23">
        <v>4824.7</v>
      </c>
      <c r="D17" s="25">
        <v>5328.8</v>
      </c>
      <c r="E17" s="31">
        <v>7072.2</v>
      </c>
      <c r="F17" s="20">
        <f t="shared" si="0"/>
        <v>156985864.36</v>
      </c>
      <c r="G17" s="20">
        <f t="shared" si="1"/>
        <v>23277730.09</v>
      </c>
      <c r="H17" s="20">
        <f t="shared" si="2"/>
        <v>28396109.44</v>
      </c>
      <c r="I17" s="20">
        <f t="shared" si="3"/>
        <v>60450596.18</v>
      </c>
      <c r="J17" s="20">
        <f t="shared" si="4"/>
        <v>66766666.72</v>
      </c>
      <c r="K17" s="20">
        <f t="shared" si="5"/>
        <v>88610422.68</v>
      </c>
      <c r="L17" s="20">
        <f t="shared" si="6"/>
        <v>25709861.36</v>
      </c>
      <c r="M17" s="20">
        <f t="shared" si="7"/>
        <v>34121243.34</v>
      </c>
      <c r="N17" s="20">
        <f t="shared" si="8"/>
        <v>37686339.36</v>
      </c>
    </row>
    <row r="18" ht="15" spans="1:14">
      <c r="A18" s="20">
        <f t="shared" si="9"/>
        <v>17</v>
      </c>
      <c r="B18" s="23">
        <v>15429.2</v>
      </c>
      <c r="C18" s="23">
        <v>5488</v>
      </c>
      <c r="D18" s="25">
        <v>6028</v>
      </c>
      <c r="E18" s="31">
        <v>8020.1</v>
      </c>
      <c r="F18" s="20">
        <f t="shared" si="0"/>
        <v>238060212.64</v>
      </c>
      <c r="G18" s="20">
        <f t="shared" si="1"/>
        <v>30118144</v>
      </c>
      <c r="H18" s="20">
        <f t="shared" si="2"/>
        <v>36336784</v>
      </c>
      <c r="I18" s="20">
        <f t="shared" si="3"/>
        <v>84675449.6</v>
      </c>
      <c r="J18" s="20">
        <f t="shared" si="4"/>
        <v>93007217.6</v>
      </c>
      <c r="K18" s="20">
        <f t="shared" si="5"/>
        <v>123743726.92</v>
      </c>
      <c r="L18" s="20">
        <f t="shared" si="6"/>
        <v>33081664</v>
      </c>
      <c r="M18" s="20">
        <f t="shared" si="7"/>
        <v>44014308.8</v>
      </c>
      <c r="N18" s="20">
        <f t="shared" si="8"/>
        <v>48345162.8</v>
      </c>
    </row>
    <row r="19" ht="15" spans="1:14">
      <c r="A19" s="20">
        <f t="shared" si="9"/>
        <v>18</v>
      </c>
      <c r="B19" s="23">
        <v>20151</v>
      </c>
      <c r="C19" s="23">
        <v>6612.8</v>
      </c>
      <c r="D19" s="25">
        <v>7373</v>
      </c>
      <c r="E19" s="31">
        <v>9802.1</v>
      </c>
      <c r="F19" s="20">
        <f t="shared" si="0"/>
        <v>406062801</v>
      </c>
      <c r="G19" s="20">
        <f t="shared" si="1"/>
        <v>43729123.84</v>
      </c>
      <c r="H19" s="20">
        <f t="shared" si="2"/>
        <v>54361129</v>
      </c>
      <c r="I19" s="20">
        <f t="shared" si="3"/>
        <v>133254532.8</v>
      </c>
      <c r="J19" s="20">
        <f t="shared" si="4"/>
        <v>148573323</v>
      </c>
      <c r="K19" s="20">
        <f t="shared" si="5"/>
        <v>197522117.1</v>
      </c>
      <c r="L19" s="20">
        <f t="shared" si="6"/>
        <v>48756174.4</v>
      </c>
      <c r="M19" s="20">
        <f t="shared" si="7"/>
        <v>64819326.88</v>
      </c>
      <c r="N19" s="20">
        <f t="shared" si="8"/>
        <v>72270883.3</v>
      </c>
    </row>
    <row r="20" ht="15" spans="1:14">
      <c r="A20" s="20">
        <f t="shared" si="9"/>
        <v>19</v>
      </c>
      <c r="B20" s="23">
        <v>25938.4</v>
      </c>
      <c r="C20" s="23">
        <v>8931.1</v>
      </c>
      <c r="D20" s="25">
        <v>9546.6</v>
      </c>
      <c r="E20" s="31">
        <v>12887.7</v>
      </c>
      <c r="F20" s="20">
        <f t="shared" si="0"/>
        <v>672800594.56</v>
      </c>
      <c r="G20" s="20">
        <f t="shared" si="1"/>
        <v>79764547.21</v>
      </c>
      <c r="H20" s="20">
        <f t="shared" si="2"/>
        <v>91137571.56</v>
      </c>
      <c r="I20" s="20">
        <f t="shared" si="3"/>
        <v>231658444.24</v>
      </c>
      <c r="J20" s="20">
        <f t="shared" si="4"/>
        <v>247623529.44</v>
      </c>
      <c r="K20" s="20">
        <f t="shared" si="5"/>
        <v>334286317.68</v>
      </c>
      <c r="L20" s="20">
        <f t="shared" si="6"/>
        <v>85261639.26</v>
      </c>
      <c r="M20" s="20">
        <f t="shared" si="7"/>
        <v>115101337.47</v>
      </c>
      <c r="N20" s="20">
        <f t="shared" si="8"/>
        <v>123033716.82</v>
      </c>
    </row>
    <row r="21" ht="15" spans="1:14">
      <c r="A21" s="20">
        <f t="shared" si="9"/>
        <v>20</v>
      </c>
      <c r="B21" s="23">
        <v>33897.2594852015</v>
      </c>
      <c r="C21" s="23">
        <v>10913.4052884771</v>
      </c>
      <c r="D21" s="25">
        <v>11807.76968</v>
      </c>
      <c r="E21" s="31">
        <v>15764.8921692416</v>
      </c>
      <c r="F21" s="20">
        <f t="shared" si="0"/>
        <v>1149024200.60708</v>
      </c>
      <c r="G21" s="20">
        <f t="shared" si="1"/>
        <v>119102414.990559</v>
      </c>
      <c r="H21" s="20">
        <f t="shared" si="2"/>
        <v>139423424.815927</v>
      </c>
      <c r="I21" s="20">
        <f t="shared" si="3"/>
        <v>369934530.930677</v>
      </c>
      <c r="J21" s="20">
        <f t="shared" si="4"/>
        <v>400251032.784455</v>
      </c>
      <c r="K21" s="20">
        <f t="shared" si="5"/>
        <v>534386640.617003</v>
      </c>
      <c r="L21" s="20">
        <f t="shared" si="6"/>
        <v>128862976.070831</v>
      </c>
      <c r="M21" s="20">
        <f t="shared" si="7"/>
        <v>172048657.572072</v>
      </c>
      <c r="N21" s="20">
        <f t="shared" si="8"/>
        <v>186148215.76444</v>
      </c>
    </row>
    <row r="22" ht="15" spans="1:14">
      <c r="A22" s="20">
        <f t="shared" si="9"/>
        <v>21</v>
      </c>
      <c r="B22" s="23">
        <v>36755.4935654807</v>
      </c>
      <c r="C22" s="23">
        <v>12139.0377466038</v>
      </c>
      <c r="D22" s="25">
        <v>13303.09654</v>
      </c>
      <c r="E22" s="31">
        <v>17591.4710578667</v>
      </c>
      <c r="F22" s="20">
        <f t="shared" si="0"/>
        <v>1350966307.24209</v>
      </c>
      <c r="G22" s="20">
        <f t="shared" si="1"/>
        <v>147356237.413471</v>
      </c>
      <c r="H22" s="20">
        <f t="shared" si="2"/>
        <v>176972377.55256</v>
      </c>
      <c r="I22" s="20">
        <f t="shared" si="3"/>
        <v>446176323.786422</v>
      </c>
      <c r="J22" s="20">
        <f t="shared" si="4"/>
        <v>488961879.276939</v>
      </c>
      <c r="K22" s="20">
        <f t="shared" si="5"/>
        <v>646583201.274761</v>
      </c>
      <c r="L22" s="20">
        <f t="shared" si="6"/>
        <v>161486791.045774</v>
      </c>
      <c r="M22" s="20">
        <f t="shared" si="7"/>
        <v>213543531.189732</v>
      </c>
      <c r="N22" s="20">
        <f t="shared" si="8"/>
        <v>234021037.763417</v>
      </c>
    </row>
    <row r="23" ht="15" spans="1:14">
      <c r="A23" s="20">
        <f t="shared" si="9"/>
        <v>22</v>
      </c>
      <c r="B23" s="23">
        <v>43211.1416613464</v>
      </c>
      <c r="C23" s="23">
        <v>13596.2418964232</v>
      </c>
      <c r="D23" s="25">
        <v>16363.59479</v>
      </c>
      <c r="E23" s="31">
        <v>21039.2545803964</v>
      </c>
      <c r="F23" s="20">
        <f t="shared" si="0"/>
        <v>1867202763.67694</v>
      </c>
      <c r="G23" s="20">
        <f t="shared" si="1"/>
        <v>184857793.706055</v>
      </c>
      <c r="H23" s="20">
        <f t="shared" si="2"/>
        <v>267767234.451315</v>
      </c>
      <c r="I23" s="20">
        <f t="shared" si="3"/>
        <v>587509134.648278</v>
      </c>
      <c r="J23" s="20">
        <f t="shared" si="4"/>
        <v>707089612.55956</v>
      </c>
      <c r="K23" s="20">
        <f t="shared" si="5"/>
        <v>909130210.122641</v>
      </c>
      <c r="L23" s="20">
        <f t="shared" si="6"/>
        <v>222483393.059891</v>
      </c>
      <c r="M23" s="20">
        <f t="shared" si="7"/>
        <v>286054794.595501</v>
      </c>
      <c r="N23" s="20">
        <f t="shared" si="8"/>
        <v>344277836.637259</v>
      </c>
    </row>
    <row r="24" s="18" customFormat="1" spans="1:14">
      <c r="A24" s="26" t="s">
        <v>14</v>
      </c>
      <c r="B24" s="27">
        <f>SUM(B2:B23)</f>
        <v>235943.394712029</v>
      </c>
      <c r="C24" s="27">
        <f t="shared" ref="C24:F24" si="10">SUM(C2:C23)</f>
        <v>82169.4849315041</v>
      </c>
      <c r="D24" s="27">
        <f t="shared" si="10"/>
        <v>90748.96101</v>
      </c>
      <c r="E24" s="27">
        <f t="shared" si="10"/>
        <v>121032.617807505</v>
      </c>
      <c r="F24" s="27">
        <f t="shared" si="10"/>
        <v>6147867318.83612</v>
      </c>
      <c r="G24" s="27">
        <f t="shared" ref="G24" si="11">SUM(G2:G23)</f>
        <v>678163016.290085</v>
      </c>
      <c r="H24" s="27">
        <f t="shared" ref="H24" si="12">SUM(H2:H23)</f>
        <v>852996032.889802</v>
      </c>
      <c r="I24" s="27">
        <f t="shared" ref="I24" si="13">SUM(I2:I23)</f>
        <v>2037302240.06538</v>
      </c>
      <c r="J24" s="27">
        <f t="shared" ref="J24" si="14">SUM(J2:J23)</f>
        <v>2286248653.00095</v>
      </c>
      <c r="K24" s="27">
        <f t="shared" ref="K24" si="15">SUM(K2:K23)</f>
        <v>3016926069.71441</v>
      </c>
      <c r="L24" s="27">
        <f t="shared" ref="L24" si="16">SUM(L2:L23)</f>
        <v>759705955.216496</v>
      </c>
      <c r="M24" s="27">
        <f t="shared" ref="M24" si="17">SUM(M2:M23)</f>
        <v>1003348436.6073</v>
      </c>
      <c r="N24" s="27">
        <f t="shared" ref="N24" si="18">SUM(N2:N23)</f>
        <v>1125584721.66512</v>
      </c>
    </row>
    <row r="25" spans="1:1">
      <c r="A25" s="28"/>
    </row>
    <row r="26" s="19" customFormat="1" spans="1:16">
      <c r="A26" s="29"/>
      <c r="F26" s="29"/>
      <c r="G26" s="29"/>
      <c r="H26" s="29"/>
      <c r="I26" s="29"/>
      <c r="J26" s="29"/>
      <c r="K26" s="29"/>
      <c r="L26" s="29"/>
      <c r="M26" s="35"/>
      <c r="N26" s="35"/>
      <c r="O26" s="36"/>
      <c r="P26" s="37"/>
    </row>
    <row r="27" s="19" customFormat="1" spans="1:16">
      <c r="A27" s="29"/>
      <c r="D27" s="30"/>
      <c r="E27" s="30"/>
      <c r="F27" s="32"/>
      <c r="G27" s="29"/>
      <c r="H27" s="32"/>
      <c r="I27" s="29"/>
      <c r="J27" s="29"/>
      <c r="K27" s="29"/>
      <c r="L27" s="29"/>
      <c r="M27" s="35"/>
      <c r="N27" s="35"/>
      <c r="O27" s="36"/>
      <c r="P27" s="37"/>
    </row>
    <row r="28" s="19" customFormat="1" spans="1:16">
      <c r="A28" s="29"/>
      <c r="C28" s="30"/>
      <c r="D28" s="30"/>
      <c r="E28" s="30"/>
      <c r="F28" s="32"/>
      <c r="G28" s="29"/>
      <c r="H28" s="32"/>
      <c r="I28" s="29"/>
      <c r="J28" s="29"/>
      <c r="K28" s="29"/>
      <c r="L28" s="29"/>
      <c r="M28" s="35"/>
      <c r="N28" s="35"/>
      <c r="O28" s="36"/>
      <c r="P28" s="37"/>
    </row>
    <row r="29" s="19" customFormat="1" spans="1:16">
      <c r="A29" s="29"/>
      <c r="C29" s="30"/>
      <c r="D29" s="30"/>
      <c r="E29" s="30"/>
      <c r="F29" s="32"/>
      <c r="G29" s="29"/>
      <c r="H29" s="32"/>
      <c r="I29" s="29"/>
      <c r="J29" s="29"/>
      <c r="K29" s="29"/>
      <c r="L29" s="29"/>
      <c r="M29" s="35"/>
      <c r="N29" s="35"/>
      <c r="O29" s="36"/>
      <c r="P29" s="37"/>
    </row>
    <row r="30" s="19" customFormat="1" spans="1:16">
      <c r="A30" s="29"/>
      <c r="C30" s="30"/>
      <c r="D30" s="30"/>
      <c r="E30" s="30"/>
      <c r="F30" s="32"/>
      <c r="G30" s="29"/>
      <c r="H30" s="33"/>
      <c r="I30" s="34"/>
      <c r="J30" s="29"/>
      <c r="K30" s="29"/>
      <c r="L30" s="29"/>
      <c r="M30" s="35"/>
      <c r="N30" s="35"/>
      <c r="O30" s="36"/>
      <c r="P30" s="37"/>
    </row>
    <row r="31" s="19" customFormat="1" spans="1:16">
      <c r="A31" s="29"/>
      <c r="F31" s="29"/>
      <c r="G31" s="29"/>
      <c r="H31" s="29"/>
      <c r="I31" s="29"/>
      <c r="J31" s="29"/>
      <c r="K31" s="29"/>
      <c r="L31" s="29"/>
      <c r="M31" s="35"/>
      <c r="N31" s="35"/>
      <c r="O31" s="36"/>
      <c r="P31" s="37"/>
    </row>
    <row r="32" s="19" customFormat="1" spans="1:16">
      <c r="A32" s="29"/>
      <c r="F32" s="29"/>
      <c r="G32" s="29"/>
      <c r="H32" s="29"/>
      <c r="I32" s="29"/>
      <c r="J32" s="29"/>
      <c r="K32" s="29"/>
      <c r="L32" s="29"/>
      <c r="M32" s="35"/>
      <c r="N32" s="35"/>
      <c r="O32" s="36"/>
      <c r="P32" s="37"/>
    </row>
    <row r="33" s="19" customFormat="1" spans="1:16">
      <c r="A33" s="29"/>
      <c r="F33" s="29"/>
      <c r="G33" s="29"/>
      <c r="H33" s="29"/>
      <c r="I33" s="29"/>
      <c r="J33" s="29"/>
      <c r="K33" s="29"/>
      <c r="L33" s="29"/>
      <c r="M33" s="35"/>
      <c r="N33" s="35"/>
      <c r="O33" s="36"/>
      <c r="P33" s="37"/>
    </row>
    <row r="34" s="19" customFormat="1" spans="1:16">
      <c r="A34" s="29"/>
      <c r="F34" s="29"/>
      <c r="G34" s="29"/>
      <c r="H34" s="29"/>
      <c r="I34" s="29"/>
      <c r="J34" s="29"/>
      <c r="K34" s="29"/>
      <c r="L34" s="29"/>
      <c r="M34" s="35"/>
      <c r="N34" s="35"/>
      <c r="O34" s="36"/>
      <c r="P34" s="37"/>
    </row>
    <row r="35" s="19" customFormat="1" spans="1:16">
      <c r="A35" s="29"/>
      <c r="F35" s="29"/>
      <c r="G35" s="29"/>
      <c r="H35" s="29"/>
      <c r="I35" s="29"/>
      <c r="J35" s="29"/>
      <c r="K35" s="29"/>
      <c r="L35" s="29"/>
      <c r="M35" s="35"/>
      <c r="N35" s="35"/>
      <c r="O35" s="36"/>
      <c r="P35" s="37"/>
    </row>
    <row r="36" s="19" customFormat="1" spans="1:16">
      <c r="A36" s="29"/>
      <c r="F36" s="29"/>
      <c r="G36" s="29"/>
      <c r="H36" s="29"/>
      <c r="I36" s="29"/>
      <c r="J36" s="29"/>
      <c r="K36" s="29"/>
      <c r="L36" s="29"/>
      <c r="M36" s="35"/>
      <c r="N36" s="35"/>
      <c r="O36" s="36"/>
      <c r="P36" s="37"/>
    </row>
    <row r="37" s="19" customFormat="1" spans="1:16">
      <c r="A37" s="29"/>
      <c r="F37" s="29"/>
      <c r="G37" s="29"/>
      <c r="H37" s="29"/>
      <c r="I37" s="29"/>
      <c r="J37" s="29"/>
      <c r="K37" s="29"/>
      <c r="L37" s="29"/>
      <c r="M37" s="35"/>
      <c r="N37" s="35"/>
      <c r="O37" s="36"/>
      <c r="P37" s="37"/>
    </row>
    <row r="38" s="19" customFormat="1" spans="1:16">
      <c r="A38" s="29"/>
      <c r="F38" s="29"/>
      <c r="G38" s="29"/>
      <c r="H38" s="34"/>
      <c r="I38" s="34"/>
      <c r="J38" s="34"/>
      <c r="K38" s="34"/>
      <c r="L38" s="34"/>
      <c r="M38" s="35"/>
      <c r="N38" s="35"/>
      <c r="O38" s="36"/>
      <c r="P38" s="37"/>
    </row>
    <row r="39" s="19" customFormat="1" spans="1:16">
      <c r="A39" s="29"/>
      <c r="F39" s="29"/>
      <c r="G39" s="29"/>
      <c r="H39" s="29"/>
      <c r="I39" s="29"/>
      <c r="J39" s="29"/>
      <c r="K39" s="29"/>
      <c r="L39" s="29"/>
      <c r="M39" s="35"/>
      <c r="N39" s="35"/>
      <c r="O39" s="36"/>
      <c r="P39" s="37"/>
    </row>
    <row r="40" s="19" customFormat="1" spans="1:16">
      <c r="A40" s="29"/>
      <c r="F40" s="29"/>
      <c r="G40" s="29"/>
      <c r="H40" s="29"/>
      <c r="I40" s="29"/>
      <c r="J40" s="29"/>
      <c r="K40" s="29"/>
      <c r="L40" s="29"/>
      <c r="M40" s="35"/>
      <c r="N40" s="35"/>
      <c r="O40" s="36"/>
      <c r="P40" s="37"/>
    </row>
    <row r="41" s="19" customFormat="1" spans="1:16">
      <c r="A41" s="29"/>
      <c r="F41" s="29"/>
      <c r="G41" s="29"/>
      <c r="H41" s="29"/>
      <c r="I41" s="29"/>
      <c r="J41" s="29"/>
      <c r="K41" s="29"/>
      <c r="L41" s="29"/>
      <c r="M41" s="35"/>
      <c r="N41" s="35"/>
      <c r="O41" s="36"/>
      <c r="P41" s="37"/>
    </row>
    <row r="42" s="19" customFormat="1" spans="1:16">
      <c r="A42" s="29"/>
      <c r="F42" s="29"/>
      <c r="G42" s="29"/>
      <c r="H42" s="29"/>
      <c r="I42" s="29"/>
      <c r="J42" s="29"/>
      <c r="K42" s="29"/>
      <c r="L42" s="29"/>
      <c r="M42" s="35"/>
      <c r="N42" s="35"/>
      <c r="O42" s="36"/>
      <c r="P42" s="37"/>
    </row>
    <row r="43" s="19" customFormat="1" spans="1:16">
      <c r="A43" s="29"/>
      <c r="F43" s="29"/>
      <c r="G43" s="29"/>
      <c r="H43" s="34"/>
      <c r="I43" s="34"/>
      <c r="J43" s="34"/>
      <c r="K43" s="34"/>
      <c r="L43" s="34"/>
      <c r="M43" s="35"/>
      <c r="N43" s="35"/>
      <c r="O43" s="36"/>
      <c r="P43" s="37"/>
    </row>
    <row r="44" s="19" customFormat="1" spans="1:16">
      <c r="A44" s="29"/>
      <c r="F44" s="29"/>
      <c r="G44" s="29"/>
      <c r="H44" s="29"/>
      <c r="I44" s="29"/>
      <c r="J44" s="29"/>
      <c r="K44" s="29"/>
      <c r="L44" s="29"/>
      <c r="M44" s="35"/>
      <c r="N44" s="35"/>
      <c r="O44" s="36"/>
      <c r="P44" s="37"/>
    </row>
    <row r="45" s="19" customFormat="1" spans="1:16">
      <c r="A45" s="29"/>
      <c r="F45" s="29"/>
      <c r="G45" s="29"/>
      <c r="H45" s="29"/>
      <c r="I45" s="29"/>
      <c r="J45" s="29"/>
      <c r="K45" s="29"/>
      <c r="L45" s="29"/>
      <c r="M45" s="35"/>
      <c r="N45" s="35"/>
      <c r="O45" s="36"/>
      <c r="P45" s="37"/>
    </row>
    <row r="46" s="19" customFormat="1" spans="1:16">
      <c r="A46" s="29"/>
      <c r="F46" s="29"/>
      <c r="G46" s="29"/>
      <c r="H46" s="29"/>
      <c r="I46" s="29"/>
      <c r="J46" s="29"/>
      <c r="K46" s="29"/>
      <c r="L46" s="29"/>
      <c r="M46" s="35"/>
      <c r="N46" s="35"/>
      <c r="O46" s="36"/>
      <c r="P46" s="37"/>
    </row>
    <row r="47" s="19" customFormat="1" spans="1:16">
      <c r="A47" s="29"/>
      <c r="F47" s="29"/>
      <c r="G47" s="29"/>
      <c r="H47" s="29"/>
      <c r="I47" s="29"/>
      <c r="J47" s="29"/>
      <c r="K47" s="29"/>
      <c r="L47" s="29"/>
      <c r="M47" s="35"/>
      <c r="N47" s="35"/>
      <c r="O47" s="36"/>
      <c r="P47" s="37"/>
    </row>
    <row r="48" s="19" customFormat="1" spans="1:14">
      <c r="A48" s="29"/>
      <c r="F48" s="29"/>
      <c r="G48" s="29"/>
      <c r="H48" s="29"/>
      <c r="I48" s="29"/>
      <c r="J48" s="29"/>
      <c r="K48" s="29"/>
      <c r="L48" s="29"/>
      <c r="M48" s="29"/>
      <c r="N48" s="29"/>
    </row>
    <row r="49" s="19" customFormat="1" spans="1:14">
      <c r="A49" s="29"/>
      <c r="F49" s="29"/>
      <c r="G49" s="29"/>
      <c r="H49" s="29"/>
      <c r="I49" s="29"/>
      <c r="J49" s="29"/>
      <c r="K49" s="29"/>
      <c r="L49" s="29"/>
      <c r="M49" s="29"/>
      <c r="N49" s="29"/>
    </row>
    <row r="50" s="19" customFormat="1" spans="1:14">
      <c r="A50" s="29"/>
      <c r="F50" s="29"/>
      <c r="G50" s="29"/>
      <c r="H50" s="29"/>
      <c r="I50" s="29"/>
      <c r="J50" s="29"/>
      <c r="K50" s="29"/>
      <c r="L50" s="29"/>
      <c r="M50" s="29"/>
      <c r="N50" s="29"/>
    </row>
    <row r="51" s="19" customFormat="1" spans="1:14">
      <c r="A51" s="29"/>
      <c r="F51" s="29"/>
      <c r="G51" s="29"/>
      <c r="H51" s="29"/>
      <c r="I51" s="29"/>
      <c r="J51" s="29"/>
      <c r="K51" s="29"/>
      <c r="L51" s="29"/>
      <c r="M51" s="34"/>
      <c r="N51" s="34"/>
    </row>
    <row r="52" s="19" customFormat="1" spans="1:14">
      <c r="A52" s="29"/>
      <c r="F52" s="29"/>
      <c r="G52" s="29"/>
      <c r="H52" s="29"/>
      <c r="I52" s="29"/>
      <c r="J52" s="29"/>
      <c r="K52" s="29"/>
      <c r="L52" s="29"/>
      <c r="M52" s="29"/>
      <c r="N52" s="29"/>
    </row>
    <row r="53" s="19" customFormat="1" spans="1:14">
      <c r="A53" s="29"/>
      <c r="F53" s="29"/>
      <c r="G53" s="29"/>
      <c r="H53" s="29"/>
      <c r="I53" s="29"/>
      <c r="J53" s="29"/>
      <c r="K53" s="29"/>
      <c r="L53" s="29"/>
      <c r="M53" s="29"/>
      <c r="N53" s="29"/>
    </row>
    <row r="54" s="19" customFormat="1" spans="1:14">
      <c r="A54" s="29"/>
      <c r="F54" s="29"/>
      <c r="G54" s="29"/>
      <c r="H54" s="29"/>
      <c r="I54" s="29"/>
      <c r="J54" s="29"/>
      <c r="K54" s="29"/>
      <c r="L54" s="29"/>
      <c r="M54" s="29"/>
      <c r="N54" s="29"/>
    </row>
    <row r="55" s="19" customFormat="1" spans="1:14">
      <c r="A55" s="29"/>
      <c r="F55" s="29"/>
      <c r="G55" s="29"/>
      <c r="H55" s="29"/>
      <c r="I55" s="29"/>
      <c r="J55" s="29"/>
      <c r="K55" s="29"/>
      <c r="L55" s="29"/>
      <c r="M55" s="29"/>
      <c r="N55" s="29"/>
    </row>
    <row r="56" s="19" customFormat="1" spans="1:14">
      <c r="A56" s="29"/>
      <c r="F56" s="29"/>
      <c r="G56" s="29"/>
      <c r="H56" s="29"/>
      <c r="I56" s="29"/>
      <c r="J56" s="29"/>
      <c r="K56" s="29"/>
      <c r="L56" s="29"/>
      <c r="M56" s="29"/>
      <c r="N56" s="29"/>
    </row>
    <row r="57" s="19" customFormat="1" spans="1:14">
      <c r="A57" s="29"/>
      <c r="F57" s="29"/>
      <c r="G57" s="29"/>
      <c r="H57" s="29"/>
      <c r="I57" s="29"/>
      <c r="J57" s="29"/>
      <c r="K57" s="29"/>
      <c r="L57" s="29"/>
      <c r="M57" s="29"/>
      <c r="N57" s="29"/>
    </row>
    <row r="58" s="19" customFormat="1" spans="1:14">
      <c r="A58" s="29"/>
      <c r="F58" s="29"/>
      <c r="G58" s="29"/>
      <c r="H58" s="29"/>
      <c r="I58" s="29"/>
      <c r="J58" s="29"/>
      <c r="K58" s="29"/>
      <c r="L58" s="29"/>
      <c r="M58" s="29"/>
      <c r="N58" s="29"/>
    </row>
    <row r="59" s="19" customFormat="1" spans="1:18">
      <c r="A59" s="29"/>
      <c r="F59" s="29"/>
      <c r="G59" s="29"/>
      <c r="H59" s="29"/>
      <c r="I59" s="29"/>
      <c r="J59" s="29"/>
      <c r="K59" s="29"/>
      <c r="L59" s="29"/>
      <c r="M59" s="34"/>
      <c r="N59" s="34"/>
      <c r="O59" s="34"/>
      <c r="P59" s="34"/>
      <c r="Q59" s="34"/>
      <c r="R59" s="34"/>
    </row>
    <row r="60" s="19" customFormat="1" spans="1:18">
      <c r="A60" s="29"/>
      <c r="F60" s="29"/>
      <c r="G60" s="29"/>
      <c r="H60" s="29"/>
      <c r="I60" s="29"/>
      <c r="J60" s="29"/>
      <c r="K60" s="29"/>
      <c r="L60" s="29"/>
      <c r="M60" s="29"/>
      <c r="N60" s="29"/>
      <c r="O60" s="38"/>
      <c r="P60" s="38"/>
      <c r="Q60" s="38"/>
      <c r="R60" s="38"/>
    </row>
    <row r="61" s="19" customFormat="1" spans="1:18">
      <c r="A61" s="29"/>
      <c r="F61" s="29"/>
      <c r="G61" s="29"/>
      <c r="H61" s="29"/>
      <c r="I61" s="29"/>
      <c r="J61" s="29"/>
      <c r="K61" s="29"/>
      <c r="L61" s="29"/>
      <c r="M61" s="29"/>
      <c r="N61" s="29"/>
      <c r="O61" s="38"/>
      <c r="P61" s="38"/>
      <c r="Q61" s="38"/>
      <c r="R61" s="38"/>
    </row>
    <row r="62" s="19" customFormat="1" spans="1:18">
      <c r="A62" s="29"/>
      <c r="F62" s="29"/>
      <c r="G62" s="29"/>
      <c r="H62" s="29"/>
      <c r="I62" s="29"/>
      <c r="J62" s="29"/>
      <c r="K62" s="29"/>
      <c r="L62" s="29"/>
      <c r="M62" s="29"/>
      <c r="N62" s="29"/>
      <c r="O62" s="38"/>
      <c r="P62" s="38"/>
      <c r="Q62" s="38"/>
      <c r="R62" s="38"/>
    </row>
    <row r="63" s="19" customFormat="1" spans="1:14">
      <c r="A63" s="29"/>
      <c r="F63" s="29"/>
      <c r="G63" s="29"/>
      <c r="H63" s="29"/>
      <c r="I63" s="29"/>
      <c r="J63" s="29"/>
      <c r="K63" s="29"/>
      <c r="L63" s="29"/>
      <c r="M63" s="29"/>
      <c r="N63" s="29"/>
    </row>
    <row r="64" s="19" customFormat="1" spans="1:21">
      <c r="A64" s="29"/>
      <c r="F64" s="29"/>
      <c r="G64" s="29"/>
      <c r="H64" s="29"/>
      <c r="I64" s="29"/>
      <c r="J64" s="29"/>
      <c r="K64" s="29"/>
      <c r="L64" s="29"/>
      <c r="M64" s="34"/>
      <c r="N64" s="34"/>
      <c r="O64" s="34"/>
      <c r="P64" s="34"/>
      <c r="Q64" s="34"/>
      <c r="R64" s="34"/>
      <c r="S64" s="34"/>
      <c r="T64" s="34"/>
      <c r="U64" s="34"/>
    </row>
    <row r="65" s="19" customFormat="1" spans="1:21">
      <c r="A65" s="29"/>
      <c r="F65" s="29"/>
      <c r="G65" s="29"/>
      <c r="H65" s="29"/>
      <c r="I65" s="29"/>
      <c r="J65" s="29"/>
      <c r="K65" s="29"/>
      <c r="L65" s="29"/>
      <c r="M65" s="29"/>
      <c r="N65" s="29"/>
      <c r="O65" s="38"/>
      <c r="P65" s="38"/>
      <c r="Q65" s="38"/>
      <c r="R65" s="38"/>
      <c r="S65" s="38"/>
      <c r="T65" s="38"/>
      <c r="U65" s="38"/>
    </row>
    <row r="66" s="19" customFormat="1" spans="1:21">
      <c r="A66" s="29"/>
      <c r="F66" s="29"/>
      <c r="G66" s="29"/>
      <c r="H66" s="29"/>
      <c r="I66" s="29"/>
      <c r="J66" s="29"/>
      <c r="K66" s="29"/>
      <c r="L66" s="29"/>
      <c r="M66" s="29"/>
      <c r="N66" s="29"/>
      <c r="O66" s="38"/>
      <c r="P66" s="38"/>
      <c r="Q66" s="38"/>
      <c r="R66" s="38"/>
      <c r="S66" s="38"/>
      <c r="T66" s="38"/>
      <c r="U66" s="38"/>
    </row>
    <row r="67" s="19" customFormat="1" spans="1:21">
      <c r="A67" s="29"/>
      <c r="F67" s="29"/>
      <c r="G67" s="29"/>
      <c r="H67" s="29"/>
      <c r="I67" s="29"/>
      <c r="J67" s="29"/>
      <c r="K67" s="29"/>
      <c r="L67" s="29"/>
      <c r="M67" s="29"/>
      <c r="N67" s="29"/>
      <c r="O67" s="38"/>
      <c r="P67" s="38"/>
      <c r="Q67" s="38"/>
      <c r="R67" s="38"/>
      <c r="S67" s="38"/>
      <c r="T67" s="38"/>
      <c r="U67" s="38"/>
    </row>
    <row r="68" s="19" customFormat="1" spans="1:21">
      <c r="A68" s="29"/>
      <c r="F68" s="29"/>
      <c r="G68" s="29"/>
      <c r="H68" s="29"/>
      <c r="I68" s="29"/>
      <c r="J68" s="29"/>
      <c r="K68" s="29"/>
      <c r="L68" s="29"/>
      <c r="M68" s="29"/>
      <c r="N68" s="29"/>
      <c r="O68" s="38"/>
      <c r="P68" s="38"/>
      <c r="Q68" s="38"/>
      <c r="R68" s="38"/>
      <c r="S68" s="38"/>
      <c r="T68" s="38"/>
      <c r="U68" s="38"/>
    </row>
    <row r="69" s="19" customFormat="1" spans="1:14">
      <c r="A69" s="29"/>
      <c r="F69" s="29"/>
      <c r="G69" s="29"/>
      <c r="H69" s="29"/>
      <c r="I69" s="29"/>
      <c r="J69" s="29"/>
      <c r="K69" s="29"/>
      <c r="L69" s="29"/>
      <c r="M69" s="29"/>
      <c r="N69" s="29"/>
    </row>
    <row r="70" s="19" customFormat="1" spans="1:14">
      <c r="A70" s="29"/>
      <c r="F70" s="29"/>
      <c r="G70" s="29"/>
      <c r="H70" s="29"/>
      <c r="I70" s="29"/>
      <c r="J70" s="29"/>
      <c r="K70" s="29"/>
      <c r="L70" s="29"/>
      <c r="M70" s="29"/>
      <c r="N70" s="29"/>
    </row>
    <row r="71" s="19" customFormat="1" spans="1:14">
      <c r="A71" s="29"/>
      <c r="F71" s="29"/>
      <c r="G71" s="29"/>
      <c r="H71" s="29"/>
      <c r="I71" s="29"/>
      <c r="J71" s="29"/>
      <c r="K71" s="29"/>
      <c r="L71" s="29"/>
      <c r="M71" s="29"/>
      <c r="N71" s="29"/>
    </row>
    <row r="72" s="19" customFormat="1" spans="1:14">
      <c r="A72" s="29"/>
      <c r="F72" s="29"/>
      <c r="G72" s="29"/>
      <c r="H72" s="29"/>
      <c r="I72" s="29"/>
      <c r="J72" s="29"/>
      <c r="K72" s="29"/>
      <c r="L72" s="29"/>
      <c r="M72" s="29"/>
      <c r="N72" s="29"/>
    </row>
    <row r="73" s="19" customFormat="1" spans="1:14">
      <c r="A73" s="29"/>
      <c r="F73" s="29"/>
      <c r="G73" s="29"/>
      <c r="H73" s="29"/>
      <c r="I73" s="29"/>
      <c r="J73" s="29"/>
      <c r="K73" s="29"/>
      <c r="L73" s="29"/>
      <c r="M73" s="29"/>
      <c r="N73" s="29"/>
    </row>
    <row r="74" s="19" customFormat="1" spans="1:14">
      <c r="A74" s="29"/>
      <c r="F74" s="29"/>
      <c r="G74" s="29"/>
      <c r="H74" s="29"/>
      <c r="I74" s="29"/>
      <c r="J74" s="29"/>
      <c r="K74" s="29"/>
      <c r="L74" s="29"/>
      <c r="M74" s="29"/>
      <c r="N74" s="29"/>
    </row>
    <row r="75" s="19" customFormat="1" spans="1:14">
      <c r="A75" s="29"/>
      <c r="F75" s="29"/>
      <c r="G75" s="29"/>
      <c r="H75" s="29"/>
      <c r="I75" s="29"/>
      <c r="J75" s="29"/>
      <c r="K75" s="29"/>
      <c r="L75" s="29"/>
      <c r="M75" s="29"/>
      <c r="N75" s="29"/>
    </row>
    <row r="76" s="19" customFormat="1" spans="1:14">
      <c r="A76" s="29"/>
      <c r="F76" s="29"/>
      <c r="G76" s="29"/>
      <c r="H76" s="29"/>
      <c r="I76" s="29"/>
      <c r="J76" s="29"/>
      <c r="K76" s="29"/>
      <c r="L76" s="29"/>
      <c r="M76" s="29"/>
      <c r="N76" s="29"/>
    </row>
    <row r="77" s="19" customFormat="1" spans="1:14">
      <c r="A77" s="29"/>
      <c r="F77" s="29"/>
      <c r="G77" s="29"/>
      <c r="H77" s="29"/>
      <c r="I77" s="29"/>
      <c r="J77" s="29"/>
      <c r="K77" s="29"/>
      <c r="L77" s="29"/>
      <c r="M77" s="29"/>
      <c r="N77" s="29"/>
    </row>
    <row r="78" s="19" customFormat="1" spans="1:14">
      <c r="A78" s="29"/>
      <c r="F78" s="29"/>
      <c r="G78" s="29"/>
      <c r="H78" s="29"/>
      <c r="I78" s="29"/>
      <c r="J78" s="29"/>
      <c r="K78" s="29"/>
      <c r="L78" s="29"/>
      <c r="M78" s="29"/>
      <c r="N78" s="29"/>
    </row>
    <row r="79" s="19" customFormat="1" spans="1:14">
      <c r="A79" s="29"/>
      <c r="F79" s="29"/>
      <c r="G79" s="29"/>
      <c r="H79" s="29"/>
      <c r="I79" s="29"/>
      <c r="J79" s="29"/>
      <c r="K79" s="29"/>
      <c r="L79" s="29"/>
      <c r="M79" s="29"/>
      <c r="N79" s="29"/>
    </row>
    <row r="80" s="19" customFormat="1" spans="1:14">
      <c r="A80" s="29"/>
      <c r="F80" s="29"/>
      <c r="G80" s="29"/>
      <c r="H80" s="29"/>
      <c r="I80" s="29"/>
      <c r="J80" s="29"/>
      <c r="K80" s="29"/>
      <c r="L80" s="29"/>
      <c r="M80" s="29"/>
      <c r="N80" s="29"/>
    </row>
    <row r="81" s="19" customFormat="1" spans="1:14">
      <c r="A81" s="29"/>
      <c r="F81" s="29"/>
      <c r="G81" s="29"/>
      <c r="H81" s="29"/>
      <c r="I81" s="29"/>
      <c r="J81" s="29"/>
      <c r="K81" s="29"/>
      <c r="L81" s="29"/>
      <c r="M81" s="29"/>
      <c r="N81" s="29"/>
    </row>
    <row r="82" s="19" customFormat="1" spans="1:14">
      <c r="A82" s="29"/>
      <c r="F82" s="29"/>
      <c r="G82" s="29"/>
      <c r="H82" s="29"/>
      <c r="I82" s="29"/>
      <c r="J82" s="29"/>
      <c r="K82" s="29"/>
      <c r="L82" s="29"/>
      <c r="M82" s="29"/>
      <c r="N82" s="29"/>
    </row>
    <row r="83" s="19" customFormat="1" spans="1:14">
      <c r="A83" s="29"/>
      <c r="F83" s="29"/>
      <c r="G83" s="29"/>
      <c r="H83" s="29"/>
      <c r="I83" s="29"/>
      <c r="J83" s="29"/>
      <c r="K83" s="29"/>
      <c r="L83" s="29"/>
      <c r="M83" s="29"/>
      <c r="N83" s="29"/>
    </row>
    <row r="84" s="19" customFormat="1" spans="1:14">
      <c r="A84" s="29"/>
      <c r="F84" s="29"/>
      <c r="G84" s="29"/>
      <c r="H84" s="29"/>
      <c r="I84" s="29"/>
      <c r="J84" s="29"/>
      <c r="K84" s="29"/>
      <c r="L84" s="29"/>
      <c r="M84" s="29"/>
      <c r="N84" s="29"/>
    </row>
    <row r="85" s="19" customFormat="1" spans="1:14">
      <c r="A85" s="29"/>
      <c r="F85" s="29"/>
      <c r="G85" s="29"/>
      <c r="H85" s="29"/>
      <c r="I85" s="29"/>
      <c r="J85" s="29"/>
      <c r="K85" s="29"/>
      <c r="L85" s="29"/>
      <c r="M85" s="29"/>
      <c r="N85" s="29"/>
    </row>
    <row r="86" s="19" customFormat="1" spans="1:14">
      <c r="A86" s="29"/>
      <c r="F86" s="29"/>
      <c r="G86" s="29"/>
      <c r="H86" s="29"/>
      <c r="I86" s="29"/>
      <c r="J86" s="29"/>
      <c r="K86" s="29"/>
      <c r="L86" s="29"/>
      <c r="M86" s="29"/>
      <c r="N86" s="29"/>
    </row>
    <row r="87" s="19" customFormat="1" spans="1:14">
      <c r="A87" s="29"/>
      <c r="F87" s="29"/>
      <c r="G87" s="29"/>
      <c r="H87" s="29"/>
      <c r="I87" s="29"/>
      <c r="J87" s="29"/>
      <c r="K87" s="29"/>
      <c r="L87" s="29"/>
      <c r="M87" s="29"/>
      <c r="N87" s="29"/>
    </row>
    <row r="88" s="19" customFormat="1" spans="1:14">
      <c r="A88" s="29"/>
      <c r="F88" s="29"/>
      <c r="G88" s="29"/>
      <c r="H88" s="29"/>
      <c r="I88" s="29"/>
      <c r="J88" s="29"/>
      <c r="K88" s="29"/>
      <c r="L88" s="29"/>
      <c r="M88" s="29"/>
      <c r="N88" s="29"/>
    </row>
    <row r="89" s="19" customFormat="1" spans="1:14">
      <c r="A89" s="29"/>
      <c r="F89" s="29"/>
      <c r="G89" s="29"/>
      <c r="H89" s="29"/>
      <c r="I89" s="29"/>
      <c r="J89" s="29"/>
      <c r="K89" s="29"/>
      <c r="L89" s="29"/>
      <c r="M89" s="29"/>
      <c r="N89" s="29"/>
    </row>
    <row r="90" s="19" customFormat="1" spans="1:14">
      <c r="A90" s="29"/>
      <c r="F90" s="29"/>
      <c r="G90" s="29"/>
      <c r="H90" s="29"/>
      <c r="I90" s="29"/>
      <c r="J90" s="29"/>
      <c r="K90" s="29"/>
      <c r="L90" s="29"/>
      <c r="M90" s="29"/>
      <c r="N90" s="29"/>
    </row>
    <row r="91" s="19" customFormat="1" spans="1:14">
      <c r="A91" s="29"/>
      <c r="F91" s="29"/>
      <c r="G91" s="29"/>
      <c r="H91" s="29"/>
      <c r="I91" s="29"/>
      <c r="J91" s="29"/>
      <c r="K91" s="29"/>
      <c r="L91" s="29"/>
      <c r="M91" s="29"/>
      <c r="N91" s="29"/>
    </row>
    <row r="92" s="19" customFormat="1" spans="1:14">
      <c r="A92" s="29"/>
      <c r="F92" s="29"/>
      <c r="G92" s="29"/>
      <c r="H92" s="29"/>
      <c r="I92" s="29"/>
      <c r="J92" s="29"/>
      <c r="K92" s="29"/>
      <c r="L92" s="29"/>
      <c r="M92" s="29"/>
      <c r="N92" s="29"/>
    </row>
    <row r="93" s="19" customFormat="1" spans="1:14">
      <c r="A93" s="29"/>
      <c r="F93" s="29"/>
      <c r="G93" s="29"/>
      <c r="H93" s="29"/>
      <c r="I93" s="29"/>
      <c r="J93" s="29"/>
      <c r="K93" s="29"/>
      <c r="L93" s="29"/>
      <c r="M93" s="29"/>
      <c r="N93" s="29"/>
    </row>
    <row r="94" s="19" customFormat="1" spans="1:14">
      <c r="A94" s="29"/>
      <c r="F94" s="29"/>
      <c r="G94" s="29"/>
      <c r="H94" s="29"/>
      <c r="I94" s="29"/>
      <c r="J94" s="29"/>
      <c r="K94" s="29"/>
      <c r="L94" s="29"/>
      <c r="M94" s="29"/>
      <c r="N94" s="29"/>
    </row>
    <row r="95" s="19" customFormat="1" spans="1:14">
      <c r="A95" s="29"/>
      <c r="F95" s="29"/>
      <c r="G95" s="29"/>
      <c r="H95" s="29"/>
      <c r="I95" s="29"/>
      <c r="J95" s="29"/>
      <c r="K95" s="29"/>
      <c r="L95" s="29"/>
      <c r="M95" s="29"/>
      <c r="N95" s="29"/>
    </row>
    <row r="96" s="19" customFormat="1" spans="1:14">
      <c r="A96" s="29"/>
      <c r="F96" s="29"/>
      <c r="G96" s="29"/>
      <c r="H96" s="29"/>
      <c r="I96" s="29"/>
      <c r="J96" s="29"/>
      <c r="K96" s="29"/>
      <c r="L96" s="29"/>
      <c r="M96" s="29"/>
      <c r="N96" s="29"/>
    </row>
    <row r="97" s="19" customFormat="1" spans="1:14">
      <c r="A97" s="29"/>
      <c r="F97" s="29"/>
      <c r="G97" s="29"/>
      <c r="H97" s="29"/>
      <c r="I97" s="29"/>
      <c r="J97" s="29"/>
      <c r="K97" s="29"/>
      <c r="L97" s="29"/>
      <c r="M97" s="29"/>
      <c r="N97" s="29"/>
    </row>
    <row r="98" s="19" customFormat="1" spans="1:14">
      <c r="A98" s="29"/>
      <c r="F98" s="29"/>
      <c r="G98" s="29"/>
      <c r="H98" s="29"/>
      <c r="I98" s="29"/>
      <c r="J98" s="29"/>
      <c r="K98" s="29"/>
      <c r="L98" s="29"/>
      <c r="M98" s="29"/>
      <c r="N98" s="29"/>
    </row>
    <row r="99" s="19" customFormat="1" spans="1:14">
      <c r="A99" s="29"/>
      <c r="F99" s="29"/>
      <c r="G99" s="29"/>
      <c r="H99" s="29"/>
      <c r="I99" s="29"/>
      <c r="J99" s="29"/>
      <c r="K99" s="29"/>
      <c r="L99" s="29"/>
      <c r="M99" s="29"/>
      <c r="N99" s="29"/>
    </row>
    <row r="100" s="19" customFormat="1" spans="1:14">
      <c r="A100" s="29"/>
      <c r="F100" s="29"/>
      <c r="G100" s="29"/>
      <c r="H100" s="29"/>
      <c r="I100" s="29"/>
      <c r="J100" s="29"/>
      <c r="K100" s="29"/>
      <c r="L100" s="29"/>
      <c r="M100" s="29"/>
      <c r="N100" s="29"/>
    </row>
    <row r="101" s="19" customFormat="1" spans="1:14">
      <c r="A101" s="29"/>
      <c r="F101" s="29"/>
      <c r="G101" s="29"/>
      <c r="H101" s="29"/>
      <c r="I101" s="29"/>
      <c r="J101" s="29"/>
      <c r="K101" s="29"/>
      <c r="L101" s="29"/>
      <c r="M101" s="29"/>
      <c r="N101" s="29"/>
    </row>
    <row r="102" s="19" customFormat="1" spans="1:14">
      <c r="A102" s="29"/>
      <c r="F102" s="29"/>
      <c r="G102" s="29"/>
      <c r="H102" s="29"/>
      <c r="I102" s="29"/>
      <c r="J102" s="29"/>
      <c r="K102" s="29"/>
      <c r="L102" s="29"/>
      <c r="M102" s="29"/>
      <c r="N102" s="29"/>
    </row>
    <row r="103" s="19" customFormat="1" spans="1:14">
      <c r="A103" s="29"/>
      <c r="F103" s="29"/>
      <c r="G103" s="29"/>
      <c r="H103" s="29"/>
      <c r="I103" s="29"/>
      <c r="J103" s="29"/>
      <c r="K103" s="29"/>
      <c r="L103" s="29"/>
      <c r="M103" s="29"/>
      <c r="N103" s="29"/>
    </row>
    <row r="104" s="19" customFormat="1" spans="1:14">
      <c r="A104" s="29"/>
      <c r="F104" s="29"/>
      <c r="G104" s="29"/>
      <c r="H104" s="29"/>
      <c r="I104" s="29"/>
      <c r="J104" s="29"/>
      <c r="K104" s="29"/>
      <c r="L104" s="29"/>
      <c r="M104" s="29"/>
      <c r="N104" s="29"/>
    </row>
    <row r="105" s="19" customFormat="1" spans="1:14">
      <c r="A105" s="29"/>
      <c r="F105" s="29"/>
      <c r="G105" s="29"/>
      <c r="H105" s="29"/>
      <c r="I105" s="29"/>
      <c r="J105" s="29"/>
      <c r="K105" s="29"/>
      <c r="L105" s="29"/>
      <c r="M105" s="29"/>
      <c r="N105" s="29"/>
    </row>
    <row r="106" s="19" customFormat="1" spans="1:14">
      <c r="A106" s="29"/>
      <c r="F106" s="29"/>
      <c r="G106" s="29"/>
      <c r="H106" s="29"/>
      <c r="I106" s="29"/>
      <c r="J106" s="29"/>
      <c r="K106" s="29"/>
      <c r="L106" s="29"/>
      <c r="M106" s="29"/>
      <c r="N106" s="29"/>
    </row>
    <row r="107" s="19" customFormat="1" spans="1:14">
      <c r="A107" s="29"/>
      <c r="F107" s="29"/>
      <c r="G107" s="29"/>
      <c r="H107" s="29"/>
      <c r="I107" s="29"/>
      <c r="J107" s="29"/>
      <c r="K107" s="29"/>
      <c r="L107" s="29"/>
      <c r="M107" s="29"/>
      <c r="N107" s="29"/>
    </row>
    <row r="108" s="19" customFormat="1" spans="1:14">
      <c r="A108" s="29"/>
      <c r="F108" s="29"/>
      <c r="G108" s="29"/>
      <c r="H108" s="29"/>
      <c r="I108" s="29"/>
      <c r="J108" s="29"/>
      <c r="K108" s="29"/>
      <c r="L108" s="29"/>
      <c r="M108" s="29"/>
      <c r="N108" s="29"/>
    </row>
    <row r="109" s="19" customFormat="1" spans="1:14">
      <c r="A109" s="29"/>
      <c r="F109" s="29"/>
      <c r="G109" s="29"/>
      <c r="H109" s="29"/>
      <c r="I109" s="29"/>
      <c r="J109" s="29"/>
      <c r="K109" s="29"/>
      <c r="L109" s="29"/>
      <c r="M109" s="29"/>
      <c r="N109" s="29"/>
    </row>
    <row r="110" s="19" customFormat="1" spans="1:14">
      <c r="A110" s="29"/>
      <c r="F110" s="29"/>
      <c r="G110" s="29"/>
      <c r="H110" s="29"/>
      <c r="I110" s="29"/>
      <c r="J110" s="29"/>
      <c r="K110" s="29"/>
      <c r="L110" s="29"/>
      <c r="M110" s="29"/>
      <c r="N110" s="29"/>
    </row>
    <row r="111" s="19" customFormat="1" spans="1:14">
      <c r="A111" s="29"/>
      <c r="F111" s="29"/>
      <c r="G111" s="29"/>
      <c r="H111" s="29"/>
      <c r="I111" s="29"/>
      <c r="J111" s="29"/>
      <c r="K111" s="29"/>
      <c r="L111" s="29"/>
      <c r="M111" s="29"/>
      <c r="N111" s="29"/>
    </row>
    <row r="112" s="19" customFormat="1" spans="1:14">
      <c r="A112" s="29"/>
      <c r="F112" s="29"/>
      <c r="G112" s="29"/>
      <c r="H112" s="29"/>
      <c r="I112" s="29"/>
      <c r="J112" s="29"/>
      <c r="K112" s="29"/>
      <c r="L112" s="29"/>
      <c r="M112" s="29"/>
      <c r="N112" s="29"/>
    </row>
    <row r="113" s="19" customFormat="1" spans="1:14">
      <c r="A113" s="29"/>
      <c r="F113" s="29"/>
      <c r="G113" s="29"/>
      <c r="H113" s="29"/>
      <c r="I113" s="29"/>
      <c r="J113" s="29"/>
      <c r="K113" s="29"/>
      <c r="L113" s="29"/>
      <c r="M113" s="29"/>
      <c r="N113" s="29"/>
    </row>
    <row r="114" s="19" customFormat="1" spans="1:14">
      <c r="A114" s="29"/>
      <c r="F114" s="29"/>
      <c r="G114" s="29"/>
      <c r="H114" s="29"/>
      <c r="I114" s="29"/>
      <c r="J114" s="29"/>
      <c r="K114" s="29"/>
      <c r="L114" s="29"/>
      <c r="M114" s="29"/>
      <c r="N114" s="29"/>
    </row>
    <row r="115" s="19" customFormat="1" spans="1:14">
      <c r="A115" s="29"/>
      <c r="F115" s="29"/>
      <c r="G115" s="29"/>
      <c r="H115" s="29"/>
      <c r="I115" s="29"/>
      <c r="J115" s="29"/>
      <c r="K115" s="29"/>
      <c r="L115" s="29"/>
      <c r="M115" s="29"/>
      <c r="N115" s="29"/>
    </row>
    <row r="116" s="19" customFormat="1" spans="1:14">
      <c r="A116" s="29"/>
      <c r="F116" s="29"/>
      <c r="G116" s="29"/>
      <c r="H116" s="29"/>
      <c r="I116" s="29"/>
      <c r="J116" s="29"/>
      <c r="K116" s="29"/>
      <c r="L116" s="29"/>
      <c r="M116" s="29"/>
      <c r="N116" s="29"/>
    </row>
    <row r="117" s="19" customFormat="1" spans="1:14">
      <c r="A117" s="29"/>
      <c r="F117" s="29"/>
      <c r="G117" s="29"/>
      <c r="H117" s="29"/>
      <c r="I117" s="29"/>
      <c r="J117" s="29"/>
      <c r="K117" s="29"/>
      <c r="L117" s="29"/>
      <c r="M117" s="29"/>
      <c r="N117" s="29"/>
    </row>
    <row r="118" s="19" customFormat="1" spans="1:14">
      <c r="A118" s="29"/>
      <c r="F118" s="29"/>
      <c r="G118" s="29"/>
      <c r="H118" s="29"/>
      <c r="I118" s="29"/>
      <c r="J118" s="29"/>
      <c r="K118" s="29"/>
      <c r="L118" s="29"/>
      <c r="M118" s="29"/>
      <c r="N118" s="29"/>
    </row>
    <row r="119" s="19" customFormat="1" spans="1:14">
      <c r="A119" s="29"/>
      <c r="F119" s="29"/>
      <c r="G119" s="29"/>
      <c r="H119" s="29"/>
      <c r="I119" s="29"/>
      <c r="J119" s="29"/>
      <c r="K119" s="29"/>
      <c r="L119" s="29"/>
      <c r="M119" s="29"/>
      <c r="N119" s="29"/>
    </row>
    <row r="120" s="19" customFormat="1" spans="1:14">
      <c r="A120" s="29"/>
      <c r="F120" s="29"/>
      <c r="G120" s="29"/>
      <c r="H120" s="29"/>
      <c r="I120" s="29"/>
      <c r="J120" s="29"/>
      <c r="K120" s="29"/>
      <c r="L120" s="29"/>
      <c r="M120" s="29"/>
      <c r="N120" s="29"/>
    </row>
    <row r="121" s="19" customFormat="1" spans="1:14">
      <c r="A121" s="29"/>
      <c r="F121" s="29"/>
      <c r="G121" s="29"/>
      <c r="H121" s="29"/>
      <c r="I121" s="29"/>
      <c r="J121" s="29"/>
      <c r="K121" s="29"/>
      <c r="L121" s="29"/>
      <c r="M121" s="29"/>
      <c r="N121" s="29"/>
    </row>
    <row r="122" s="19" customFormat="1" spans="1:14">
      <c r="A122" s="29"/>
      <c r="F122" s="29"/>
      <c r="G122" s="29"/>
      <c r="H122" s="29"/>
      <c r="I122" s="29"/>
      <c r="J122" s="29"/>
      <c r="K122" s="29"/>
      <c r="L122" s="29"/>
      <c r="M122" s="29"/>
      <c r="N122" s="29"/>
    </row>
    <row r="123" s="19" customFormat="1" spans="1:14">
      <c r="A123" s="29"/>
      <c r="F123" s="29"/>
      <c r="G123" s="29"/>
      <c r="H123" s="29"/>
      <c r="I123" s="29"/>
      <c r="J123" s="29"/>
      <c r="K123" s="29"/>
      <c r="L123" s="29"/>
      <c r="M123" s="29"/>
      <c r="N123" s="29"/>
    </row>
    <row r="124" s="19" customFormat="1" spans="1:14">
      <c r="A124" s="29"/>
      <c r="F124" s="29"/>
      <c r="G124" s="29"/>
      <c r="H124" s="29"/>
      <c r="I124" s="29"/>
      <c r="J124" s="29"/>
      <c r="K124" s="29"/>
      <c r="L124" s="29"/>
      <c r="M124" s="29"/>
      <c r="N124" s="29"/>
    </row>
    <row r="125" s="19" customFormat="1" spans="1:14">
      <c r="A125" s="29"/>
      <c r="F125" s="29"/>
      <c r="G125" s="29"/>
      <c r="H125" s="29"/>
      <c r="I125" s="29"/>
      <c r="J125" s="29"/>
      <c r="K125" s="29"/>
      <c r="L125" s="29"/>
      <c r="M125" s="29"/>
      <c r="N125" s="29"/>
    </row>
    <row r="126" s="19" customFormat="1" spans="1:14">
      <c r="A126" s="29"/>
      <c r="F126" s="29"/>
      <c r="G126" s="29"/>
      <c r="H126" s="29"/>
      <c r="I126" s="29"/>
      <c r="J126" s="29"/>
      <c r="K126" s="29"/>
      <c r="L126" s="29"/>
      <c r="M126" s="29"/>
      <c r="N126" s="29"/>
    </row>
    <row r="127" s="19" customFormat="1" spans="1:14">
      <c r="A127" s="29"/>
      <c r="F127" s="29"/>
      <c r="G127" s="29"/>
      <c r="H127" s="29"/>
      <c r="I127" s="29"/>
      <c r="J127" s="29"/>
      <c r="K127" s="29"/>
      <c r="L127" s="29"/>
      <c r="M127" s="29"/>
      <c r="N127" s="29"/>
    </row>
    <row r="128" s="19" customFormat="1" spans="1:14">
      <c r="A128" s="29"/>
      <c r="F128" s="29"/>
      <c r="G128" s="29"/>
      <c r="H128" s="29"/>
      <c r="I128" s="29"/>
      <c r="J128" s="29"/>
      <c r="K128" s="29"/>
      <c r="L128" s="29"/>
      <c r="M128" s="29"/>
      <c r="N128" s="29"/>
    </row>
    <row r="129" s="19" customFormat="1" spans="1:14">
      <c r="A129" s="29"/>
      <c r="F129" s="29"/>
      <c r="G129" s="29"/>
      <c r="H129" s="29"/>
      <c r="I129" s="29"/>
      <c r="J129" s="29"/>
      <c r="K129" s="29"/>
      <c r="L129" s="29"/>
      <c r="M129" s="29"/>
      <c r="N129" s="29"/>
    </row>
    <row r="130" s="19" customFormat="1" spans="1:14">
      <c r="A130" s="29"/>
      <c r="F130" s="29"/>
      <c r="G130" s="29"/>
      <c r="H130" s="29"/>
      <c r="I130" s="29"/>
      <c r="J130" s="29"/>
      <c r="K130" s="29"/>
      <c r="L130" s="29"/>
      <c r="M130" s="29"/>
      <c r="N130" s="29"/>
    </row>
    <row r="131" s="19" customFormat="1" spans="1:14">
      <c r="A131" s="29"/>
      <c r="F131" s="29"/>
      <c r="G131" s="29"/>
      <c r="H131" s="29"/>
      <c r="I131" s="29"/>
      <c r="J131" s="29"/>
      <c r="K131" s="29"/>
      <c r="L131" s="29"/>
      <c r="M131" s="29"/>
      <c r="N131" s="29"/>
    </row>
    <row r="132" s="19" customFormat="1" spans="1:14">
      <c r="A132" s="29"/>
      <c r="F132" s="29"/>
      <c r="G132" s="29"/>
      <c r="H132" s="29"/>
      <c r="I132" s="29"/>
      <c r="J132" s="29"/>
      <c r="K132" s="29"/>
      <c r="L132" s="29"/>
      <c r="M132" s="29"/>
      <c r="N132" s="29"/>
    </row>
    <row r="133" s="19" customFormat="1" spans="1:14">
      <c r="A133" s="29"/>
      <c r="F133" s="29"/>
      <c r="G133" s="29"/>
      <c r="H133" s="29"/>
      <c r="I133" s="29"/>
      <c r="J133" s="29"/>
      <c r="K133" s="29"/>
      <c r="L133" s="29"/>
      <c r="M133" s="29"/>
      <c r="N133" s="29"/>
    </row>
    <row r="134" s="19" customFormat="1" spans="1:14">
      <c r="A134" s="29"/>
      <c r="F134" s="29"/>
      <c r="G134" s="29"/>
      <c r="H134" s="29"/>
      <c r="I134" s="29"/>
      <c r="J134" s="29"/>
      <c r="K134" s="29"/>
      <c r="L134" s="29"/>
      <c r="M134" s="29"/>
      <c r="N134" s="29"/>
    </row>
    <row r="135" s="19" customFormat="1" spans="1:14">
      <c r="A135" s="29"/>
      <c r="F135" s="29"/>
      <c r="G135" s="29"/>
      <c r="H135" s="29"/>
      <c r="I135" s="29"/>
      <c r="J135" s="29"/>
      <c r="K135" s="29"/>
      <c r="L135" s="29"/>
      <c r="M135" s="29"/>
      <c r="N135" s="29"/>
    </row>
    <row r="136" s="19" customFormat="1" spans="1:14">
      <c r="A136" s="29"/>
      <c r="F136" s="29"/>
      <c r="G136" s="29"/>
      <c r="H136" s="29"/>
      <c r="I136" s="29"/>
      <c r="J136" s="29"/>
      <c r="K136" s="29"/>
      <c r="L136" s="29"/>
      <c r="M136" s="29"/>
      <c r="N136" s="29"/>
    </row>
    <row r="137" s="19" customFormat="1" spans="1:14">
      <c r="A137" s="29"/>
      <c r="F137" s="29"/>
      <c r="G137" s="29"/>
      <c r="H137" s="29"/>
      <c r="I137" s="29"/>
      <c r="J137" s="29"/>
      <c r="K137" s="29"/>
      <c r="L137" s="29"/>
      <c r="M137" s="29"/>
      <c r="N137" s="29"/>
    </row>
    <row r="138" s="19" customFormat="1" spans="1:14">
      <c r="A138" s="29"/>
      <c r="F138" s="29"/>
      <c r="G138" s="29"/>
      <c r="H138" s="29"/>
      <c r="I138" s="29"/>
      <c r="J138" s="29"/>
      <c r="K138" s="29"/>
      <c r="L138" s="29"/>
      <c r="M138" s="29"/>
      <c r="N138" s="29"/>
    </row>
    <row r="139" s="19" customFormat="1" spans="1:14">
      <c r="A139" s="29"/>
      <c r="F139" s="29"/>
      <c r="G139" s="29"/>
      <c r="H139" s="29"/>
      <c r="I139" s="29"/>
      <c r="J139" s="29"/>
      <c r="K139" s="29"/>
      <c r="L139" s="29"/>
      <c r="M139" s="29"/>
      <c r="N139" s="29"/>
    </row>
    <row r="140" s="19" customFormat="1" spans="1:14">
      <c r="A140" s="29"/>
      <c r="F140" s="29"/>
      <c r="G140" s="29"/>
      <c r="H140" s="29"/>
      <c r="I140" s="29"/>
      <c r="J140" s="29"/>
      <c r="K140" s="29"/>
      <c r="L140" s="29"/>
      <c r="M140" s="29"/>
      <c r="N140" s="29"/>
    </row>
    <row r="141" s="19" customFormat="1" spans="1:14">
      <c r="A141" s="29"/>
      <c r="F141" s="29"/>
      <c r="G141" s="29"/>
      <c r="H141" s="29"/>
      <c r="I141" s="29"/>
      <c r="J141" s="29"/>
      <c r="K141" s="29"/>
      <c r="L141" s="29"/>
      <c r="M141" s="29"/>
      <c r="N141" s="29"/>
    </row>
    <row r="142" s="19" customFormat="1" spans="1:14">
      <c r="A142" s="29"/>
      <c r="F142" s="29"/>
      <c r="G142" s="29"/>
      <c r="H142" s="29"/>
      <c r="I142" s="29"/>
      <c r="J142" s="29"/>
      <c r="K142" s="29"/>
      <c r="L142" s="29"/>
      <c r="M142" s="29"/>
      <c r="N142" s="29"/>
    </row>
    <row r="143" s="19" customFormat="1" spans="1:14">
      <c r="A143" s="29"/>
      <c r="F143" s="29"/>
      <c r="G143" s="29"/>
      <c r="H143" s="29"/>
      <c r="I143" s="29"/>
      <c r="J143" s="29"/>
      <c r="K143" s="29"/>
      <c r="L143" s="29"/>
      <c r="M143" s="29"/>
      <c r="N143" s="29"/>
    </row>
    <row r="144" s="19" customFormat="1" spans="1:14">
      <c r="A144" s="29"/>
      <c r="F144" s="29"/>
      <c r="G144" s="29"/>
      <c r="H144" s="29"/>
      <c r="I144" s="29"/>
      <c r="J144" s="29"/>
      <c r="K144" s="29"/>
      <c r="L144" s="29"/>
      <c r="M144" s="29"/>
      <c r="N144" s="29"/>
    </row>
    <row r="145" s="19" customFormat="1" spans="1:14">
      <c r="A145" s="29"/>
      <c r="F145" s="29"/>
      <c r="G145" s="29"/>
      <c r="H145" s="29"/>
      <c r="I145" s="29"/>
      <c r="J145" s="29"/>
      <c r="K145" s="29"/>
      <c r="L145" s="29"/>
      <c r="M145" s="29"/>
      <c r="N145" s="29"/>
    </row>
    <row r="146" s="19" customFormat="1" spans="1:14">
      <c r="A146" s="29"/>
      <c r="F146" s="29"/>
      <c r="G146" s="29"/>
      <c r="H146" s="29"/>
      <c r="I146" s="29"/>
      <c r="J146" s="29"/>
      <c r="K146" s="29"/>
      <c r="L146" s="29"/>
      <c r="M146" s="29"/>
      <c r="N146" s="29"/>
    </row>
    <row r="147" s="19" customFormat="1" spans="1:14">
      <c r="A147" s="29"/>
      <c r="F147" s="29"/>
      <c r="G147" s="29"/>
      <c r="H147" s="29"/>
      <c r="I147" s="29"/>
      <c r="J147" s="29"/>
      <c r="K147" s="29"/>
      <c r="L147" s="29"/>
      <c r="M147" s="29"/>
      <c r="N147" s="29"/>
    </row>
    <row r="148" s="19" customFormat="1" spans="1:14">
      <c r="A148" s="29"/>
      <c r="F148" s="29"/>
      <c r="G148" s="29"/>
      <c r="H148" s="29"/>
      <c r="I148" s="29"/>
      <c r="J148" s="29"/>
      <c r="K148" s="29"/>
      <c r="L148" s="29"/>
      <c r="M148" s="29"/>
      <c r="N148" s="29"/>
    </row>
    <row r="149" s="19" customFormat="1" spans="1:14">
      <c r="A149" s="29"/>
      <c r="F149" s="29"/>
      <c r="G149" s="29"/>
      <c r="H149" s="29"/>
      <c r="I149" s="29"/>
      <c r="J149" s="29"/>
      <c r="K149" s="29"/>
      <c r="L149" s="29"/>
      <c r="M149" s="29"/>
      <c r="N149" s="29"/>
    </row>
    <row r="150" s="19" customFormat="1" spans="1:14">
      <c r="A150" s="29"/>
      <c r="F150" s="29"/>
      <c r="G150" s="29"/>
      <c r="H150" s="29"/>
      <c r="I150" s="29"/>
      <c r="J150" s="29"/>
      <c r="K150" s="29"/>
      <c r="L150" s="29"/>
      <c r="M150" s="29"/>
      <c r="N150" s="29"/>
    </row>
    <row r="151" s="19" customFormat="1" spans="1:14">
      <c r="A151" s="29"/>
      <c r="F151" s="29"/>
      <c r="G151" s="29"/>
      <c r="H151" s="29"/>
      <c r="I151" s="29"/>
      <c r="J151" s="29"/>
      <c r="K151" s="29"/>
      <c r="L151" s="29"/>
      <c r="M151" s="29"/>
      <c r="N151" s="29"/>
    </row>
    <row r="152" s="19" customFormat="1" spans="1:14">
      <c r="A152" s="29"/>
      <c r="F152" s="29"/>
      <c r="G152" s="29"/>
      <c r="H152" s="29"/>
      <c r="I152" s="29"/>
      <c r="J152" s="29"/>
      <c r="K152" s="29"/>
      <c r="L152" s="29"/>
      <c r="M152" s="29"/>
      <c r="N152" s="29"/>
    </row>
    <row r="153" s="19" customFormat="1" spans="1:14">
      <c r="A153" s="29"/>
      <c r="F153" s="29"/>
      <c r="G153" s="29"/>
      <c r="H153" s="29"/>
      <c r="I153" s="29"/>
      <c r="J153" s="29"/>
      <c r="K153" s="29"/>
      <c r="L153" s="29"/>
      <c r="M153" s="29"/>
      <c r="N153" s="29"/>
    </row>
    <row r="154" s="19" customFormat="1" spans="1:14">
      <c r="A154" s="29"/>
      <c r="F154" s="29"/>
      <c r="G154" s="29"/>
      <c r="H154" s="29"/>
      <c r="I154" s="29"/>
      <c r="J154" s="29"/>
      <c r="K154" s="29"/>
      <c r="L154" s="29"/>
      <c r="M154" s="29"/>
      <c r="N154" s="29"/>
    </row>
    <row r="155" s="19" customFormat="1" spans="1:14">
      <c r="A155" s="29"/>
      <c r="F155" s="29"/>
      <c r="G155" s="29"/>
      <c r="H155" s="29"/>
      <c r="I155" s="29"/>
      <c r="J155" s="29"/>
      <c r="K155" s="29"/>
      <c r="L155" s="29"/>
      <c r="M155" s="29"/>
      <c r="N155" s="29"/>
    </row>
    <row r="156" s="19" customFormat="1" spans="1:14">
      <c r="A156" s="29"/>
      <c r="F156" s="29"/>
      <c r="G156" s="29"/>
      <c r="H156" s="29"/>
      <c r="I156" s="29"/>
      <c r="J156" s="29"/>
      <c r="K156" s="29"/>
      <c r="L156" s="29"/>
      <c r="M156" s="29"/>
      <c r="N156" s="29"/>
    </row>
    <row r="157" s="19" customFormat="1" spans="1:14">
      <c r="A157" s="29"/>
      <c r="F157" s="29"/>
      <c r="G157" s="29"/>
      <c r="H157" s="29"/>
      <c r="I157" s="29"/>
      <c r="J157" s="29"/>
      <c r="K157" s="29"/>
      <c r="L157" s="29"/>
      <c r="M157" s="29"/>
      <c r="N157" s="29"/>
    </row>
    <row r="158" s="19" customFormat="1" spans="1:14">
      <c r="A158" s="29"/>
      <c r="F158" s="29"/>
      <c r="G158" s="29"/>
      <c r="H158" s="29"/>
      <c r="I158" s="29"/>
      <c r="J158" s="29"/>
      <c r="K158" s="29"/>
      <c r="L158" s="29"/>
      <c r="M158" s="29"/>
      <c r="N158" s="29"/>
    </row>
    <row r="159" spans="1:1">
      <c r="A159" s="3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41"/>
  <sheetViews>
    <sheetView tabSelected="1" workbookViewId="0">
      <selection activeCell="D4" sqref="D4"/>
    </sheetView>
  </sheetViews>
  <sheetFormatPr defaultColWidth="9" defaultRowHeight="14.25"/>
  <cols>
    <col min="2" max="2" width="12.625"/>
    <col min="3" max="3" width="13.75"/>
    <col min="4" max="5" width="12.625"/>
    <col min="7" max="7" width="12.625"/>
    <col min="10" max="10" width="12.625"/>
    <col min="11" max="11" width="13.75"/>
    <col min="12" max="13" width="12.625"/>
  </cols>
  <sheetData>
    <row r="1" spans="2:9">
      <c r="B1" s="1" t="s">
        <v>15</v>
      </c>
      <c r="C1" s="2" t="s">
        <v>16</v>
      </c>
      <c r="D1" s="3" t="s">
        <v>17</v>
      </c>
      <c r="E1" s="11" t="s">
        <v>18</v>
      </c>
      <c r="F1" s="12"/>
      <c r="G1" s="13" t="s">
        <v>19</v>
      </c>
      <c r="I1" t="s">
        <v>1</v>
      </c>
    </row>
    <row r="2" spans="2:13">
      <c r="B2" s="4">
        <v>22</v>
      </c>
      <c r="C2" s="5">
        <f>Лист3!B24</f>
        <v>235943.394712029</v>
      </c>
      <c r="D2" s="6">
        <f>Лист3!C24</f>
        <v>82169.4849315041</v>
      </c>
      <c r="E2" s="14">
        <f>Лист3!D24</f>
        <v>90748.96101</v>
      </c>
      <c r="F2" s="15" t="s">
        <v>20</v>
      </c>
      <c r="G2" s="16">
        <f>Лист3!E24</f>
        <v>121032.617807505</v>
      </c>
      <c r="J2" s="17">
        <f>G2</f>
        <v>121032.617807505</v>
      </c>
      <c r="K2" s="17">
        <f>C2</f>
        <v>235943.394712029</v>
      </c>
      <c r="L2" s="17">
        <f>D2</f>
        <v>82169.4849315041</v>
      </c>
      <c r="M2" s="17">
        <f>E2</f>
        <v>90748.96101</v>
      </c>
    </row>
    <row r="3" spans="2:13">
      <c r="B3" s="4">
        <f>Лист3!B24</f>
        <v>235943.394712029</v>
      </c>
      <c r="C3" s="5">
        <f>Лист3!F24</f>
        <v>6147867318.83612</v>
      </c>
      <c r="D3" s="6">
        <f>Лист3!I24</f>
        <v>2037302240.06538</v>
      </c>
      <c r="E3" s="14">
        <f>Лист3!J24</f>
        <v>2286248653.00095</v>
      </c>
      <c r="F3" s="15" t="s">
        <v>20</v>
      </c>
      <c r="G3" s="16">
        <f>Лист3!K24</f>
        <v>3016926069.71441</v>
      </c>
      <c r="J3" s="17">
        <f>G3</f>
        <v>3016926069.71441</v>
      </c>
      <c r="K3" s="17">
        <f>C3</f>
        <v>6147867318.83612</v>
      </c>
      <c r="L3" s="17">
        <f>D3</f>
        <v>2037302240.06538</v>
      </c>
      <c r="M3" s="17">
        <f>E3</f>
        <v>2286248653.00095</v>
      </c>
    </row>
    <row r="4" spans="2:13">
      <c r="B4" s="4">
        <f>Лист3!C24</f>
        <v>82169.4849315041</v>
      </c>
      <c r="C4" s="5">
        <f>Лист3!I24</f>
        <v>2037302240.06538</v>
      </c>
      <c r="D4" s="6">
        <f>Лист3!G24</f>
        <v>678163016.290085</v>
      </c>
      <c r="E4" s="14">
        <f>Лист3!L24</f>
        <v>759705955.216496</v>
      </c>
      <c r="F4" s="15" t="s">
        <v>20</v>
      </c>
      <c r="G4" s="16">
        <f>Лист3!M24</f>
        <v>1003348436.6073</v>
      </c>
      <c r="J4" s="17">
        <f>G4</f>
        <v>1003348436.6073</v>
      </c>
      <c r="K4" s="17">
        <f>C4</f>
        <v>2037302240.06538</v>
      </c>
      <c r="L4" s="17">
        <f>D4</f>
        <v>678163016.290085</v>
      </c>
      <c r="M4" s="17">
        <f>E4</f>
        <v>759705955.216496</v>
      </c>
    </row>
    <row r="5" spans="2:13">
      <c r="B5" s="4">
        <f>Лист3!D24</f>
        <v>90748.96101</v>
      </c>
      <c r="C5" s="5">
        <f>Лист3!J24</f>
        <v>2286248653.00095</v>
      </c>
      <c r="D5" s="6">
        <f>Лист3!L24</f>
        <v>759705955.216496</v>
      </c>
      <c r="E5" s="14">
        <f>Лист3!H24</f>
        <v>852996032.889802</v>
      </c>
      <c r="F5" s="15" t="s">
        <v>20</v>
      </c>
      <c r="G5" s="16">
        <f>Лист3!N24</f>
        <v>1125584721.66512</v>
      </c>
      <c r="J5" s="17">
        <f>G5</f>
        <v>1125584721.66512</v>
      </c>
      <c r="K5" s="17">
        <f>C5</f>
        <v>2286248653.00095</v>
      </c>
      <c r="L5" s="17">
        <f>D5</f>
        <v>759705955.216496</v>
      </c>
      <c r="M5" s="17">
        <f>E5</f>
        <v>852996032.889802</v>
      </c>
    </row>
    <row r="9" ht="15" spans="2:11">
      <c r="B9" s="7" t="s">
        <v>21</v>
      </c>
      <c r="C9" s="8"/>
      <c r="D9" s="9">
        <f>MDETERM(B2:E5)</f>
        <v>1.95416992028297e+23</v>
      </c>
      <c r="I9" t="s">
        <v>22</v>
      </c>
      <c r="K9">
        <f>MDETERM(J2:M5)</f>
        <v>7.56866046053011e+24</v>
      </c>
    </row>
    <row r="12" spans="9:9">
      <c r="I12" t="s">
        <v>2</v>
      </c>
    </row>
    <row r="13" spans="10:13">
      <c r="J13" s="17">
        <f>B2</f>
        <v>22</v>
      </c>
      <c r="K13" s="17">
        <f>G2</f>
        <v>121032.617807505</v>
      </c>
      <c r="L13" s="17">
        <f>D2</f>
        <v>82169.4849315041</v>
      </c>
      <c r="M13" s="17">
        <f>E2</f>
        <v>90748.96101</v>
      </c>
    </row>
    <row r="14" spans="10:13">
      <c r="J14" s="17">
        <f>B3</f>
        <v>235943.394712029</v>
      </c>
      <c r="K14" s="17">
        <f>G3</f>
        <v>3016926069.71441</v>
      </c>
      <c r="L14" s="17">
        <f>D3</f>
        <v>2037302240.06538</v>
      </c>
      <c r="M14" s="17">
        <f>E3</f>
        <v>2286248653.00095</v>
      </c>
    </row>
    <row r="15" spans="10:13">
      <c r="J15" s="17">
        <f>B4</f>
        <v>82169.4849315041</v>
      </c>
      <c r="K15" s="17">
        <f>G4</f>
        <v>1003348436.6073</v>
      </c>
      <c r="L15" s="17">
        <f>D4</f>
        <v>678163016.290085</v>
      </c>
      <c r="M15" s="17">
        <f>E4</f>
        <v>759705955.216496</v>
      </c>
    </row>
    <row r="16" spans="2:13">
      <c r="B16" s="10" t="s">
        <v>23</v>
      </c>
      <c r="C16" s="10">
        <f>K9/D9</f>
        <v>38.7308206004632</v>
      </c>
      <c r="J16" s="17">
        <f>B5</f>
        <v>90748.96101</v>
      </c>
      <c r="K16" s="17">
        <f>G5</f>
        <v>1125584721.66512</v>
      </c>
      <c r="L16" s="17">
        <f>D5</f>
        <v>759705955.216496</v>
      </c>
      <c r="M16" s="17">
        <f>E5</f>
        <v>852996032.889802</v>
      </c>
    </row>
    <row r="17" spans="2:3">
      <c r="B17" s="10" t="s">
        <v>24</v>
      </c>
      <c r="C17" s="10">
        <f>K20/D9</f>
        <v>-0.0116403615503733</v>
      </c>
    </row>
    <row r="18" spans="2:3">
      <c r="B18" s="10" t="s">
        <v>25</v>
      </c>
      <c r="C18" s="10">
        <f>K31/D9</f>
        <v>0.535398650332734</v>
      </c>
    </row>
    <row r="19" spans="2:3">
      <c r="B19" s="10" t="s">
        <v>26</v>
      </c>
      <c r="C19" s="10">
        <f>K41/D9</f>
        <v>0.869801416620122</v>
      </c>
    </row>
    <row r="20" spans="9:11">
      <c r="I20" t="s">
        <v>27</v>
      </c>
      <c r="K20">
        <f>MDETERM(J13:M16)</f>
        <v>-2.2747244402958e+21</v>
      </c>
    </row>
    <row r="23" spans="9:9">
      <c r="I23" t="s">
        <v>3</v>
      </c>
    </row>
    <row r="24" spans="10:13">
      <c r="J24" s="17">
        <f>B2</f>
        <v>22</v>
      </c>
      <c r="K24" s="17">
        <f>C2</f>
        <v>235943.394712029</v>
      </c>
      <c r="L24" s="17">
        <f>G2</f>
        <v>121032.617807505</v>
      </c>
      <c r="M24" s="17">
        <f>E2</f>
        <v>90748.96101</v>
      </c>
    </row>
    <row r="25" spans="10:13">
      <c r="J25" s="17">
        <f>B3</f>
        <v>235943.394712029</v>
      </c>
      <c r="K25" s="17">
        <f>C3</f>
        <v>6147867318.83612</v>
      </c>
      <c r="L25" s="17">
        <f>G3</f>
        <v>3016926069.71441</v>
      </c>
      <c r="M25" s="17">
        <f>E3</f>
        <v>2286248653.00095</v>
      </c>
    </row>
    <row r="26" spans="10:13">
      <c r="J26" s="17">
        <f>B4</f>
        <v>82169.4849315041</v>
      </c>
      <c r="K26" s="17">
        <f>C4</f>
        <v>2037302240.06538</v>
      </c>
      <c r="L26" s="17">
        <f>G4</f>
        <v>1003348436.6073</v>
      </c>
      <c r="M26" s="17">
        <f>E4</f>
        <v>759705955.216496</v>
      </c>
    </row>
    <row r="27" spans="10:13">
      <c r="J27" s="17">
        <f>B5</f>
        <v>90748.96101</v>
      </c>
      <c r="K27" s="17">
        <f>C5</f>
        <v>2286248653.00095</v>
      </c>
      <c r="L27" s="17">
        <f>G5</f>
        <v>1125584721.66512</v>
      </c>
      <c r="M27" s="17">
        <f>E5</f>
        <v>852996032.889802</v>
      </c>
    </row>
    <row r="31" spans="9:11">
      <c r="I31" t="s">
        <v>28</v>
      </c>
      <c r="K31">
        <f>MDETERM(J24:M27)</f>
        <v>1.04625993784033e+23</v>
      </c>
    </row>
    <row r="34" spans="9:9">
      <c r="I34" t="s">
        <v>29</v>
      </c>
    </row>
    <row r="35" spans="10:13">
      <c r="J35" s="17">
        <f>B2</f>
        <v>22</v>
      </c>
      <c r="K35" s="17">
        <f>C2</f>
        <v>235943.394712029</v>
      </c>
      <c r="L35" s="17">
        <f>D2</f>
        <v>82169.4849315041</v>
      </c>
      <c r="M35" s="17">
        <f>G2</f>
        <v>121032.617807505</v>
      </c>
    </row>
    <row r="36" spans="10:13">
      <c r="J36" s="17">
        <f>B3</f>
        <v>235943.394712029</v>
      </c>
      <c r="K36" s="17">
        <f>C3</f>
        <v>6147867318.83612</v>
      </c>
      <c r="L36" s="17">
        <f>D3</f>
        <v>2037302240.06538</v>
      </c>
      <c r="M36" s="17">
        <f>G3</f>
        <v>3016926069.71441</v>
      </c>
    </row>
    <row r="37" spans="10:13">
      <c r="J37" s="17">
        <f>B4</f>
        <v>82169.4849315041</v>
      </c>
      <c r="K37" s="17">
        <f>C4</f>
        <v>2037302240.06538</v>
      </c>
      <c r="L37" s="17">
        <f>D4</f>
        <v>678163016.290085</v>
      </c>
      <c r="M37" s="17">
        <f>G4</f>
        <v>1003348436.6073</v>
      </c>
    </row>
    <row r="38" spans="10:13">
      <c r="J38" s="17">
        <f>B5</f>
        <v>90748.96101</v>
      </c>
      <c r="K38" s="17">
        <f>C5</f>
        <v>2286248653.00095</v>
      </c>
      <c r="L38" s="17">
        <f>D5</f>
        <v>759705955.216496</v>
      </c>
      <c r="M38" s="17">
        <f>G5</f>
        <v>1125584721.66512</v>
      </c>
    </row>
    <row r="41" spans="9:11">
      <c r="I41" t="s">
        <v>30</v>
      </c>
      <c r="K41">
        <f>MDETERM(J35:M38)</f>
        <v>1.69973976497856e+23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Лист3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Мамаджанов А.А.</dc:creator>
  <cp:lastModifiedBy>imadatov</cp:lastModifiedBy>
  <dcterms:created xsi:type="dcterms:W3CDTF">2019-05-10T18:04:00Z</dcterms:created>
  <cp:lastPrinted>2022-02-01T15:47:00Z</cp:lastPrinted>
  <dcterms:modified xsi:type="dcterms:W3CDTF">2023-05-16T23:45:36Z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