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GAR PC\Documents\Andres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L38" i="1"/>
  <c r="L39" i="1"/>
  <c r="L36" i="1"/>
  <c r="K37" i="1"/>
  <c r="K38" i="1"/>
  <c r="K39" i="1"/>
  <c r="K36" i="1"/>
  <c r="H37" i="1"/>
  <c r="H38" i="1"/>
  <c r="H39" i="1"/>
  <c r="H36" i="1"/>
  <c r="H35" i="1"/>
  <c r="L35" i="1" s="1"/>
  <c r="J35" i="1"/>
  <c r="K35" i="1" s="1"/>
  <c r="C41" i="1"/>
  <c r="J39" i="1" s="1"/>
  <c r="J38" i="1"/>
  <c r="J37" i="1"/>
  <c r="J36" i="1"/>
  <c r="B47" i="1"/>
  <c r="B46" i="1"/>
  <c r="B45" i="1"/>
  <c r="G35" i="1" s="1"/>
  <c r="F47" i="1"/>
  <c r="E47" i="1"/>
  <c r="D47" i="1"/>
  <c r="C47" i="1"/>
  <c r="F39" i="1"/>
  <c r="F46" i="1" s="1"/>
  <c r="F38" i="1"/>
  <c r="E46" i="1" s="1"/>
  <c r="F37" i="1"/>
  <c r="D46" i="1" s="1"/>
  <c r="F36" i="1"/>
  <c r="C46" i="1" s="1"/>
  <c r="F35" i="1"/>
  <c r="I23" i="1"/>
  <c r="I22" i="1"/>
  <c r="I21" i="1"/>
  <c r="I20" i="1"/>
  <c r="I19" i="1"/>
  <c r="B29" i="1"/>
  <c r="G19" i="1" s="1"/>
  <c r="F31" i="1"/>
  <c r="E31" i="1"/>
  <c r="D31" i="1"/>
  <c r="C31" i="1"/>
  <c r="B31" i="1"/>
  <c r="F30" i="1"/>
  <c r="E30" i="1"/>
  <c r="D30" i="1"/>
  <c r="C30" i="1"/>
  <c r="B30" i="1"/>
  <c r="F23" i="1"/>
  <c r="H23" i="1" s="1"/>
  <c r="F22" i="1"/>
  <c r="H22" i="1" s="1"/>
  <c r="F21" i="1"/>
  <c r="H21" i="1" s="1"/>
  <c r="F20" i="1"/>
  <c r="H20" i="1" s="1"/>
  <c r="F19" i="1"/>
  <c r="H19" i="1" s="1"/>
  <c r="G36" i="1" l="1"/>
  <c r="G38" i="1"/>
  <c r="G37" i="1"/>
  <c r="G39" i="1"/>
  <c r="I35" i="1"/>
  <c r="I36" i="1"/>
  <c r="I37" i="1"/>
  <c r="I38" i="1"/>
  <c r="I39" i="1"/>
  <c r="G20" i="1"/>
  <c r="G21" i="1"/>
  <c r="G23" i="1"/>
  <c r="G22" i="1"/>
  <c r="I7" i="1"/>
  <c r="I6" i="1"/>
  <c r="I5" i="1"/>
  <c r="I4" i="1"/>
  <c r="I3" i="1"/>
  <c r="B13" i="1"/>
  <c r="G3" i="1"/>
  <c r="F14" i="1"/>
  <c r="E14" i="1"/>
  <c r="D14" i="1"/>
  <c r="C14" i="1"/>
  <c r="B14" i="1"/>
  <c r="H4" i="1"/>
  <c r="H5" i="1"/>
  <c r="H6" i="1"/>
  <c r="H7" i="1"/>
  <c r="H3" i="1"/>
  <c r="F15" i="1"/>
  <c r="E15" i="1"/>
  <c r="D15" i="1"/>
  <c r="C15" i="1"/>
  <c r="B15" i="1"/>
  <c r="F4" i="1"/>
  <c r="F5" i="1"/>
  <c r="F6" i="1"/>
  <c r="F7" i="1"/>
  <c r="F3" i="1"/>
  <c r="G4" i="1" l="1"/>
  <c r="G6" i="1"/>
  <c r="G7" i="1"/>
  <c r="G5" i="1"/>
</calcChain>
</file>

<file path=xl/sharedStrings.xml><?xml version="1.0" encoding="utf-8"?>
<sst xmlns="http://schemas.openxmlformats.org/spreadsheetml/2006/main" count="42" uniqueCount="14">
  <si>
    <t>t1 (s)</t>
  </si>
  <si>
    <t>h (m)</t>
  </si>
  <si>
    <t>t2 (s)</t>
  </si>
  <si>
    <t>t3 (s)</t>
  </si>
  <si>
    <t>t prom (s)</t>
  </si>
  <si>
    <t>Masa (kg)</t>
  </si>
  <si>
    <t>r (m)</t>
  </si>
  <si>
    <t>Gravedad (m/s^2)</t>
  </si>
  <si>
    <t>-</t>
  </si>
  <si>
    <t>Desviacion estandar</t>
  </si>
  <si>
    <t>I exp (kg*m^2)</t>
  </si>
  <si>
    <t>I teo (kg*m^2)</t>
  </si>
  <si>
    <t>% de error</t>
  </si>
  <si>
    <t>Barra Disco - Barra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</si>
</sst>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1" fillId="0" borderId="0" xfId="0" applyNumberFormat="1" applyFont="1"/>
    <xf numFmtId="0" fontId="0" fillId="0" borderId="1" xfId="0" applyBorder="1"/>
    <xf numFmtId="11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"/>
  <sheetViews>
    <sheetView tabSelected="1" topLeftCell="A25" workbookViewId="0">
      <selection activeCell="B34" sqref="B34:L39"/>
    </sheetView>
  </sheetViews>
  <sheetFormatPr baseColWidth="10" defaultRowHeight="15" x14ac:dyDescent="0.25"/>
  <cols>
    <col min="1" max="1" width="17" customWidth="1"/>
    <col min="2" max="2" width="13.42578125" customWidth="1"/>
    <col min="7" max="7" width="13.5703125" customWidth="1"/>
    <col min="8" max="8" width="19.140625" customWidth="1"/>
    <col min="9" max="9" width="19" customWidth="1"/>
    <col min="10" max="10" width="13.85546875" customWidth="1"/>
    <col min="11" max="11" width="17.42578125" customWidth="1"/>
  </cols>
  <sheetData>
    <row r="2" spans="1:9" x14ac:dyDescent="0.25">
      <c r="B2" s="2" t="s">
        <v>1</v>
      </c>
      <c r="C2" s="2" t="s">
        <v>0</v>
      </c>
      <c r="D2" s="2" t="s">
        <v>2</v>
      </c>
      <c r="E2" s="2" t="s">
        <v>3</v>
      </c>
      <c r="F2" s="2" t="s">
        <v>4</v>
      </c>
      <c r="G2" s="2" t="s">
        <v>10</v>
      </c>
      <c r="H2" s="2" t="s">
        <v>9</v>
      </c>
      <c r="I2" s="2" t="s">
        <v>11</v>
      </c>
    </row>
    <row r="3" spans="1:9" x14ac:dyDescent="0.25">
      <c r="B3" s="2">
        <v>0.2</v>
      </c>
      <c r="C3" s="2">
        <v>1.93</v>
      </c>
      <c r="D3" s="2">
        <v>2.04</v>
      </c>
      <c r="E3" s="2">
        <v>2</v>
      </c>
      <c r="F3" s="2">
        <f>(C3+D3+E3)/3</f>
        <v>1.99</v>
      </c>
      <c r="G3" s="3">
        <f>B13*((B14/B15)-1)</f>
        <v>9.880749683795851E-3</v>
      </c>
      <c r="H3" s="4">
        <f>(1/4*((C3-F3)^2+(D3-F3)^2+(E3-F3)^2))/SQRT(3)</f>
        <v>8.9489291724392155E-4</v>
      </c>
      <c r="I3" s="3">
        <f>((C9*(C10^2))/2)/2</f>
        <v>1.8414873750000001E-2</v>
      </c>
    </row>
    <row r="4" spans="1:9" x14ac:dyDescent="0.25">
      <c r="B4" s="2">
        <v>0.3</v>
      </c>
      <c r="C4" s="2">
        <v>3.25</v>
      </c>
      <c r="D4" s="2">
        <v>3.11</v>
      </c>
      <c r="E4" s="2">
        <v>3.2</v>
      </c>
      <c r="F4" s="5">
        <f t="shared" ref="F4:F7" si="0">(C4+D4+E4)/3</f>
        <v>3.1866666666666661</v>
      </c>
      <c r="G4" s="3">
        <f>B13*((C14/C15)-1)</f>
        <v>1.696436235571893E-2</v>
      </c>
      <c r="H4" s="4">
        <f t="shared" ref="H4:H7" si="1">(1/4*((C4-F4)^2+(D4-F4)^2+(E4-F4)^2))/SQRT(3)</f>
        <v>1.4529981774605615E-3</v>
      </c>
      <c r="I4" s="3">
        <f>((C9*(C10^2))/2)/2</f>
        <v>1.8414873750000001E-2</v>
      </c>
    </row>
    <row r="5" spans="1:9" x14ac:dyDescent="0.25">
      <c r="B5" s="2">
        <v>0.4</v>
      </c>
      <c r="C5" s="2">
        <v>3.65</v>
      </c>
      <c r="D5" s="2">
        <v>3.6</v>
      </c>
      <c r="E5" s="2">
        <v>3.55</v>
      </c>
      <c r="F5" s="5">
        <f t="shared" si="0"/>
        <v>3.6</v>
      </c>
      <c r="G5" s="3">
        <f>B13*((D14/D15)-1)</f>
        <v>1.6233521803080003E-2</v>
      </c>
      <c r="H5" s="4">
        <f t="shared" si="1"/>
        <v>7.2168783648703355E-4</v>
      </c>
      <c r="I5" s="3">
        <f>((C9*(C10^2))/2)/2</f>
        <v>1.8414873750000001E-2</v>
      </c>
    </row>
    <row r="6" spans="1:9" x14ac:dyDescent="0.25">
      <c r="B6" s="2">
        <v>0.5</v>
      </c>
      <c r="C6" s="2">
        <v>4.2300000000000004</v>
      </c>
      <c r="D6" s="2">
        <v>4.1500000000000004</v>
      </c>
      <c r="E6" s="2">
        <v>4.2300000000000004</v>
      </c>
      <c r="F6" s="5">
        <f t="shared" si="0"/>
        <v>4.203333333333334</v>
      </c>
      <c r="G6" s="3">
        <f>B13*((E14/E15)-1)</f>
        <v>1.7713888493419469E-2</v>
      </c>
      <c r="H6" s="4">
        <f t="shared" si="1"/>
        <v>6.1584028713560185E-4</v>
      </c>
      <c r="I6" s="3">
        <f>((C9*(C10^2))/2)/2</f>
        <v>1.8414873750000001E-2</v>
      </c>
    </row>
    <row r="7" spans="1:9" x14ac:dyDescent="0.25">
      <c r="B7" s="2">
        <v>0.6</v>
      </c>
      <c r="C7" s="2">
        <v>4.75</v>
      </c>
      <c r="D7" s="2">
        <v>4.6100000000000003</v>
      </c>
      <c r="E7" s="2">
        <v>4.59</v>
      </c>
      <c r="F7" s="2">
        <f t="shared" si="0"/>
        <v>4.6499999999999995</v>
      </c>
      <c r="G7" s="3">
        <f>B13*((F14/F15)-1)</f>
        <v>1.8067579391388748E-2</v>
      </c>
      <c r="H7" s="4">
        <f t="shared" si="1"/>
        <v>2.193931022920577E-3</v>
      </c>
      <c r="I7" s="3">
        <f>((C9*(C10^2))/2)/2</f>
        <v>1.8414873750000001E-2</v>
      </c>
    </row>
    <row r="9" spans="1:9" x14ac:dyDescent="0.25">
      <c r="A9" t="s">
        <v>5</v>
      </c>
      <c r="B9">
        <v>0.5</v>
      </c>
      <c r="C9">
        <v>1.4232</v>
      </c>
      <c r="D9">
        <v>0.88800000000000001</v>
      </c>
    </row>
    <row r="10" spans="1:9" x14ac:dyDescent="0.25">
      <c r="A10" t="s">
        <v>6</v>
      </c>
      <c r="B10">
        <v>8.5000000000000006E-3</v>
      </c>
      <c r="C10">
        <v>0.22750000000000001</v>
      </c>
      <c r="D10">
        <v>0.25</v>
      </c>
    </row>
    <row r="11" spans="1:9" x14ac:dyDescent="0.25">
      <c r="A11" t="s">
        <v>7</v>
      </c>
      <c r="B11">
        <v>9.8070000000000004</v>
      </c>
    </row>
    <row r="13" spans="1:9" x14ac:dyDescent="0.25">
      <c r="B13" s="1">
        <f>C9*(B10^2)</f>
        <v>1.0282620000000001E-4</v>
      </c>
    </row>
    <row r="14" spans="1:9" x14ac:dyDescent="0.25">
      <c r="B14" s="1">
        <f>B11*(F3^2)</f>
        <v>38.836700700000002</v>
      </c>
      <c r="C14" s="1">
        <f>B11*(F4^2)</f>
        <v>99.588559466666638</v>
      </c>
      <c r="D14" s="1">
        <f>B11*(F5^2)</f>
        <v>127.09872000000001</v>
      </c>
      <c r="E14" s="1">
        <f>B11*(F6^2)</f>
        <v>173.27018496666673</v>
      </c>
      <c r="F14" s="1">
        <f>B11*(F7^2)</f>
        <v>212.05185749999995</v>
      </c>
    </row>
    <row r="15" spans="1:9" x14ac:dyDescent="0.25">
      <c r="B15">
        <f>2*B3</f>
        <v>0.4</v>
      </c>
      <c r="C15">
        <f>2*B4</f>
        <v>0.6</v>
      </c>
      <c r="D15">
        <f>2*B5</f>
        <v>0.8</v>
      </c>
      <c r="E15">
        <f>2*B6</f>
        <v>1</v>
      </c>
      <c r="F15">
        <f>2*B7</f>
        <v>1.2</v>
      </c>
    </row>
    <row r="18" spans="1:9" x14ac:dyDescent="0.25">
      <c r="B18" s="2" t="s">
        <v>1</v>
      </c>
      <c r="C18" s="2" t="s">
        <v>0</v>
      </c>
      <c r="D18" s="2" t="s">
        <v>2</v>
      </c>
      <c r="E18" s="2" t="s">
        <v>3</v>
      </c>
      <c r="F18" s="2" t="s">
        <v>4</v>
      </c>
      <c r="G18" s="2" t="s">
        <v>10</v>
      </c>
      <c r="H18" s="2" t="s">
        <v>9</v>
      </c>
      <c r="I18" s="2" t="s">
        <v>11</v>
      </c>
    </row>
    <row r="19" spans="1:9" x14ac:dyDescent="0.25">
      <c r="B19" s="2">
        <v>0.3</v>
      </c>
      <c r="C19" s="2">
        <v>5.08</v>
      </c>
      <c r="D19" s="2">
        <v>5.12</v>
      </c>
      <c r="E19" s="2">
        <v>5.21</v>
      </c>
      <c r="F19" s="5">
        <f>(C19+D19+E19)/3</f>
        <v>5.1366666666666667</v>
      </c>
      <c r="G19" s="3">
        <f>B29*((B30/B31)-1)</f>
        <v>2.7605163532325672E-2</v>
      </c>
      <c r="H19" s="4">
        <f>(1/4*((C19-F19)^2+(D19-F19)^2+(E19-F19)^2))/SQRT(3)</f>
        <v>1.2797930967036681E-3</v>
      </c>
      <c r="I19" s="3">
        <f>((C25*(C26^2))/2)</f>
        <v>2.775E-2</v>
      </c>
    </row>
    <row r="20" spans="1:9" x14ac:dyDescent="0.25">
      <c r="B20" s="2">
        <v>0.4</v>
      </c>
      <c r="C20" s="2">
        <v>5.72</v>
      </c>
      <c r="D20" s="2">
        <v>5.71</v>
      </c>
      <c r="E20" s="2">
        <v>5.64</v>
      </c>
      <c r="F20" s="5">
        <f t="shared" ref="F20:F23" si="2">(C20+D20+E20)/3</f>
        <v>5.69</v>
      </c>
      <c r="G20" s="3">
        <f>B29*((C30/C31)-1)</f>
        <v>2.5399543717508251E-2</v>
      </c>
      <c r="H20" s="4">
        <f t="shared" ref="H20:H23" si="3">(1/4*((C20-F20)^2+(D20-F20)^2+(E20-F20)^2))/SQRT(3)</f>
        <v>5.4848275573014674E-4</v>
      </c>
      <c r="I20" s="3">
        <f>((C25*(C26^2))/2)</f>
        <v>2.775E-2</v>
      </c>
    </row>
    <row r="21" spans="1:9" x14ac:dyDescent="0.25">
      <c r="B21" s="2">
        <v>0.5</v>
      </c>
      <c r="C21" s="2">
        <v>6.43</v>
      </c>
      <c r="D21" s="2">
        <v>6.48</v>
      </c>
      <c r="E21" s="2">
        <v>6.64</v>
      </c>
      <c r="F21" s="5">
        <f t="shared" si="2"/>
        <v>6.5166666666666666</v>
      </c>
      <c r="G21" s="3">
        <f>B29*((D30/D31)-1)</f>
        <v>2.6655937531885002E-2</v>
      </c>
      <c r="H21" s="4">
        <f t="shared" si="3"/>
        <v>3.4737241196242394E-3</v>
      </c>
      <c r="I21" s="3">
        <f>((C25*(C26^2))/2)</f>
        <v>2.775E-2</v>
      </c>
    </row>
    <row r="22" spans="1:9" x14ac:dyDescent="0.25">
      <c r="A22" t="s">
        <v>8</v>
      </c>
      <c r="B22" s="2">
        <v>0.6</v>
      </c>
      <c r="C22" s="2">
        <v>7.09</v>
      </c>
      <c r="D22" s="2">
        <v>7.04</v>
      </c>
      <c r="E22" s="2">
        <v>7.12</v>
      </c>
      <c r="F22" s="5">
        <f t="shared" si="2"/>
        <v>7.083333333333333</v>
      </c>
      <c r="G22" s="3">
        <f>B29*((E30/E31)-1)</f>
        <v>2.6243434481770835E-2</v>
      </c>
      <c r="H22" s="4">
        <f t="shared" si="3"/>
        <v>4.715027198381948E-4</v>
      </c>
      <c r="I22" s="3">
        <f>((C25*(C26^2))/2)</f>
        <v>2.775E-2</v>
      </c>
    </row>
    <row r="23" spans="1:9" x14ac:dyDescent="0.25">
      <c r="A23" t="s">
        <v>8</v>
      </c>
      <c r="B23" s="2">
        <v>0.7</v>
      </c>
      <c r="C23" s="2">
        <v>7.13</v>
      </c>
      <c r="D23" s="2">
        <v>7.22</v>
      </c>
      <c r="E23" s="2">
        <v>7.2</v>
      </c>
      <c r="F23" s="5">
        <f t="shared" si="2"/>
        <v>7.1833333333333336</v>
      </c>
      <c r="G23" s="3">
        <f>B29*((F30/F31)-1)</f>
        <v>2.3126389204775007E-2</v>
      </c>
      <c r="H23" s="4">
        <f t="shared" si="3"/>
        <v>6.4470780059508199E-4</v>
      </c>
      <c r="I23" s="3">
        <f>((C25*(C26^2))/2)</f>
        <v>2.775E-2</v>
      </c>
    </row>
    <row r="24" spans="1:9" x14ac:dyDescent="0.25">
      <c r="A24" t="s">
        <v>8</v>
      </c>
    </row>
    <row r="25" spans="1:9" x14ac:dyDescent="0.25">
      <c r="A25" t="s">
        <v>5</v>
      </c>
      <c r="B25">
        <v>0.5</v>
      </c>
      <c r="C25">
        <v>0.88800000000000001</v>
      </c>
    </row>
    <row r="26" spans="1:9" x14ac:dyDescent="0.25">
      <c r="A26" t="s">
        <v>6</v>
      </c>
      <c r="B26">
        <v>8.5000000000000006E-3</v>
      </c>
      <c r="C26">
        <v>0.25</v>
      </c>
    </row>
    <row r="27" spans="1:9" x14ac:dyDescent="0.25">
      <c r="A27" t="s">
        <v>7</v>
      </c>
      <c r="B27">
        <v>9.8070000000000004</v>
      </c>
    </row>
    <row r="29" spans="1:9" x14ac:dyDescent="0.25">
      <c r="B29" s="1">
        <f>C25*(B26^2)</f>
        <v>6.4158000000000005E-5</v>
      </c>
    </row>
    <row r="30" spans="1:9" x14ac:dyDescent="0.25">
      <c r="B30" s="1">
        <f>B27*(F19^2)</f>
        <v>258.76107296666669</v>
      </c>
      <c r="C30" s="1">
        <f>B27*(F20^2)</f>
        <v>317.51241270000003</v>
      </c>
      <c r="D30" s="1">
        <f>B27*(F21^2)</f>
        <v>416.47332416666666</v>
      </c>
      <c r="E30" s="1">
        <f>B27*(F22^2)</f>
        <v>492.05260416666664</v>
      </c>
      <c r="F30" s="1">
        <f>B27*(F23^2)</f>
        <v>506.04392416666673</v>
      </c>
    </row>
    <row r="31" spans="1:9" x14ac:dyDescent="0.25">
      <c r="B31">
        <f>2*B19</f>
        <v>0.6</v>
      </c>
      <c r="C31">
        <f>2*B20</f>
        <v>0.8</v>
      </c>
      <c r="D31">
        <f>2*B21</f>
        <v>1</v>
      </c>
      <c r="E31">
        <f>2*B22</f>
        <v>1.2</v>
      </c>
      <c r="F31">
        <f>2*B23</f>
        <v>1.4</v>
      </c>
    </row>
    <row r="34" spans="1:12" x14ac:dyDescent="0.25">
      <c r="B34" s="2" t="s">
        <v>1</v>
      </c>
      <c r="C34" s="2" t="s">
        <v>0</v>
      </c>
      <c r="D34" s="2" t="s">
        <v>2</v>
      </c>
      <c r="E34" s="2" t="s">
        <v>3</v>
      </c>
      <c r="F34" s="2" t="s">
        <v>4</v>
      </c>
      <c r="G34" s="2" t="s">
        <v>10</v>
      </c>
      <c r="H34" s="6" t="s">
        <v>13</v>
      </c>
      <c r="I34" s="2" t="s">
        <v>9</v>
      </c>
      <c r="J34" s="2" t="s">
        <v>11</v>
      </c>
      <c r="K34" s="6" t="s">
        <v>13</v>
      </c>
      <c r="L34" s="2" t="s">
        <v>12</v>
      </c>
    </row>
    <row r="35" spans="1:12" x14ac:dyDescent="0.25">
      <c r="B35" s="2">
        <v>0.3</v>
      </c>
      <c r="C35" s="2">
        <v>10.5</v>
      </c>
      <c r="D35" s="2">
        <v>10.58</v>
      </c>
      <c r="E35" s="2">
        <v>10.63</v>
      </c>
      <c r="F35" s="5">
        <f>(C35+D35+E35)/3</f>
        <v>10.57</v>
      </c>
      <c r="G35" s="3">
        <f>B45*((B46/B47)-1)</f>
        <v>0.18767256958285114</v>
      </c>
      <c r="H35" s="3">
        <f>G35-G19</f>
        <v>0.16006740605052547</v>
      </c>
      <c r="I35" s="4">
        <f>(1/4*((C35-F35)^2+(D35-F35)^2+(E35-F35)^2))/SQRT(3)</f>
        <v>1.2413030787577091E-3</v>
      </c>
      <c r="J35" s="3">
        <f>((C41*(C42^2))/3)</f>
        <v>0.158215365</v>
      </c>
      <c r="K35" s="3">
        <f>J35-I19</f>
        <v>0.130465365</v>
      </c>
      <c r="L35" s="5">
        <f>-((K35-H35)/K35)</f>
        <v>0.22689578226777252</v>
      </c>
    </row>
    <row r="36" spans="1:12" x14ac:dyDescent="0.25">
      <c r="B36" s="2">
        <v>0.4</v>
      </c>
      <c r="C36" s="2">
        <v>11.5</v>
      </c>
      <c r="D36" s="2">
        <v>11.58</v>
      </c>
      <c r="E36" s="2">
        <v>11.62</v>
      </c>
      <c r="F36" s="5">
        <f t="shared" ref="F36:F39" si="4">(C36+D36+E36)/3</f>
        <v>11.566666666666665</v>
      </c>
      <c r="G36" s="3">
        <f>B45*((C46/C47)-1)</f>
        <v>0.16853943431979243</v>
      </c>
      <c r="H36" s="3">
        <f>G36-G20</f>
        <v>0.14313989060228419</v>
      </c>
      <c r="I36" s="4">
        <f>(1/4*((C36-F36)^2+(D36-F36)^2+(E36-F36)^2))/SQRT(3)</f>
        <v>1.0777205024872897E-3</v>
      </c>
      <c r="J36" s="3">
        <f>((C41*(C42^2))/3)</f>
        <v>0.158215365</v>
      </c>
      <c r="K36" s="3">
        <f>J36-I20</f>
        <v>0.130465365</v>
      </c>
      <c r="L36" s="5">
        <f>-((K36-H36)/K36)</f>
        <v>9.7148585007861568E-2</v>
      </c>
    </row>
    <row r="37" spans="1:12" x14ac:dyDescent="0.25">
      <c r="B37" s="2">
        <v>0.5</v>
      </c>
      <c r="C37" s="2">
        <v>12.9</v>
      </c>
      <c r="D37" s="2">
        <v>12.8</v>
      </c>
      <c r="E37" s="2">
        <v>12.82</v>
      </c>
      <c r="F37" s="5">
        <f t="shared" si="4"/>
        <v>12.840000000000002</v>
      </c>
      <c r="G37" s="3">
        <f>B45*((D46/D47)-1)</f>
        <v>0.1661503722775671</v>
      </c>
      <c r="H37" s="3">
        <f t="shared" ref="H37:H39" si="5">G37-G21</f>
        <v>0.1394944347456821</v>
      </c>
      <c r="I37" s="4">
        <f>(1/4*((C37-F37)^2+(D37-F37)^2+(E37-F37)^2))/SQRT(3)</f>
        <v>8.0829037686547234E-4</v>
      </c>
      <c r="J37" s="3">
        <f>((C41*(C42^2))/3)</f>
        <v>0.158215365</v>
      </c>
      <c r="K37" s="3">
        <f t="shared" ref="K37:K39" si="6">J37-I21</f>
        <v>0.130465365</v>
      </c>
      <c r="L37" s="5">
        <f t="shared" ref="L37:L39" si="7">-((K37-H37)/K37)</f>
        <v>6.9206641515026618E-2</v>
      </c>
    </row>
    <row r="38" spans="1:12" x14ac:dyDescent="0.25">
      <c r="A38" t="s">
        <v>8</v>
      </c>
      <c r="B38" s="2">
        <v>0.6</v>
      </c>
      <c r="C38" s="2">
        <v>15.06</v>
      </c>
      <c r="D38" s="2">
        <v>14.56</v>
      </c>
      <c r="E38" s="2">
        <v>14.42</v>
      </c>
      <c r="F38" s="5">
        <f t="shared" si="4"/>
        <v>14.68</v>
      </c>
      <c r="G38" s="3">
        <f>B45*((E46/E47)-1)</f>
        <v>0.18099399488533682</v>
      </c>
      <c r="H38" s="3">
        <f t="shared" si="5"/>
        <v>0.154750560403566</v>
      </c>
      <c r="I38" s="4">
        <f>(1/4*((C38-F38)^2+(D38-F38)^2+(E38-F38)^2))/SQRT(3)</f>
        <v>3.2678025236132856E-2</v>
      </c>
      <c r="J38" s="3">
        <f>((C41*(C42^2))/3)</f>
        <v>0.158215365</v>
      </c>
      <c r="K38" s="3">
        <f t="shared" si="6"/>
        <v>0.130465365</v>
      </c>
      <c r="L38" s="5">
        <f t="shared" si="7"/>
        <v>0.18614285410971712</v>
      </c>
    </row>
    <row r="39" spans="1:12" x14ac:dyDescent="0.25">
      <c r="A39" t="s">
        <v>8</v>
      </c>
      <c r="B39" s="2">
        <v>0.7</v>
      </c>
      <c r="C39" s="2">
        <v>15.67</v>
      </c>
      <c r="D39" s="2">
        <v>15.77</v>
      </c>
      <c r="E39" s="2">
        <v>15.62</v>
      </c>
      <c r="F39" s="5">
        <f t="shared" si="4"/>
        <v>15.686666666666666</v>
      </c>
      <c r="G39" s="3">
        <f>B45*((F46/F47)-1)</f>
        <v>0.17714187570277237</v>
      </c>
      <c r="H39" s="3">
        <f t="shared" si="5"/>
        <v>0.15401548649799737</v>
      </c>
      <c r="I39" s="4">
        <f>(1/4*((C39-F39)^2+(D39-F39)^2+(E39-F39)^2))/SQRT(3)</f>
        <v>1.6839382851364139E-3</v>
      </c>
      <c r="J39" s="3">
        <f>((C41*(C42^2))/3)</f>
        <v>0.158215365</v>
      </c>
      <c r="K39" s="3">
        <f t="shared" si="6"/>
        <v>0.130465365</v>
      </c>
      <c r="L39" s="5">
        <f t="shared" si="7"/>
        <v>0.18050860853374667</v>
      </c>
    </row>
    <row r="40" spans="1:12" x14ac:dyDescent="0.25">
      <c r="A40" t="s">
        <v>8</v>
      </c>
    </row>
    <row r="41" spans="1:12" x14ac:dyDescent="0.25">
      <c r="A41" t="s">
        <v>5</v>
      </c>
      <c r="B41">
        <v>0.2</v>
      </c>
      <c r="C41">
        <f>C9</f>
        <v>1.4232</v>
      </c>
    </row>
    <row r="42" spans="1:12" x14ac:dyDescent="0.25">
      <c r="A42" t="s">
        <v>6</v>
      </c>
      <c r="B42">
        <v>8.5000000000000006E-3</v>
      </c>
      <c r="C42">
        <v>0.57750000000000001</v>
      </c>
    </row>
    <row r="43" spans="1:12" x14ac:dyDescent="0.25">
      <c r="A43" t="s">
        <v>7</v>
      </c>
      <c r="B43">
        <v>9.8070000000000004</v>
      </c>
    </row>
    <row r="45" spans="1:12" x14ac:dyDescent="0.25">
      <c r="B45" s="1">
        <f>C41*(B42^2)</f>
        <v>1.0282620000000001E-4</v>
      </c>
    </row>
    <row r="46" spans="1:12" x14ac:dyDescent="0.25">
      <c r="B46" s="1">
        <f>B43*(F35^2)</f>
        <v>1095.6860943000001</v>
      </c>
      <c r="C46" s="1">
        <f>B43*(F36^2)</f>
        <v>1312.0567366666662</v>
      </c>
      <c r="D46" s="1">
        <f>B43*(F37^2)</f>
        <v>1616.8369392000004</v>
      </c>
      <c r="E46" s="1">
        <f>B43*(F38^2)</f>
        <v>2113.4320367999999</v>
      </c>
      <c r="F46" s="1">
        <f>B43*(F39^2)</f>
        <v>2413.2233094666663</v>
      </c>
    </row>
    <row r="47" spans="1:12" x14ac:dyDescent="0.25">
      <c r="B47">
        <f>2*B35</f>
        <v>0.6</v>
      </c>
      <c r="C47">
        <f>2*B36</f>
        <v>0.8</v>
      </c>
      <c r="D47">
        <f>2*B37</f>
        <v>1</v>
      </c>
      <c r="E47">
        <f>2*B38</f>
        <v>1.2</v>
      </c>
      <c r="F47">
        <f>2*B39</f>
        <v>1.4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 PC</dc:creator>
  <cp:lastModifiedBy>HOGAR PC</cp:lastModifiedBy>
  <dcterms:created xsi:type="dcterms:W3CDTF">2022-08-16T21:34:10Z</dcterms:created>
  <dcterms:modified xsi:type="dcterms:W3CDTF">2022-08-23T23:21:30Z</dcterms:modified>
</cp:coreProperties>
</file>