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Semestre\Modelos de Sistemas Mecatronicos\"/>
    </mc:Choice>
  </mc:AlternateContent>
  <xr:revisionPtr revIDLastSave="0" documentId="13_ncr:1_{3EEB4273-8926-44F8-B8EE-4813E9812C41}" xr6:coauthVersionLast="47" xr6:coauthVersionMax="47" xr10:uidLastSave="{00000000-0000-0000-0000-000000000000}"/>
  <bookViews>
    <workbookView xWindow="-120" yWindow="-120" windowWidth="20730" windowHeight="11760" xr2:uid="{EA2A147D-871B-4EAD-A182-84487A3040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D4" i="1"/>
  <c r="D5" i="1"/>
  <c r="E5" i="1" s="1"/>
  <c r="D6" i="1"/>
  <c r="D7" i="1"/>
  <c r="D8" i="1"/>
  <c r="D9" i="1"/>
  <c r="E9" i="1" s="1"/>
  <c r="D10" i="1"/>
  <c r="D11" i="1"/>
  <c r="E11" i="1" s="1"/>
  <c r="D12" i="1"/>
  <c r="E12" i="1" s="1"/>
  <c r="D13" i="1"/>
  <c r="D14" i="1"/>
  <c r="E14" i="1" s="1"/>
  <c r="D15" i="1"/>
  <c r="D16" i="1"/>
  <c r="D17" i="1"/>
  <c r="D18" i="1"/>
  <c r="D19" i="1"/>
  <c r="D20" i="1"/>
  <c r="D21" i="1"/>
  <c r="E21" i="1" s="1"/>
  <c r="D22" i="1"/>
  <c r="D23" i="1"/>
  <c r="D24" i="1"/>
  <c r="E24" i="1" s="1"/>
  <c r="D25" i="1"/>
  <c r="D26" i="1"/>
  <c r="D27" i="1"/>
  <c r="D28" i="1"/>
  <c r="D29" i="1"/>
  <c r="E26" i="1"/>
  <c r="E29" i="1"/>
  <c r="I3" i="1"/>
  <c r="I4" i="1"/>
  <c r="I5" i="1"/>
  <c r="I6" i="1"/>
  <c r="I7" i="1"/>
  <c r="I8" i="1"/>
  <c r="J8" i="1" s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J16" i="1" s="1"/>
  <c r="I17" i="1"/>
  <c r="I18" i="1"/>
  <c r="I19" i="1"/>
  <c r="I20" i="1"/>
  <c r="J20" i="1" s="1"/>
  <c r="I21" i="1"/>
  <c r="J21" i="1" s="1"/>
  <c r="I22" i="1"/>
  <c r="J22" i="1" s="1"/>
  <c r="I23" i="1"/>
  <c r="I24" i="1"/>
  <c r="I25" i="1"/>
  <c r="J25" i="1" s="1"/>
  <c r="I26" i="1"/>
  <c r="J26" i="1" s="1"/>
  <c r="I27" i="1"/>
  <c r="I28" i="1"/>
  <c r="I29" i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G16" i="1"/>
  <c r="G17" i="1"/>
  <c r="G18" i="1"/>
  <c r="G19" i="1"/>
  <c r="G20" i="1"/>
  <c r="G21" i="1"/>
  <c r="G22" i="1"/>
  <c r="G23" i="1"/>
  <c r="G24" i="1"/>
  <c r="G25" i="1"/>
  <c r="G26" i="1"/>
  <c r="H26" i="1" s="1"/>
  <c r="G27" i="1"/>
  <c r="G28" i="1"/>
  <c r="G29" i="1"/>
  <c r="G2" i="1"/>
  <c r="H2" i="1" s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3" i="1"/>
  <c r="C23" i="1" s="1"/>
  <c r="B24" i="1"/>
  <c r="C24" i="1" s="1"/>
  <c r="B25" i="1"/>
  <c r="B26" i="1"/>
  <c r="C26" i="1" s="1"/>
  <c r="B27" i="1"/>
  <c r="B28" i="1"/>
  <c r="B29" i="1"/>
  <c r="B2" i="1"/>
  <c r="C2" i="1" s="1"/>
  <c r="J12" i="1"/>
  <c r="J24" i="1"/>
  <c r="J11" i="1"/>
  <c r="J23" i="1"/>
  <c r="L3" i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L16" i="1"/>
  <c r="L17" i="1"/>
  <c r="L18" i="1"/>
  <c r="L19" i="1"/>
  <c r="L20" i="1"/>
  <c r="L21" i="1"/>
  <c r="L22" i="1"/>
  <c r="L23" i="1"/>
  <c r="L24" i="1"/>
  <c r="L25" i="1"/>
  <c r="L26" i="1"/>
  <c r="M26" i="1" s="1"/>
  <c r="L27" i="1"/>
  <c r="L28" i="1"/>
  <c r="L29" i="1"/>
  <c r="M29" i="1" s="1"/>
  <c r="L2" i="1"/>
  <c r="M2" i="1" s="1"/>
  <c r="N3" i="1"/>
  <c r="N4" i="1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N16" i="1"/>
  <c r="N17" i="1"/>
  <c r="N18" i="1"/>
  <c r="O18" i="1" s="1"/>
  <c r="N19" i="1"/>
  <c r="N20" i="1"/>
  <c r="N21" i="1"/>
  <c r="N22" i="1"/>
  <c r="N23" i="1"/>
  <c r="N24" i="1"/>
  <c r="O24" i="1" s="1"/>
  <c r="N25" i="1"/>
  <c r="N26" i="1"/>
  <c r="O26" i="1" s="1"/>
  <c r="N27" i="1"/>
  <c r="N28" i="1"/>
  <c r="N29" i="1"/>
  <c r="N2" i="1"/>
  <c r="O2" i="1" s="1"/>
  <c r="M11" i="1"/>
  <c r="M12" i="1"/>
  <c r="M18" i="1"/>
  <c r="M22" i="1"/>
  <c r="M23" i="1"/>
  <c r="M24" i="1"/>
  <c r="M6" i="1"/>
  <c r="O4" i="1"/>
  <c r="O9" i="1"/>
  <c r="O16" i="1"/>
  <c r="O21" i="1"/>
  <c r="O28" i="1"/>
  <c r="O5" i="1"/>
  <c r="O8" i="1"/>
  <c r="O13" i="1"/>
  <c r="O17" i="1"/>
  <c r="O23" i="1"/>
  <c r="O25" i="1"/>
  <c r="M5" i="1"/>
  <c r="M7" i="1"/>
  <c r="M8" i="1"/>
  <c r="M9" i="1"/>
  <c r="M13" i="1"/>
  <c r="M19" i="1"/>
  <c r="M20" i="1"/>
  <c r="M21" i="1"/>
  <c r="M25" i="1"/>
  <c r="J27" i="1"/>
  <c r="J29" i="1"/>
  <c r="H6" i="1"/>
  <c r="H10" i="1"/>
  <c r="H12" i="1"/>
  <c r="H21" i="1"/>
  <c r="H22" i="1"/>
  <c r="H24" i="1"/>
  <c r="J3" i="1"/>
  <c r="O6" i="1"/>
  <c r="C3" i="1"/>
  <c r="C27" i="1"/>
  <c r="E3" i="1"/>
  <c r="E4" i="1"/>
  <c r="E7" i="1"/>
  <c r="E13" i="1"/>
  <c r="E15" i="1"/>
  <c r="E16" i="1"/>
  <c r="E18" i="1"/>
  <c r="E19" i="1"/>
  <c r="E22" i="1"/>
  <c r="E27" i="1"/>
  <c r="E28" i="1"/>
  <c r="E10" i="1"/>
  <c r="E25" i="1"/>
  <c r="C8" i="1"/>
  <c r="E6" i="1"/>
  <c r="E8" i="1"/>
  <c r="E17" i="1"/>
  <c r="E20" i="1"/>
  <c r="E23" i="1"/>
  <c r="C4" i="1"/>
  <c r="C5" i="1"/>
  <c r="C6" i="1"/>
  <c r="C7" i="1"/>
  <c r="C13" i="1"/>
  <c r="C15" i="1"/>
  <c r="C16" i="1"/>
  <c r="C17" i="1"/>
  <c r="C18" i="1"/>
  <c r="C19" i="1"/>
  <c r="C20" i="1"/>
  <c r="C25" i="1"/>
  <c r="C28" i="1"/>
  <c r="C29" i="1"/>
  <c r="O3" i="1"/>
  <c r="O7" i="1"/>
  <c r="O10" i="1"/>
  <c r="O11" i="1"/>
  <c r="O15" i="1"/>
  <c r="O19" i="1"/>
  <c r="O20" i="1"/>
  <c r="O22" i="1"/>
  <c r="O27" i="1"/>
  <c r="O29" i="1"/>
  <c r="M3" i="1"/>
  <c r="M4" i="1"/>
  <c r="M10" i="1"/>
  <c r="M15" i="1"/>
  <c r="M16" i="1"/>
  <c r="M17" i="1"/>
  <c r="M27" i="1"/>
  <c r="M28" i="1"/>
  <c r="J4" i="1"/>
  <c r="J5" i="1"/>
  <c r="J6" i="1"/>
  <c r="J7" i="1"/>
  <c r="J15" i="1"/>
  <c r="J17" i="1"/>
  <c r="J18" i="1"/>
  <c r="J19" i="1"/>
  <c r="J28" i="1"/>
  <c r="H19" i="1"/>
  <c r="H20" i="1"/>
  <c r="H23" i="1"/>
  <c r="H25" i="1"/>
  <c r="H27" i="1"/>
  <c r="H28" i="1"/>
  <c r="H29" i="1"/>
  <c r="H3" i="1"/>
  <c r="H4" i="1"/>
  <c r="H5" i="1"/>
  <c r="H7" i="1"/>
  <c r="H8" i="1"/>
  <c r="H9" i="1"/>
  <c r="H11" i="1"/>
  <c r="H13" i="1"/>
  <c r="H15" i="1"/>
  <c r="H16" i="1"/>
  <c r="H17" i="1"/>
  <c r="H18" i="1"/>
</calcChain>
</file>

<file path=xl/sharedStrings.xml><?xml version="1.0" encoding="utf-8"?>
<sst xmlns="http://schemas.openxmlformats.org/spreadsheetml/2006/main" count="13" uniqueCount="5">
  <si>
    <t>Magnitud abs</t>
  </si>
  <si>
    <t>Magnitud (dB)</t>
  </si>
  <si>
    <t>Desfase (rad)</t>
  </si>
  <si>
    <t>Desfase (deg)</t>
  </si>
  <si>
    <t>Frecuencias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</si>
</sst>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"/>
    <numFmt numFmtId="170" formatCode="0.0000"/>
    <numFmt numFmtId="171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Magnitud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Hoja1!$C$2:$C$29</c:f>
              <c:numCache>
                <c:formatCode>0.000</c:formatCode>
                <c:ptCount val="28"/>
                <c:pt idx="0">
                  <c:v>13.968556273798177</c:v>
                </c:pt>
                <c:pt idx="1">
                  <c:v>7.9155864356143262</c:v>
                </c:pt>
                <c:pt idx="2">
                  <c:v>4.3403418255333337</c:v>
                </c:pt>
                <c:pt idx="3">
                  <c:v>1.767866867173324</c:v>
                </c:pt>
                <c:pt idx="4">
                  <c:v>-0.2632893872234916</c:v>
                </c:pt>
                <c:pt idx="5">
                  <c:v>-1.9578899003587324</c:v>
                </c:pt>
                <c:pt idx="6">
                  <c:v>-3.4244242103183682</c:v>
                </c:pt>
                <c:pt idx="7">
                  <c:v>-4.7269795453876826</c:v>
                </c:pt>
                <c:pt idx="8">
                  <c:v>-5.9063009525248154</c:v>
                </c:pt>
                <c:pt idx="9">
                  <c:v>-6.9897000433601884</c:v>
                </c:pt>
                <c:pt idx="10">
                  <c:v>-15.051499783199061</c:v>
                </c:pt>
                <c:pt idx="11">
                  <c:v>-20.681858617461618</c:v>
                </c:pt>
                <c:pt idx="12">
                  <c:v>-25.051499783199059</c:v>
                </c:pt>
                <c:pt idx="13">
                  <c:v>-28.603380065709935</c:v>
                </c:pt>
                <c:pt idx="14">
                  <c:v>-31.583624920952499</c:v>
                </c:pt>
                <c:pt idx="15">
                  <c:v>-34.144719496293028</c:v>
                </c:pt>
                <c:pt idx="16">
                  <c:v>-36.386888866901238</c:v>
                </c:pt>
                <c:pt idx="17">
                  <c:v>-38.379039445929422</c:v>
                </c:pt>
                <c:pt idx="18">
                  <c:v>-40.170333392987807</c:v>
                </c:pt>
                <c:pt idx="19">
                  <c:v>-52.08441356438567</c:v>
                </c:pt>
                <c:pt idx="20">
                  <c:v>-59.104109399146878</c:v>
                </c:pt>
                <c:pt idx="21">
                  <c:v>-64.09324346604069</c:v>
                </c:pt>
                <c:pt idx="22">
                  <c:v>-67.965743332104296</c:v>
                </c:pt>
                <c:pt idx="23">
                  <c:v>-71.130872830743129</c:v>
                </c:pt>
                <c:pt idx="24">
                  <c:v>-73.80746541538872</c:v>
                </c:pt>
                <c:pt idx="25">
                  <c:v>-76.126312972311496</c:v>
                </c:pt>
                <c:pt idx="26">
                  <c:v>-78.171844512308738</c:v>
                </c:pt>
                <c:pt idx="27">
                  <c:v>-80.001736830584647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73-4F8B-BE10-DF1AA7C0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01855"/>
        <c:axId val="1458706655"/>
      </c:scatterChart>
      <c:valAx>
        <c:axId val="1458701855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6655"/>
        <c:crosses val="autoZero"/>
        <c:crossBetween val="midCat"/>
      </c:valAx>
      <c:valAx>
        <c:axId val="14587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Magnitud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Desfase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Hoja1!$E$2:$E$29</c:f>
              <c:numCache>
                <c:formatCode>0.000</c:formatCode>
                <c:ptCount val="28"/>
                <c:pt idx="0">
                  <c:v>-87.137594773888253</c:v>
                </c:pt>
                <c:pt idx="1">
                  <c:v>-84.289406862500343</c:v>
                </c:pt>
                <c:pt idx="2">
                  <c:v>-81.469234390051881</c:v>
                </c:pt>
                <c:pt idx="3">
                  <c:v>-78.690067525979785</c:v>
                </c:pt>
                <c:pt idx="4">
                  <c:v>-75.963756532073532</c:v>
                </c:pt>
                <c:pt idx="5">
                  <c:v>-73.300755766006375</c:v>
                </c:pt>
                <c:pt idx="6">
                  <c:v>-70.709953780811276</c:v>
                </c:pt>
                <c:pt idx="7">
                  <c:v>-68.198590513648185</c:v>
                </c:pt>
                <c:pt idx="8">
                  <c:v>-65.772254682045826</c:v>
                </c:pt>
                <c:pt idx="9">
                  <c:v>-63.43494882292201</c:v>
                </c:pt>
                <c:pt idx="10">
                  <c:v>-45</c:v>
                </c:pt>
                <c:pt idx="11">
                  <c:v>-33.690067525979785</c:v>
                </c:pt>
                <c:pt idx="12">
                  <c:v>-26.56505117707799</c:v>
                </c:pt>
                <c:pt idx="13">
                  <c:v>-21.801409486351812</c:v>
                </c:pt>
                <c:pt idx="14">
                  <c:v>-18.43494882292201</c:v>
                </c:pt>
                <c:pt idx="15">
                  <c:v>-15.945395900922856</c:v>
                </c:pt>
                <c:pt idx="16">
                  <c:v>-14.036243467926477</c:v>
                </c:pt>
                <c:pt idx="17">
                  <c:v>-12.528807709151511</c:v>
                </c:pt>
                <c:pt idx="18">
                  <c:v>-11.309932474020213</c:v>
                </c:pt>
                <c:pt idx="19">
                  <c:v>-5.710593137499643</c:v>
                </c:pt>
                <c:pt idx="20">
                  <c:v>-3.8140748342903548</c:v>
                </c:pt>
                <c:pt idx="21">
                  <c:v>-2.8624052261117474</c:v>
                </c:pt>
                <c:pt idx="22">
                  <c:v>-2.2906100426385296</c:v>
                </c:pt>
                <c:pt idx="23">
                  <c:v>-1.9091524329963763</c:v>
                </c:pt>
                <c:pt idx="24">
                  <c:v>-1.6365770416167182</c:v>
                </c:pt>
                <c:pt idx="25">
                  <c:v>-1.4320961841646465</c:v>
                </c:pt>
                <c:pt idx="26">
                  <c:v>-1.2730300200567113</c:v>
                </c:pt>
                <c:pt idx="27">
                  <c:v>-1.1457628381751035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65-436B-B035-80401056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04335"/>
        <c:axId val="1728904815"/>
      </c:scatterChart>
      <c:valAx>
        <c:axId val="1728904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815"/>
        <c:crosses val="autoZero"/>
        <c:crossBetween val="midCat"/>
      </c:valAx>
      <c:valAx>
        <c:axId val="17289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Magnitud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Hoja1!$H$2:$H$29</c:f>
              <c:numCache>
                <c:formatCode>0.000</c:formatCode>
                <c:ptCount val="28"/>
                <c:pt idx="0">
                  <c:v>-6.0366709212902956</c:v>
                </c:pt>
                <c:pt idx="1">
                  <c:v>-6.0849116529854106</c:v>
                </c:pt>
                <c:pt idx="2">
                  <c:v>-6.165422876371407</c:v>
                </c:pt>
                <c:pt idx="3">
                  <c:v>-6.2784309569264005</c:v>
                </c:pt>
                <c:pt idx="4">
                  <c:v>-6.4243741579962972</c:v>
                </c:pt>
                <c:pt idx="5">
                  <c:v>-6.6040209603331235</c:v>
                </c:pt>
                <c:pt idx="6">
                  <c:v>-6.8186179666615887</c:v>
                </c:pt>
                <c:pt idx="7">
                  <c:v>-7.0700635788536035</c:v>
                </c:pt>
                <c:pt idx="8">
                  <c:v>-7.3611002884607082</c:v>
                </c:pt>
                <c:pt idx="9">
                  <c:v>-7.6955107862172598</c:v>
                </c:pt>
                <c:pt idx="10">
                  <c:v>-14.345689040341988</c:v>
                </c:pt>
                <c:pt idx="11">
                  <c:v>-14.320066872695982</c:v>
                </c:pt>
                <c:pt idx="12">
                  <c:v>-14.314811569105881</c:v>
                </c:pt>
                <c:pt idx="13">
                  <c:v>-15.329790721846631</c:v>
                </c:pt>
                <c:pt idx="14">
                  <c:v>-16.467271110374362</c:v>
                </c:pt>
                <c:pt idx="15">
                  <c:v>-17.553025588561898</c:v>
                </c:pt>
                <c:pt idx="16">
                  <c:v>-18.554157710367885</c:v>
                </c:pt>
                <c:pt idx="17">
                  <c:v>-19.470735366970999</c:v>
                </c:pt>
                <c:pt idx="18">
                  <c:v>-20.310818250480985</c:v>
                </c:pt>
                <c:pt idx="19">
                  <c:v>-26.097003010421844</c:v>
                </c:pt>
                <c:pt idx="20">
                  <c:v>-29.576281998011016</c:v>
                </c:pt>
                <c:pt idx="21">
                  <c:v>-32.060224933344799</c:v>
                </c:pt>
                <c:pt idx="22">
                  <c:v>-33.991570440472394</c:v>
                </c:pt>
                <c:pt idx="23">
                  <c:v>-35.57147449252858</c:v>
                </c:pt>
                <c:pt idx="24">
                  <c:v>-36.908167634271393</c:v>
                </c:pt>
                <c:pt idx="25">
                  <c:v>-38.066551375098314</c:v>
                </c:pt>
                <c:pt idx="26">
                  <c:v>-39.088604311738145</c:v>
                </c:pt>
                <c:pt idx="27">
                  <c:v>-40.003040691609954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6-45C4-8783-1B395D21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01855"/>
        <c:axId val="1458706655"/>
      </c:scatterChart>
      <c:valAx>
        <c:axId val="1458701855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6655"/>
        <c:crosses val="autoZero"/>
        <c:crossBetween val="midCat"/>
      </c:valAx>
      <c:valAx>
        <c:axId val="14587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Magnitud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Desfase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Hoja1!$J$2:$J$29</c:f>
              <c:numCache>
                <c:formatCode>0.000</c:formatCode>
                <c:ptCount val="28"/>
                <c:pt idx="0">
                  <c:v>0.58084865523743978</c:v>
                </c:pt>
                <c:pt idx="1">
                  <c:v>1.20911897018665</c:v>
                </c:pt>
                <c:pt idx="2">
                  <c:v>1.9326274955102432</c:v>
                </c:pt>
                <c:pt idx="3">
                  <c:v>2.8000374831937425</c:v>
                </c:pt>
                <c:pt idx="4">
                  <c:v>3.8614205291960215</c:v>
                </c:pt>
                <c:pt idx="5">
                  <c:v>5.1689736041811241</c:v>
                </c:pt>
                <c:pt idx="6">
                  <c:v>6.7779273919149903</c:v>
                </c:pt>
                <c:pt idx="7">
                  <c:v>8.7476710702964269</c:v>
                </c:pt>
                <c:pt idx="8">
                  <c:v>11.143107655360566</c:v>
                </c:pt>
                <c:pt idx="9">
                  <c:v>14.036243467926477</c:v>
                </c:pt>
                <c:pt idx="10">
                  <c:v>94.398705354995528</c:v>
                </c:pt>
                <c:pt idx="11">
                  <c:v>30.51023740611555</c:v>
                </c:pt>
                <c:pt idx="12">
                  <c:v>60.554571270074419</c:v>
                </c:pt>
                <c:pt idx="13">
                  <c:v>71.200114841347343</c:v>
                </c:pt>
                <c:pt idx="14">
                  <c:v>76.319626362695402</c:v>
                </c:pt>
                <c:pt idx="15">
                  <c:v>79.255788877637613</c:v>
                </c:pt>
                <c:pt idx="16">
                  <c:v>81.141502322270242</c:v>
                </c:pt>
                <c:pt idx="17">
                  <c:v>82.450702411729736</c:v>
                </c:pt>
                <c:pt idx="18">
                  <c:v>83.412268476897708</c:v>
                </c:pt>
                <c:pt idx="19">
                  <c:v>87.029624015853884</c:v>
                </c:pt>
                <c:pt idx="20">
                  <c:v>88.058945607201565</c:v>
                </c:pt>
                <c:pt idx="21">
                  <c:v>88.554458300175426</c:v>
                </c:pt>
                <c:pt idx="22">
                  <c:v>88.847356161289341</c:v>
                </c:pt>
                <c:pt idx="23">
                  <c:v>89.041177660223383</c:v>
                </c:pt>
                <c:pt idx="24">
                  <c:v>89.179037868638119</c:v>
                </c:pt>
                <c:pt idx="25">
                  <c:v>89.282160942434786</c:v>
                </c:pt>
                <c:pt idx="26">
                  <c:v>89.362227207331614</c:v>
                </c:pt>
                <c:pt idx="27">
                  <c:v>89.426201693684916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5-4F9A-B16F-D9FC9069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04335"/>
        <c:axId val="1728904815"/>
      </c:scatterChart>
      <c:valAx>
        <c:axId val="1728904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815"/>
        <c:crosses val="autoZero"/>
        <c:crossBetween val="midCat"/>
      </c:valAx>
      <c:valAx>
        <c:axId val="17289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Magnitud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Hoja1!$M$2:$M$29</c:f>
              <c:numCache>
                <c:formatCode>0.000</c:formatCode>
                <c:ptCount val="28"/>
                <c:pt idx="0">
                  <c:v>-64.731440217372779</c:v>
                </c:pt>
                <c:pt idx="1">
                  <c:v>-46.292849601005628</c:v>
                </c:pt>
                <c:pt idx="2">
                  <c:v>-35.133633071865809</c:v>
                </c:pt>
                <c:pt idx="3">
                  <c:v>-26.869090810365176</c:v>
                </c:pt>
                <c:pt idx="4">
                  <c:v>-20.157891397092573</c:v>
                </c:pt>
                <c:pt idx="5">
                  <c:v>-14.425404759057523</c:v>
                </c:pt>
                <c:pt idx="6">
                  <c:v>-9.3793039027381138</c:v>
                </c:pt>
                <c:pt idx="7">
                  <c:v>-4.8534126207264965</c:v>
                </c:pt>
                <c:pt idx="8">
                  <c:v>-0.74558462525867231</c:v>
                </c:pt>
                <c:pt idx="9">
                  <c:v>3.0102999566398116</c:v>
                </c:pt>
                <c:pt idx="10">
                  <c:v>26.474175931849061</c:v>
                </c:pt>
                <c:pt idx="11">
                  <c:v>34.986039184541603</c:v>
                </c:pt>
                <c:pt idx="12">
                  <c:v>39.94835413081482</c:v>
                </c:pt>
                <c:pt idx="13">
                  <c:v>43.736816252571352</c:v>
                </c:pt>
                <c:pt idx="14">
                  <c:v>46.843894875306553</c:v>
                </c:pt>
                <c:pt idx="15">
                  <c:v>49.482516851426503</c:v>
                </c:pt>
                <c:pt idx="16">
                  <c:v>51.775822803777523</c:v>
                </c:pt>
                <c:pt idx="17">
                  <c:v>53.803521190202559</c:v>
                </c:pt>
                <c:pt idx="18">
                  <c:v>55.620525973340037</c:v>
                </c:pt>
                <c:pt idx="19">
                  <c:v>67.618685941548179</c:v>
                </c:pt>
                <c:pt idx="20">
                  <c:v>74.654306515087256</c:v>
                </c:pt>
                <c:pt idx="21">
                  <c:v>79.649042975745616</c:v>
                </c:pt>
                <c:pt idx="22">
                  <c:v>83.524141095954221</c:v>
                </c:pt>
                <c:pt idx="23">
                  <c:v>86.690683367621972</c:v>
                </c:pt>
                <c:pt idx="24">
                  <c:v>89.368128279742479</c:v>
                </c:pt>
                <c:pt idx="25">
                  <c:v>91.687529219588768</c:v>
                </c:pt>
                <c:pt idx="26">
                  <c:v>93.733440243463832</c:v>
                </c:pt>
                <c:pt idx="27">
                  <c:v>95.563604047468147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7-449A-B456-90325401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01855"/>
        <c:axId val="1458706655"/>
      </c:scatterChart>
      <c:valAx>
        <c:axId val="1458701855"/>
        <c:scaling>
          <c:logBase val="10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6655"/>
        <c:crosses val="autoZero"/>
        <c:crossBetween val="midCat"/>
      </c:valAx>
      <c:valAx>
        <c:axId val="14587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Magnitud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8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Hoja1!$O$1</c:f>
              <c:strCache>
                <c:ptCount val="1"/>
                <c:pt idx="0">
                  <c:v>Desfase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Hoja1!$A$2:$A$29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xVal>
          <c:yVal>
            <c:numRef>
              <c:f>Hoja1!$O$2:$O$29</c:f>
              <c:numCache>
                <c:formatCode>0.000</c:formatCode>
                <c:ptCount val="28"/>
                <c:pt idx="0">
                  <c:v>89.994072850624903</c:v>
                </c:pt>
                <c:pt idx="1">
                  <c:v>90.063791717920736</c:v>
                </c:pt>
                <c:pt idx="2">
                  <c:v>90.220529495335185</c:v>
                </c:pt>
                <c:pt idx="3">
                  <c:v>90.523652038003917</c:v>
                </c:pt>
                <c:pt idx="4">
                  <c:v>91.022946849352181</c:v>
                </c:pt>
                <c:pt idx="5">
                  <c:v>91.767380176012637</c:v>
                </c:pt>
                <c:pt idx="6">
                  <c:v>92.80522542753063</c:v>
                </c:pt>
                <c:pt idx="7">
                  <c:v>94.183313258534326</c:v>
                </c:pt>
                <c:pt idx="8">
                  <c:v>95.945504638130103</c:v>
                </c:pt>
                <c:pt idx="9">
                  <c:v>98.130096624578044</c:v>
                </c:pt>
                <c:pt idx="10">
                  <c:v>138.81407457850563</c:v>
                </c:pt>
                <c:pt idx="11">
                  <c:v>165.46554488287254</c:v>
                </c:pt>
                <c:pt idx="12">
                  <c:v>173.75808564363248</c:v>
                </c:pt>
                <c:pt idx="13">
                  <c:v>176.7947840660101</c:v>
                </c:pt>
                <c:pt idx="14">
                  <c:v>178.14384195134542</c:v>
                </c:pt>
                <c:pt idx="15">
                  <c:v>178.83086067153204</c:v>
                </c:pt>
                <c:pt idx="16">
                  <c:v>179.21670806610152</c:v>
                </c:pt>
                <c:pt idx="17">
                  <c:v>179.44985167232974</c:v>
                </c:pt>
                <c:pt idx="18">
                  <c:v>179.59893609393845</c:v>
                </c:pt>
                <c:pt idx="19">
                  <c:v>179.94986620571765</c:v>
                </c:pt>
                <c:pt idx="20">
                  <c:v>179.98514553897715</c:v>
                </c:pt>
                <c:pt idx="21">
                  <c:v>179.99373327414065</c:v>
                </c:pt>
                <c:pt idx="22">
                  <c:v>179.99679143635061</c:v>
                </c:pt>
                <c:pt idx="23">
                  <c:v>179.99814319233124</c:v>
                </c:pt>
                <c:pt idx="24">
                  <c:v>179.99883069837742</c:v>
                </c:pt>
                <c:pt idx="25">
                  <c:v>179.9992166592645</c:v>
                </c:pt>
                <c:pt idx="26">
                  <c:v>179.99944983476468</c:v>
                </c:pt>
                <c:pt idx="27">
                  <c:v>179.99959892954342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4-4A2F-8F3B-7D7A541D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04335"/>
        <c:axId val="1728904815"/>
      </c:scatterChart>
      <c:valAx>
        <c:axId val="1728904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815"/>
        <c:crosses val="autoZero"/>
        <c:crossBetween val="midCat"/>
      </c:valAx>
      <c:valAx>
        <c:axId val="17289048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89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29</xdr:row>
      <xdr:rowOff>130288</xdr:rowOff>
    </xdr:from>
    <xdr:to>
      <xdr:col>4</xdr:col>
      <xdr:colOff>802822</xdr:colOff>
      <xdr:row>44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75B331-3554-13A6-C558-3417857D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45072</xdr:colOff>
      <xdr:row>44</xdr:row>
      <xdr:rowOff>176211</xdr:rowOff>
    </xdr:from>
    <xdr:to>
      <xdr:col>4</xdr:col>
      <xdr:colOff>809624</xdr:colOff>
      <xdr:row>59</xdr:row>
      <xdr:rowOff>61911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67D26-4F19-8D6B-D812-CE039F0C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103909</xdr:colOff>
      <xdr:row>29</xdr:row>
      <xdr:rowOff>173182</xdr:rowOff>
    </xdr:from>
    <xdr:to>
      <xdr:col>10</xdr:col>
      <xdr:colOff>723363</xdr:colOff>
      <xdr:row>45</xdr:row>
      <xdr:rowOff>15680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DCB721-7145-4AE0-A772-13548B55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103909</xdr:colOff>
      <xdr:row>45</xdr:row>
      <xdr:rowOff>39506</xdr:rowOff>
    </xdr:from>
    <xdr:to>
      <xdr:col>10</xdr:col>
      <xdr:colOff>729916</xdr:colOff>
      <xdr:row>59</xdr:row>
      <xdr:rowOff>115706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84333C-CCD6-4236-8DE9-BEBCBA8AF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673882</xdr:colOff>
      <xdr:row>45</xdr:row>
      <xdr:rowOff>32998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E836FC-BDCE-4113-B3D1-A11A6C40D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54430</xdr:rowOff>
    </xdr:from>
    <xdr:to>
      <xdr:col>16</xdr:col>
      <xdr:colOff>680435</xdr:colOff>
      <xdr:row>59</xdr:row>
      <xdr:rowOff>130630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86B0CE-FE46-4A36-89EB-8B246316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021A-8D8A-4792-90B6-515CFC3E86B3}">
  <dimension ref="A1:O29"/>
  <sheetViews>
    <sheetView tabSelected="1" zoomScale="70" zoomScaleNormal="70" workbookViewId="0">
      <selection activeCell="R16" sqref="R16"/>
    </sheetView>
  </sheetViews>
  <sheetFormatPr baseColWidth="10" defaultRowHeight="15" x14ac:dyDescent="0.25"/>
  <cols>
    <col min="1" max="1" width="19.140625" customWidth="1"/>
    <col min="2" max="2" width="14.42578125" customWidth="1"/>
    <col min="3" max="3" width="14" customWidth="1"/>
    <col min="4" max="4" width="14.28515625" customWidth="1"/>
    <col min="5" max="5" width="14.42578125" customWidth="1"/>
    <col min="7" max="7" width="14.5703125" customWidth="1"/>
    <col min="8" max="8" width="15" customWidth="1"/>
    <col min="9" max="9" width="13.7109375" customWidth="1"/>
    <col min="10" max="10" width="14.5703125" customWidth="1"/>
    <col min="12" max="12" width="14.5703125" customWidth="1"/>
    <col min="13" max="13" width="14.28515625" customWidth="1"/>
    <col min="14" max="14" width="13.85546875" customWidth="1"/>
    <col min="15" max="15" width="14.28515625" customWidth="1"/>
  </cols>
  <sheetData>
    <row r="1" spans="1:1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>
        <v>0.1</v>
      </c>
      <c r="B2" s="3">
        <f>(SQRT((-1)^2 + (0)^2))/(SQRT((-A2^2)^2 + (2*A2)^2))</f>
        <v>4.9937616943892227</v>
      </c>
      <c r="C2" s="3">
        <f>20 *LOG10(B2)</f>
        <v>13.968556273798177</v>
      </c>
      <c r="D2" s="3">
        <f>ATAN(0/-1)-ATAN((2*A2)/(-A2^2))</f>
        <v>-1.5208379310729538</v>
      </c>
      <c r="E2" s="3">
        <f>(180*D2)/PI()</f>
        <v>-87.137594773888253</v>
      </c>
      <c r="F2" s="3"/>
      <c r="G2" s="1">
        <f>(SQRT(((5-A2^2))^2+(A2)^2))/(SQRT((10)^2+((-A2^3)+(A2))^2))</f>
        <v>0.49907573373548203</v>
      </c>
      <c r="H2" s="3">
        <f>20 *LOG10(G2)</f>
        <v>-6.0366709212902956</v>
      </c>
      <c r="I2" s="3">
        <f>ATAN(A2/(5-A2^2))-ATAN((-A2^3+A2)/10)</f>
        <v>1.0137721489674728E-2</v>
      </c>
      <c r="J2" s="3">
        <f>(180*I2)/PI()</f>
        <v>0.58084865523743978</v>
      </c>
      <c r="K2" s="3"/>
      <c r="L2" s="2">
        <f>(SQRT(((0)^2) + (((6*A2^5)+(4*A2^3))^2)))/(SQRT(((7)^2) + ((-A2^3)^2)))</f>
        <v>5.7999999408163297E-4</v>
      </c>
      <c r="M2" s="3">
        <f>20 *LOG10(L2)</f>
        <v>-64.731440217372779</v>
      </c>
      <c r="N2" s="3">
        <f>(ATAN(((6*A2^5)+(4*A2^3))/(0.000001)))-(ATAN((-A2^3)/(7)))</f>
        <v>1.5706928785230436</v>
      </c>
      <c r="O2" s="3">
        <f>(180*N2)/PI()</f>
        <v>89.994072850624903</v>
      </c>
    </row>
    <row r="3" spans="1:15" x14ac:dyDescent="0.25">
      <c r="A3">
        <v>0.2</v>
      </c>
      <c r="B3" s="3">
        <f t="shared" ref="B3:B29" si="0">(SQRT((-1)^2 + (0)^2))/(SQRT((-A3^2)^2 + (2*A3)^2))</f>
        <v>2.4875929755249726</v>
      </c>
      <c r="C3" s="3">
        <f t="shared" ref="C3:C29" si="1">20 *LOG10(B3)</f>
        <v>7.9155864356143262</v>
      </c>
      <c r="D3" s="3">
        <f t="shared" ref="D3:D29" si="2">ATAN(0/-1)-ATAN((2*A3)/(-A3^2))</f>
        <v>-1.4711276743037345</v>
      </c>
      <c r="E3" s="3">
        <f t="shared" ref="E3:E29" si="3">(180*D3)/PI()</f>
        <v>-84.289406862500343</v>
      </c>
      <c r="F3" s="3"/>
      <c r="G3" s="1">
        <f t="shared" ref="G3:G29" si="4">(SQRT(((5-A3^2))^2+(A3)^2))/(SQRT((10)^2+((-A3^3)+(A3))^2))</f>
        <v>0.49631159031422301</v>
      </c>
      <c r="H3" s="3">
        <f t="shared" ref="H3:H29" si="5">20 *LOG10(G3)</f>
        <v>-6.0849116529854106</v>
      </c>
      <c r="I3" s="3">
        <f t="shared" ref="I3:I29" si="6">ATAN(A3/(5-A3^2))-ATAN((-A3^3+A3)/10)</f>
        <v>2.1103107078080198E-2</v>
      </c>
      <c r="J3" s="3">
        <f t="shared" ref="J3:J29" si="7">(180*I3)/PI()</f>
        <v>1.20911897018665</v>
      </c>
      <c r="K3" s="3"/>
      <c r="L3" s="2">
        <f t="shared" ref="L3:L29" si="8">(SQRT(((0)^2) + (((6*A3^5)+(4*A3^3))^2)))/(SQRT(((7)^2) + ((-A3^3)^2)))</f>
        <v>4.8457111211692811E-3</v>
      </c>
      <c r="M3" s="3">
        <f t="shared" ref="M3:M29" si="9">20 *LOG10(L3)</f>
        <v>-46.292849601005628</v>
      </c>
      <c r="N3" s="3">
        <f t="shared" ref="N3:N29" si="10">(ATAN(((6*A3^5)+(4*A3^3))/(0.000001)))-(ATAN((-A3^3)/(7)))</f>
        <v>1.5719097023081168</v>
      </c>
      <c r="O3" s="3">
        <f t="shared" ref="O3:O29" si="11">(180*N3)/PI()</f>
        <v>90.063791717920736</v>
      </c>
    </row>
    <row r="4" spans="1:15" x14ac:dyDescent="0.25">
      <c r="A4">
        <v>0.3</v>
      </c>
      <c r="B4" s="3">
        <f t="shared" si="0"/>
        <v>1.6482272547804959</v>
      </c>
      <c r="C4" s="3">
        <f t="shared" si="1"/>
        <v>4.3403418255333337</v>
      </c>
      <c r="D4" s="3">
        <f t="shared" si="2"/>
        <v>-1.4219063791853994</v>
      </c>
      <c r="E4" s="3">
        <f t="shared" si="3"/>
        <v>-81.469234390051881</v>
      </c>
      <c r="F4" s="3"/>
      <c r="G4" s="1">
        <f t="shared" si="4"/>
        <v>0.49173243567055347</v>
      </c>
      <c r="H4" s="3">
        <f t="shared" si="5"/>
        <v>-6.165422876371407</v>
      </c>
      <c r="I4" s="3">
        <f t="shared" si="6"/>
        <v>3.3730713011225669E-2</v>
      </c>
      <c r="J4" s="3">
        <f t="shared" si="7"/>
        <v>1.9326274955102432</v>
      </c>
      <c r="K4" s="3"/>
      <c r="L4" s="2">
        <f t="shared" si="8"/>
        <v>1.7511298309296049E-2</v>
      </c>
      <c r="M4" s="3">
        <f t="shared" si="9"/>
        <v>-35.133633071865809</v>
      </c>
      <c r="N4" s="3">
        <f t="shared" si="10"/>
        <v>1.5746452925862571</v>
      </c>
      <c r="O4" s="3">
        <f t="shared" si="11"/>
        <v>90.220529495335185</v>
      </c>
    </row>
    <row r="5" spans="1:15" x14ac:dyDescent="0.25">
      <c r="A5">
        <v>0.4</v>
      </c>
      <c r="B5" s="3">
        <f t="shared" si="0"/>
        <v>1.2257258446136501</v>
      </c>
      <c r="C5" s="3">
        <f t="shared" si="1"/>
        <v>1.767866867173324</v>
      </c>
      <c r="D5" s="3">
        <f t="shared" si="2"/>
        <v>-1.3734007669450159</v>
      </c>
      <c r="E5" s="3">
        <f t="shared" si="3"/>
        <v>-78.690067525979785</v>
      </c>
      <c r="F5" s="3"/>
      <c r="G5" s="1">
        <f t="shared" si="4"/>
        <v>0.48537617193437821</v>
      </c>
      <c r="H5" s="3">
        <f t="shared" si="5"/>
        <v>-6.2784309569264005</v>
      </c>
      <c r="I5" s="3">
        <f t="shared" si="6"/>
        <v>4.8869873260986199E-2</v>
      </c>
      <c r="J5" s="3">
        <f t="shared" si="7"/>
        <v>2.8000374831937425</v>
      </c>
      <c r="K5" s="3"/>
      <c r="L5" s="2">
        <f t="shared" si="8"/>
        <v>4.5346676162202712E-2</v>
      </c>
      <c r="M5" s="3">
        <f t="shared" si="9"/>
        <v>-26.869090810365176</v>
      </c>
      <c r="N5" s="3">
        <f t="shared" si="10"/>
        <v>1.5799357789928434</v>
      </c>
      <c r="O5" s="3">
        <f t="shared" si="11"/>
        <v>90.523652038003917</v>
      </c>
    </row>
    <row r="6" spans="1:15" x14ac:dyDescent="0.25">
      <c r="A6">
        <v>0.5</v>
      </c>
      <c r="B6" s="3">
        <f t="shared" si="0"/>
        <v>0.97014250014533188</v>
      </c>
      <c r="C6" s="3">
        <f t="shared" si="1"/>
        <v>-0.2632893872234916</v>
      </c>
      <c r="D6" s="3">
        <f t="shared" si="2"/>
        <v>-1.3258176636680326</v>
      </c>
      <c r="E6" s="3">
        <f t="shared" si="3"/>
        <v>-75.963756532073532</v>
      </c>
      <c r="F6" s="3"/>
      <c r="G6" s="1">
        <f t="shared" si="4"/>
        <v>0.47728885353771189</v>
      </c>
      <c r="H6" s="3">
        <f t="shared" si="5"/>
        <v>-6.4243741579962972</v>
      </c>
      <c r="I6" s="3">
        <f t="shared" si="6"/>
        <v>6.7394502038572404E-2</v>
      </c>
      <c r="J6" s="3">
        <f t="shared" si="7"/>
        <v>3.8614205291960215</v>
      </c>
      <c r="K6" s="3"/>
      <c r="L6" s="2">
        <f t="shared" si="8"/>
        <v>9.8198630292856179E-2</v>
      </c>
      <c r="M6" s="3">
        <f t="shared" si="9"/>
        <v>-20.157891397092573</v>
      </c>
      <c r="N6" s="3">
        <f t="shared" si="10"/>
        <v>1.5886501173889946</v>
      </c>
      <c r="O6" s="3">
        <f t="shared" si="11"/>
        <v>91.022946849352181</v>
      </c>
    </row>
    <row r="7" spans="1:15" x14ac:dyDescent="0.25">
      <c r="A7">
        <v>0.6</v>
      </c>
      <c r="B7" s="3">
        <f t="shared" si="0"/>
        <v>0.79818857101762619</v>
      </c>
      <c r="C7" s="3">
        <f t="shared" si="1"/>
        <v>-1.9578899003587324</v>
      </c>
      <c r="D7" s="3">
        <f t="shared" si="2"/>
        <v>-1.2793395323170296</v>
      </c>
      <c r="E7" s="3">
        <f t="shared" si="3"/>
        <v>-73.300755766006375</v>
      </c>
      <c r="F7" s="3"/>
      <c r="G7" s="1">
        <f t="shared" si="4"/>
        <v>0.46751866269164011</v>
      </c>
      <c r="H7" s="3">
        <f t="shared" si="5"/>
        <v>-6.6040209603331235</v>
      </c>
      <c r="I7" s="3">
        <f t="shared" si="6"/>
        <v>9.0215608341638748E-2</v>
      </c>
      <c r="J7" s="3">
        <f t="shared" si="7"/>
        <v>5.1689736041811241</v>
      </c>
      <c r="K7" s="3"/>
      <c r="L7" s="2">
        <f t="shared" si="8"/>
        <v>0.18998957097554012</v>
      </c>
      <c r="M7" s="3">
        <f t="shared" si="9"/>
        <v>-14.425404759057523</v>
      </c>
      <c r="N7" s="3">
        <f t="shared" si="10"/>
        <v>1.6016429300007942</v>
      </c>
      <c r="O7" s="3">
        <f t="shared" si="11"/>
        <v>91.767380176012637</v>
      </c>
    </row>
    <row r="8" spans="1:15" x14ac:dyDescent="0.25">
      <c r="A8">
        <v>0.7</v>
      </c>
      <c r="B8" s="3">
        <f t="shared" si="0"/>
        <v>0.67418454026144103</v>
      </c>
      <c r="C8" s="3">
        <f t="shared" si="1"/>
        <v>-3.4244242103183682</v>
      </c>
      <c r="D8" s="3">
        <f t="shared" si="2"/>
        <v>-1.2341215074081695</v>
      </c>
      <c r="E8" s="3">
        <f t="shared" si="3"/>
        <v>-70.709953780811276</v>
      </c>
      <c r="F8" s="3"/>
      <c r="G8" s="1">
        <f t="shared" si="4"/>
        <v>0.45610948288356051</v>
      </c>
      <c r="H8" s="3">
        <f t="shared" si="5"/>
        <v>-6.8186179666615887</v>
      </c>
      <c r="I8" s="3">
        <f t="shared" si="6"/>
        <v>0.11829714945002867</v>
      </c>
      <c r="J8" s="3">
        <f t="shared" si="7"/>
        <v>6.7779273919149903</v>
      </c>
      <c r="K8" s="3"/>
      <c r="L8" s="2">
        <f t="shared" si="8"/>
        <v>0.33965249164402261</v>
      </c>
      <c r="M8" s="3">
        <f t="shared" si="9"/>
        <v>-9.3793039027381138</v>
      </c>
      <c r="N8" s="3">
        <f t="shared" si="10"/>
        <v>1.6197567467659717</v>
      </c>
      <c r="O8" s="3">
        <f t="shared" si="11"/>
        <v>92.80522542753063</v>
      </c>
    </row>
    <row r="9" spans="1:15" x14ac:dyDescent="0.25">
      <c r="A9">
        <v>0.8</v>
      </c>
      <c r="B9" s="3">
        <f t="shared" si="0"/>
        <v>0.58029793180328693</v>
      </c>
      <c r="C9" s="3">
        <f t="shared" si="1"/>
        <v>-4.7269795453876826</v>
      </c>
      <c r="D9" s="3">
        <f t="shared" si="2"/>
        <v>-1.1902899496825317</v>
      </c>
      <c r="E9" s="3">
        <f t="shared" si="3"/>
        <v>-68.198590513648185</v>
      </c>
      <c r="F9" s="3"/>
      <c r="G9" s="1">
        <f t="shared" si="4"/>
        <v>0.44309497111705026</v>
      </c>
      <c r="H9" s="3">
        <f t="shared" si="5"/>
        <v>-7.0700635788536035</v>
      </c>
      <c r="I9" s="3">
        <f t="shared" si="6"/>
        <v>0.15267566205812899</v>
      </c>
      <c r="J9" s="3">
        <f t="shared" si="7"/>
        <v>8.7476710702964269</v>
      </c>
      <c r="K9" s="3"/>
      <c r="L9" s="2">
        <f t="shared" si="8"/>
        <v>0.57191221049798036</v>
      </c>
      <c r="M9" s="3">
        <f t="shared" si="9"/>
        <v>-4.8534126207264965</v>
      </c>
      <c r="N9" s="3">
        <f t="shared" si="10"/>
        <v>1.6438089167986534</v>
      </c>
      <c r="O9" s="3">
        <f t="shared" si="11"/>
        <v>94.183313258534326</v>
      </c>
    </row>
    <row r="10" spans="1:15" x14ac:dyDescent="0.25">
      <c r="A10">
        <v>0.9</v>
      </c>
      <c r="B10" s="3">
        <f t="shared" si="0"/>
        <v>0.50662305843061461</v>
      </c>
      <c r="C10" s="3">
        <f t="shared" si="1"/>
        <v>-5.9063009525248154</v>
      </c>
      <c r="D10" s="3">
        <f t="shared" si="2"/>
        <v>-1.1479424006619559</v>
      </c>
      <c r="E10" s="3">
        <f t="shared" si="3"/>
        <v>-65.772254682045826</v>
      </c>
      <c r="F10" s="3"/>
      <c r="G10" s="1">
        <f t="shared" si="4"/>
        <v>0.42849423728456082</v>
      </c>
      <c r="H10" s="3">
        <f t="shared" si="5"/>
        <v>-7.3611002884607082</v>
      </c>
      <c r="I10" s="3">
        <f t="shared" si="6"/>
        <v>0.19448391749022742</v>
      </c>
      <c r="J10" s="3">
        <f t="shared" si="7"/>
        <v>11.143107655360566</v>
      </c>
      <c r="K10" s="3"/>
      <c r="L10" s="2">
        <f t="shared" si="8"/>
        <v>0.91774234087672701</v>
      </c>
      <c r="M10" s="3">
        <f t="shared" si="9"/>
        <v>-0.74558462525867231</v>
      </c>
      <c r="N10" s="3">
        <f t="shared" si="10"/>
        <v>1.6745649584228608</v>
      </c>
      <c r="O10" s="3">
        <f t="shared" si="11"/>
        <v>95.945504638130103</v>
      </c>
    </row>
    <row r="11" spans="1:15" x14ac:dyDescent="0.25">
      <c r="A11">
        <v>1</v>
      </c>
      <c r="B11" s="3">
        <f t="shared" si="0"/>
        <v>0.44721359549995793</v>
      </c>
      <c r="C11" s="3">
        <f t="shared" si="1"/>
        <v>-6.9897000433601884</v>
      </c>
      <c r="D11" s="3">
        <f t="shared" si="2"/>
        <v>-1.1071487177940904</v>
      </c>
      <c r="E11" s="3">
        <f t="shared" si="3"/>
        <v>-63.43494882292201</v>
      </c>
      <c r="F11" s="3"/>
      <c r="G11" s="1">
        <f t="shared" si="4"/>
        <v>0.41231056256176607</v>
      </c>
      <c r="H11" s="3">
        <f t="shared" si="5"/>
        <v>-7.6955107862172598</v>
      </c>
      <c r="I11" s="3">
        <f t="shared" si="6"/>
        <v>0.24497866312686414</v>
      </c>
      <c r="J11" s="3">
        <f t="shared" si="7"/>
        <v>14.036243467926477</v>
      </c>
      <c r="K11" s="3"/>
      <c r="L11" s="2">
        <f t="shared" si="8"/>
        <v>1.4142135623730949</v>
      </c>
      <c r="M11" s="3">
        <f t="shared" si="9"/>
        <v>3.0102999566398116</v>
      </c>
      <c r="N11" s="3">
        <f t="shared" si="10"/>
        <v>1.7126932813990607</v>
      </c>
      <c r="O11" s="3">
        <f t="shared" si="11"/>
        <v>98.130096624578044</v>
      </c>
    </row>
    <row r="12" spans="1:15" x14ac:dyDescent="0.25">
      <c r="A12">
        <v>2</v>
      </c>
      <c r="B12" s="3">
        <f t="shared" si="0"/>
        <v>0.17677669529663687</v>
      </c>
      <c r="C12" s="3">
        <f t="shared" si="1"/>
        <v>-15.051499783199061</v>
      </c>
      <c r="D12" s="3">
        <f t="shared" si="2"/>
        <v>-0.78539816339744828</v>
      </c>
      <c r="E12" s="3">
        <f t="shared" si="3"/>
        <v>-45</v>
      </c>
      <c r="F12" s="3"/>
      <c r="G12" s="1">
        <f t="shared" si="4"/>
        <v>0.1917412472118426</v>
      </c>
      <c r="H12" s="3">
        <f t="shared" si="5"/>
        <v>-14.345689040341988</v>
      </c>
      <c r="I12" s="3">
        <f t="shared" si="6"/>
        <v>1.6475682180646745</v>
      </c>
      <c r="J12" s="3">
        <f t="shared" si="7"/>
        <v>94.398705354995528</v>
      </c>
      <c r="K12" s="3"/>
      <c r="L12" s="2">
        <f t="shared" si="8"/>
        <v>21.072147451792578</v>
      </c>
      <c r="M12" s="3">
        <f t="shared" si="9"/>
        <v>26.474175931849061</v>
      </c>
      <c r="N12" s="3">
        <f t="shared" si="10"/>
        <v>2.4227626495038832</v>
      </c>
      <c r="O12" s="3">
        <f t="shared" si="11"/>
        <v>138.81407457850563</v>
      </c>
    </row>
    <row r="13" spans="1:15" x14ac:dyDescent="0.25">
      <c r="A13">
        <v>3</v>
      </c>
      <c r="B13" s="3">
        <f t="shared" si="0"/>
        <v>9.2450032704204849E-2</v>
      </c>
      <c r="C13" s="3">
        <f t="shared" si="1"/>
        <v>-20.681858617461618</v>
      </c>
      <c r="D13" s="3">
        <f t="shared" si="2"/>
        <v>-0.5880026035475675</v>
      </c>
      <c r="E13" s="3">
        <f t="shared" si="3"/>
        <v>-33.690067525979785</v>
      </c>
      <c r="F13" s="3"/>
      <c r="G13" s="1">
        <f t="shared" si="4"/>
        <v>0.19230769230769232</v>
      </c>
      <c r="H13" s="3">
        <f t="shared" si="5"/>
        <v>-14.320066872695982</v>
      </c>
      <c r="I13" s="3">
        <f t="shared" si="6"/>
        <v>0.53250409830185064</v>
      </c>
      <c r="J13" s="3">
        <f t="shared" si="7"/>
        <v>30.51023740611555</v>
      </c>
      <c r="K13" s="3"/>
      <c r="L13" s="2">
        <f t="shared" si="8"/>
        <v>56.143820093616448</v>
      </c>
      <c r="M13" s="3">
        <f t="shared" si="9"/>
        <v>34.986039184541603</v>
      </c>
      <c r="N13" s="3">
        <f t="shared" si="10"/>
        <v>2.8879185568125809</v>
      </c>
      <c r="O13" s="3">
        <f t="shared" si="11"/>
        <v>165.46554488287254</v>
      </c>
    </row>
    <row r="14" spans="1:15" x14ac:dyDescent="0.25">
      <c r="A14">
        <v>4</v>
      </c>
      <c r="B14" s="3">
        <f t="shared" si="0"/>
        <v>5.5901699437494741E-2</v>
      </c>
      <c r="C14" s="3">
        <f t="shared" si="1"/>
        <v>-25.051499783199059</v>
      </c>
      <c r="D14" s="3">
        <f t="shared" si="2"/>
        <v>-0.46364760900080609</v>
      </c>
      <c r="E14" s="3">
        <f t="shared" si="3"/>
        <v>-26.56505117707799</v>
      </c>
      <c r="F14" s="3"/>
      <c r="G14" s="1">
        <f t="shared" si="4"/>
        <v>0.19242408120354124</v>
      </c>
      <c r="H14" s="3">
        <f t="shared" si="5"/>
        <v>-14.314811569105881</v>
      </c>
      <c r="I14" s="3">
        <f t="shared" si="6"/>
        <v>1.056876645796363</v>
      </c>
      <c r="J14" s="3">
        <f t="shared" si="7"/>
        <v>60.554571270074419</v>
      </c>
      <c r="K14" s="3"/>
      <c r="L14" s="2">
        <f t="shared" si="8"/>
        <v>99.407169175437559</v>
      </c>
      <c r="M14" s="3">
        <f t="shared" si="9"/>
        <v>39.94835413081482</v>
      </c>
      <c r="N14" s="3">
        <f t="shared" si="10"/>
        <v>3.0326506964436772</v>
      </c>
      <c r="O14" s="3">
        <f t="shared" si="11"/>
        <v>173.75808564363248</v>
      </c>
    </row>
    <row r="15" spans="1:15" x14ac:dyDescent="0.25">
      <c r="A15">
        <v>5</v>
      </c>
      <c r="B15" s="3">
        <f t="shared" si="0"/>
        <v>3.7139067635410375E-2</v>
      </c>
      <c r="C15" s="3">
        <f t="shared" si="1"/>
        <v>-28.603380065709935</v>
      </c>
      <c r="D15" s="3">
        <f t="shared" si="2"/>
        <v>-0.3805063771123649</v>
      </c>
      <c r="E15" s="3">
        <f t="shared" si="3"/>
        <v>-21.801409486351812</v>
      </c>
      <c r="F15" s="3"/>
      <c r="G15" s="1">
        <f t="shared" si="4"/>
        <v>0.17120264258353671</v>
      </c>
      <c r="H15" s="3">
        <f t="shared" si="5"/>
        <v>-15.329790721846631</v>
      </c>
      <c r="I15" s="3">
        <f t="shared" si="6"/>
        <v>1.2426764317795911</v>
      </c>
      <c r="J15" s="3">
        <f t="shared" si="7"/>
        <v>71.200114841347343</v>
      </c>
      <c r="K15" s="3"/>
      <c r="L15" s="2">
        <f t="shared" si="8"/>
        <v>153.7590944619831</v>
      </c>
      <c r="M15" s="3">
        <f t="shared" si="9"/>
        <v>43.736816252571352</v>
      </c>
      <c r="N15" s="3">
        <f t="shared" si="10"/>
        <v>3.0856510823042842</v>
      </c>
      <c r="O15" s="3">
        <f t="shared" si="11"/>
        <v>176.7947840660101</v>
      </c>
    </row>
    <row r="16" spans="1:15" x14ac:dyDescent="0.25">
      <c r="A16">
        <v>6</v>
      </c>
      <c r="B16" s="3">
        <f t="shared" si="0"/>
        <v>2.6352313834736494E-2</v>
      </c>
      <c r="C16" s="3">
        <f t="shared" si="1"/>
        <v>-31.583624920952499</v>
      </c>
      <c r="D16" s="3">
        <f t="shared" si="2"/>
        <v>-0.32175055439664219</v>
      </c>
      <c r="E16" s="3">
        <f t="shared" si="3"/>
        <v>-18.43494882292201</v>
      </c>
      <c r="F16" s="3"/>
      <c r="G16" s="1">
        <f t="shared" si="4"/>
        <v>0.15018841861466167</v>
      </c>
      <c r="H16" s="3">
        <f t="shared" si="5"/>
        <v>-16.467271110374362</v>
      </c>
      <c r="I16" s="3">
        <f t="shared" si="6"/>
        <v>1.3320287639208988</v>
      </c>
      <c r="J16" s="3">
        <f t="shared" si="7"/>
        <v>76.319626362695402</v>
      </c>
      <c r="K16" s="3"/>
      <c r="L16" s="2">
        <f t="shared" si="8"/>
        <v>219.88456451224042</v>
      </c>
      <c r="M16" s="3">
        <f t="shared" si="9"/>
        <v>46.843894875306553</v>
      </c>
      <c r="N16" s="3">
        <f t="shared" si="10"/>
        <v>3.1091965842033775</v>
      </c>
      <c r="O16" s="3">
        <f t="shared" si="11"/>
        <v>178.14384195134542</v>
      </c>
    </row>
    <row r="17" spans="1:15" x14ac:dyDescent="0.25">
      <c r="A17">
        <v>7</v>
      </c>
      <c r="B17" s="3">
        <f t="shared" si="0"/>
        <v>1.9622937706955574E-2</v>
      </c>
      <c r="C17" s="3">
        <f t="shared" si="1"/>
        <v>-34.144719496293028</v>
      </c>
      <c r="D17" s="3">
        <f t="shared" si="2"/>
        <v>-0.27829965900511133</v>
      </c>
      <c r="E17" s="3">
        <f t="shared" si="3"/>
        <v>-15.945395900922856</v>
      </c>
      <c r="F17" s="3"/>
      <c r="G17" s="1">
        <f t="shared" si="4"/>
        <v>0.13254053539160982</v>
      </c>
      <c r="H17" s="3">
        <f t="shared" si="5"/>
        <v>-17.553025588561898</v>
      </c>
      <c r="I17" s="3">
        <f t="shared" si="6"/>
        <v>1.3832744671802775</v>
      </c>
      <c r="J17" s="3">
        <f t="shared" si="7"/>
        <v>79.255788877637613</v>
      </c>
      <c r="K17" s="3"/>
      <c r="L17" s="2">
        <f t="shared" si="8"/>
        <v>297.93796190210696</v>
      </c>
      <c r="M17" s="3">
        <f t="shared" si="9"/>
        <v>49.482516851426503</v>
      </c>
      <c r="N17" s="3">
        <f t="shared" si="10"/>
        <v>3.1211873228934719</v>
      </c>
      <c r="O17" s="3">
        <f t="shared" si="11"/>
        <v>178.83086067153204</v>
      </c>
    </row>
    <row r="18" spans="1:15" x14ac:dyDescent="0.25">
      <c r="A18">
        <v>8</v>
      </c>
      <c r="B18" s="3">
        <f t="shared" si="0"/>
        <v>1.5158476564770811E-2</v>
      </c>
      <c r="C18" s="3">
        <f t="shared" si="1"/>
        <v>-36.386888866901238</v>
      </c>
      <c r="D18" s="3">
        <f t="shared" si="2"/>
        <v>-0.24497866312686414</v>
      </c>
      <c r="E18" s="3">
        <f t="shared" si="3"/>
        <v>-14.036243467926477</v>
      </c>
      <c r="F18" s="3"/>
      <c r="G18" s="1">
        <f t="shared" si="4"/>
        <v>0.11811148081467161</v>
      </c>
      <c r="H18" s="3">
        <f t="shared" si="5"/>
        <v>-18.554157710367885</v>
      </c>
      <c r="I18" s="3">
        <f t="shared" si="6"/>
        <v>1.4161863755382409</v>
      </c>
      <c r="J18" s="3">
        <f t="shared" si="7"/>
        <v>81.141502322270242</v>
      </c>
      <c r="K18" s="3"/>
      <c r="L18" s="2">
        <f t="shared" si="8"/>
        <v>387.96374257064736</v>
      </c>
      <c r="M18" s="3">
        <f t="shared" si="9"/>
        <v>51.775822803777523</v>
      </c>
      <c r="N18" s="3">
        <f t="shared" si="10"/>
        <v>3.1279216303389505</v>
      </c>
      <c r="O18" s="3">
        <f t="shared" si="11"/>
        <v>179.21670806610152</v>
      </c>
    </row>
    <row r="19" spans="1:15" x14ac:dyDescent="0.25">
      <c r="A19">
        <v>9</v>
      </c>
      <c r="B19" s="3">
        <f t="shared" si="0"/>
        <v>1.2051692101036455E-2</v>
      </c>
      <c r="C19" s="3">
        <f t="shared" si="1"/>
        <v>-38.379039445929422</v>
      </c>
      <c r="D19" s="3">
        <f t="shared" si="2"/>
        <v>-0.21866894587394195</v>
      </c>
      <c r="E19" s="3">
        <f t="shared" si="3"/>
        <v>-12.528807709151511</v>
      </c>
      <c r="F19" s="3"/>
      <c r="G19" s="1">
        <f t="shared" si="4"/>
        <v>0.10628285980047492</v>
      </c>
      <c r="H19" s="3">
        <f t="shared" si="5"/>
        <v>-19.470735366970999</v>
      </c>
      <c r="I19" s="3">
        <f t="shared" si="6"/>
        <v>1.4390362276667132</v>
      </c>
      <c r="J19" s="3">
        <f t="shared" si="7"/>
        <v>82.450702411729736</v>
      </c>
      <c r="K19" s="3"/>
      <c r="L19" s="2">
        <f t="shared" si="8"/>
        <v>489.97741203652197</v>
      </c>
      <c r="M19" s="3">
        <f t="shared" si="9"/>
        <v>53.803521190202559</v>
      </c>
      <c r="N19" s="3">
        <f t="shared" si="10"/>
        <v>3.1319907538976066</v>
      </c>
      <c r="O19" s="3">
        <f t="shared" si="11"/>
        <v>179.44985167232974</v>
      </c>
    </row>
    <row r="20" spans="1:15" x14ac:dyDescent="0.25">
      <c r="A20">
        <v>10</v>
      </c>
      <c r="B20" s="3">
        <f t="shared" si="0"/>
        <v>9.8058067569092022E-3</v>
      </c>
      <c r="C20" s="3">
        <f t="shared" si="1"/>
        <v>-40.170333392987807</v>
      </c>
      <c r="D20" s="3">
        <f t="shared" si="2"/>
        <v>-0.19739555984988078</v>
      </c>
      <c r="E20" s="3">
        <f t="shared" si="3"/>
        <v>-11.309932474020213</v>
      </c>
      <c r="F20" s="3"/>
      <c r="G20" s="1">
        <f t="shared" si="4"/>
        <v>9.6484841439611724E-2</v>
      </c>
      <c r="H20" s="3">
        <f t="shared" si="5"/>
        <v>-20.310818250480985</v>
      </c>
      <c r="I20" s="3">
        <f t="shared" si="6"/>
        <v>1.4558187214793408</v>
      </c>
      <c r="J20" s="3">
        <f t="shared" si="7"/>
        <v>83.412268476897708</v>
      </c>
      <c r="K20" s="3"/>
      <c r="L20" s="2">
        <f t="shared" si="8"/>
        <v>603.98520254380435</v>
      </c>
      <c r="M20" s="3">
        <f t="shared" si="9"/>
        <v>55.620525973340037</v>
      </c>
      <c r="N20" s="3">
        <f t="shared" si="10"/>
        <v>3.1345927679181096</v>
      </c>
      <c r="O20" s="3">
        <f t="shared" si="11"/>
        <v>179.59893609393845</v>
      </c>
    </row>
    <row r="21" spans="1:15" x14ac:dyDescent="0.25">
      <c r="A21">
        <v>20</v>
      </c>
      <c r="B21" s="3">
        <f t="shared" si="0"/>
        <v>2.4875929755249727E-3</v>
      </c>
      <c r="C21" s="3">
        <f t="shared" si="1"/>
        <v>-52.08441356438567</v>
      </c>
      <c r="D21" s="3">
        <f t="shared" si="2"/>
        <v>-9.9668652491162038E-2</v>
      </c>
      <c r="E21" s="3">
        <f t="shared" si="3"/>
        <v>-5.710593137499643</v>
      </c>
      <c r="F21" s="3"/>
      <c r="G21" s="1">
        <f t="shared" si="4"/>
        <v>4.9562117101734714E-2</v>
      </c>
      <c r="H21" s="3">
        <f t="shared" si="5"/>
        <v>-26.097003010421844</v>
      </c>
      <c r="I21" s="3">
        <f t="shared" si="6"/>
        <v>1.5189534858493801</v>
      </c>
      <c r="J21" s="3">
        <f t="shared" si="7"/>
        <v>87.029624015853884</v>
      </c>
      <c r="K21" s="3"/>
      <c r="L21" s="2">
        <f t="shared" si="8"/>
        <v>2403.9990797192781</v>
      </c>
      <c r="M21" s="3">
        <f t="shared" si="9"/>
        <v>67.618685941548179</v>
      </c>
      <c r="N21" s="3">
        <f t="shared" si="10"/>
        <v>3.1407176538130486</v>
      </c>
      <c r="O21" s="3">
        <f t="shared" si="11"/>
        <v>179.94986620571765</v>
      </c>
    </row>
    <row r="22" spans="1:15" x14ac:dyDescent="0.25">
      <c r="A22">
        <v>30</v>
      </c>
      <c r="B22" s="3">
        <f t="shared" si="0"/>
        <v>1.1086501753962321E-3</v>
      </c>
      <c r="C22" s="3">
        <f t="shared" si="1"/>
        <v>-59.104109399146878</v>
      </c>
      <c r="D22" s="3">
        <f t="shared" si="2"/>
        <v>-6.6568163775823808E-2</v>
      </c>
      <c r="E22" s="3">
        <f t="shared" si="3"/>
        <v>-3.8140748342903548</v>
      </c>
      <c r="F22" s="3"/>
      <c r="G22" s="1">
        <f t="shared" si="4"/>
        <v>3.3203655565037613E-2</v>
      </c>
      <c r="H22" s="3">
        <f t="shared" si="5"/>
        <v>-29.576281998011016</v>
      </c>
      <c r="I22" s="3">
        <f t="shared" si="6"/>
        <v>1.5369185366802645</v>
      </c>
      <c r="J22" s="3">
        <f t="shared" si="7"/>
        <v>88.058945607201565</v>
      </c>
      <c r="K22" s="3"/>
      <c r="L22" s="2">
        <f t="shared" si="8"/>
        <v>5403.9998183840971</v>
      </c>
      <c r="M22" s="3">
        <f t="shared" si="9"/>
        <v>74.654306515087256</v>
      </c>
      <c r="N22" s="3">
        <f t="shared" si="10"/>
        <v>3.1413333943363355</v>
      </c>
      <c r="O22" s="3">
        <f t="shared" si="11"/>
        <v>179.98514553897715</v>
      </c>
    </row>
    <row r="23" spans="1:15" x14ac:dyDescent="0.25">
      <c r="A23">
        <v>40</v>
      </c>
      <c r="B23" s="3">
        <f t="shared" si="0"/>
        <v>6.2422021179865293E-4</v>
      </c>
      <c r="C23" s="3">
        <f t="shared" si="1"/>
        <v>-64.09324346604069</v>
      </c>
      <c r="D23" s="3">
        <f t="shared" si="2"/>
        <v>-4.9958395721942765E-2</v>
      </c>
      <c r="E23" s="3">
        <f t="shared" si="3"/>
        <v>-2.8624052261117474</v>
      </c>
      <c r="F23" s="3"/>
      <c r="G23" s="1">
        <f t="shared" si="4"/>
        <v>2.4945301267357421E-2</v>
      </c>
      <c r="H23" s="3">
        <f t="shared" si="5"/>
        <v>-32.060224933344799</v>
      </c>
      <c r="I23" s="3">
        <f t="shared" si="6"/>
        <v>1.5455668646580822</v>
      </c>
      <c r="J23" s="3">
        <f t="shared" si="7"/>
        <v>88.554458300175426</v>
      </c>
      <c r="K23" s="3"/>
      <c r="L23" s="2">
        <f t="shared" si="8"/>
        <v>9603.9999425541992</v>
      </c>
      <c r="M23" s="3">
        <f t="shared" si="9"/>
        <v>79.649042975745616</v>
      </c>
      <c r="N23" s="3">
        <f t="shared" si="10"/>
        <v>3.1414832785902278</v>
      </c>
      <c r="O23" s="3">
        <f t="shared" si="11"/>
        <v>179.99373327414065</v>
      </c>
    </row>
    <row r="24" spans="1:15" x14ac:dyDescent="0.25">
      <c r="A24">
        <v>50</v>
      </c>
      <c r="B24" s="3">
        <f t="shared" si="0"/>
        <v>3.9968038348871574E-4</v>
      </c>
      <c r="C24" s="3">
        <f t="shared" si="1"/>
        <v>-67.965743332104296</v>
      </c>
      <c r="D24" s="3">
        <f t="shared" si="2"/>
        <v>-3.9978687123290044E-2</v>
      </c>
      <c r="E24" s="3">
        <f t="shared" si="3"/>
        <v>-2.2906100426385296</v>
      </c>
      <c r="F24" s="3"/>
      <c r="G24" s="1">
        <f t="shared" si="4"/>
        <v>1.9971996348306577E-2</v>
      </c>
      <c r="H24" s="3">
        <f t="shared" si="5"/>
        <v>-33.991570440472394</v>
      </c>
      <c r="I24" s="3">
        <f t="shared" si="6"/>
        <v>1.5506788967065692</v>
      </c>
      <c r="J24" s="3">
        <f t="shared" si="7"/>
        <v>88.847356161289341</v>
      </c>
      <c r="K24" s="3"/>
      <c r="L24" s="2">
        <f t="shared" si="8"/>
        <v>15003.999976473729</v>
      </c>
      <c r="M24" s="3">
        <f t="shared" si="9"/>
        <v>83.524141095954221</v>
      </c>
      <c r="N24" s="3">
        <f t="shared" si="10"/>
        <v>3.141536653589851</v>
      </c>
      <c r="O24" s="3">
        <f t="shared" si="11"/>
        <v>179.99679143635061</v>
      </c>
    </row>
    <row r="25" spans="1:15" x14ac:dyDescent="0.25">
      <c r="A25">
        <v>60</v>
      </c>
      <c r="B25" s="3">
        <f t="shared" si="0"/>
        <v>2.776235852719873E-4</v>
      </c>
      <c r="C25" s="3">
        <f t="shared" si="1"/>
        <v>-71.130872830743129</v>
      </c>
      <c r="D25" s="3">
        <f t="shared" si="2"/>
        <v>-3.3320995878247196E-2</v>
      </c>
      <c r="E25" s="3">
        <f t="shared" si="3"/>
        <v>-1.9091524329963763</v>
      </c>
      <c r="F25" s="3"/>
      <c r="G25" s="1">
        <f t="shared" si="4"/>
        <v>1.6650461501771335E-2</v>
      </c>
      <c r="H25" s="3">
        <f t="shared" si="5"/>
        <v>-35.57147449252858</v>
      </c>
      <c r="I25" s="3">
        <f t="shared" si="6"/>
        <v>1.5540617200241187</v>
      </c>
      <c r="J25" s="3">
        <f t="shared" si="7"/>
        <v>89.041177660223383</v>
      </c>
      <c r="K25" s="3"/>
      <c r="L25" s="2">
        <f t="shared" si="8"/>
        <v>21603.999988655309</v>
      </c>
      <c r="M25" s="3">
        <f t="shared" si="9"/>
        <v>86.690683367621972</v>
      </c>
      <c r="N25" s="3">
        <f t="shared" si="10"/>
        <v>3.1415602461823968</v>
      </c>
      <c r="O25" s="3">
        <f t="shared" si="11"/>
        <v>179.99814319233124</v>
      </c>
    </row>
    <row r="26" spans="1:15" x14ac:dyDescent="0.25">
      <c r="A26">
        <v>70</v>
      </c>
      <c r="B26" s="3">
        <f t="shared" si="0"/>
        <v>2.039983849919785E-4</v>
      </c>
      <c r="C26" s="3">
        <f t="shared" si="1"/>
        <v>-73.80746541538872</v>
      </c>
      <c r="D26" s="3">
        <f t="shared" si="2"/>
        <v>-2.8563657838759995E-2</v>
      </c>
      <c r="E26" s="3">
        <f t="shared" si="3"/>
        <v>-1.6365770416167182</v>
      </c>
      <c r="F26" s="3"/>
      <c r="G26" s="1">
        <f t="shared" si="4"/>
        <v>1.4275509529810711E-2</v>
      </c>
      <c r="H26" s="3">
        <f t="shared" si="5"/>
        <v>-36.908167634271393</v>
      </c>
      <c r="I26" s="3">
        <f t="shared" si="6"/>
        <v>1.5564678345684415</v>
      </c>
      <c r="J26" s="3">
        <f t="shared" si="7"/>
        <v>89.179037868638119</v>
      </c>
      <c r="K26" s="3"/>
      <c r="L26" s="2">
        <f t="shared" si="8"/>
        <v>29403.999993876714</v>
      </c>
      <c r="M26" s="3">
        <f t="shared" si="9"/>
        <v>89.368128279742479</v>
      </c>
      <c r="N26" s="3">
        <f t="shared" si="10"/>
        <v>3.1415722454265307</v>
      </c>
      <c r="O26" s="3">
        <f t="shared" si="11"/>
        <v>179.99883069837742</v>
      </c>
    </row>
    <row r="27" spans="1:15" x14ac:dyDescent="0.25">
      <c r="A27">
        <v>80</v>
      </c>
      <c r="B27" s="3">
        <f t="shared" si="0"/>
        <v>1.5620119475126917E-4</v>
      </c>
      <c r="C27" s="3">
        <f t="shared" si="1"/>
        <v>-76.126312972311496</v>
      </c>
      <c r="D27" s="3">
        <f t="shared" si="2"/>
        <v>-2.4994793618920159E-2</v>
      </c>
      <c r="E27" s="3">
        <f t="shared" si="3"/>
        <v>-1.4320961841646465</v>
      </c>
      <c r="F27" s="3"/>
      <c r="G27" s="1">
        <f t="shared" si="4"/>
        <v>1.2493163717250004E-2</v>
      </c>
      <c r="H27" s="3">
        <f t="shared" si="5"/>
        <v>-38.066551375098314</v>
      </c>
      <c r="I27" s="3">
        <f t="shared" si="6"/>
        <v>1.5582676717409703</v>
      </c>
      <c r="J27" s="3">
        <f t="shared" si="7"/>
        <v>89.282160942434786</v>
      </c>
      <c r="K27" s="3"/>
      <c r="L27" s="2">
        <f t="shared" si="8"/>
        <v>38403.999996410756</v>
      </c>
      <c r="M27" s="3">
        <f t="shared" si="9"/>
        <v>91.687529219588768</v>
      </c>
      <c r="N27" s="3">
        <f t="shared" si="10"/>
        <v>3.1415789817147939</v>
      </c>
      <c r="O27" s="3">
        <f t="shared" si="11"/>
        <v>179.9992166592645</v>
      </c>
    </row>
    <row r="28" spans="1:15" x14ac:dyDescent="0.25">
      <c r="A28">
        <v>90</v>
      </c>
      <c r="B28" s="3">
        <f t="shared" si="0"/>
        <v>1.2342631825081605E-4</v>
      </c>
      <c r="C28" s="3">
        <f t="shared" si="1"/>
        <v>-78.171844512308738</v>
      </c>
      <c r="D28" s="3">
        <f t="shared" si="2"/>
        <v>-2.2218565326719061E-2</v>
      </c>
      <c r="E28" s="3">
        <f t="shared" si="3"/>
        <v>-1.2730300200567113</v>
      </c>
      <c r="F28" s="3"/>
      <c r="G28" s="1">
        <f t="shared" si="4"/>
        <v>1.1106309822352571E-2</v>
      </c>
      <c r="H28" s="3">
        <f t="shared" si="5"/>
        <v>-39.088604311738145</v>
      </c>
      <c r="I28" s="3">
        <f t="shared" si="6"/>
        <v>1.559665091683194</v>
      </c>
      <c r="J28" s="3">
        <f t="shared" si="7"/>
        <v>89.362227207331614</v>
      </c>
      <c r="K28" s="3"/>
      <c r="L28" s="2">
        <f t="shared" si="8"/>
        <v>48603.999997759303</v>
      </c>
      <c r="M28" s="3">
        <f t="shared" si="9"/>
        <v>93.733440243463832</v>
      </c>
      <c r="N28" s="3">
        <f t="shared" si="10"/>
        <v>3.1415830513950063</v>
      </c>
      <c r="O28" s="3">
        <f t="shared" si="11"/>
        <v>179.99944983476468</v>
      </c>
    </row>
    <row r="29" spans="1:15" x14ac:dyDescent="0.25">
      <c r="A29">
        <v>100</v>
      </c>
      <c r="B29" s="3">
        <f t="shared" si="0"/>
        <v>9.9980005998000695E-5</v>
      </c>
      <c r="C29" s="3">
        <f t="shared" si="1"/>
        <v>-80.001736830584647</v>
      </c>
      <c r="D29" s="3">
        <f t="shared" si="2"/>
        <v>-1.9997333973150535E-2</v>
      </c>
      <c r="E29" s="3">
        <f t="shared" si="3"/>
        <v>-1.1457628381751035</v>
      </c>
      <c r="F29" s="3"/>
      <c r="G29" s="1">
        <f t="shared" si="4"/>
        <v>9.9964998870957552E-3</v>
      </c>
      <c r="H29" s="3">
        <f t="shared" si="5"/>
        <v>-40.003040691609954</v>
      </c>
      <c r="I29" s="3">
        <f t="shared" si="6"/>
        <v>1.5607816571073314</v>
      </c>
      <c r="J29" s="3">
        <f t="shared" si="7"/>
        <v>89.426201693684916</v>
      </c>
      <c r="K29" s="3"/>
      <c r="L29" s="2">
        <f t="shared" si="8"/>
        <v>60003.999998529907</v>
      </c>
      <c r="M29" s="3">
        <f t="shared" si="9"/>
        <v>95.563604047468147</v>
      </c>
      <c r="N29" s="3">
        <f t="shared" si="10"/>
        <v>3.141585653589793</v>
      </c>
      <c r="O29" s="3">
        <f t="shared" si="11"/>
        <v>179.99959892954342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Bernal Urrea</dc:creator>
  <cp:lastModifiedBy>Andrés Felipe Bernal Urrea</cp:lastModifiedBy>
  <dcterms:created xsi:type="dcterms:W3CDTF">2024-10-26T01:19:23Z</dcterms:created>
  <dcterms:modified xsi:type="dcterms:W3CDTF">2024-10-26T06:23:40Z</dcterms:modified>
</cp:coreProperties>
</file>