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Documents\Universidad\7\Economia\"/>
    </mc:Choice>
  </mc:AlternateContent>
  <xr:revisionPtr revIDLastSave="0" documentId="13_ncr:1_{1834F628-B276-414E-8795-228DDE09D3D8}" xr6:coauthVersionLast="47" xr6:coauthVersionMax="47" xr10:uidLastSave="{00000000-0000-0000-0000-000000000000}"/>
  <bookViews>
    <workbookView xWindow="-120" yWindow="-120" windowWidth="20730" windowHeight="11760" xr2:uid="{2081F48A-27BE-4343-A6C8-30448BD2E68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2" i="1" l="1"/>
  <c r="N8" i="1"/>
  <c r="N6" i="1"/>
  <c r="N4" i="1"/>
  <c r="M12" i="1"/>
  <c r="M8" i="1"/>
  <c r="M6" i="1"/>
  <c r="M4" i="1"/>
  <c r="M3" i="1"/>
  <c r="N10" i="1"/>
  <c r="M10" i="1"/>
  <c r="N13" i="1"/>
  <c r="N11" i="1"/>
  <c r="N9" i="1"/>
  <c r="N7" i="1"/>
  <c r="N5" i="1"/>
  <c r="N3" i="1"/>
  <c r="M13" i="1"/>
  <c r="M11" i="1"/>
  <c r="M9" i="1"/>
  <c r="M7" i="1"/>
  <c r="M5" i="1"/>
  <c r="J3" i="1"/>
  <c r="J4" i="1" s="1"/>
  <c r="J6" i="1" s="1"/>
  <c r="J11" i="1"/>
  <c r="J12" i="1" s="1"/>
  <c r="J5" i="1" l="1"/>
  <c r="J7" i="1" s="1"/>
  <c r="J10" i="1"/>
  <c r="J14" i="1" l="1"/>
  <c r="J13" i="1"/>
  <c r="J17" i="1" s="1"/>
  <c r="J16" i="1"/>
  <c r="J15" i="1"/>
</calcChain>
</file>

<file path=xl/sharedStrings.xml><?xml version="1.0" encoding="utf-8"?>
<sst xmlns="http://schemas.openxmlformats.org/spreadsheetml/2006/main" count="26" uniqueCount="22">
  <si>
    <t>P</t>
  </si>
  <si>
    <t>Impuestos(%) =</t>
  </si>
  <si>
    <t>+</t>
  </si>
  <si>
    <t>Ecuaciones</t>
  </si>
  <si>
    <t>Sin IVA</t>
  </si>
  <si>
    <t>Con IVA</t>
  </si>
  <si>
    <t>Oferta (Q)=</t>
  </si>
  <si>
    <t>Demanda (Q)=</t>
  </si>
  <si>
    <t>Cantidad de equilibrio (SI)(Q)</t>
  </si>
  <si>
    <t>Precio de equlibrio (SI)($)</t>
  </si>
  <si>
    <t>Excedente del consumidor ($)</t>
  </si>
  <si>
    <t>Excedente del productor ($)</t>
  </si>
  <si>
    <t>Excedente Total ($)</t>
  </si>
  <si>
    <t>Cantidad de equilibrio (CI)(Q)</t>
  </si>
  <si>
    <t>Precio de equlibrio (CI) Oferta ($)</t>
  </si>
  <si>
    <t>Precio de equlibrio (CI) Demanda ($)</t>
  </si>
  <si>
    <t>Reacudo ($)</t>
  </si>
  <si>
    <t>Perdida ($)</t>
  </si>
  <si>
    <t>Excedente total ($)</t>
  </si>
  <si>
    <t>Q</t>
  </si>
  <si>
    <t>P(Q)  Oferta</t>
  </si>
  <si>
    <t>P(Q) Demanda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</si>
</sst>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0" fontId="0" fillId="0" borderId="1" xfId="0" applyBorder="1"/>
    <xf numFmtId="2" fontId="0" fillId="0" borderId="1" xfId="0" applyNumberFormat="1" applyBorder="1"/>
    <xf numFmtId="1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130883217089145"/>
          <c:y val="2.5516932334677677E-2"/>
          <c:w val="0.83855511769238533"/>
          <c:h val="0.82715428864074914"/>
        </c:manualLayout>
      </c:layout>
      <c:lineChart>
        <c:grouping val="standard"/>
        <c:varyColors val="0"/>
        <c:ser>
          <c:idx val="0"/>
          <c:order val="0"/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Hoja1!$L$3:$L$13</c15:sqref>
                  </c15:fullRef>
                </c:ext>
              </c:extLst>
              <c:f>Hoja1!$L$4:$L$13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Hoja1!$M$3:$M$13</c15:sqref>
                  </c15:fullRef>
                </c:ext>
              </c:extLst>
              <c:f>Hoja1!$M$4:$M$13</c:f>
              <c:numCache>
                <c:formatCode>General</c:formatCode>
                <c:ptCount val="10"/>
                <c:pt idx="0">
                  <c:v>55</c:v>
                </c:pt>
                <c:pt idx="1">
                  <c:v>50</c:v>
                </c:pt>
                <c:pt idx="2">
                  <c:v>45</c:v>
                </c:pt>
                <c:pt idx="3">
                  <c:v>40</c:v>
                </c:pt>
                <c:pt idx="4">
                  <c:v>35</c:v>
                </c:pt>
                <c:pt idx="5">
                  <c:v>30</c:v>
                </c:pt>
                <c:pt idx="6">
                  <c:v>25</c:v>
                </c:pt>
                <c:pt idx="7">
                  <c:v>20</c:v>
                </c:pt>
                <c:pt idx="8">
                  <c:v>15</c:v>
                </c:pt>
                <c:pt idx="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3794-46B0-B1EC-DC8A8CCDDDD8}"/>
            </c:ext>
          </c:extLst>
        </c:ser>
        <c:ser>
          <c:idx val="1"/>
          <c:order val="1"/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Hoja1!$L$3:$L$13</c15:sqref>
                  </c15:fullRef>
                </c:ext>
              </c:extLst>
              <c:f>Hoja1!$L$4:$L$13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Hoja1!$N$3:$N$13</c15:sqref>
                  </c15:fullRef>
                </c:ext>
              </c:extLst>
              <c:f>Hoja1!$N$4:$N$13</c:f>
              <c:numCache>
                <c:formatCode>General</c:formatCode>
                <c:ptCount val="10"/>
                <c:pt idx="0">
                  <c:v>-5</c:v>
                </c:pt>
                <c:pt idx="1">
                  <c:v>0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  <c:pt idx="7">
                  <c:v>30</c:v>
                </c:pt>
                <c:pt idx="8">
                  <c:v>35</c:v>
                </c:pt>
                <c:pt idx="9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3794-46B0-B1EC-DC8A8CCDDD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8452672"/>
        <c:axId val="1189599727"/>
      </c:lineChart>
      <c:catAx>
        <c:axId val="1138452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Cantidad</a:t>
                </a:r>
              </a:p>
            </c:rich>
          </c:tx>
          <c:layout>
            <c:manualLayout>
              <c:xMode val="edge"/>
              <c:yMode val="edge"/>
              <c:x val="0.4898758403363157"/>
              <c:y val="0.9293610249938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89599727"/>
        <c:crosses val="autoZero"/>
        <c:auto val="1"/>
        <c:lblAlgn val="ctr"/>
        <c:lblOffset val="100"/>
        <c:noMultiLvlLbl val="0"/>
      </c:catAx>
      <c:valAx>
        <c:axId val="1189599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Precio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38452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323850</xdr:colOff>
      <xdr:row>5</xdr:row>
      <xdr:rowOff>123825</xdr:rowOff>
    </xdr:from>
    <xdr:to>
      <xdr:col>7</xdr:col>
      <xdr:colOff>381000</xdr:colOff>
      <xdr:row>19</xdr:row>
      <xdr:rowOff>129887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7011CD9-BA41-3ACC-0D21-2EE7BF6FDB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179A2-D651-413C-B5E9-CC34C61ACE44}">
  <dimension ref="B2:N17"/>
  <sheetViews>
    <sheetView tabSelected="1" zoomScale="88" workbookViewId="0">
      <selection activeCell="K20" sqref="K20"/>
    </sheetView>
  </sheetViews>
  <sheetFormatPr baseColWidth="10" defaultRowHeight="15" x14ac:dyDescent="0.25"/>
  <cols>
    <col min="2" max="2" width="15" customWidth="1"/>
    <col min="4" max="4" width="3.7109375" customWidth="1"/>
    <col min="5" max="5" width="4.5703125" customWidth="1"/>
    <col min="9" max="9" width="36.42578125" customWidth="1"/>
    <col min="13" max="13" width="13.42578125" customWidth="1"/>
    <col min="14" max="14" width="14.28515625" customWidth="1"/>
  </cols>
  <sheetData>
    <row r="2" spans="2:14" x14ac:dyDescent="0.25">
      <c r="B2" s="2" t="s">
        <v>3</v>
      </c>
      <c r="I2" s="2" t="s">
        <v>4</v>
      </c>
      <c r="L2" t="s">
        <v>19</v>
      </c>
      <c r="M2" t="s">
        <v>20</v>
      </c>
      <c r="N2" t="s">
        <v>21</v>
      </c>
    </row>
    <row r="3" spans="2:14" x14ac:dyDescent="0.25">
      <c r="B3" s="2" t="s">
        <v>6</v>
      </c>
      <c r="C3" s="2">
        <v>120</v>
      </c>
      <c r="D3" s="2" t="s">
        <v>2</v>
      </c>
      <c r="E3" s="2">
        <v>-2</v>
      </c>
      <c r="F3" s="2" t="s">
        <v>0</v>
      </c>
      <c r="I3" s="2" t="s">
        <v>8</v>
      </c>
      <c r="J3" s="2">
        <f>(C4/E4)+(-C3/E3)</f>
        <v>70</v>
      </c>
      <c r="L3">
        <v>0</v>
      </c>
      <c r="M3">
        <f>(L3-C3)/E3</f>
        <v>60</v>
      </c>
      <c r="N3">
        <f>(L3-C4)/E4</f>
        <v>-10</v>
      </c>
    </row>
    <row r="4" spans="2:14" x14ac:dyDescent="0.25">
      <c r="B4" s="2" t="s">
        <v>7</v>
      </c>
      <c r="C4" s="2">
        <v>20</v>
      </c>
      <c r="D4" s="2" t="s">
        <v>2</v>
      </c>
      <c r="E4" s="2">
        <v>2</v>
      </c>
      <c r="F4" s="2" t="s">
        <v>0</v>
      </c>
      <c r="I4" s="2" t="s">
        <v>9</v>
      </c>
      <c r="J4" s="2">
        <f>(J3-C3)/E3</f>
        <v>25</v>
      </c>
      <c r="L4">
        <v>10</v>
      </c>
      <c r="M4">
        <f>(L4-C3)/E3</f>
        <v>55</v>
      </c>
      <c r="N4">
        <f>(L4-C4)/E4</f>
        <v>-5</v>
      </c>
    </row>
    <row r="5" spans="2:14" x14ac:dyDescent="0.25">
      <c r="B5" s="2" t="s">
        <v>1</v>
      </c>
      <c r="C5" s="2">
        <v>30</v>
      </c>
      <c r="I5" s="2" t="s">
        <v>10</v>
      </c>
      <c r="J5" s="2">
        <f>(((C3/(-E3))-J4)*J3)/2</f>
        <v>1225</v>
      </c>
      <c r="L5">
        <v>20</v>
      </c>
      <c r="M5">
        <f>(L5-C3)/E3</f>
        <v>50</v>
      </c>
      <c r="N5">
        <f>(L5-C4)/E4</f>
        <v>0</v>
      </c>
    </row>
    <row r="6" spans="2:14" x14ac:dyDescent="0.25">
      <c r="I6" s="2" t="s">
        <v>11</v>
      </c>
      <c r="J6" s="2">
        <f>(J4*C4)+((J3-C4)*J4)/E4</f>
        <v>1125</v>
      </c>
      <c r="L6">
        <v>30</v>
      </c>
      <c r="M6">
        <f>(L6-C3)/E3</f>
        <v>45</v>
      </c>
      <c r="N6">
        <f>(L6-C4)/E4</f>
        <v>5</v>
      </c>
    </row>
    <row r="7" spans="2:14" x14ac:dyDescent="0.25">
      <c r="I7" s="2" t="s">
        <v>12</v>
      </c>
      <c r="J7" s="2">
        <f>J5+J6</f>
        <v>2350</v>
      </c>
      <c r="L7">
        <v>40</v>
      </c>
      <c r="M7">
        <f>(L7-C3)/E3</f>
        <v>40</v>
      </c>
      <c r="N7">
        <f>(L7-C4)/E4</f>
        <v>10</v>
      </c>
    </row>
    <row r="8" spans="2:14" x14ac:dyDescent="0.25">
      <c r="K8" s="1"/>
      <c r="L8">
        <v>50</v>
      </c>
      <c r="M8">
        <f>(L8-C3)/E3</f>
        <v>35</v>
      </c>
      <c r="N8">
        <f>(L8-C4)/E4</f>
        <v>15</v>
      </c>
    </row>
    <row r="9" spans="2:14" x14ac:dyDescent="0.25">
      <c r="I9" s="2" t="s">
        <v>5</v>
      </c>
      <c r="K9" s="1"/>
      <c r="L9">
        <v>60</v>
      </c>
      <c r="M9">
        <f>(L9-C3)/E3</f>
        <v>30</v>
      </c>
      <c r="N9">
        <f>(L9-C4)/E4</f>
        <v>20</v>
      </c>
    </row>
    <row r="10" spans="2:14" x14ac:dyDescent="0.25">
      <c r="I10" s="2" t="s">
        <v>13</v>
      </c>
      <c r="J10" s="3">
        <f>C4+(E4*J11)</f>
        <v>63.478260869565219</v>
      </c>
      <c r="L10">
        <v>70</v>
      </c>
      <c r="M10">
        <f>(L10-C3)/E3</f>
        <v>25</v>
      </c>
      <c r="N10">
        <f>(L10-C4)/E4</f>
        <v>25</v>
      </c>
    </row>
    <row r="11" spans="2:14" x14ac:dyDescent="0.25">
      <c r="I11" s="2" t="s">
        <v>14</v>
      </c>
      <c r="J11" s="3">
        <f>(C3-C4)/(-E3*((100+C5)/100)+E4)</f>
        <v>21.739130434782609</v>
      </c>
      <c r="L11">
        <v>80</v>
      </c>
      <c r="M11">
        <f>(L11-C3)/E3</f>
        <v>20</v>
      </c>
      <c r="N11">
        <f>(L11-C4)/E4</f>
        <v>30</v>
      </c>
    </row>
    <row r="12" spans="2:14" x14ac:dyDescent="0.25">
      <c r="I12" s="2" t="s">
        <v>15</v>
      </c>
      <c r="J12" s="3">
        <f>((100+C5)/100)*J11</f>
        <v>28.260869565217394</v>
      </c>
      <c r="L12">
        <v>90</v>
      </c>
      <c r="M12">
        <f>(L12-C3)/E3</f>
        <v>15</v>
      </c>
      <c r="N12">
        <f>(L12-C4)/E4</f>
        <v>35</v>
      </c>
    </row>
    <row r="13" spans="2:14" x14ac:dyDescent="0.25">
      <c r="I13" s="2" t="s">
        <v>10</v>
      </c>
      <c r="J13" s="3">
        <f>(((ABS(C3/E3))-J12)*J10)/2</f>
        <v>1007.3724007561436</v>
      </c>
      <c r="L13">
        <v>100</v>
      </c>
      <c r="M13">
        <f>(L13-C3)/E3</f>
        <v>10</v>
      </c>
      <c r="N13">
        <f>(L13-C4)/E4</f>
        <v>40</v>
      </c>
    </row>
    <row r="14" spans="2:14" x14ac:dyDescent="0.25">
      <c r="I14" s="2" t="s">
        <v>11</v>
      </c>
      <c r="J14" s="3">
        <f>(C4*J11)+((J10-C4)*J11)/2</f>
        <v>907.37240075614363</v>
      </c>
    </row>
    <row r="15" spans="2:14" x14ac:dyDescent="0.25">
      <c r="I15" s="2" t="s">
        <v>16</v>
      </c>
      <c r="J15" s="3">
        <f>(J12-J11)*J10</f>
        <v>413.98865784499071</v>
      </c>
    </row>
    <row r="16" spans="2:14" x14ac:dyDescent="0.25">
      <c r="I16" s="2" t="s">
        <v>17</v>
      </c>
      <c r="J16" s="3">
        <f>(J3-J10)*(J12-J4)</f>
        <v>21.266540642722131</v>
      </c>
    </row>
    <row r="17" spans="9:10" x14ac:dyDescent="0.25">
      <c r="I17" s="2" t="s">
        <v>18</v>
      </c>
      <c r="J17" s="4">
        <f>J13+J14</f>
        <v>1914.7448015122873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Andrés Bernal</dc:creator>
  <cp:lastModifiedBy>Andrés Felipe Bernal Urrea</cp:lastModifiedBy>
  <dcterms:created xsi:type="dcterms:W3CDTF">2024-02-22T19:09:25Z</dcterms:created>
  <dcterms:modified xsi:type="dcterms:W3CDTF">2024-05-16T19:32:23Z</dcterms:modified>
</cp:coreProperties>
</file>