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UNI_SSE\Master Project\Steel_Plant_Data\"/>
    </mc:Choice>
  </mc:AlternateContent>
  <xr:revisionPtr revIDLastSave="0" documentId="8_{0695B3C9-CD88-477B-BC21-3721986DC286}" xr6:coauthVersionLast="47" xr6:coauthVersionMax="47" xr10:uidLastSave="{00000000-0000-0000-0000-000000000000}"/>
  <bookViews>
    <workbookView xWindow="263" yWindow="195" windowWidth="20624" windowHeight="14280" xr2:uid="{07EF435A-09E1-41BF-9082-B34C116F47FF}"/>
  </bookViews>
  <sheets>
    <sheet name="Tabelle1" sheetId="1" r:id="rId1"/>
  </sheets>
  <externalReferences>
    <externalReference r:id="rId2"/>
  </externalReferences>
  <definedNames>
    <definedName name="_xlnm._FilterDatabase" localSheetId="0" hidden="1">Tabelle1!$A$1:$AK$32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" i="1" l="1"/>
  <c r="AI8" i="1"/>
  <c r="AH8" i="1"/>
  <c r="AG8" i="1"/>
  <c r="AF8" i="1"/>
  <c r="AE8" i="1"/>
  <c r="AD8" i="1"/>
  <c r="AC8" i="1"/>
  <c r="J3" i="1"/>
  <c r="J5" i="1"/>
  <c r="AF5" i="1"/>
  <c r="AG5" i="1"/>
  <c r="AH5" i="1"/>
  <c r="AI5" i="1"/>
  <c r="A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tc={9BED0D89-9A10-466E-9992-767686413D17}</author>
    <author>tc={3A7105B2-4FC1-4883-8058-77BE3DEF6167}</author>
    <author>tc={D820347D-5A72-4F1E-8C39-1561A2520918}</author>
    <author>tc={F93E760E-9799-4483-9DBA-A009BD5A7075}</author>
    <author>tc={77501C59-5B2D-4C48-8B78-E07D651BCCF7}</author>
    <author>tc={2897CBAA-7CB7-4313-AE10-23EB5E0D0B3B}</author>
    <author>tc={CAED6314-3842-49BD-B07C-F3F98A8F7B7F}</author>
    <author>tc={29C1681C-5624-42D8-84E3-C52195B944F0}</author>
    <author>tc={7F6FC4CC-33FA-4E86-9553-AFBD4E8B7585}</author>
    <author>tc={7C1A62CE-9BBC-4370-9582-EBFFCACE2CE6}</author>
    <author>tc={DF5421BC-4A24-4286-B35B-27D6AEB6F7F9}</author>
    <author>tc={7D303BDA-69A4-4825-AC4C-74F0B49C5235}</author>
    <author>tc={FBCD4EBA-DD51-4DDC-9148-4935C1551D5C}</author>
    <author>tc={DB6C46CE-2745-4174-B30C-5CD2641CE2FC}</author>
    <author>tc={8362AF0C-739B-4E86-8E11-0FD3E508C7E1}</author>
    <author>tc={6086D838-3779-4F28-8AAF-0758776E9B67}</author>
    <author>tc={305399DD-4BE5-472A-AB53-005F092614C1}</author>
    <author>tc={D4C36783-00B0-428D-9DF5-5094D8C63F63}</author>
    <author>tc={89D60BF0-5A6E-42D9-BC30-B1AE6A4F9FEB}</author>
    <author>tc={A35F0CEF-8B8C-42EB-ADD6-6633A199C9E2}</author>
    <author>tc={DFA03EE7-3B23-473A-81FF-40F861058119}</author>
    <author>tc={76A04487-D139-420E-8C42-A33B4182AD8B}</author>
    <author>tc={68B0C6FB-F6D4-4441-A5FA-EA01AF4F76BA}</author>
    <author>tc={F7CAF887-1EFF-44E7-B1BB-E705076DBABB}</author>
    <author>tc={A3F11E7F-CE3E-4DCE-9E97-D9A321A759B9}</author>
    <author>tc={B2C3F42E-2D8C-4E83-BFA5-BC70C9D03D2B}</author>
    <author>tc={0CC0018D-9CB0-47B9-9C44-4F58FCF9243B}</author>
    <author>tc={0DDB4194-46A3-4B0C-9E25-BA249D417AEC}</author>
    <author>tc={7F572120-27EC-427A-AFCC-4A92CD62CD72}</author>
    <author>tc={7DAFABAA-5DCF-4218-AEA5-83C2A8D2761F}</author>
    <author>tc={3D7CA550-E45D-41B5-8432-26D4E34D78D9}</author>
    <author>tc={9C700DED-923B-4AEF-8482-97FF78E64BE0}</author>
    <author>tc={FDCC6DB5-A56E-4CEA-9260-C5A63576C5FB}</author>
    <author>tc={A3AEC1CD-3E75-4302-86BB-38EFB7116CE9}</author>
    <author>tc={EB6E90F2-2A79-478C-B684-541A2E64D8A5}</author>
    <author>tc={0A1626F4-0DE4-4C33-B716-9945B59C16F2}</author>
    <author>tc={ECBF447D-19E0-4E0E-A825-205219B05E71}</author>
    <author>tc={59F3AC4C-DE7F-410B-994D-4689CE0E8FD6}</author>
    <author>tc={F627192F-A976-42C5-8A60-94D7D4CC9BDD}</author>
    <author>tc={A239FB76-AE95-4594-B45C-520121209D73}</author>
    <author>tc={99E2813C-78EC-4A6D-885B-4569359B96A5}</author>
    <author>tc={DF8E049C-351C-436B-8ED3-2BE635AAB617}</author>
    <author>tc={ED8CA612-4947-454C-8832-415CE8EEEF82}</author>
    <author>tc={E8941CA4-7A98-44B4-90AA-12FE265D6369}</author>
    <author>tc={94017EB6-DD3E-4C59-81A0-DE64CC78DD54}</author>
    <author>tc={CD847129-E41C-40C6-ADC3-750BB22E0F11}</author>
    <author>tc={04431CE3-8584-4982-AF0E-965AA23E0332}</author>
    <author>tc={14D76A62-2487-4951-9198-4C29B8B8AFFE}</author>
    <author>tc={B5495E74-8035-4BE5-B518-310B048FEE80}</author>
    <author>tc={34CC4341-83D5-4B57-AD2F-8E125A11CA5E}</author>
    <author>tc={60C84884-106D-4FCF-A984-CE0B16437027}</author>
    <author>tc={67B713B7-892D-49E8-934F-38389E72F148}</author>
    <author>tc={3950F93B-70BB-4CCE-84CF-A9357FCC8A6B}</author>
    <author>tc={1D5B5A88-1A3F-471A-A364-18AB6857D41E}</author>
    <author>tc={2B2A2A05-98C9-4917-A4B2-98948F03C371}</author>
    <author>tc={2E345459-A0D8-430A-A0E3-4001BDF22FC4}</author>
    <author>tc={D41C23F1-5968-4E42-AE23-DB56AC6EBB71}</author>
    <author>tc={FFDDDC89-747E-4815-9CAD-334B60B2F563}</author>
    <author>tc={366B2870-C6E0-45CF-942A-3FB2F3213F06}</author>
    <author>tc={15D6582A-A494-400B-BCA5-98943B4382FA}</author>
    <author>tc={B515E1AB-94C0-43CB-A5F4-8754F38B4DE3}</author>
    <author>tc={FCC0A1EE-0CCD-40E3-A161-6E805CB64B47}</author>
    <author>tc={15FA1C67-B2E2-407C-97A5-370AA05AE80E}</author>
    <author>tc={79343A6A-78F8-4F9E-8942-B9C0B48189A3}</author>
    <author>tc={809DF2DE-A5E1-478B-96C1-D4D60E001A86}</author>
    <author>tc={C954A060-FE29-4726-82B1-F08EAAE0AE39}</author>
    <author>tc={1720E986-940D-4873-A491-176F4671D98F}</author>
    <author>tc={59975D61-499C-4E20-B418-80082592C760}</author>
  </authors>
  <commentList>
    <comment ref="D1" authorId="0" shapeId="0" xr:uid="{9BED0D89-9A10-466E-9992-767686413D1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https://isi.pages.fraunhofer.de/pshp/</t>
      </text>
    </comment>
    <comment ref="E1" authorId="1" shapeId="0" xr:uid="{3A7105B2-4FC1-4883-8058-77BE3DEF616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https://isi.pages.fraunhofer.de/pshp/</t>
      </text>
    </comment>
    <comment ref="AD1" authorId="2" shapeId="0" xr:uid="{D820347D-5A72-4F1E-8C39-1561A252091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https://issuu.com/stahlonline/docs/fakten_stahlindustrie_2016_v2
Reply:
    https://docplayer.org/47172051-Fakten-zur-stahlindustrie-in-deutschland.html</t>
      </text>
    </comment>
    <comment ref="AE1" authorId="3" shapeId="0" xr:uid="{F93E760E-9799-4483-9DBA-A009BD5A707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https://issuu.com/stahlonline/docs/fakten_stahlindustrie_2017_rz_web_faa65d6cfd2e15</t>
      </text>
    </comment>
    <comment ref="AH1" authorId="4" shapeId="0" xr:uid="{77501C59-5B2D-4C48-8B78-E07D651BCCF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https://stahl.webstexx.de/daten-und-statistik/stahlstatistiken-deutschland/alle-stahlwerke-deutschland/
Orange markierte in der Quelle keinem Jahr zugeordnet.</t>
      </text>
    </comment>
    <comment ref="AD2" authorId="5" shapeId="0" xr:uid="{2897CBAA-7CB7-4313-AE10-23EB5E0D0B3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https://storagearcelormittalprod.blob.core.windows.net/media/zs0nxw0h/arcelormittal-ar2015.pdf</t>
      </text>
    </comment>
    <comment ref="AE2" authorId="6" shapeId="0" xr:uid="{CAED6314-3842-49BD-B07C-F3F98A8F7B7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https://storagearcelormittalprod.blob.core.windows.net/media/wronuhzq/factbook-2016.pdf</t>
      </text>
    </comment>
    <comment ref="AF2" authorId="7" shapeId="0" xr:uid="{29C1681C-5624-42D8-84E3-C52195B944F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https://storagearcelormittalprod.blob.core.windows.net/media/xygn0csv/factbook-2017.pdf</t>
      </text>
    </comment>
    <comment ref="AG2" authorId="8" shapeId="0" xr:uid="{7F6FC4CC-33FA-4E86-9553-AFBD4E8B758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https://storagearcelormittalprod.blob.core.windows.net/media/2egaiels/factbook-2018.pdf</t>
      </text>
    </comment>
    <comment ref="AH2" authorId="9" shapeId="0" xr:uid="{7C1A62CE-9BBC-4370-9582-EBFFCACE2CE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https://corporate-media.arcelormittal.com/media/4sjfifdj/factbook-2019.pdf</t>
      </text>
    </comment>
    <comment ref="AI2" authorId="10" shapeId="0" xr:uid="{DF5421BC-4A24-4286-B35B-27D6AEB6F7F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https://corporate-media.arcelormittal.com/media/kl3iewkk/fact-book-2020.pdf</t>
      </text>
    </comment>
    <comment ref="AJ2" authorId="11" shapeId="0" xr:uid="{7D303BDA-69A4-4825-AC4C-74F0B49C523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https://corporate.arcelormittal.com/media/3z1ozw5h/arcelor-mittal-fact-book-2021.pdf</t>
      </text>
    </comment>
    <comment ref="AC3" authorId="12" shapeId="0" xr:uid="{FBCD4EBA-DD51-4DDC-9148-4935C1551D5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https://www.salzgitter-ag.com/fileadmin/footage/MEDIA/SZAG/finanzberichte/2015/gb2015/de/szag_gb_2015_gesamt.pdf</t>
      </text>
    </comment>
    <comment ref="AD3" authorId="13" shapeId="0" xr:uid="{DB6C46CE-2745-4174-B30C-5CD2641CE2F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https://www.salzgitter-ag.com/fileadmin/footage/MEDIA/SZAG/finanzberichte/2015/gb2015/de/szag_gb_2015_gesamt.pdf</t>
      </text>
    </comment>
    <comment ref="AE3" authorId="14" shapeId="0" xr:uid="{8362AF0C-739B-4E86-8E11-0FD3E508C7E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https://www.salzgitter-ag.com/fileadmin/finanzberichte/2017/gb2017/de/downloads/szag-gb2017-gesamt.pdf</t>
      </text>
    </comment>
    <comment ref="AF3" authorId="15" shapeId="0" xr:uid="{6086D838-3779-4F28-8AAF-0758776E9B6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https://www.salzgitter-ag.com/fileadmin/finanzberichte/2017/gb2017/de/downloads/szag-gb2017-gesamt.pdf</t>
      </text>
    </comment>
    <comment ref="AG3" authorId="16" shapeId="0" xr:uid="{305399DD-4BE5-472A-AB53-005F092614C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https://www.salzgitter-ag.com/fileadmin/finanzberichte/2019/gb2019/de/downloads/szag-gb2019-gesamt.pdf</t>
      </text>
    </comment>
    <comment ref="AH3" authorId="17" shapeId="0" xr:uid="{D4C36783-00B0-428D-9DF5-5094D8C63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https://www.salzgitter-ag.com/fileadmin/finanzberichte/2019/gb2019/de/downloads/szag-gb2019-gesamt.pdf</t>
      </text>
    </comment>
    <comment ref="AI3" authorId="18" shapeId="0" xr:uid="{89D60BF0-5A6E-42D9-BC30-B1AE6A4F9FE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https://www.salzgitter-ag.com/fileadmin/finanzberichte/2021/gb2021/de/downloads/szag-gb2021-gesamt.pdf</t>
      </text>
    </comment>
    <comment ref="AJ3" authorId="19" shapeId="0" xr:uid="{A35F0CEF-8B8C-42EB-ADD6-6633A199C9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https://www.salzgitter-ag.com/fileadmin/finanzberichte/2021/gb2021/de/downloads/szag-gb2021-gesamt.pdf</t>
      </text>
    </comment>
    <comment ref="A4" authorId="20" shapeId="0" xr:uid="{DFA03EE7-3B23-473A-81FF-40F861058119}">
      <text>
        <t>[Threaded comment]
Your version of Excel allows you to read this threaded comment; however, any edits to it will get removed if the file is opened in a newer version of Excel. Learn more: https://go.microsoft.com/fwlink/?linkid=870924
Comment:
    Unsicher ob das Rohstahl ist, auf der Wikipedia Seite steht dass hier nur noch Walzstahl erzeugt wird.</t>
      </text>
    </comment>
    <comment ref="AD4" authorId="21" shapeId="0" xr:uid="{76A04487-D139-420E-8C42-A33B4182AD8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https://storagearcelormittalprod.blob.core.windows.net/media/zs0nxw0h/arcelormittal-ar2015.pdf</t>
      </text>
    </comment>
    <comment ref="AE4" authorId="22" shapeId="0" xr:uid="{68B0C6FB-F6D4-4441-A5FA-EA01AF4F76B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https://storagearcelormittalprod.blob.core.windows.net/media/wronuhzq/factbook-2016.pdf
Reply:
    https://docplayer.org/72360066-Fakten-zur-stahlindustrie-in-deutschland.html</t>
      </text>
    </comment>
    <comment ref="AF4" authorId="23" shapeId="0" xr:uid="{F7CAF887-1EFF-44E7-B1BB-E705076DBAB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https://storagearcelormittalprod.blob.core.windows.net/media/xygn0csv/factbook-2017.pdf</t>
      </text>
    </comment>
    <comment ref="AG4" authorId="24" shapeId="0" xr:uid="{A3F11E7F-CE3E-4DCE-9E97-D9A321A759B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https://storagearcelormittalprod.blob.core.windows.net/media/2egaiels/factbook-2018.pdf</t>
      </text>
    </comment>
    <comment ref="AH4" authorId="25" shapeId="0" xr:uid="{B2C3F42E-2D8C-4E83-BFA5-BC70C9D03D2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https://corporate-media.arcelormittal.com/media/4sjfifdj/factbook-2019.pdf</t>
      </text>
    </comment>
    <comment ref="AI4" authorId="26" shapeId="0" xr:uid="{0CC0018D-9CB0-47B9-9C44-4F58FCF9243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https://corporate-media.arcelormittal.com/media/kl3iewkk/fact-book-2020.pdf</t>
      </text>
    </comment>
    <comment ref="AJ4" authorId="27" shapeId="0" xr:uid="{0DDB4194-46A3-4B0C-9E25-BA249D417AE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https://corporate.arcelormittal.com/media/3z1ozw5h/arcelor-mittal-fact-book-2021.pdf</t>
      </text>
    </comment>
    <comment ref="AI5" authorId="28" shapeId="0" xr:uid="{7F572120-27EC-427A-AFCC-4A92CD62CD7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https://d2zo35mdb530wx.cloudfront.net/_binary/UCPthyssenkruppAG/0d3d894b-ee27-4bec-824f-7ce023c7eb90/Factsheet-Steel-Europe-20_21new.pdf</t>
      </text>
    </comment>
    <comment ref="AJ5" authorId="29" shapeId="0" xr:uid="{7DAFABAA-5DCF-4218-AEA5-83C2A8D2761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https://d2zo35mdb530wx.cloudfront.net/_binary/UCPthyssenkruppAG/0d3d894b-ee27-4bec-824f-7ce023c7eb90/Factsheet-Steel-Europe-20_21new.pdf</t>
      </text>
    </comment>
    <comment ref="AD6" authorId="30" shapeId="0" xr:uid="{3D7CA550-E45D-41B5-8432-26D4E34D78D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https://storagearcelormittalprod.blob.core.windows.net/media/zs0nxw0h/arcelormittal-ar2015.pdf</t>
      </text>
    </comment>
    <comment ref="AE6" authorId="31" shapeId="0" xr:uid="{9C700DED-923B-4AEF-8482-97FF78E64BE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https://storagearcelormittalprod.blob.core.windows.net/media/wronuhzq/factbook-2016.pdf</t>
      </text>
    </comment>
    <comment ref="AF6" authorId="32" shapeId="0" xr:uid="{FDCC6DB5-A56E-4CEA-9260-C5A63576C5F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https://storagearcelormittalprod.blob.core.windows.net/media/xygn0csv/factbook-2017.pdf</t>
      </text>
    </comment>
    <comment ref="AG6" authorId="33" shapeId="0" xr:uid="{A3AEC1CD-3E75-4302-86BB-38EFB7116CE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https://storagearcelormittalprod.blob.core.windows.net/media/2egaiels/factbook-2018.pdf</t>
      </text>
    </comment>
    <comment ref="AH6" authorId="34" shapeId="0" xr:uid="{EB6E90F2-2A79-478C-B684-541A2E64D8A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https://corporate-media.arcelormittal.com/media/4sjfifdj/factbook-2019.pdf</t>
      </text>
    </comment>
    <comment ref="AI6" authorId="35" shapeId="0" xr:uid="{0A1626F4-0DE4-4C33-B716-9945B59C16F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https://corporate-media.arcelormittal.com/media/kl3iewkk/fact-book-2020.pdf</t>
      </text>
    </comment>
    <comment ref="AJ6" authorId="36" shapeId="0" xr:uid="{ECBF447D-19E0-4E0E-A825-205219B05E7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https://corporate.arcelormittal.com/media/3z1ozw5h/arcelor-mittal-fact-book-2021.pdf</t>
      </text>
    </comment>
    <comment ref="AC7" authorId="37" shapeId="0" xr:uid="{59F3AC4C-DE7F-410B-994D-4689CE0E8FD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https://www.salzgitter-ag.com/fileadmin/footage/MEDIA/SZAG/finanzberichte/2015/gb2015/de/szag_gb_2015_gesamt.pdf</t>
      </text>
    </comment>
    <comment ref="AD7" authorId="38" shapeId="0" xr:uid="{F627192F-A976-42C5-8A60-94D7D4CC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https://www.salzgitter-ag.com/fileadmin/footage/MEDIA/SZAG/finanzberichte/2015/gb2015/de/szag_gb_2015_gesamt.pdf</t>
      </text>
    </comment>
    <comment ref="AE7" authorId="39" shapeId="0" xr:uid="{A239FB76-AE95-4594-B45C-520121209D7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https://www.salzgitter-ag.com/fileadmin/finanzberichte/2017/gb2017/de/downloads/szag-gb2017-gesamt.pdf</t>
      </text>
    </comment>
    <comment ref="AF7" authorId="40" shapeId="0" xr:uid="{99E2813C-78EC-4A6D-885B-4569359B96A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https://www.salzgitter-ag.com/fileadmin/finanzberichte/2017/gb2017/de/downloads/szag-gb2017-gesamt.pdf</t>
      </text>
    </comment>
    <comment ref="AG7" authorId="41" shapeId="0" xr:uid="{DF8E049C-351C-436B-8ED3-2BE635AAB61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https://www.salzgitter-ag.com/fileadmin/finanzberichte/2019/gb2019/de/downloads/szag-gb2019-gesamt.pdf</t>
      </text>
    </comment>
    <comment ref="AH7" authorId="42" shapeId="0" xr:uid="{ED8CA612-4947-454C-8832-415CE8EEE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https://www.salzgitter-ag.com/fileadmin/finanzberichte/2019/gb2019/de/downloads/szag-gb2019-gesamt.pdf</t>
      </text>
    </comment>
    <comment ref="AI7" authorId="43" shapeId="0" xr:uid="{E8941CA4-7A98-44B4-90AA-12FE265D636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https://www.salzgitter-ag.com/fileadmin/finanzberichte/2021/gb2021/de/downloads/szag-gb2021-gesamt.pdf</t>
      </text>
    </comment>
    <comment ref="AJ7" authorId="44" shapeId="0" xr:uid="{94017EB6-DD3E-4C59-81A0-DE64CC78DD5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https://www.salzgitter-ag.com/fileadmin/finanzberichte/2021/gb2021/de/downloads/szag-gb2021-gesamt.pdf</t>
      </text>
    </comment>
    <comment ref="AC8" authorId="45" shapeId="0" xr:uid="{CD847129-E41C-40C6-ADC3-750BB22E0F1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https://www.dillinger.de/d/downloads/download/13904
https://www.saarstahl.com/sag/downloads/download/13957</t>
      </text>
    </comment>
    <comment ref="AD8" authorId="46" shapeId="0" xr:uid="{04431CE3-8584-4982-AF0E-965AA23E033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https://www.dillinger.de/d/downloads/download/13904
https://www.saarstahl.com/sag/downloads/download/13957</t>
      </text>
    </comment>
    <comment ref="AE8" authorId="47" shapeId="0" xr:uid="{14D76A62-2487-4951-9198-4C29B8B8AFF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https://www.dillinger.de/d/downloads/download/15483
https://www.saarstahl.com/sag/downloads/download/15506</t>
      </text>
    </comment>
    <comment ref="AF8" authorId="48" shapeId="0" xr:uid="{B5495E74-8035-4BE5-B518-310B048FEE8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https://www.dillinger.de/d/downloads/download/15483
https://www.saarstahl.com/sag/downloads/download/15506</t>
      </text>
    </comment>
    <comment ref="AG8" authorId="49" shapeId="0" xr:uid="{34CC4341-83D5-4B57-AD2F-8E125A11CA5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https://www.dillinger.de/d/de/corporate/dillinger/daten/index.shtml
https://www.saarstahl.com/sag/downloads/download/16687</t>
      </text>
    </comment>
    <comment ref="AH8" authorId="50" shapeId="0" xr:uid="{60C84884-106D-4FCF-A984-CE0B1643702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https://www.dillinger.de/d/de/corporate/dillinger/daten/index.shtml
https://www.saarstahl.com/sag/downloads/download/16687</t>
      </text>
    </comment>
    <comment ref="AI8" authorId="51" shapeId="0" xr:uid="{67B713B7-892D-49E8-934F-38389E72F14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https://www.dillinger.de/d/de/corporate/dillinger/daten/index.shtml
https://www.saarstahl.com/sag/downloads/download/17745</t>
      </text>
    </comment>
    <comment ref="AJ8" authorId="52" shapeId="0" xr:uid="{3950F93B-70BB-4CCE-84CF-A9357FCC8A6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https://www.dillinger.de/d/de/corporate/dillinger/daten/index.shtml
https://www.saarstahl.com/sag/downloads/download/17745</t>
      </text>
    </comment>
    <comment ref="AD16" authorId="53" shapeId="0" xr:uid="{1D5B5A88-1A3F-471A-A364-18AB6857D41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https://storagearcelormittalprod.blob.core.windows.net/media/zs0nxw0h/arcelormittal-ar2015.pdf</t>
      </text>
    </comment>
    <comment ref="AE16" authorId="54" shapeId="0" xr:uid="{2B2A2A05-98C9-4917-A4B2-98948F03C37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https://storagearcelormittalprod.blob.core.windows.net/media/wronuhzq/factbook-2016.pdf</t>
      </text>
    </comment>
    <comment ref="AF16" authorId="55" shapeId="0" xr:uid="{2E345459-A0D8-430A-A0E3-4001BDF22FC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https://storagearcelormittalprod.blob.core.windows.net/media/xygn0csv/factbook-2017.pdf</t>
      </text>
    </comment>
    <comment ref="AG16" authorId="56" shapeId="0" xr:uid="{D41C23F1-5968-4E42-AE23-DB56AC6EBB7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https://storagearcelormittalprod.blob.core.windows.net/media/2egaiels/factbook-2018.pdf</t>
      </text>
    </comment>
    <comment ref="AH16" authorId="57" shapeId="0" xr:uid="{FFDDDC89-747E-4815-9CAD-334B60B2F5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https://corporate-media.arcelormittal.com/media/4sjfifdj/factbook-2019.pdf</t>
      </text>
    </comment>
    <comment ref="AI16" authorId="58" shapeId="0" xr:uid="{366B2870-C6E0-45CF-942A-3FB2F3213F0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https://corporate-media.arcelormittal.com/media/kl3iewkk/fact-book-2020.pdf</t>
      </text>
    </comment>
    <comment ref="AJ16" authorId="59" shapeId="0" xr:uid="{15D6582A-A494-400B-BCA5-98943B4382F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https://corporate.arcelormittal.com/media/3z1ozw5h/arcelor-mittal-fact-book-2021.pdf</t>
      </text>
    </comment>
    <comment ref="AJ20" authorId="60" shapeId="0" xr:uid="{B515E1AB-94C0-43CB-A5F4-8754F38B4DE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https://unternehmen.badisches-tagblatt.de/Nachrichten/Kehler-BSW-braucht-so-viel-Strom-wie-alle-Koelner-138973.html</t>
      </text>
    </comment>
    <comment ref="AD22" authorId="61" shapeId="0" xr:uid="{FCC0A1EE-0CCD-40E3-A161-6E805CB64B4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https://www.salzgitter-ag.com/fileadmin/footage/MEDIA/SZAG/finanzberichte/2015/gb2015/de/szag_gb_2015_gesamt.pdf</t>
      </text>
    </comment>
    <comment ref="AE22" authorId="62" shapeId="0" xr:uid="{15FA1C67-B2E2-407C-97A5-370AA05AE80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https://www.salzgitter-ag.com/fileadmin/finanzberichte/2017/gb2017/de/downloads/szag-gb2017-gesamt.pdf</t>
      </text>
    </comment>
    <comment ref="AF22" authorId="63" shapeId="0" xr:uid="{79343A6A-78F8-4F9E-8942-B9C0B48189A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https://www.salzgitter-ag.com/fileadmin/finanzberichte/2017/gb2017/de/downloads/szag-gb2017-gesamt.pdf</t>
      </text>
    </comment>
    <comment ref="AG22" authorId="64" shapeId="0" xr:uid="{809DF2DE-A5E1-478B-96C1-D4D60E001A8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https://www.salzgitter-ag.com/fileadmin/finanzberichte/2019/gb2019/de/downloads/szag-gb2019-gesamt.pdf</t>
      </text>
    </comment>
    <comment ref="AH22" authorId="65" shapeId="0" xr:uid="{C954A060-FE29-4726-82B1-F08EAAE0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https://www.salzgitter-ag.com/fileadmin/finanzberichte/2019/gb2019/de/downloads/szag-gb2019-gesamt.pdf</t>
      </text>
    </comment>
    <comment ref="AI22" authorId="66" shapeId="0" xr:uid="{1720E986-940D-4873-A491-176F4671D98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https://www.salzgitter-ag.com/fileadmin/finanzberichte/2021/gb2021/de/downloads/szag-gb2021-gesamt.pdf</t>
      </text>
    </comment>
    <comment ref="AJ22" authorId="67" shapeId="0" xr:uid="{59975D61-499C-4E20-B418-80082592C76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https://www.salzgitter-ag.com/fileadmin/finanzberichte/2021/gb2021/de/downloads/szag-gb2021-gesamt.pdf</t>
      </text>
    </comment>
  </commentList>
</comments>
</file>

<file path=xl/sharedStrings.xml><?xml version="1.0" encoding="utf-8"?>
<sst xmlns="http://schemas.openxmlformats.org/spreadsheetml/2006/main" count="304" uniqueCount="81">
  <si>
    <t>Unternehmen</t>
  </si>
  <si>
    <t>Standort</t>
  </si>
  <si>
    <t>Bundesland</t>
  </si>
  <si>
    <t>Kapazität (Mio. t Rohstahl/yr)</t>
  </si>
  <si>
    <t>ArcelorMittal</t>
  </si>
  <si>
    <t>Hamburg</t>
  </si>
  <si>
    <t>-</t>
  </si>
  <si>
    <t>https://www.stahl-online.de/wp-content/uploads/WV-Stahl_Fakten-2021_RZ_Web_neu.pdf</t>
  </si>
  <si>
    <t>Bremen</t>
  </si>
  <si>
    <t>Benteler</t>
  </si>
  <si>
    <t>Lingen</t>
  </si>
  <si>
    <t>Georgsmarienhütte Holding</t>
  </si>
  <si>
    <t>Georgsmarienhütte</t>
  </si>
  <si>
    <t>Salzgitter</t>
  </si>
  <si>
    <t>Peine</t>
  </si>
  <si>
    <t>Brandenburger Elektrostahlwerk/Riva</t>
  </si>
  <si>
    <t>Brandenburg</t>
  </si>
  <si>
    <t>Hennigsdorfer Elektrostahlwerk/Riva</t>
  </si>
  <si>
    <t>Hennigsdorf</t>
  </si>
  <si>
    <t>Eisenhüttenstadt</t>
  </si>
  <si>
    <t>Gröditz</t>
  </si>
  <si>
    <t>ESF Elbe-Stahlwerke Feralpi</t>
  </si>
  <si>
    <t>Riesa</t>
  </si>
  <si>
    <t>BGH Edelstahl</t>
  </si>
  <si>
    <t>Freital</t>
  </si>
  <si>
    <t>Stahlwerk Thüringen/CSN-Gruppe</t>
  </si>
  <si>
    <t>Unterwellenborn</t>
  </si>
  <si>
    <t>Duisburg</t>
  </si>
  <si>
    <t>Werdohl</t>
  </si>
  <si>
    <t>Witten</t>
  </si>
  <si>
    <t>Deutsche Edelstahlwerke/Swiss Steel</t>
  </si>
  <si>
    <t>Siegen</t>
  </si>
  <si>
    <t>Buderus Edelstahl</t>
  </si>
  <si>
    <t>Wetzlar</t>
  </si>
  <si>
    <t>Hanau</t>
  </si>
  <si>
    <t>Wiehl</t>
  </si>
  <si>
    <t>Engelskirchen</t>
  </si>
  <si>
    <t>Bous</t>
  </si>
  <si>
    <t>Saarstahl</t>
  </si>
  <si>
    <t>Völklingen</t>
  </si>
  <si>
    <t>Badische Stahlwerke</t>
  </si>
  <si>
    <t>Kehl</t>
  </si>
  <si>
    <t>Lech-Stahlwerke</t>
  </si>
  <si>
    <t>Herbertshofen</t>
  </si>
  <si>
    <t>Latitude</t>
  </si>
  <si>
    <t>Longitude</t>
  </si>
  <si>
    <t>https://www.eurofer.eu/assets/Uploads/Slide2.PNG</t>
  </si>
  <si>
    <t>BF-BOF</t>
  </si>
  <si>
    <t>https://www.eurofer.eu/assets/Uploads/Slide3-v2.PNG</t>
  </si>
  <si>
    <t>https://www.salzgitter-ag.com/de/investor-relations/news-publikationen/berichte.html</t>
  </si>
  <si>
    <t>https://corporate.arcelormittal.com/</t>
  </si>
  <si>
    <t>Variable</t>
  </si>
  <si>
    <t>Quelle Kapazität</t>
  </si>
  <si>
    <t>Quelle Standort</t>
  </si>
  <si>
    <t>Produktionsmenge Rohstahl</t>
  </si>
  <si>
    <t>Unit</t>
  </si>
  <si>
    <t>Mt/yr</t>
  </si>
  <si>
    <t>Scrap-EAF</t>
  </si>
  <si>
    <t>Process Chain</t>
  </si>
  <si>
    <t>Product</t>
  </si>
  <si>
    <t>Subsector</t>
  </si>
  <si>
    <t>Iron and Steel</t>
  </si>
  <si>
    <t>Crude Steel</t>
  </si>
  <si>
    <t>Altersstruktur Excel</t>
  </si>
  <si>
    <t>ArcelorMittal Bremen GmbH</t>
  </si>
  <si>
    <t>ROGESA Roheisengesellschaft Saar mbH</t>
  </si>
  <si>
    <t>Saarland</t>
  </si>
  <si>
    <t>Hüttenwerke Krupp Mannesmann GmbH</t>
  </si>
  <si>
    <t>Nordrhein-Westfalen</t>
  </si>
  <si>
    <t>Salzgitter Flachstahl GmbH</t>
  </si>
  <si>
    <t>Niedersachsen</t>
  </si>
  <si>
    <t>ThyssenKrupp Steel Europe AG</t>
  </si>
  <si>
    <t>ArcelorMittal Eisenhüttenstadt GmbH</t>
  </si>
  <si>
    <t>ArcelorMittal Duisburg GmbH</t>
  </si>
  <si>
    <t>Process</t>
  </si>
  <si>
    <t>BOF</t>
  </si>
  <si>
    <t>Dillingen/Völklingen</t>
  </si>
  <si>
    <t>https://www.dillinger.de/d/de/corporate/dillinger/daten/index.shtml; https://www.saarstahl.com/sag/de/konzern/medien/publikationen/geschaeftsberichte/index.shtml</t>
  </si>
  <si>
    <t>DK Recycling und Roheisen GmbH</t>
  </si>
  <si>
    <t>https://www.dk-duisburg.de/wp-content/uploads/Artikel-Steelmaking-2014.pdf</t>
  </si>
  <si>
    <t>https://globalenergymonitor.org/projects/global-steel-plant-tracker/tracker-map/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</si>
</sst>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2" fillId="0" borderId="0" xfId="1" applyFill="1"/>
    <xf numFmtId="0" fontId="2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23502\5\1520\Aktuelle_Projekte\246856_IND-E\8_Projektarbeit\6_AP4_REMod\01_Daten\02_Eigene_Daten\Altersstrukt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2">
          <cell r="I2">
            <v>3.6</v>
          </cell>
        </row>
        <row r="3">
          <cell r="I3">
            <v>4.4000000000000004</v>
          </cell>
        </row>
        <row r="4">
          <cell r="I4">
            <v>2</v>
          </cell>
        </row>
        <row r="5">
          <cell r="I5">
            <v>1.7</v>
          </cell>
        </row>
        <row r="6">
          <cell r="I6">
            <v>2.5</v>
          </cell>
        </row>
        <row r="7">
          <cell r="I7">
            <v>2.7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iser, Markus" id="{4E52042E-F30E-4692-935C-F9A8DE4D5FF0}" userId="S::markus.haun@ise.fraunhofer.de::31720968-17bb-4e7e-8ae1-87e11a44b1c4" providerId="AD"/>
  <person displayName="Kaiser, Markus" id="{07245DF4-FF66-4950-8373-2FC9AE151EDB}" userId="S::markus.kaiser@ise.fraunhofer.de::31720968-17bb-4e7e-8ae1-87e11a44b1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10-25T07:37:23.54" personId="{4E52042E-F30E-4692-935C-F9A8DE4D5FF0}" id="{9BED0D89-9A10-466E-9992-767686413D17}">
    <text>https://isi.pages.fraunhofer.de/pshp/</text>
  </threadedComment>
  <threadedComment ref="E1" dT="2022-10-25T07:37:27.84" personId="{4E52042E-F30E-4692-935C-F9A8DE4D5FF0}" id="{3A7105B2-4FC1-4883-8058-77BE3DEF6167}">
    <text>https://isi.pages.fraunhofer.de/pshp/</text>
  </threadedComment>
  <threadedComment ref="AD1" dT="2022-09-12T16:07:11.15" personId="{4E52042E-F30E-4692-935C-F9A8DE4D5FF0}" id="{D820347D-5A72-4F1E-8C39-1561A2520918}">
    <text>https://issuu.com/stahlonline/docs/fakten_stahlindustrie_2016_v2</text>
  </threadedComment>
  <threadedComment ref="AD1" dT="2022-11-16T12:40:41.70" personId="{07245DF4-FF66-4950-8373-2FC9AE151EDB}" id="{06D265DD-35D9-4385-98FE-7CB1A3ED3F4C}" parentId="{D820347D-5A72-4F1E-8C39-1561A2520918}">
    <text>https://docplayer.org/47172051-Fakten-zur-stahlindustrie-in-deutschland.html</text>
  </threadedComment>
  <threadedComment ref="AE1" dT="2022-09-12T16:11:34.99" personId="{4E52042E-F30E-4692-935C-F9A8DE4D5FF0}" id="{F93E760E-9799-4483-9DBA-A009BD5A7075}">
    <text>https://issuu.com/stahlonline/docs/fakten_stahlindustrie_2017_rz_web_faa65d6cfd2e15</text>
  </threadedComment>
  <threadedComment ref="AH1" dT="2022-09-13T07:57:25.93" personId="{4E52042E-F30E-4692-935C-F9A8DE4D5FF0}" id="{77501C59-5B2D-4C48-8B78-E07D651BCCF7}">
    <text>https://stahl.webstexx.de/daten-und-statistik/stahlstatistiken-deutschland/alle-stahlwerke-deutschland/
Orange markierte in der Quelle keinem Jahr zugeordnet.</text>
  </threadedComment>
  <threadedComment ref="AD2" dT="2022-09-13T14:01:43.97" personId="{4E52042E-F30E-4692-935C-F9A8DE4D5FF0}" id="{2897CBAA-7CB7-4313-AE10-23EB5E0D0B3B}">
    <text>https://storagearcelormittalprod.blob.core.windows.net/media/zs0nxw0h/arcelormittal-ar2015.pdf</text>
  </threadedComment>
  <threadedComment ref="AE2" dT="2022-09-13T14:01:50.21" personId="{4E52042E-F30E-4692-935C-F9A8DE4D5FF0}" id="{CAED6314-3842-49BD-B07C-F3F98A8F7B7F}">
    <text>https://storagearcelormittalprod.blob.core.windows.net/media/wronuhzq/factbook-2016.pdf</text>
  </threadedComment>
  <threadedComment ref="AF2" dT="2022-09-13T12:30:29.67" personId="{4E52042E-F30E-4692-935C-F9A8DE4D5FF0}" id="{29C1681C-5624-42D8-84E3-C52195B944F0}">
    <text>https://storagearcelormittalprod.blob.core.windows.net/media/xygn0csv/factbook-2017.pdf</text>
  </threadedComment>
  <threadedComment ref="AG2" dT="2022-09-13T12:28:30.92" personId="{4E52042E-F30E-4692-935C-F9A8DE4D5FF0}" id="{7F6FC4CC-33FA-4E86-9553-AFBD4E8B7585}">
    <text>https://storagearcelormittalprod.blob.core.windows.net/media/2egaiels/factbook-2018.pdf</text>
  </threadedComment>
  <threadedComment ref="AH2" dT="2022-09-13T12:26:22.92" personId="{4E52042E-F30E-4692-935C-F9A8DE4D5FF0}" id="{7C1A62CE-9BBC-4370-9582-EBFFCACE2CE6}">
    <text>https://corporate-media.arcelormittal.com/media/4sjfifdj/factbook-2019.pdf</text>
  </threadedComment>
  <threadedComment ref="AI2" dT="2022-09-13T12:24:01.34" personId="{4E52042E-F30E-4692-935C-F9A8DE4D5FF0}" id="{DF5421BC-4A24-4286-B35B-27D6AEB6F7F9}">
    <text>https://corporate-media.arcelormittal.com/media/kl3iewkk/fact-book-2020.pdf</text>
  </threadedComment>
  <threadedComment ref="AJ2" dT="2022-09-13T12:18:29.31" personId="{4E52042E-F30E-4692-935C-F9A8DE4D5FF0}" id="{7D303BDA-69A4-4825-AC4C-74F0B49C5235}">
    <text>https://corporate.arcelormittal.com/media/3z1ozw5h/arcelor-mittal-fact-book-2021.pdf</text>
  </threadedComment>
  <threadedComment ref="AC3" dT="2022-09-14T09:28:00.27" personId="{4E52042E-F30E-4692-935C-F9A8DE4D5FF0}" id="{FBCD4EBA-DD51-4DDC-9148-4935C1551D5C}">
    <text>https://www.salzgitter-ag.com/fileadmin/footage/MEDIA/SZAG/finanzberichte/2015/gb2015/de/szag_gb_2015_gesamt.pdf</text>
  </threadedComment>
  <threadedComment ref="AD3" dT="2022-09-13T13:41:43.92" personId="{4E52042E-F30E-4692-935C-F9A8DE4D5FF0}" id="{DB6C46CE-2745-4174-B30C-5CD2641CE2FC}">
    <text>https://www.salzgitter-ag.com/fileadmin/footage/MEDIA/SZAG/finanzberichte/2015/gb2015/de/szag_gb_2015_gesamt.pdf</text>
  </threadedComment>
  <threadedComment ref="AE3" dT="2022-09-13T13:27:58.25" personId="{4E52042E-F30E-4692-935C-F9A8DE4D5FF0}" id="{8362AF0C-739B-4E86-8E11-0FD3E508C7E1}">
    <text>https://www.salzgitter-ag.com/fileadmin/finanzberichte/2017/gb2017/de/downloads/szag-gb2017-gesamt.pdf</text>
  </threadedComment>
  <threadedComment ref="AF3" dT="2022-09-13T13:28:01.99" personId="{4E52042E-F30E-4692-935C-F9A8DE4D5FF0}" id="{6086D838-3779-4F28-8AAF-0758776E9B67}">
    <text>https://www.salzgitter-ag.com/fileadmin/finanzberichte/2017/gb2017/de/downloads/szag-gb2017-gesamt.pdf</text>
  </threadedComment>
  <threadedComment ref="AG3" dT="2022-09-13T13:26:52.69" personId="{4E52042E-F30E-4692-935C-F9A8DE4D5FF0}" id="{305399DD-4BE5-472A-AB53-005F092614C1}">
    <text>https://www.salzgitter-ag.com/fileadmin/finanzberichte/2019/gb2019/de/downloads/szag-gb2019-gesamt.pdf</text>
  </threadedComment>
  <threadedComment ref="AH3" dT="2022-09-13T12:57:56.26" personId="{4E52042E-F30E-4692-935C-F9A8DE4D5FF0}" id="{D4C36783-00B0-428D-9DF5-5094D8C63F63}">
    <text>https://www.salzgitter-ag.com/fileadmin/finanzberichte/2019/gb2019/de/downloads/szag-gb2019-gesamt.pdf</text>
  </threadedComment>
  <threadedComment ref="AI3" dT="2022-09-13T12:57:59.96" personId="{4E52042E-F30E-4692-935C-F9A8DE4D5FF0}" id="{89D60BF0-5A6E-42D9-BC30-B1AE6A4F9FEB}">
    <text>https://www.salzgitter-ag.com/fileadmin/finanzberichte/2021/gb2021/de/downloads/szag-gb2021-gesamt.pdf</text>
  </threadedComment>
  <threadedComment ref="AJ3" dT="2022-09-13T12:58:47.82" personId="{4E52042E-F30E-4692-935C-F9A8DE4D5FF0}" id="{A35F0CEF-8B8C-42EB-ADD6-6633A199C9E2}">
    <text>https://www.salzgitter-ag.com/fileadmin/finanzberichte/2021/gb2021/de/downloads/szag-gb2021-gesamt.pdf</text>
  </threadedComment>
  <threadedComment ref="A4" dT="2022-10-25T07:32:57.32" personId="{4E52042E-F30E-4692-935C-F9A8DE4D5FF0}" id="{DFA03EE7-3B23-473A-81FF-40F861058119}">
    <text>Unsicher ob das Rohstahl ist, auf der Wikipedia Seite steht dass hier nur noch Walzstahl erzeugt wird.</text>
  </threadedComment>
  <threadedComment ref="AD4" dT="2022-09-13T14:01:21.38" personId="{4E52042E-F30E-4692-935C-F9A8DE4D5FF0}" id="{76A04487-D139-420E-8C42-A33B4182AD8B}">
    <text>https://storagearcelormittalprod.blob.core.windows.net/media/zs0nxw0h/arcelormittal-ar2015.pdf</text>
  </threadedComment>
  <threadedComment ref="AE4" dT="2022-09-13T14:01:16.08" personId="{4E52042E-F30E-4692-935C-F9A8DE4D5FF0}" id="{68B0C6FB-F6D4-4441-A5FA-EA01AF4F76BA}">
    <text>https://storagearcelormittalprod.blob.core.windows.net/media/wronuhzq/factbook-2016.pdf</text>
  </threadedComment>
  <threadedComment ref="AE4" dT="2022-11-16T12:40:54.35" personId="{07245DF4-FF66-4950-8373-2FC9AE151EDB}" id="{C4F091F6-1CF4-404A-903D-4258D97E9B8F}" parentId="{68B0C6FB-F6D4-4441-A5FA-EA01AF4F76BA}">
    <text>https://docplayer.org/72360066-Fakten-zur-stahlindustrie-in-deutschland.html</text>
  </threadedComment>
  <threadedComment ref="AF4" dT="2022-09-13T12:30:32.01" personId="{4E52042E-F30E-4692-935C-F9A8DE4D5FF0}" id="{F7CAF887-1EFF-44E7-B1BB-E705076DBABB}">
    <text>https://storagearcelormittalprod.blob.core.windows.net/media/xygn0csv/factbook-2017.pdf</text>
  </threadedComment>
  <threadedComment ref="AG4" dT="2022-09-13T08:00:11.80" personId="{4E52042E-F30E-4692-935C-F9A8DE4D5FF0}" id="{A3F11E7F-CE3E-4DCE-9E97-D9A321A759B9}">
    <text>https://storagearcelormittalprod.blob.core.windows.net/media/2egaiels/factbook-2018.pdf</text>
  </threadedComment>
  <threadedComment ref="AH4" dT="2022-09-13T12:26:25.53" personId="{4E52042E-F30E-4692-935C-F9A8DE4D5FF0}" id="{B2C3F42E-2D8C-4E83-BFA5-BC70C9D03D2B}">
    <text>https://corporate-media.arcelormittal.com/media/4sjfifdj/factbook-2019.pdf</text>
  </threadedComment>
  <threadedComment ref="AI4" dT="2022-09-13T12:16:46.33" personId="{4E52042E-F30E-4692-935C-F9A8DE4D5FF0}" id="{0CC0018D-9CB0-47B9-9C44-4F58FCF9243B}">
    <text>https://corporate-media.arcelormittal.com/media/kl3iewkk/fact-book-2020.pdf</text>
  </threadedComment>
  <threadedComment ref="AJ4" dT="2022-09-13T12:18:40.45" personId="{4E52042E-F30E-4692-935C-F9A8DE4D5FF0}" id="{0DDB4194-46A3-4B0C-9E25-BA249D417AEC}">
    <text>https://corporate.arcelormittal.com/media/3z1ozw5h/arcelor-mittal-fact-book-2021.pdf</text>
  </threadedComment>
  <threadedComment ref="AI5" dT="2022-09-14T09:49:10.97" personId="{4E52042E-F30E-4692-935C-F9A8DE4D5FF0}" id="{7F572120-27EC-427A-AFCC-4A92CD62CD72}">
    <text>https://d2zo35mdb530wx.cloudfront.net/_binary/UCPthyssenkruppAG/0d3d894b-ee27-4bec-824f-7ce023c7eb90/Factsheet-Steel-Europe-20_21new.pdf</text>
  </threadedComment>
  <threadedComment ref="AJ5" dT="2022-09-14T09:32:02.43" personId="{4E52042E-F30E-4692-935C-F9A8DE4D5FF0}" id="{7DAFABAA-5DCF-4218-AEA5-83C2A8D2761F}">
    <text>https://d2zo35mdb530wx.cloudfront.net/_binary/UCPthyssenkruppAG/0d3d894b-ee27-4bec-824f-7ce023c7eb90/Factsheet-Steel-Europe-20_21new.pdf</text>
  </threadedComment>
  <threadedComment ref="AD6" dT="2022-09-13T14:01:41.22" personId="{4E52042E-F30E-4692-935C-F9A8DE4D5FF0}" id="{3D7CA550-E45D-41B5-8432-26D4E34D78D9}">
    <text>https://storagearcelormittalprod.blob.core.windows.net/media/zs0nxw0h/arcelormittal-ar2015.pdf</text>
  </threadedComment>
  <threadedComment ref="AE6" dT="2022-09-13T14:01:47.24" personId="{4E52042E-F30E-4692-935C-F9A8DE4D5FF0}" id="{9C700DED-923B-4AEF-8482-97FF78E64BE0}">
    <text>https://storagearcelormittalprod.blob.core.windows.net/media/wronuhzq/factbook-2016.pdf</text>
  </threadedComment>
  <threadedComment ref="AF6" dT="2022-09-13T12:30:34.33" personId="{4E52042E-F30E-4692-935C-F9A8DE4D5FF0}" id="{FDCC6DB5-A56E-4CEA-9260-C5A63576C5FB}">
    <text>https://storagearcelormittalprod.blob.core.windows.net/media/xygn0csv/factbook-2017.pdf</text>
  </threadedComment>
  <threadedComment ref="AG6" dT="2022-09-13T12:28:39.06" personId="{4E52042E-F30E-4692-935C-F9A8DE4D5FF0}" id="{A3AEC1CD-3E75-4302-86BB-38EFB7116CE9}">
    <text>https://storagearcelormittalprod.blob.core.windows.net/media/2egaiels/factbook-2018.pdf</text>
  </threadedComment>
  <threadedComment ref="AH6" dT="2022-09-13T12:26:28.10" personId="{4E52042E-F30E-4692-935C-F9A8DE4D5FF0}" id="{EB6E90F2-2A79-478C-B684-541A2E64D8A5}">
    <text>https://corporate-media.arcelormittal.com/media/4sjfifdj/factbook-2019.pdf</text>
  </threadedComment>
  <threadedComment ref="AI6" dT="2022-09-13T12:24:18.28" personId="{4E52042E-F30E-4692-935C-F9A8DE4D5FF0}" id="{0A1626F4-0DE4-4C33-B716-9945B59C16F2}">
    <text>https://corporate-media.arcelormittal.com/media/kl3iewkk/fact-book-2020.pdf</text>
  </threadedComment>
  <threadedComment ref="AJ6" dT="2022-09-13T12:18:58.85" personId="{4E52042E-F30E-4692-935C-F9A8DE4D5FF0}" id="{ECBF447D-19E0-4E0E-A825-205219B05E71}">
    <text>https://corporate.arcelormittal.com/media/3z1ozw5h/arcelor-mittal-fact-book-2021.pdf</text>
  </threadedComment>
  <threadedComment ref="AC7" dT="2022-09-14T09:28:00.27" personId="{4E52042E-F30E-4692-935C-F9A8DE4D5FF0}" id="{59F3AC4C-DE7F-410B-994D-4689CE0E8FD6}">
    <text>https://www.salzgitter-ag.com/fileadmin/footage/MEDIA/SZAG/finanzberichte/2015/gb2015/de/szag_gb_2015_gesamt.pdf</text>
  </threadedComment>
  <threadedComment ref="AD7" dT="2022-09-13T13:41:43.92" personId="{4E52042E-F30E-4692-935C-F9A8DE4D5FF0}" id="{F627192F-A976-42C5-8A60-94D7D4CC9BDD}">
    <text>https://www.salzgitter-ag.com/fileadmin/footage/MEDIA/SZAG/finanzberichte/2015/gb2015/de/szag_gb_2015_gesamt.pdf</text>
  </threadedComment>
  <threadedComment ref="AE7" dT="2022-09-13T13:27:58.25" personId="{4E52042E-F30E-4692-935C-F9A8DE4D5FF0}" id="{A239FB76-AE95-4594-B45C-520121209D73}">
    <text>https://www.salzgitter-ag.com/fileadmin/finanzberichte/2017/gb2017/de/downloads/szag-gb2017-gesamt.pdf</text>
  </threadedComment>
  <threadedComment ref="AF7" dT="2022-09-13T13:28:01.99" personId="{4E52042E-F30E-4692-935C-F9A8DE4D5FF0}" id="{99E2813C-78EC-4A6D-885B-4569359B96A5}">
    <text>https://www.salzgitter-ag.com/fileadmin/finanzberichte/2017/gb2017/de/downloads/szag-gb2017-gesamt.pdf</text>
  </threadedComment>
  <threadedComment ref="AG7" dT="2022-09-13T13:26:52.69" personId="{4E52042E-F30E-4692-935C-F9A8DE4D5FF0}" id="{DF8E049C-351C-436B-8ED3-2BE635AAB617}">
    <text>https://www.salzgitter-ag.com/fileadmin/finanzberichte/2019/gb2019/de/downloads/szag-gb2019-gesamt.pdf</text>
  </threadedComment>
  <threadedComment ref="AH7" dT="2022-09-13T12:57:56.26" personId="{4E52042E-F30E-4692-935C-F9A8DE4D5FF0}" id="{ED8CA612-4947-454C-8832-415CE8EEEF82}">
    <text>https://www.salzgitter-ag.com/fileadmin/finanzberichte/2019/gb2019/de/downloads/szag-gb2019-gesamt.pdf</text>
  </threadedComment>
  <threadedComment ref="AI7" dT="2022-09-13T12:57:59.96" personId="{4E52042E-F30E-4692-935C-F9A8DE4D5FF0}" id="{E8941CA4-7A98-44B4-90AA-12FE265D6369}">
    <text>https://www.salzgitter-ag.com/fileadmin/finanzberichte/2021/gb2021/de/downloads/szag-gb2021-gesamt.pdf</text>
  </threadedComment>
  <threadedComment ref="AJ7" dT="2022-09-13T12:58:47.82" personId="{4E52042E-F30E-4692-935C-F9A8DE4D5FF0}" id="{94017EB6-DD3E-4C59-81A0-DE64CC78DD54}">
    <text>https://www.salzgitter-ag.com/fileadmin/finanzberichte/2021/gb2021/de/downloads/szag-gb2021-gesamt.pdf</text>
  </threadedComment>
  <threadedComment ref="AC8" dT="2022-09-13T14:15:02.67" personId="{4E52042E-F30E-4692-935C-F9A8DE4D5FF0}" id="{CD847129-E41C-40C6-ADC3-750BB22E0F11}">
    <text>https://www.dillinger.de/d/downloads/download/13904
https://www.saarstahl.com/sag/downloads/download/13957</text>
  </threadedComment>
  <threadedComment ref="AD8" dT="2022-09-13T14:14:59.55" personId="{4E52042E-F30E-4692-935C-F9A8DE4D5FF0}" id="{04431CE3-8584-4982-AF0E-965AA23E0332}">
    <text>https://www.dillinger.de/d/downloads/download/13904
https://www.saarstahl.com/sag/downloads/download/13957</text>
  </threadedComment>
  <threadedComment ref="AE8" dT="2022-09-13T14:14:11.68" personId="{4E52042E-F30E-4692-935C-F9A8DE4D5FF0}" id="{14D76A62-2487-4951-9198-4C29B8B8AFFE}">
    <text>https://www.dillinger.de/d/downloads/download/15483
https://www.saarstahl.com/sag/downloads/download/15506</text>
  </threadedComment>
  <threadedComment ref="AF8" dT="2022-09-13T14:14:07.80" personId="{4E52042E-F30E-4692-935C-F9A8DE4D5FF0}" id="{B5495E74-8035-4BE5-B518-310B048FEE80}">
    <text>https://www.dillinger.de/d/downloads/download/15483
https://www.saarstahl.com/sag/downloads/download/15506</text>
  </threadedComment>
  <threadedComment ref="AG8" dT="2022-09-13T14:15:25.90" personId="{4E52042E-F30E-4692-935C-F9A8DE4D5FF0}" id="{34CC4341-83D5-4B57-AD2F-8E125A11CA5E}">
    <text>https://www.dillinger.de/d/de/corporate/dillinger/daten/index.shtml
https://www.saarstahl.com/sag/downloads/download/16687</text>
  </threadedComment>
  <threadedComment ref="AH8" dT="2022-09-13T14:15:28.92" personId="{4E52042E-F30E-4692-935C-F9A8DE4D5FF0}" id="{60C84884-106D-4FCF-A984-CE0B16437027}">
    <text>https://www.dillinger.de/d/de/corporate/dillinger/daten/index.shtml
https://www.saarstahl.com/sag/downloads/download/16687</text>
  </threadedComment>
  <threadedComment ref="AI8" dT="2022-09-13T14:15:32.19" personId="{4E52042E-F30E-4692-935C-F9A8DE4D5FF0}" id="{67B713B7-892D-49E8-934F-38389E72F148}">
    <text>https://www.dillinger.de/d/de/corporate/dillinger/daten/index.shtml
https://www.saarstahl.com/sag/downloads/download/17745</text>
  </threadedComment>
  <threadedComment ref="AJ8" dT="2022-09-13T14:15:34.84" personId="{4E52042E-F30E-4692-935C-F9A8DE4D5FF0}" id="{3950F93B-70BB-4CCE-84CF-A9357FCC8A6B}">
    <text>https://www.dillinger.de/d/de/corporate/dillinger/daten/index.shtml
https://www.saarstahl.com/sag/downloads/download/17745</text>
  </threadedComment>
  <threadedComment ref="AD16" dT="2022-09-13T14:01:58.51" personId="{4E52042E-F30E-4692-935C-F9A8DE4D5FF0}" id="{1D5B5A88-1A3F-471A-A364-18AB6857D41E}">
    <text>https://storagearcelormittalprod.blob.core.windows.net/media/zs0nxw0h/arcelormittal-ar2015.pdf</text>
  </threadedComment>
  <threadedComment ref="AE16" dT="2022-09-13T14:02:02.13" personId="{4E52042E-F30E-4692-935C-F9A8DE4D5FF0}" id="{2B2A2A05-98C9-4917-A4B2-98948F03C371}">
    <text>https://storagearcelormittalprod.blob.core.windows.net/media/wronuhzq/factbook-2016.pdf</text>
  </threadedComment>
  <threadedComment ref="AF16" dT="2022-09-13T12:30:36.75" personId="{4E52042E-F30E-4692-935C-F9A8DE4D5FF0}" id="{2E345459-A0D8-430A-A0E3-4001BDF22FC4}">
    <text>https://storagearcelormittalprod.blob.core.windows.net/media/xygn0csv/factbook-2017.pdf</text>
  </threadedComment>
  <threadedComment ref="AG16" dT="2022-09-13T12:28:41.65" personId="{4E52042E-F30E-4692-935C-F9A8DE4D5FF0}" id="{D41C23F1-5968-4E42-AE23-DB56AC6EBB71}">
    <text>https://storagearcelormittalprod.blob.core.windows.net/media/2egaiels/factbook-2018.pdf</text>
  </threadedComment>
  <threadedComment ref="AH16" dT="2022-09-13T12:26:30.79" personId="{4E52042E-F30E-4692-935C-F9A8DE4D5FF0}" id="{FFDDDC89-747E-4815-9CAD-334B60B2F563}">
    <text>https://corporate-media.arcelormittal.com/media/4sjfifdj/factbook-2019.pdf</text>
  </threadedComment>
  <threadedComment ref="AI16" dT="2022-09-13T12:24:22.05" personId="{4E52042E-F30E-4692-935C-F9A8DE4D5FF0}" id="{366B2870-C6E0-45CF-942A-3FB2F3213F06}">
    <text>https://corporate-media.arcelormittal.com/media/kl3iewkk/fact-book-2020.pdf</text>
  </threadedComment>
  <threadedComment ref="AJ16" dT="2022-09-13T12:19:16.15" personId="{4E52042E-F30E-4692-935C-F9A8DE4D5FF0}" id="{15D6582A-A494-400B-BCA5-98943B4382FA}">
    <text>https://corporate.arcelormittal.com/media/3z1ozw5h/arcelor-mittal-fact-book-2021.pdf</text>
  </threadedComment>
  <threadedComment ref="AJ20" dT="2022-09-14T11:38:32.76" personId="{4E52042E-F30E-4692-935C-F9A8DE4D5FF0}" id="{B515E1AB-94C0-43CB-A5F4-8754F38B4DE3}">
    <text>https://unternehmen.badisches-tagblatt.de/Nachrichten/Kehler-BSW-braucht-so-viel-Strom-wie-alle-Koelner-138973.html</text>
  </threadedComment>
  <threadedComment ref="AD22" dT="2022-09-13T13:41:40.66" personId="{4E52042E-F30E-4692-935C-F9A8DE4D5FF0}" id="{FCC0A1EE-0CCD-40E3-A161-6E805CB64B47}">
    <text>https://www.salzgitter-ag.com/fileadmin/footage/MEDIA/SZAG/finanzberichte/2015/gb2015/de/szag_gb_2015_gesamt.pdf</text>
  </threadedComment>
  <threadedComment ref="AE22" dT="2022-09-13T13:28:22.96" personId="{4E52042E-F30E-4692-935C-F9A8DE4D5FF0}" id="{15FA1C67-B2E2-407C-97A5-370AA05AE80E}">
    <text>https://www.salzgitter-ag.com/fileadmin/finanzberichte/2017/gb2017/de/downloads/szag-gb2017-gesamt.pdf</text>
  </threadedComment>
  <threadedComment ref="AF22" dT="2022-09-13T13:28:26.55" personId="{4E52042E-F30E-4692-935C-F9A8DE4D5FF0}" id="{79343A6A-78F8-4F9E-8942-B9C0B48189A3}">
    <text>https://www.salzgitter-ag.com/fileadmin/finanzberichte/2017/gb2017/de/downloads/szag-gb2017-gesamt.pdf</text>
  </threadedComment>
  <threadedComment ref="AG22" dT="2022-09-13T13:27:25.83" personId="{4E52042E-F30E-4692-935C-F9A8DE4D5FF0}" id="{809DF2DE-A5E1-478B-96C1-D4D60E001A86}">
    <text>https://www.salzgitter-ag.com/fileadmin/finanzberichte/2019/gb2019/de/downloads/szag-gb2019-gesamt.pdf</text>
  </threadedComment>
  <threadedComment ref="AH22" dT="2022-09-13T12:56:18.66" personId="{4E52042E-F30E-4692-935C-F9A8DE4D5FF0}" id="{C954A060-FE29-4726-82B1-F08EAAE0AE39}">
    <text>https://www.salzgitter-ag.com/fileadmin/finanzberichte/2019/gb2019/de/downloads/szag-gb2019-gesamt.pdf</text>
  </threadedComment>
  <threadedComment ref="AI22" dT="2022-09-13T12:56:22.17" personId="{4E52042E-F30E-4692-935C-F9A8DE4D5FF0}" id="{1720E986-940D-4873-A491-176F4671D98F}">
    <text>https://www.salzgitter-ag.com/fileadmin/finanzberichte/2021/gb2021/de/downloads/szag-gb2021-gesamt.pdf</text>
  </threadedComment>
  <threadedComment ref="AJ22" dT="2022-09-13T13:36:08.21" personId="{4E52042E-F30E-4692-935C-F9A8DE4D5FF0}" id="{59975D61-499C-4E20-B418-80082592C760}">
    <text>https://www.salzgitter-ag.com/fileadmin/finanzberichte/2021/gb2021/de/downloads/szag-gb2021-gesamt.pdf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eurofer.eu/assets/Uploads/Slide2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tahl-online.de/wp-content/uploads/WV-Stahl_Fakten-2021_RZ_Web_neu.pdf" TargetMode="External"/><Relationship Id="rId1" Type="http://schemas.openxmlformats.org/officeDocument/2006/relationships/hyperlink" Target="https://www.eurofer.eu/assets/Uploads/Slide2.PNG" TargetMode="External"/><Relationship Id="rId6" Type="http://schemas.openxmlformats.org/officeDocument/2006/relationships/hyperlink" Target="https://globalenergymonitor.org/projects/global-steel-plant-tracker/tracker-map/" TargetMode="External"/><Relationship Id="rId5" Type="http://schemas.openxmlformats.org/officeDocument/2006/relationships/hyperlink" Target="https://www.dillinger.de/d/de/corporate/dillinger/daten/index.shtml;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www.eurofer.eu/assets/Uploads/Slide2.PNG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EC668-B02A-4E7B-B359-E6149EAB4D0E}">
  <dimension ref="A1:AK3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11.3984375" defaultRowHeight="14.25" x14ac:dyDescent="0.45"/>
  <cols>
    <col min="1" max="1" width="42.59765625" bestFit="1" customWidth="1"/>
    <col min="2" max="2" width="18.3984375" bestFit="1" customWidth="1"/>
    <col min="11" max="14" width="11.59765625" customWidth="1"/>
    <col min="15" max="28" width="11.3984375" hidden="1" customWidth="1"/>
    <col min="29" max="29" width="11.3984375" customWidth="1"/>
    <col min="35" max="35" width="11.73046875" bestFit="1" customWidth="1"/>
    <col min="36" max="36" width="12.59765625" bestFit="1" customWidth="1"/>
  </cols>
  <sheetData>
    <row r="1" spans="1:37" s="2" customFormat="1" x14ac:dyDescent="0.45">
      <c r="A1" s="2" t="s">
        <v>0</v>
      </c>
      <c r="B1" s="2" t="s">
        <v>1</v>
      </c>
      <c r="C1" s="2" t="s">
        <v>2</v>
      </c>
      <c r="D1" s="2" t="s">
        <v>44</v>
      </c>
      <c r="E1" s="2" t="s">
        <v>45</v>
      </c>
      <c r="F1" s="2" t="s">
        <v>60</v>
      </c>
      <c r="G1" s="2" t="s">
        <v>59</v>
      </c>
      <c r="H1" s="2" t="s">
        <v>58</v>
      </c>
      <c r="I1" s="2" t="s">
        <v>74</v>
      </c>
      <c r="J1" s="2" t="s">
        <v>3</v>
      </c>
      <c r="K1" s="2" t="s">
        <v>53</v>
      </c>
      <c r="L1" s="2" t="s">
        <v>52</v>
      </c>
      <c r="M1" s="2" t="s">
        <v>51</v>
      </c>
      <c r="N1" s="2" t="s">
        <v>55</v>
      </c>
      <c r="O1" s="2">
        <v>2000</v>
      </c>
      <c r="P1" s="2">
        <v>2001</v>
      </c>
      <c r="Q1" s="2">
        <v>2002</v>
      </c>
      <c r="R1" s="2">
        <v>2003</v>
      </c>
      <c r="S1" s="2">
        <v>2004</v>
      </c>
      <c r="T1" s="2">
        <v>2005</v>
      </c>
      <c r="U1" s="2">
        <v>2006</v>
      </c>
      <c r="V1" s="2">
        <v>2007</v>
      </c>
      <c r="W1" s="2">
        <v>2008</v>
      </c>
      <c r="X1" s="2">
        <v>2009</v>
      </c>
      <c r="Y1" s="2">
        <v>2010</v>
      </c>
      <c r="Z1" s="2">
        <v>2011</v>
      </c>
      <c r="AA1" s="2">
        <v>2012</v>
      </c>
      <c r="AB1" s="2">
        <v>2013</v>
      </c>
      <c r="AC1" s="4">
        <v>2014</v>
      </c>
      <c r="AD1" s="4">
        <v>2015</v>
      </c>
      <c r="AE1" s="4">
        <v>2016</v>
      </c>
      <c r="AF1" s="4">
        <v>2017</v>
      </c>
      <c r="AG1" s="4">
        <v>2018</v>
      </c>
      <c r="AH1" s="4">
        <v>2019</v>
      </c>
      <c r="AI1" s="4">
        <v>2020</v>
      </c>
      <c r="AJ1" s="4">
        <v>2021</v>
      </c>
      <c r="AK1" s="4">
        <v>2022</v>
      </c>
    </row>
    <row r="2" spans="1:37" x14ac:dyDescent="0.45">
      <c r="A2" t="s">
        <v>64</v>
      </c>
      <c r="B2" t="s">
        <v>8</v>
      </c>
      <c r="C2" t="s">
        <v>8</v>
      </c>
      <c r="D2">
        <v>53.12493044</v>
      </c>
      <c r="E2">
        <v>8.6867285299999999</v>
      </c>
      <c r="F2" t="s">
        <v>61</v>
      </c>
      <c r="G2" t="s">
        <v>62</v>
      </c>
      <c r="H2" t="s">
        <v>47</v>
      </c>
      <c r="I2" t="s">
        <v>47</v>
      </c>
      <c r="J2">
        <v>3.8</v>
      </c>
      <c r="K2" t="s">
        <v>50</v>
      </c>
      <c r="L2" t="s">
        <v>46</v>
      </c>
      <c r="M2" t="s">
        <v>54</v>
      </c>
      <c r="N2" t="s">
        <v>56</v>
      </c>
      <c r="AD2">
        <v>3.3</v>
      </c>
      <c r="AE2">
        <v>3.6</v>
      </c>
      <c r="AF2">
        <v>3.2</v>
      </c>
      <c r="AG2">
        <v>3.4</v>
      </c>
      <c r="AH2">
        <v>3.1</v>
      </c>
      <c r="AI2">
        <v>2.8</v>
      </c>
      <c r="AJ2">
        <v>3.3</v>
      </c>
    </row>
    <row r="3" spans="1:37" x14ac:dyDescent="0.45">
      <c r="A3" t="s">
        <v>67</v>
      </c>
      <c r="B3" t="s">
        <v>27</v>
      </c>
      <c r="C3" t="s">
        <v>68</v>
      </c>
      <c r="D3">
        <v>51.368231170000001</v>
      </c>
      <c r="E3">
        <v>6.7122673319999997</v>
      </c>
      <c r="F3" t="s">
        <v>61</v>
      </c>
      <c r="G3" t="s">
        <v>62</v>
      </c>
      <c r="H3" t="s">
        <v>47</v>
      </c>
      <c r="I3" t="s">
        <v>47</v>
      </c>
      <c r="J3" s="7">
        <f>SUM([1]Tabelle1!$I$6:$I$7)</f>
        <v>5.2</v>
      </c>
      <c r="K3" t="s">
        <v>7</v>
      </c>
      <c r="L3" t="s">
        <v>63</v>
      </c>
      <c r="M3" t="s">
        <v>54</v>
      </c>
      <c r="N3" t="s">
        <v>56</v>
      </c>
      <c r="AC3" s="5">
        <v>5.1433333333333335</v>
      </c>
      <c r="AD3" s="5">
        <v>4.6399999999999997</v>
      </c>
      <c r="AE3" s="5">
        <v>3.833333333333333</v>
      </c>
      <c r="AF3" s="5">
        <v>4.7</v>
      </c>
      <c r="AG3" s="5">
        <v>4.3899999999999997</v>
      </c>
      <c r="AH3" s="5">
        <v>4.2966666666666669</v>
      </c>
      <c r="AI3" s="5">
        <v>3.5033333333333334</v>
      </c>
      <c r="AJ3" s="5">
        <v>4.623333333333334</v>
      </c>
    </row>
    <row r="4" spans="1:37" s="6" customFormat="1" x14ac:dyDescent="0.45">
      <c r="A4" s="6" t="s">
        <v>73</v>
      </c>
      <c r="B4" s="6" t="s">
        <v>27</v>
      </c>
      <c r="C4" s="6" t="s">
        <v>68</v>
      </c>
      <c r="D4" s="6">
        <v>53.524784969999999</v>
      </c>
      <c r="E4" s="6">
        <v>9.9000510780000006</v>
      </c>
      <c r="F4" s="6" t="s">
        <v>61</v>
      </c>
      <c r="G4" s="6" t="s">
        <v>62</v>
      </c>
      <c r="H4" s="6" t="s">
        <v>47</v>
      </c>
      <c r="I4" s="6" t="s">
        <v>75</v>
      </c>
      <c r="J4" s="6">
        <v>1.3</v>
      </c>
      <c r="K4" s="6" t="s">
        <v>50</v>
      </c>
      <c r="L4" s="10" t="s">
        <v>80</v>
      </c>
      <c r="M4" s="6" t="s">
        <v>54</v>
      </c>
      <c r="N4" s="6" t="s">
        <v>56</v>
      </c>
      <c r="AD4" s="6">
        <v>1.2</v>
      </c>
      <c r="AE4" s="6">
        <v>1.3</v>
      </c>
      <c r="AF4" s="6">
        <v>1.1000000000000001</v>
      </c>
      <c r="AG4" s="6">
        <v>1.1000000000000001</v>
      </c>
      <c r="AH4" s="6">
        <v>0.9</v>
      </c>
      <c r="AI4" s="6">
        <v>0.9</v>
      </c>
      <c r="AJ4" s="6">
        <v>1</v>
      </c>
    </row>
    <row r="5" spans="1:37" x14ac:dyDescent="0.45">
      <c r="A5" t="s">
        <v>71</v>
      </c>
      <c r="B5" t="s">
        <v>27</v>
      </c>
      <c r="C5" t="s">
        <v>68</v>
      </c>
      <c r="D5">
        <v>51.503690300000002</v>
      </c>
      <c r="E5">
        <v>6.7359074840000002</v>
      </c>
      <c r="F5" t="s">
        <v>61</v>
      </c>
      <c r="G5" t="s">
        <v>62</v>
      </c>
      <c r="H5" t="s">
        <v>47</v>
      </c>
      <c r="I5" t="s">
        <v>47</v>
      </c>
      <c r="J5" s="7">
        <f>SUM([1]Tabelle1!$I$2:$I$5)</f>
        <v>11.7</v>
      </c>
      <c r="K5" t="s">
        <v>7</v>
      </c>
      <c r="L5" t="s">
        <v>63</v>
      </c>
      <c r="M5" t="s">
        <v>54</v>
      </c>
      <c r="N5" t="s">
        <v>56</v>
      </c>
      <c r="AD5" s="7">
        <v>9.3000000000000007</v>
      </c>
      <c r="AE5" s="7">
        <v>9.6999999999999993</v>
      </c>
      <c r="AF5" s="7">
        <f>12.1-0.5*AF3</f>
        <v>9.75</v>
      </c>
      <c r="AG5" s="7">
        <f>11.8-0.5*AG3</f>
        <v>9.6050000000000004</v>
      </c>
      <c r="AH5" s="8">
        <f>11.286-0.5*AH3</f>
        <v>9.1376666666666662</v>
      </c>
      <c r="AI5" s="8">
        <f>9.859-0.5*AI3</f>
        <v>8.1073333333333331</v>
      </c>
      <c r="AJ5" s="8">
        <f>10.866-AJ3*0.5</f>
        <v>8.5543333333333322</v>
      </c>
    </row>
    <row r="6" spans="1:37" x14ac:dyDescent="0.45">
      <c r="A6" t="s">
        <v>72</v>
      </c>
      <c r="B6" t="s">
        <v>19</v>
      </c>
      <c r="C6" t="s">
        <v>16</v>
      </c>
      <c r="D6">
        <v>52.166140519999999</v>
      </c>
      <c r="E6">
        <v>14.617682240000001</v>
      </c>
      <c r="F6" t="s">
        <v>61</v>
      </c>
      <c r="G6" t="s">
        <v>62</v>
      </c>
      <c r="H6" t="s">
        <v>47</v>
      </c>
      <c r="I6" t="s">
        <v>47</v>
      </c>
      <c r="J6" s="7">
        <v>2.4</v>
      </c>
      <c r="K6" t="s">
        <v>50</v>
      </c>
      <c r="L6" s="3" t="s">
        <v>46</v>
      </c>
      <c r="M6" t="s">
        <v>54</v>
      </c>
      <c r="N6" t="s">
        <v>56</v>
      </c>
      <c r="AD6">
        <v>2.2999999999999998</v>
      </c>
      <c r="AE6">
        <v>1.9</v>
      </c>
      <c r="AF6">
        <v>2.2000000000000002</v>
      </c>
      <c r="AG6">
        <v>2.1</v>
      </c>
      <c r="AH6">
        <v>2</v>
      </c>
      <c r="AI6">
        <v>1.9</v>
      </c>
      <c r="AJ6">
        <v>1.9</v>
      </c>
    </row>
    <row r="7" spans="1:37" s="7" customFormat="1" x14ac:dyDescent="0.45">
      <c r="A7" s="7" t="s">
        <v>69</v>
      </c>
      <c r="B7" s="7" t="s">
        <v>13</v>
      </c>
      <c r="C7" s="7" t="s">
        <v>70</v>
      </c>
      <c r="D7" s="7">
        <v>52.154764919999998</v>
      </c>
      <c r="E7" s="7">
        <v>10.40307531</v>
      </c>
      <c r="F7" s="7" t="s">
        <v>61</v>
      </c>
      <c r="G7" s="7" t="s">
        <v>62</v>
      </c>
      <c r="H7" s="7" t="s">
        <v>47</v>
      </c>
      <c r="I7" s="7" t="s">
        <v>47</v>
      </c>
      <c r="J7" s="7">
        <v>5.2</v>
      </c>
      <c r="K7" s="7" t="s">
        <v>49</v>
      </c>
      <c r="L7" s="9" t="s">
        <v>46</v>
      </c>
      <c r="M7" s="7" t="s">
        <v>54</v>
      </c>
      <c r="N7" s="7" t="s">
        <v>56</v>
      </c>
      <c r="AC7" s="7">
        <v>4.681</v>
      </c>
      <c r="AD7" s="7">
        <v>4.2210000000000001</v>
      </c>
      <c r="AE7" s="7">
        <v>4.5629999999999997</v>
      </c>
      <c r="AF7" s="7">
        <v>4.492</v>
      </c>
      <c r="AG7" s="7">
        <v>4.5510000000000002</v>
      </c>
      <c r="AH7" s="7">
        <v>4.3209999999999997</v>
      </c>
      <c r="AI7" s="7">
        <v>4.1680000000000001</v>
      </c>
      <c r="AJ7" s="7">
        <v>4.3410000000000002</v>
      </c>
    </row>
    <row r="8" spans="1:37" s="7" customFormat="1" x14ac:dyDescent="0.45">
      <c r="A8" s="7" t="s">
        <v>65</v>
      </c>
      <c r="B8" s="7" t="s">
        <v>76</v>
      </c>
      <c r="C8" s="7" t="s">
        <v>66</v>
      </c>
      <c r="D8" s="7">
        <v>49.352136989999998</v>
      </c>
      <c r="E8" s="7">
        <v>6.7436526030000001</v>
      </c>
      <c r="F8" s="7" t="s">
        <v>61</v>
      </c>
      <c r="G8" s="7" t="s">
        <v>62</v>
      </c>
      <c r="H8" s="7" t="s">
        <v>47</v>
      </c>
      <c r="I8" s="7" t="s">
        <v>47</v>
      </c>
      <c r="J8" s="7">
        <v>6</v>
      </c>
      <c r="K8" s="9" t="s">
        <v>77</v>
      </c>
      <c r="L8" s="9" t="s">
        <v>46</v>
      </c>
      <c r="M8" s="7" t="s">
        <v>54</v>
      </c>
      <c r="N8" s="7" t="s">
        <v>56</v>
      </c>
      <c r="AC8" s="7">
        <f>2.345+2.665</f>
        <v>5.01</v>
      </c>
      <c r="AD8" s="7">
        <f>2.401+2.707</f>
        <v>5.1079999999999997</v>
      </c>
      <c r="AE8" s="7">
        <f>2.267+2.394</f>
        <v>4.6609999999999996</v>
      </c>
      <c r="AF8" s="7">
        <f>2.521+2.785</f>
        <v>5.306</v>
      </c>
      <c r="AG8" s="7">
        <f>2.334+2.782</f>
        <v>5.1159999999999997</v>
      </c>
      <c r="AH8" s="7">
        <f>2.238+2.281</f>
        <v>4.5190000000000001</v>
      </c>
      <c r="AI8" s="7">
        <f>1.816+1.879</f>
        <v>3.6950000000000003</v>
      </c>
      <c r="AJ8" s="7">
        <f>2.281+2.683</f>
        <v>4.9640000000000004</v>
      </c>
    </row>
    <row r="9" spans="1:37" s="7" customFormat="1" x14ac:dyDescent="0.45">
      <c r="A9" t="s">
        <v>78</v>
      </c>
      <c r="B9" s="7" t="s">
        <v>27</v>
      </c>
      <c r="C9" s="7" t="s">
        <v>68</v>
      </c>
      <c r="D9">
        <v>51.422282979999999</v>
      </c>
      <c r="E9">
        <v>6.7419912780000004</v>
      </c>
      <c r="F9" s="7" t="s">
        <v>61</v>
      </c>
      <c r="G9" s="7" t="s">
        <v>62</v>
      </c>
      <c r="H9" s="7" t="s">
        <v>47</v>
      </c>
      <c r="I9" s="7" t="s">
        <v>47</v>
      </c>
      <c r="J9" s="7">
        <v>0.28000000000000003</v>
      </c>
      <c r="K9" s="9" t="s">
        <v>79</v>
      </c>
      <c r="L9" s="9" t="s">
        <v>79</v>
      </c>
      <c r="M9" s="7" t="s">
        <v>54</v>
      </c>
      <c r="N9" s="7" t="s">
        <v>56</v>
      </c>
    </row>
    <row r="10" spans="1:37" x14ac:dyDescent="0.45">
      <c r="A10" t="s">
        <v>11</v>
      </c>
      <c r="B10" t="s">
        <v>37</v>
      </c>
      <c r="F10" t="s">
        <v>61</v>
      </c>
      <c r="G10" t="s">
        <v>62</v>
      </c>
      <c r="H10" t="s">
        <v>57</v>
      </c>
      <c r="J10">
        <v>0.35</v>
      </c>
      <c r="K10" t="s">
        <v>7</v>
      </c>
      <c r="L10" t="s">
        <v>48</v>
      </c>
      <c r="M10" t="s">
        <v>54</v>
      </c>
      <c r="N10" t="s">
        <v>56</v>
      </c>
      <c r="AH10" s="1">
        <v>0.2</v>
      </c>
    </row>
    <row r="11" spans="1:37" x14ac:dyDescent="0.45">
      <c r="A11" t="s">
        <v>15</v>
      </c>
      <c r="B11" t="s">
        <v>16</v>
      </c>
      <c r="F11" t="s">
        <v>61</v>
      </c>
      <c r="G11" t="s">
        <v>62</v>
      </c>
      <c r="H11" t="s">
        <v>57</v>
      </c>
      <c r="J11">
        <v>1.8</v>
      </c>
      <c r="K11" t="s">
        <v>7</v>
      </c>
      <c r="L11" t="s">
        <v>48</v>
      </c>
      <c r="M11" t="s">
        <v>54</v>
      </c>
      <c r="N11" t="s">
        <v>56</v>
      </c>
      <c r="AD11">
        <v>1.4</v>
      </c>
      <c r="AE11">
        <v>1.1000000000000001</v>
      </c>
      <c r="AH11" s="1">
        <v>1.2</v>
      </c>
    </row>
    <row r="12" spans="1:37" x14ac:dyDescent="0.45">
      <c r="A12" t="s">
        <v>6</v>
      </c>
      <c r="B12" t="s">
        <v>36</v>
      </c>
      <c r="F12" t="s">
        <v>61</v>
      </c>
      <c r="G12" t="s">
        <v>62</v>
      </c>
      <c r="H12" t="s">
        <v>57</v>
      </c>
      <c r="K12" t="s">
        <v>7</v>
      </c>
      <c r="M12" t="s">
        <v>54</v>
      </c>
      <c r="N12" t="s">
        <v>56</v>
      </c>
    </row>
    <row r="13" spans="1:37" x14ac:dyDescent="0.45">
      <c r="A13" t="s">
        <v>23</v>
      </c>
      <c r="B13" t="s">
        <v>24</v>
      </c>
      <c r="F13" t="s">
        <v>61</v>
      </c>
      <c r="G13" t="s">
        <v>62</v>
      </c>
      <c r="H13" t="s">
        <v>57</v>
      </c>
      <c r="J13">
        <v>0.09</v>
      </c>
      <c r="K13" t="s">
        <v>7</v>
      </c>
      <c r="L13" t="s">
        <v>48</v>
      </c>
      <c r="M13" t="s">
        <v>54</v>
      </c>
      <c r="N13" t="s">
        <v>56</v>
      </c>
      <c r="AH13" s="1">
        <v>0.2</v>
      </c>
    </row>
    <row r="14" spans="1:37" x14ac:dyDescent="0.45">
      <c r="A14" t="s">
        <v>11</v>
      </c>
      <c r="B14" t="s">
        <v>12</v>
      </c>
      <c r="F14" t="s">
        <v>61</v>
      </c>
      <c r="G14" t="s">
        <v>62</v>
      </c>
      <c r="H14" t="s">
        <v>57</v>
      </c>
      <c r="J14">
        <v>1.1000000000000001</v>
      </c>
      <c r="K14" t="s">
        <v>7</v>
      </c>
      <c r="L14" t="s">
        <v>48</v>
      </c>
      <c r="M14" t="s">
        <v>54</v>
      </c>
      <c r="N14" t="s">
        <v>56</v>
      </c>
      <c r="AH14" s="1">
        <v>0.8</v>
      </c>
    </row>
    <row r="15" spans="1:37" x14ac:dyDescent="0.45">
      <c r="A15" t="s">
        <v>11</v>
      </c>
      <c r="B15" t="s">
        <v>20</v>
      </c>
      <c r="F15" t="s">
        <v>61</v>
      </c>
      <c r="G15" t="s">
        <v>62</v>
      </c>
      <c r="H15" t="s">
        <v>57</v>
      </c>
      <c r="J15">
        <v>0.1</v>
      </c>
      <c r="K15" t="s">
        <v>7</v>
      </c>
      <c r="L15" t="s">
        <v>48</v>
      </c>
      <c r="M15" t="s">
        <v>54</v>
      </c>
      <c r="N15" t="s">
        <v>56</v>
      </c>
      <c r="AH15" s="1">
        <v>0.1</v>
      </c>
    </row>
    <row r="16" spans="1:37" x14ac:dyDescent="0.45">
      <c r="A16" t="s">
        <v>4</v>
      </c>
      <c r="B16" t="s">
        <v>5</v>
      </c>
      <c r="F16" t="s">
        <v>61</v>
      </c>
      <c r="G16" t="s">
        <v>62</v>
      </c>
      <c r="H16" t="s">
        <v>57</v>
      </c>
      <c r="J16">
        <v>1.1000000000000001</v>
      </c>
      <c r="K16" t="s">
        <v>50</v>
      </c>
      <c r="L16" t="s">
        <v>48</v>
      </c>
      <c r="M16" t="s">
        <v>54</v>
      </c>
      <c r="N16" t="s">
        <v>56</v>
      </c>
      <c r="AD16">
        <v>1</v>
      </c>
      <c r="AE16">
        <v>1</v>
      </c>
      <c r="AF16">
        <v>1</v>
      </c>
      <c r="AG16">
        <v>0.9</v>
      </c>
      <c r="AH16">
        <v>0.9</v>
      </c>
      <c r="AI16">
        <v>0.9</v>
      </c>
      <c r="AJ16">
        <v>0.9</v>
      </c>
    </row>
    <row r="17" spans="1:36" x14ac:dyDescent="0.45">
      <c r="A17" t="s">
        <v>6</v>
      </c>
      <c r="B17" t="s">
        <v>34</v>
      </c>
      <c r="F17" t="s">
        <v>61</v>
      </c>
      <c r="G17" t="s">
        <v>62</v>
      </c>
      <c r="H17" t="s">
        <v>57</v>
      </c>
      <c r="K17" t="s">
        <v>7</v>
      </c>
      <c r="M17" t="s">
        <v>54</v>
      </c>
      <c r="N17" t="s">
        <v>56</v>
      </c>
    </row>
    <row r="18" spans="1:36" x14ac:dyDescent="0.45">
      <c r="A18" t="s">
        <v>17</v>
      </c>
      <c r="B18" t="s">
        <v>18</v>
      </c>
      <c r="F18" t="s">
        <v>61</v>
      </c>
      <c r="G18" t="s">
        <v>62</v>
      </c>
      <c r="H18" t="s">
        <v>57</v>
      </c>
      <c r="J18">
        <v>1</v>
      </c>
      <c r="K18" t="s">
        <v>7</v>
      </c>
      <c r="L18" t="s">
        <v>48</v>
      </c>
      <c r="M18" t="s">
        <v>54</v>
      </c>
      <c r="N18" t="s">
        <v>56</v>
      </c>
      <c r="AD18">
        <v>0.8</v>
      </c>
      <c r="AE18">
        <v>0.7</v>
      </c>
      <c r="AH18" s="1">
        <v>0.9</v>
      </c>
    </row>
    <row r="19" spans="1:36" x14ac:dyDescent="0.45">
      <c r="A19" t="s">
        <v>42</v>
      </c>
      <c r="B19" t="s">
        <v>43</v>
      </c>
      <c r="F19" t="s">
        <v>61</v>
      </c>
      <c r="G19" t="s">
        <v>62</v>
      </c>
      <c r="H19" t="s">
        <v>57</v>
      </c>
      <c r="J19">
        <v>1.18</v>
      </c>
      <c r="K19" s="3" t="s">
        <v>7</v>
      </c>
      <c r="L19" t="s">
        <v>48</v>
      </c>
      <c r="M19" t="s">
        <v>54</v>
      </c>
      <c r="N19" t="s">
        <v>56</v>
      </c>
      <c r="AD19">
        <v>1.1000000000000001</v>
      </c>
      <c r="AE19">
        <v>1.2</v>
      </c>
      <c r="AH19">
        <v>1.1000000000000001</v>
      </c>
    </row>
    <row r="20" spans="1:36" x14ac:dyDescent="0.45">
      <c r="A20" t="s">
        <v>40</v>
      </c>
      <c r="B20" t="s">
        <v>41</v>
      </c>
      <c r="F20" t="s">
        <v>61</v>
      </c>
      <c r="G20" t="s">
        <v>62</v>
      </c>
      <c r="H20" t="s">
        <v>57</v>
      </c>
      <c r="J20">
        <v>2.5</v>
      </c>
      <c r="K20" t="s">
        <v>7</v>
      </c>
      <c r="L20" t="s">
        <v>48</v>
      </c>
      <c r="M20" t="s">
        <v>54</v>
      </c>
      <c r="N20" t="s">
        <v>56</v>
      </c>
      <c r="AD20">
        <v>2.2000000000000002</v>
      </c>
      <c r="AE20">
        <v>2.4</v>
      </c>
      <c r="AH20">
        <v>2</v>
      </c>
      <c r="AJ20">
        <v>2.1</v>
      </c>
    </row>
    <row r="21" spans="1:36" x14ac:dyDescent="0.45">
      <c r="A21" t="s">
        <v>9</v>
      </c>
      <c r="B21" t="s">
        <v>10</v>
      </c>
      <c r="F21" t="s">
        <v>61</v>
      </c>
      <c r="G21" t="s">
        <v>62</v>
      </c>
      <c r="H21" t="s">
        <v>57</v>
      </c>
      <c r="J21">
        <v>0.62</v>
      </c>
      <c r="K21" t="s">
        <v>7</v>
      </c>
      <c r="L21" t="s">
        <v>48</v>
      </c>
      <c r="M21" t="s">
        <v>54</v>
      </c>
      <c r="N21" t="s">
        <v>56</v>
      </c>
      <c r="AD21">
        <v>0.5</v>
      </c>
      <c r="AE21">
        <v>0.6</v>
      </c>
      <c r="AH21" s="1">
        <v>0.6</v>
      </c>
    </row>
    <row r="22" spans="1:36" x14ac:dyDescent="0.45">
      <c r="A22" t="s">
        <v>13</v>
      </c>
      <c r="B22" t="s">
        <v>14</v>
      </c>
      <c r="F22" t="s">
        <v>61</v>
      </c>
      <c r="G22" t="s">
        <v>62</v>
      </c>
      <c r="H22" t="s">
        <v>57</v>
      </c>
      <c r="J22">
        <v>1</v>
      </c>
      <c r="K22" t="s">
        <v>49</v>
      </c>
      <c r="L22" t="s">
        <v>48</v>
      </c>
      <c r="M22" t="s">
        <v>54</v>
      </c>
      <c r="N22" t="s">
        <v>56</v>
      </c>
      <c r="AD22">
        <v>1.0389999999999999</v>
      </c>
      <c r="AE22">
        <v>1.0529999999999999</v>
      </c>
      <c r="AF22">
        <v>1.091</v>
      </c>
      <c r="AG22">
        <v>1.077</v>
      </c>
      <c r="AH22">
        <v>1.0029999999999999</v>
      </c>
      <c r="AI22">
        <v>1.0209999999999999</v>
      </c>
      <c r="AJ22">
        <v>1.038</v>
      </c>
    </row>
    <row r="23" spans="1:36" x14ac:dyDescent="0.45">
      <c r="A23" t="s">
        <v>21</v>
      </c>
      <c r="B23" t="s">
        <v>22</v>
      </c>
      <c r="F23" t="s">
        <v>61</v>
      </c>
      <c r="G23" t="s">
        <v>62</v>
      </c>
      <c r="H23" t="s">
        <v>57</v>
      </c>
      <c r="J23">
        <v>0.9</v>
      </c>
      <c r="K23" t="s">
        <v>7</v>
      </c>
      <c r="L23" t="s">
        <v>48</v>
      </c>
      <c r="M23" t="s">
        <v>54</v>
      </c>
      <c r="N23" t="s">
        <v>56</v>
      </c>
      <c r="AD23">
        <v>0.9</v>
      </c>
      <c r="AE23">
        <v>1</v>
      </c>
      <c r="AH23" s="1">
        <v>0.9</v>
      </c>
    </row>
    <row r="24" spans="1:36" x14ac:dyDescent="0.45">
      <c r="A24" t="s">
        <v>23</v>
      </c>
      <c r="B24" t="s">
        <v>31</v>
      </c>
      <c r="F24" t="s">
        <v>61</v>
      </c>
      <c r="G24" t="s">
        <v>62</v>
      </c>
      <c r="H24" t="s">
        <v>57</v>
      </c>
      <c r="J24">
        <v>0.15</v>
      </c>
      <c r="K24" t="s">
        <v>7</v>
      </c>
      <c r="L24" t="s">
        <v>48</v>
      </c>
      <c r="M24" t="s">
        <v>54</v>
      </c>
      <c r="N24" t="s">
        <v>56</v>
      </c>
      <c r="AH24" s="1">
        <v>0.2</v>
      </c>
    </row>
    <row r="25" spans="1:36" x14ac:dyDescent="0.45">
      <c r="A25" t="s">
        <v>30</v>
      </c>
      <c r="B25" t="s">
        <v>31</v>
      </c>
      <c r="F25" t="s">
        <v>61</v>
      </c>
      <c r="G25" t="s">
        <v>62</v>
      </c>
      <c r="H25" t="s">
        <v>57</v>
      </c>
      <c r="J25">
        <v>0.6</v>
      </c>
      <c r="K25" t="s">
        <v>7</v>
      </c>
      <c r="L25" t="s">
        <v>48</v>
      </c>
      <c r="M25" t="s">
        <v>54</v>
      </c>
      <c r="N25" t="s">
        <v>56</v>
      </c>
      <c r="AH25">
        <v>0.3</v>
      </c>
    </row>
    <row r="26" spans="1:36" x14ac:dyDescent="0.45">
      <c r="A26" t="s">
        <v>25</v>
      </c>
      <c r="B26" t="s">
        <v>26</v>
      </c>
      <c r="F26" t="s">
        <v>61</v>
      </c>
      <c r="G26" t="s">
        <v>62</v>
      </c>
      <c r="H26" t="s">
        <v>57</v>
      </c>
      <c r="J26">
        <v>1.1000000000000001</v>
      </c>
      <c r="K26" t="s">
        <v>7</v>
      </c>
      <c r="L26" t="s">
        <v>48</v>
      </c>
      <c r="M26" t="s">
        <v>54</v>
      </c>
      <c r="N26" t="s">
        <v>56</v>
      </c>
      <c r="AD26">
        <v>0.8</v>
      </c>
      <c r="AE26">
        <v>0.8</v>
      </c>
      <c r="AH26">
        <v>0.8</v>
      </c>
    </row>
    <row r="27" spans="1:36" x14ac:dyDescent="0.45">
      <c r="A27" t="s">
        <v>38</v>
      </c>
      <c r="B27" t="s">
        <v>39</v>
      </c>
      <c r="F27" t="s">
        <v>61</v>
      </c>
      <c r="G27" t="s">
        <v>62</v>
      </c>
      <c r="H27" t="s">
        <v>57</v>
      </c>
      <c r="J27">
        <v>0.3</v>
      </c>
      <c r="K27" t="s">
        <v>7</v>
      </c>
      <c r="L27" t="s">
        <v>48</v>
      </c>
      <c r="M27" t="s">
        <v>54</v>
      </c>
      <c r="N27" t="s">
        <v>56</v>
      </c>
    </row>
    <row r="28" spans="1:36" x14ac:dyDescent="0.45">
      <c r="A28" t="s">
        <v>6</v>
      </c>
      <c r="B28" t="s">
        <v>28</v>
      </c>
      <c r="F28" t="s">
        <v>61</v>
      </c>
      <c r="G28" t="s">
        <v>62</v>
      </c>
      <c r="H28" t="s">
        <v>57</v>
      </c>
      <c r="K28" t="s">
        <v>7</v>
      </c>
      <c r="M28" t="s">
        <v>54</v>
      </c>
      <c r="N28" t="s">
        <v>56</v>
      </c>
    </row>
    <row r="29" spans="1:36" x14ac:dyDescent="0.45">
      <c r="A29" t="s">
        <v>32</v>
      </c>
      <c r="B29" t="s">
        <v>33</v>
      </c>
      <c r="F29" t="s">
        <v>61</v>
      </c>
      <c r="G29" t="s">
        <v>62</v>
      </c>
      <c r="H29" t="s">
        <v>57</v>
      </c>
      <c r="J29">
        <v>0.4</v>
      </c>
      <c r="K29" t="s">
        <v>7</v>
      </c>
      <c r="L29" t="s">
        <v>48</v>
      </c>
      <c r="M29" t="s">
        <v>54</v>
      </c>
      <c r="N29" t="s">
        <v>56</v>
      </c>
      <c r="AD29">
        <v>0.3</v>
      </c>
      <c r="AE29">
        <v>0.3</v>
      </c>
      <c r="AH29">
        <v>0.3</v>
      </c>
    </row>
    <row r="30" spans="1:36" x14ac:dyDescent="0.45">
      <c r="A30" t="s">
        <v>6</v>
      </c>
      <c r="B30" t="s">
        <v>35</v>
      </c>
      <c r="F30" t="s">
        <v>61</v>
      </c>
      <c r="G30" t="s">
        <v>62</v>
      </c>
      <c r="H30" t="s">
        <v>57</v>
      </c>
      <c r="K30" t="s">
        <v>7</v>
      </c>
      <c r="M30" t="s">
        <v>54</v>
      </c>
      <c r="N30" t="s">
        <v>56</v>
      </c>
    </row>
    <row r="31" spans="1:36" x14ac:dyDescent="0.45">
      <c r="A31" t="s">
        <v>30</v>
      </c>
      <c r="B31" t="s">
        <v>29</v>
      </c>
      <c r="F31" t="s">
        <v>61</v>
      </c>
      <c r="G31" t="s">
        <v>62</v>
      </c>
      <c r="H31" t="s">
        <v>57</v>
      </c>
      <c r="J31">
        <v>0.48</v>
      </c>
      <c r="K31" t="s">
        <v>7</v>
      </c>
      <c r="L31" t="s">
        <v>48</v>
      </c>
      <c r="M31" t="s">
        <v>54</v>
      </c>
      <c r="N31" t="s">
        <v>56</v>
      </c>
      <c r="AH31">
        <v>0.4</v>
      </c>
    </row>
    <row r="32" spans="1:36" x14ac:dyDescent="0.45">
      <c r="A32" t="s">
        <v>6</v>
      </c>
      <c r="B32" t="s">
        <v>29</v>
      </c>
      <c r="F32" t="s">
        <v>61</v>
      </c>
      <c r="G32" t="s">
        <v>62</v>
      </c>
      <c r="H32" t="s">
        <v>57</v>
      </c>
      <c r="K32" t="s">
        <v>7</v>
      </c>
      <c r="M32" t="s">
        <v>54</v>
      </c>
      <c r="N32" t="s">
        <v>56</v>
      </c>
    </row>
    <row r="36" spans="29:36" x14ac:dyDescent="0.45">
      <c r="AC36" s="5"/>
      <c r="AD36" s="5"/>
      <c r="AE36" s="5"/>
      <c r="AF36" s="5"/>
      <c r="AG36" s="5"/>
      <c r="AH36" s="5"/>
      <c r="AI36" s="5"/>
      <c r="AJ36" s="5"/>
    </row>
  </sheetData>
  <autoFilter ref="A1:AK32" xr:uid="{A26EC668-B02A-4E7B-B359-E6149EAB4D0E}">
    <sortState xmlns:xlrd2="http://schemas.microsoft.com/office/spreadsheetml/2017/richdata2" ref="A2:AK32">
      <sortCondition ref="H2:H32"/>
    </sortState>
  </autoFilter>
  <hyperlinks>
    <hyperlink ref="L7" r:id="rId1" xr:uid="{086E92D3-FDCF-4D1E-AACC-15F62134ACE7}"/>
    <hyperlink ref="K19" r:id="rId2" xr:uid="{BCF96921-E2AD-4279-9475-B170D6258CA7}"/>
    <hyperlink ref="L6" r:id="rId3" xr:uid="{2A360228-7495-4169-B079-39E52FBE6C0F}"/>
    <hyperlink ref="L8" r:id="rId4" xr:uid="{F04F9FA3-18C6-40C8-8DB5-1E4891557772}"/>
    <hyperlink ref="K8" r:id="rId5" display="https://www.dillinger.de/d/de/corporate/dillinger/daten/index.shtml; " xr:uid="{E55179CA-3419-44C9-BA3F-B9C5B2738E8A}"/>
    <hyperlink ref="L4" r:id="rId6" xr:uid="{A3BCA97E-C34E-4C11-BB2C-C2E1A5B2E289}"/>
  </hyperlinks>
  <pageMargins left="0.7" right="0.7" top="0.78740157499999996" bottom="0.78740157499999996" header="0.3" footer="0.3"/>
  <pageSetup paperSize="9"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Haun, Markus</dc:creator>
  <cp:lastModifiedBy>Louisa Serpe</cp:lastModifiedBy>
  <dcterms:created xsi:type="dcterms:W3CDTF">2022-09-13T08:36:25Z</dcterms:created>
  <dcterms:modified xsi:type="dcterms:W3CDTF">2022-11-23T15:24:33Z</dcterms:modified>
</cp:coreProperties>
</file>