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aub-my.sharepoint.com/personal/mss68_mail_aub_edu/Documents/Desktop/Local_Disk_D Marwan/GEORGE MASON UNIVERSITY/Research 1_Multi period regret/IJOC Major Revision/Accepted/All Documents Paper 1 IJOC/DataPrevs/"/>
    </mc:Choice>
  </mc:AlternateContent>
  <xr:revisionPtr revIDLastSave="4" documentId="13_ncr:1_{65F484F4-995D-4D5D-8220-16D5F79018D8}" xr6:coauthVersionLast="47" xr6:coauthVersionMax="47" xr10:uidLastSave="{83DE4A9D-A460-4AA7-A07D-97A88603B954}"/>
  <bookViews>
    <workbookView xWindow="-110" yWindow="-110" windowWidth="25820" windowHeight="15500" activeTab="2" xr2:uid="{EF87A0C5-BDB1-42B8-8508-CD5A9CE8A063}"/>
  </bookViews>
  <sheets>
    <sheet name="GRP" sheetId="1" r:id="rId1"/>
    <sheet name="Budget(1)" sheetId="2" r:id="rId2"/>
    <sheet name="Budget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4" i="3" l="1"/>
  <c r="E254" i="3"/>
  <c r="E248" i="3"/>
  <c r="D246" i="3"/>
  <c r="D239" i="3"/>
  <c r="E242" i="3"/>
  <c r="D243" i="3"/>
  <c r="E235" i="3"/>
  <c r="D238" i="3"/>
  <c r="D231" i="3"/>
  <c r="H261" i="3"/>
  <c r="G261" i="3"/>
  <c r="F261" i="3"/>
  <c r="H256" i="3"/>
  <c r="G256" i="3"/>
  <c r="F256" i="3"/>
  <c r="C257" i="3" s="1"/>
  <c r="H251" i="3"/>
  <c r="G251" i="3"/>
  <c r="F251" i="3"/>
  <c r="H247" i="3"/>
  <c r="G247" i="3"/>
  <c r="F247" i="3"/>
  <c r="H238" i="3"/>
  <c r="G238" i="3"/>
  <c r="D241" i="3" s="1"/>
  <c r="F238" i="3"/>
  <c r="C242" i="3" s="1"/>
  <c r="H234" i="3"/>
  <c r="E236" i="3" s="1"/>
  <c r="G234" i="3"/>
  <c r="D236" i="3" s="1"/>
  <c r="F234" i="3"/>
  <c r="C238" i="3" s="1"/>
  <c r="H230" i="3"/>
  <c r="E232" i="3" s="1"/>
  <c r="G230" i="3"/>
  <c r="F230" i="3"/>
  <c r="H225" i="3"/>
  <c r="G225" i="3"/>
  <c r="F225" i="3"/>
  <c r="H221" i="3"/>
  <c r="G221" i="3"/>
  <c r="F221" i="3"/>
  <c r="C224" i="3" s="1"/>
  <c r="H217" i="3"/>
  <c r="G217" i="3"/>
  <c r="F217" i="3"/>
  <c r="H214" i="3"/>
  <c r="G214" i="3"/>
  <c r="F214" i="3"/>
  <c r="P225" i="3"/>
  <c r="O225" i="3"/>
  <c r="N225" i="3"/>
  <c r="P224" i="3"/>
  <c r="O224" i="3"/>
  <c r="N224" i="3"/>
  <c r="P223" i="3"/>
  <c r="O223" i="3"/>
  <c r="N223" i="3"/>
  <c r="P222" i="3"/>
  <c r="O222" i="3"/>
  <c r="N222" i="3"/>
  <c r="P220" i="3"/>
  <c r="O220" i="3"/>
  <c r="N220" i="3"/>
  <c r="P219" i="3"/>
  <c r="O219" i="3"/>
  <c r="N219" i="3"/>
  <c r="P218" i="3"/>
  <c r="O218" i="3"/>
  <c r="N218" i="3"/>
  <c r="P217" i="3"/>
  <c r="O217" i="3"/>
  <c r="N217" i="3"/>
  <c r="P216" i="3"/>
  <c r="O216" i="3"/>
  <c r="N216" i="3"/>
  <c r="P215" i="3"/>
  <c r="O215" i="3"/>
  <c r="N215" i="3"/>
  <c r="P214" i="3"/>
  <c r="O214" i="3"/>
  <c r="N214" i="3"/>
  <c r="O172" i="3"/>
  <c r="N172" i="3"/>
  <c r="M172" i="3"/>
  <c r="O171" i="3"/>
  <c r="N171" i="3"/>
  <c r="M171" i="3"/>
  <c r="O170" i="3"/>
  <c r="N170" i="3"/>
  <c r="M170" i="3"/>
  <c r="O169" i="3"/>
  <c r="N169" i="3"/>
  <c r="M169" i="3"/>
  <c r="O168" i="3"/>
  <c r="N168" i="3"/>
  <c r="M168" i="3"/>
  <c r="O166" i="3"/>
  <c r="N166" i="3"/>
  <c r="M166" i="3"/>
  <c r="O165" i="3"/>
  <c r="N165" i="3"/>
  <c r="M165" i="3"/>
  <c r="O164" i="3"/>
  <c r="N164" i="3"/>
  <c r="M164" i="3"/>
  <c r="O163" i="3"/>
  <c r="N163" i="3"/>
  <c r="M163" i="3"/>
  <c r="O162" i="3"/>
  <c r="N162" i="3"/>
  <c r="M162" i="3"/>
  <c r="O161" i="3"/>
  <c r="N161" i="3"/>
  <c r="M161" i="3"/>
  <c r="C54" i="3"/>
  <c r="D54" i="3"/>
  <c r="E54" i="3"/>
  <c r="C107" i="3"/>
  <c r="D107" i="3"/>
  <c r="E107" i="3"/>
  <c r="C160" i="3"/>
  <c r="D160" i="3"/>
  <c r="E160" i="3"/>
  <c r="B215" i="3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162" i="3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B56" i="3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E53" i="3"/>
  <c r="D53" i="3"/>
  <c r="C53" i="3"/>
  <c r="E52" i="3"/>
  <c r="D52" i="3"/>
  <c r="C52" i="3"/>
  <c r="E51" i="3"/>
  <c r="D51" i="3"/>
  <c r="C51" i="3"/>
  <c r="E50" i="3"/>
  <c r="D50" i="3"/>
  <c r="C50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J29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243" i="3" l="1"/>
  <c r="E215" i="3"/>
  <c r="C221" i="3"/>
  <c r="D221" i="3"/>
  <c r="E214" i="3"/>
  <c r="C225" i="3"/>
  <c r="C230" i="3"/>
  <c r="E234" i="3"/>
  <c r="D226" i="3"/>
  <c r="D233" i="3"/>
  <c r="E226" i="3"/>
  <c r="C237" i="3"/>
  <c r="E241" i="3"/>
  <c r="C245" i="3"/>
  <c r="C216" i="3"/>
  <c r="E217" i="3"/>
  <c r="D216" i="3"/>
  <c r="E218" i="3"/>
  <c r="D214" i="3"/>
  <c r="D225" i="3"/>
  <c r="E225" i="3"/>
  <c r="C233" i="3"/>
  <c r="D232" i="3"/>
  <c r="E231" i="3"/>
  <c r="E238" i="3"/>
  <c r="D235" i="3"/>
  <c r="E252" i="3"/>
  <c r="C247" i="3"/>
  <c r="C249" i="3"/>
  <c r="D251" i="3"/>
  <c r="E239" i="3"/>
  <c r="C244" i="3"/>
  <c r="E263" i="3"/>
  <c r="D262" i="3"/>
  <c r="C215" i="3"/>
  <c r="E262" i="3"/>
  <c r="E240" i="3"/>
  <c r="D240" i="3"/>
  <c r="E249" i="3"/>
  <c r="C254" i="3"/>
  <c r="D252" i="3"/>
  <c r="C258" i="3"/>
  <c r="D259" i="3"/>
  <c r="D217" i="3"/>
  <c r="C217" i="3"/>
  <c r="C263" i="3"/>
  <c r="E224" i="3"/>
  <c r="E246" i="3"/>
  <c r="E261" i="3"/>
  <c r="E221" i="3"/>
  <c r="E223" i="3"/>
  <c r="E233" i="3"/>
  <c r="E237" i="3"/>
  <c r="E256" i="3"/>
  <c r="E260" i="3"/>
  <c r="E220" i="3"/>
  <c r="E222" i="3"/>
  <c r="E245" i="3"/>
  <c r="E255" i="3"/>
  <c r="E259" i="3"/>
  <c r="E219" i="3"/>
  <c r="E244" i="3"/>
  <c r="E258" i="3"/>
  <c r="E216" i="3"/>
  <c r="E229" i="3"/>
  <c r="E257" i="3"/>
  <c r="E228" i="3"/>
  <c r="E251" i="3"/>
  <c r="E253" i="3"/>
  <c r="E230" i="3"/>
  <c r="E227" i="3"/>
  <c r="E250" i="3"/>
  <c r="E247" i="3"/>
  <c r="D258" i="3"/>
  <c r="D215" i="3"/>
  <c r="D219" i="3"/>
  <c r="D224" i="3"/>
  <c r="D229" i="3"/>
  <c r="D234" i="3"/>
  <c r="D250" i="3"/>
  <c r="D255" i="3"/>
  <c r="D245" i="3"/>
  <c r="D261" i="3"/>
  <c r="D257" i="3"/>
  <c r="D223" i="3"/>
  <c r="D228" i="3"/>
  <c r="D249" i="3"/>
  <c r="D237" i="3"/>
  <c r="D242" i="3"/>
  <c r="D244" i="3"/>
  <c r="D260" i="3"/>
  <c r="D222" i="3"/>
  <c r="D227" i="3"/>
  <c r="D248" i="3"/>
  <c r="D253" i="3"/>
  <c r="D263" i="3"/>
  <c r="D218" i="3"/>
  <c r="D247" i="3"/>
  <c r="D220" i="3"/>
  <c r="D230" i="3"/>
  <c r="D256" i="3"/>
  <c r="C220" i="3"/>
  <c r="C229" i="3"/>
  <c r="C232" i="3"/>
  <c r="C241" i="3"/>
  <c r="C248" i="3"/>
  <c r="C253" i="3"/>
  <c r="C219" i="3"/>
  <c r="C228" i="3"/>
  <c r="C235" i="3"/>
  <c r="C240" i="3"/>
  <c r="C251" i="3"/>
  <c r="C214" i="3"/>
  <c r="C222" i="3"/>
  <c r="C227" i="3"/>
  <c r="C250" i="3"/>
  <c r="C262" i="3"/>
  <c r="C236" i="3"/>
  <c r="C252" i="3"/>
  <c r="C261" i="3"/>
  <c r="C223" i="3"/>
  <c r="C231" i="3"/>
  <c r="C239" i="3"/>
  <c r="C256" i="3"/>
  <c r="C260" i="3"/>
  <c r="C218" i="3"/>
  <c r="C226" i="3"/>
  <c r="C234" i="3"/>
  <c r="C243" i="3"/>
  <c r="C246" i="3"/>
  <c r="C255" i="3"/>
  <c r="C259" i="3"/>
  <c r="G203" i="3" l="1"/>
  <c r="F194" i="3"/>
  <c r="G194" i="3"/>
  <c r="H194" i="3"/>
  <c r="F198" i="3"/>
  <c r="G198" i="3"/>
  <c r="H198" i="3"/>
  <c r="F203" i="3"/>
  <c r="H203" i="3"/>
  <c r="F207" i="3"/>
  <c r="G207" i="3"/>
  <c r="H207" i="3"/>
  <c r="H190" i="3"/>
  <c r="G190" i="3"/>
  <c r="F190" i="3"/>
  <c r="F164" i="3"/>
  <c r="G164" i="3"/>
  <c r="H164" i="3"/>
  <c r="F168" i="3"/>
  <c r="G168" i="3"/>
  <c r="H168" i="3"/>
  <c r="F172" i="3"/>
  <c r="G172" i="3"/>
  <c r="H172" i="3"/>
  <c r="F177" i="3"/>
  <c r="G177" i="3"/>
  <c r="H177" i="3"/>
  <c r="F181" i="3"/>
  <c r="G181" i="3"/>
  <c r="H181" i="3"/>
  <c r="H161" i="3"/>
  <c r="G161" i="3"/>
  <c r="D164" i="3" s="1"/>
  <c r="F161" i="3"/>
  <c r="G59" i="2"/>
  <c r="G60" i="2"/>
  <c r="G61" i="2"/>
  <c r="G62" i="2"/>
  <c r="G63" i="2"/>
  <c r="G64" i="2"/>
  <c r="G65" i="2"/>
  <c r="G66" i="2"/>
  <c r="G67" i="2"/>
  <c r="G68" i="2"/>
  <c r="G69" i="2"/>
  <c r="G58" i="2"/>
  <c r="G47" i="2"/>
  <c r="G48" i="2"/>
  <c r="G49" i="2"/>
  <c r="G50" i="2"/>
  <c r="G51" i="2"/>
  <c r="G52" i="2"/>
  <c r="G53" i="2"/>
  <c r="G54" i="2"/>
  <c r="G55" i="2"/>
  <c r="G56" i="2"/>
  <c r="G57" i="2"/>
  <c r="G46" i="2"/>
  <c r="E55" i="3"/>
  <c r="E56" i="3"/>
  <c r="E57" i="3"/>
  <c r="E58" i="3"/>
  <c r="E59" i="3"/>
  <c r="E60" i="3"/>
  <c r="E61" i="3"/>
  <c r="E62" i="3"/>
  <c r="E63" i="3"/>
  <c r="E64" i="3"/>
  <c r="E65" i="3"/>
  <c r="E66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D55" i="3"/>
  <c r="D56" i="3"/>
  <c r="D57" i="3"/>
  <c r="D58" i="3"/>
  <c r="D59" i="3"/>
  <c r="D60" i="3"/>
  <c r="D61" i="3"/>
  <c r="D62" i="3"/>
  <c r="D63" i="3"/>
  <c r="D64" i="3"/>
  <c r="D65" i="3"/>
  <c r="D66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C56" i="3"/>
  <c r="C57" i="3"/>
  <c r="C58" i="3"/>
  <c r="C59" i="3"/>
  <c r="C60" i="3"/>
  <c r="C61" i="3"/>
  <c r="C62" i="3"/>
  <c r="C63" i="3"/>
  <c r="C64" i="3"/>
  <c r="C65" i="3"/>
  <c r="C66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3" i="3"/>
  <c r="C4" i="3"/>
  <c r="C5" i="3"/>
  <c r="C6" i="3"/>
  <c r="C7" i="3"/>
  <c r="C8" i="3"/>
  <c r="C9" i="3"/>
  <c r="C10" i="3"/>
  <c r="C11" i="3"/>
  <c r="C12" i="3"/>
  <c r="C13" i="3"/>
  <c r="C55" i="3"/>
  <c r="D3" i="3"/>
  <c r="D4" i="3"/>
  <c r="D5" i="3"/>
  <c r="D6" i="3"/>
  <c r="D7" i="3"/>
  <c r="D8" i="3"/>
  <c r="D9" i="3"/>
  <c r="D10" i="3"/>
  <c r="D11" i="3"/>
  <c r="D12" i="3"/>
  <c r="D13" i="3"/>
  <c r="E3" i="3"/>
  <c r="E4" i="3"/>
  <c r="E5" i="3"/>
  <c r="E6" i="3"/>
  <c r="E7" i="3"/>
  <c r="E8" i="3"/>
  <c r="E9" i="3"/>
  <c r="E10" i="3"/>
  <c r="E11" i="3"/>
  <c r="E12" i="3"/>
  <c r="E13" i="3"/>
  <c r="E2" i="3"/>
  <c r="D2" i="3"/>
  <c r="C2" i="3"/>
  <c r="E164" i="3" l="1"/>
  <c r="E183" i="3"/>
  <c r="E184" i="3"/>
  <c r="E185" i="3"/>
  <c r="E182" i="3"/>
  <c r="C174" i="3"/>
  <c r="C175" i="3"/>
  <c r="C176" i="3"/>
  <c r="C177" i="3"/>
  <c r="C173" i="3"/>
  <c r="D194" i="3"/>
  <c r="D191" i="3"/>
  <c r="D192" i="3"/>
  <c r="D190" i="3"/>
  <c r="D193" i="3"/>
  <c r="D186" i="3"/>
  <c r="D189" i="3"/>
  <c r="D187" i="3"/>
  <c r="D188" i="3"/>
  <c r="D199" i="3"/>
  <c r="D203" i="3"/>
  <c r="D200" i="3"/>
  <c r="D201" i="3"/>
  <c r="D202" i="3"/>
  <c r="D183" i="3"/>
  <c r="D184" i="3"/>
  <c r="D185" i="3"/>
  <c r="D182" i="3"/>
  <c r="E170" i="3"/>
  <c r="E171" i="3"/>
  <c r="E172" i="3"/>
  <c r="E169" i="3"/>
  <c r="E193" i="3"/>
  <c r="E194" i="3"/>
  <c r="E191" i="3"/>
  <c r="E192" i="3"/>
  <c r="E189" i="3"/>
  <c r="E187" i="3"/>
  <c r="E188" i="3"/>
  <c r="E190" i="3"/>
  <c r="E186" i="3"/>
  <c r="C200" i="3"/>
  <c r="C201" i="3"/>
  <c r="C202" i="3"/>
  <c r="C203" i="3"/>
  <c r="C199" i="3"/>
  <c r="E199" i="3"/>
  <c r="E203" i="3"/>
  <c r="E200" i="3"/>
  <c r="E201" i="3"/>
  <c r="E202" i="3"/>
  <c r="C185" i="3"/>
  <c r="C182" i="3"/>
  <c r="C183" i="3"/>
  <c r="C184" i="3"/>
  <c r="D171" i="3"/>
  <c r="D170" i="3"/>
  <c r="D172" i="3"/>
  <c r="D169" i="3"/>
  <c r="E195" i="3"/>
  <c r="E196" i="3"/>
  <c r="E197" i="3"/>
  <c r="E198" i="3"/>
  <c r="C211" i="3"/>
  <c r="C212" i="3"/>
  <c r="C204" i="3"/>
  <c r="C213" i="3"/>
  <c r="C208" i="3"/>
  <c r="C205" i="3"/>
  <c r="C206" i="3"/>
  <c r="C209" i="3"/>
  <c r="C207" i="3"/>
  <c r="C210" i="3"/>
  <c r="C192" i="3"/>
  <c r="C193" i="3"/>
  <c r="C194" i="3"/>
  <c r="C191" i="3"/>
  <c r="C186" i="3"/>
  <c r="C187" i="3"/>
  <c r="C189" i="3"/>
  <c r="C190" i="3"/>
  <c r="C188" i="3"/>
  <c r="E181" i="3"/>
  <c r="E178" i="3"/>
  <c r="E179" i="3"/>
  <c r="E180" i="3"/>
  <c r="C169" i="3"/>
  <c r="C170" i="3"/>
  <c r="C171" i="3"/>
  <c r="C172" i="3"/>
  <c r="D196" i="3"/>
  <c r="D197" i="3"/>
  <c r="D195" i="3"/>
  <c r="D198" i="3"/>
  <c r="E174" i="3"/>
  <c r="E175" i="3"/>
  <c r="E177" i="3"/>
  <c r="E176" i="3"/>
  <c r="E173" i="3"/>
  <c r="D174" i="3"/>
  <c r="D175" i="3"/>
  <c r="D176" i="3"/>
  <c r="D173" i="3"/>
  <c r="D177" i="3"/>
  <c r="D181" i="3"/>
  <c r="D178" i="3"/>
  <c r="D179" i="3"/>
  <c r="D180" i="3"/>
  <c r="E165" i="3"/>
  <c r="E166" i="3"/>
  <c r="E167" i="3"/>
  <c r="E168" i="3"/>
  <c r="C197" i="3"/>
  <c r="C198" i="3"/>
  <c r="C195" i="3"/>
  <c r="C196" i="3"/>
  <c r="C166" i="3"/>
  <c r="C167" i="3"/>
  <c r="C168" i="3"/>
  <c r="C165" i="3"/>
  <c r="C164" i="3"/>
  <c r="C179" i="3"/>
  <c r="C180" i="3"/>
  <c r="C181" i="3"/>
  <c r="C178" i="3"/>
  <c r="D166" i="3"/>
  <c r="D165" i="3"/>
  <c r="D167" i="3"/>
  <c r="D168" i="3"/>
  <c r="E211" i="3"/>
  <c r="E206" i="3"/>
  <c r="E208" i="3"/>
  <c r="E212" i="3"/>
  <c r="E207" i="3"/>
  <c r="E209" i="3"/>
  <c r="E213" i="3"/>
  <c r="E204" i="3"/>
  <c r="E210" i="3"/>
  <c r="E205" i="3"/>
  <c r="D211" i="3"/>
  <c r="D206" i="3"/>
  <c r="D208" i="3"/>
  <c r="D212" i="3"/>
  <c r="D207" i="3"/>
  <c r="D209" i="3"/>
  <c r="D213" i="3"/>
  <c r="D204" i="3"/>
  <c r="D210" i="3"/>
  <c r="D205" i="3"/>
  <c r="E161" i="3"/>
  <c r="E163" i="3"/>
  <c r="E162" i="3"/>
  <c r="C163" i="3"/>
  <c r="C162" i="3"/>
  <c r="D161" i="3"/>
  <c r="D163" i="3"/>
  <c r="D162" i="3"/>
  <c r="C161" i="3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46" i="2"/>
  <c r="D54" i="1" l="1"/>
  <c r="E54" i="1"/>
  <c r="E43" i="2"/>
  <c r="E31" i="2"/>
  <c r="E19" i="2"/>
  <c r="E5" i="1" l="1"/>
  <c r="E9" i="1"/>
  <c r="E13" i="1"/>
  <c r="D18" i="1"/>
  <c r="E18" i="1"/>
  <c r="E37" i="2"/>
  <c r="E36" i="2"/>
  <c r="E35" i="2"/>
  <c r="E34" i="2"/>
  <c r="E25" i="2"/>
  <c r="E24" i="2"/>
  <c r="E23" i="2"/>
  <c r="E22" i="2"/>
  <c r="E10" i="2"/>
  <c r="G10" i="2" s="1"/>
  <c r="E11" i="2"/>
  <c r="E12" i="2"/>
  <c r="E13" i="2"/>
  <c r="E48" i="1" l="1"/>
  <c r="D44" i="1"/>
  <c r="D31" i="1"/>
  <c r="E44" i="1"/>
  <c r="E39" i="1"/>
  <c r="E35" i="1"/>
  <c r="E31" i="1"/>
  <c r="E26" i="1"/>
  <c r="E22" i="1"/>
  <c r="E26" i="2"/>
  <c r="E14" i="2"/>
  <c r="E38" i="2"/>
  <c r="E16" i="2" l="1"/>
  <c r="E17" i="2"/>
  <c r="E18" i="2"/>
  <c r="E20" i="2"/>
  <c r="E21" i="2"/>
  <c r="E27" i="2"/>
  <c r="E28" i="2"/>
  <c r="E29" i="2"/>
  <c r="E30" i="2"/>
  <c r="E32" i="2"/>
  <c r="E33" i="2"/>
  <c r="E39" i="2"/>
  <c r="E40" i="2"/>
  <c r="E41" i="2"/>
  <c r="E42" i="2"/>
  <c r="E44" i="2"/>
  <c r="E45" i="2"/>
  <c r="E15" i="2"/>
  <c r="D48" i="1" l="1"/>
  <c r="D39" i="1"/>
  <c r="D35" i="1"/>
  <c r="D26" i="1"/>
  <c r="D22" i="1"/>
  <c r="D13" i="1"/>
  <c r="D9" i="1"/>
  <c r="D5" i="1"/>
</calcChain>
</file>

<file path=xl/sharedStrings.xml><?xml version="1.0" encoding="utf-8"?>
<sst xmlns="http://schemas.openxmlformats.org/spreadsheetml/2006/main" count="425" uniqueCount="43">
  <si>
    <t>Month</t>
  </si>
  <si>
    <t>Week of Onset</t>
  </si>
  <si>
    <t>Number of Cases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</si>
  <si>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</si>
  <si>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</si>
  <si>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</si>
  <si>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</si>
  <si>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</si>
  <si>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</si>
  <si>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</si>
  <si>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</si>
  <si>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</si>
  <si>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</si>
  <si>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</si>
  <si>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</si>
  <si>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US Population</t>
  </si>
  <si>
    <t>WNV Prevalence Rates</t>
  </si>
  <si>
    <t>Date Printed: Wednesday, February 12, 2020 1:25:28 PM</t>
  </si>
  <si>
    <t>Title: AIDS prevalence | Acute Viral Hepatitis B | Acute Viral Hepatitis C | 2012 | 2013 | 2014 | 2015 | 2016 | 2017 | United States | All races/ethnicities | Both sexes | Ages 13 years and older</t>
  </si>
  <si>
    <t>Footnote(s): Prevalence: Prevalence data prior to 2010 are based on residence at diagnosis; prevalence data from 2010 to present are based on most recent known address.</t>
  </si>
  <si>
    <t>Diagnosis: HIV data for the year 2018 are preliminary and based on 6 months reporting delay.</t>
  </si>
  <si>
    <t>Death: Death data based on residence at death.</t>
  </si>
  <si>
    <t>NA - Not applicable</t>
  </si>
  <si>
    <t>Indicator</t>
  </si>
  <si>
    <t>Cases</t>
  </si>
  <si>
    <t>Acute Viral Hepatitis B</t>
  </si>
  <si>
    <t>Acute Viral Hepatitis C</t>
  </si>
  <si>
    <t>USA Population</t>
  </si>
  <si>
    <t>Prevalence</t>
  </si>
  <si>
    <t>babesiosis</t>
  </si>
  <si>
    <t>WNV</t>
  </si>
  <si>
    <t>HIV prevalence</t>
  </si>
  <si>
    <t>year 2017</t>
  </si>
  <si>
    <t>cumulative from 2006 to 2013</t>
  </si>
  <si>
    <t>cumulative from 1999 to 2018</t>
  </si>
  <si>
    <t>Mean Prevalence</t>
  </si>
  <si>
    <t>P_lower</t>
  </si>
  <si>
    <t>P_upper</t>
  </si>
  <si>
    <t>Mean</t>
  </si>
  <si>
    <t>P lower</t>
  </si>
  <si>
    <t>P upper</t>
  </si>
  <si>
    <t>fractions from the previous sheet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</si>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</sst>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sz val="11"/>
      <color rgb="FF212529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4"/>
      <name val="Times New Roman"/>
      <family val="1"/>
    </font>
    <font>
      <sz val="11"/>
      <color rgb="FFC00000"/>
      <name val="Times New Roman"/>
      <family val="1"/>
    </font>
    <font>
      <sz val="11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6418F"/>
        <bgColor indexed="64"/>
      </patternFill>
    </fill>
  </fills>
  <borders count="20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26418F"/>
      </right>
      <top style="medium">
        <color rgb="FFDEE2E6"/>
      </top>
      <bottom style="medium">
        <color rgb="FF26418F"/>
      </bottom>
      <diagonal/>
    </border>
    <border>
      <left style="medium">
        <color rgb="FF26418F"/>
      </left>
      <right style="medium">
        <color rgb="FF26418F"/>
      </right>
      <top style="medium">
        <color rgb="FFDEE2E6"/>
      </top>
      <bottom style="medium">
        <color rgb="FF26418F"/>
      </bottom>
      <diagonal/>
    </border>
    <border>
      <left style="medium">
        <color rgb="FF26418F"/>
      </left>
      <right style="medium">
        <color rgb="FFDEE2E6"/>
      </right>
      <top style="medium">
        <color rgb="FFDEE2E6"/>
      </top>
      <bottom style="medium">
        <color rgb="FF26418F"/>
      </bottom>
      <diagonal/>
    </border>
    <border>
      <left style="medium">
        <color rgb="FFDEE2E6"/>
      </left>
      <right style="medium">
        <color rgb="FFDEE2E6"/>
      </right>
      <top style="medium">
        <color rgb="FF26418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E2CE-47E8-4F15-8064-18582F067481}">
  <dimension ref="A1:H54"/>
  <sheetViews>
    <sheetView workbookViewId="0">
      <selection activeCell="B13" sqref="B13"/>
    </sheetView>
  </sheetViews>
  <sheetFormatPr defaultColWidth="8.90625" defaultRowHeight="14" x14ac:dyDescent="0.35"/>
  <cols>
    <col min="1" max="1" width="10.1796875" style="1" bestFit="1" customWidth="1"/>
    <col min="2" max="2" width="14.36328125" style="1" customWidth="1"/>
    <col min="3" max="3" width="15.81640625" style="1" customWidth="1"/>
    <col min="4" max="4" width="21.08984375" style="7" bestFit="1" customWidth="1"/>
    <col min="5" max="7" width="8.90625" style="1"/>
    <col min="8" max="8" width="13.81640625" style="1" bestFit="1" customWidth="1"/>
    <col min="9" max="16384" width="8.90625" style="1"/>
  </cols>
  <sheetData>
    <row r="1" spans="1:8" ht="14.5" thickBot="1" x14ac:dyDescent="0.4">
      <c r="A1" s="2" t="s">
        <v>0</v>
      </c>
      <c r="B1" s="3" t="s">
        <v>1</v>
      </c>
      <c r="C1" s="4" t="s">
        <v>2</v>
      </c>
      <c r="D1" s="7" t="s">
        <v>16</v>
      </c>
      <c r="H1" s="7" t="s">
        <v>15</v>
      </c>
    </row>
    <row r="2" spans="1:8" ht="14.5" thickBot="1" x14ac:dyDescent="0.4">
      <c r="A2" s="35" t="s">
        <v>3</v>
      </c>
      <c r="B2" s="5">
        <v>1</v>
      </c>
      <c r="C2" s="5">
        <v>6</v>
      </c>
      <c r="H2" s="1">
        <v>331002651</v>
      </c>
    </row>
    <row r="3" spans="1:8" ht="14.5" thickBot="1" x14ac:dyDescent="0.4">
      <c r="A3" s="33"/>
      <c r="B3" s="5">
        <v>2</v>
      </c>
      <c r="C3" s="5">
        <v>5</v>
      </c>
    </row>
    <row r="4" spans="1:8" ht="14.5" thickBot="1" x14ac:dyDescent="0.4">
      <c r="A4" s="33"/>
      <c r="B4" s="5">
        <v>3</v>
      </c>
      <c r="C4" s="5">
        <v>2</v>
      </c>
    </row>
    <row r="5" spans="1:8" ht="14.5" thickBot="1" x14ac:dyDescent="0.4">
      <c r="A5" s="34"/>
      <c r="B5" s="5">
        <v>4</v>
      </c>
      <c r="C5" s="5">
        <v>1</v>
      </c>
      <c r="D5" s="7">
        <f>SUM(C2:C5)/$H$2</f>
        <v>4.2295733758337786E-8</v>
      </c>
      <c r="E5" s="1">
        <f>C5+C4+C3+C2</f>
        <v>14</v>
      </c>
    </row>
    <row r="6" spans="1:8" ht="14.5" thickBot="1" x14ac:dyDescent="0.4">
      <c r="A6" s="32" t="s">
        <v>4</v>
      </c>
      <c r="B6" s="5">
        <v>5</v>
      </c>
      <c r="C6" s="5">
        <v>3</v>
      </c>
    </row>
    <row r="7" spans="1:8" ht="14.5" thickBot="1" x14ac:dyDescent="0.4">
      <c r="A7" s="33"/>
      <c r="B7" s="5">
        <v>6</v>
      </c>
      <c r="C7" s="5">
        <v>3</v>
      </c>
    </row>
    <row r="8" spans="1:8" ht="14.5" thickBot="1" x14ac:dyDescent="0.4">
      <c r="A8" s="33"/>
      <c r="B8" s="5">
        <v>7</v>
      </c>
      <c r="C8" s="5">
        <v>0</v>
      </c>
    </row>
    <row r="9" spans="1:8" ht="14.5" thickBot="1" x14ac:dyDescent="0.4">
      <c r="A9" s="34"/>
      <c r="B9" s="5">
        <v>8</v>
      </c>
      <c r="C9" s="5">
        <v>0</v>
      </c>
      <c r="D9" s="7">
        <f>SUM(C6:C9)/$H$2</f>
        <v>1.8126743039287623E-8</v>
      </c>
      <c r="E9" s="1">
        <f>C9+C8+C7+C6</f>
        <v>6</v>
      </c>
    </row>
    <row r="10" spans="1:8" ht="14.5" thickBot="1" x14ac:dyDescent="0.4">
      <c r="A10" s="32" t="s">
        <v>5</v>
      </c>
      <c r="B10" s="5">
        <v>9</v>
      </c>
      <c r="C10" s="5">
        <v>7</v>
      </c>
    </row>
    <row r="11" spans="1:8" ht="14.5" thickBot="1" x14ac:dyDescent="0.4">
      <c r="A11" s="33"/>
      <c r="B11" s="5">
        <v>10</v>
      </c>
      <c r="C11" s="5">
        <v>2</v>
      </c>
    </row>
    <row r="12" spans="1:8" ht="14.5" thickBot="1" x14ac:dyDescent="0.4">
      <c r="A12" s="33"/>
      <c r="B12" s="5">
        <v>11</v>
      </c>
      <c r="C12" s="5">
        <v>11</v>
      </c>
    </row>
    <row r="13" spans="1:8" ht="14.5" thickBot="1" x14ac:dyDescent="0.4">
      <c r="A13" s="34"/>
      <c r="B13" s="5">
        <v>12</v>
      </c>
      <c r="C13" s="5">
        <v>4</v>
      </c>
      <c r="D13" s="7">
        <f>SUM(C10:C13)/$H$2</f>
        <v>7.2506972157150492E-8</v>
      </c>
      <c r="E13" s="1">
        <f>C13+C12+C11+C10</f>
        <v>24</v>
      </c>
    </row>
    <row r="14" spans="1:8" ht="14.5" thickBot="1" x14ac:dyDescent="0.4">
      <c r="A14" s="32" t="s">
        <v>6</v>
      </c>
      <c r="B14" s="5">
        <v>13</v>
      </c>
      <c r="C14" s="5">
        <v>4</v>
      </c>
    </row>
    <row r="15" spans="1:8" ht="14.5" thickBot="1" x14ac:dyDescent="0.4">
      <c r="A15" s="33"/>
      <c r="B15" s="5">
        <v>14</v>
      </c>
      <c r="C15" s="5">
        <v>6</v>
      </c>
    </row>
    <row r="16" spans="1:8" ht="14.5" thickBot="1" x14ac:dyDescent="0.4">
      <c r="A16" s="33"/>
      <c r="B16" s="5">
        <v>15</v>
      </c>
      <c r="C16" s="5">
        <v>8</v>
      </c>
    </row>
    <row r="17" spans="1:5" ht="14.5" thickBot="1" x14ac:dyDescent="0.4">
      <c r="A17" s="33"/>
      <c r="B17" s="5">
        <v>16</v>
      </c>
      <c r="C17" s="5">
        <v>12</v>
      </c>
    </row>
    <row r="18" spans="1:5" ht="14.5" thickBot="1" x14ac:dyDescent="0.4">
      <c r="A18" s="34"/>
      <c r="B18" s="5">
        <v>17</v>
      </c>
      <c r="C18" s="5">
        <v>10</v>
      </c>
      <c r="D18" s="7">
        <f>SUM(C14:C18)/$H$2</f>
        <v>1.2084495359525082E-7</v>
      </c>
      <c r="E18" s="1">
        <f>C18+C17+C16+C15+C14</f>
        <v>40</v>
      </c>
    </row>
    <row r="19" spans="1:5" ht="14.5" thickBot="1" x14ac:dyDescent="0.4">
      <c r="A19" s="32" t="s">
        <v>7</v>
      </c>
      <c r="B19" s="5">
        <v>18</v>
      </c>
      <c r="C19" s="5">
        <v>18</v>
      </c>
    </row>
    <row r="20" spans="1:5" ht="14.5" thickBot="1" x14ac:dyDescent="0.4">
      <c r="A20" s="33"/>
      <c r="B20" s="5">
        <v>19</v>
      </c>
      <c r="C20" s="5">
        <v>29</v>
      </c>
    </row>
    <row r="21" spans="1:5" ht="14.5" thickBot="1" x14ac:dyDescent="0.4">
      <c r="A21" s="33"/>
      <c r="B21" s="5">
        <v>20</v>
      </c>
      <c r="C21" s="5">
        <v>51</v>
      </c>
    </row>
    <row r="22" spans="1:5" ht="14.5" thickBot="1" x14ac:dyDescent="0.4">
      <c r="A22" s="34"/>
      <c r="B22" s="5">
        <v>21</v>
      </c>
      <c r="C22" s="5">
        <v>47</v>
      </c>
      <c r="D22" s="7">
        <f>SUM(C19:C22)/$H$2</f>
        <v>4.380629567827842E-7</v>
      </c>
      <c r="E22" s="1">
        <f>C22+C21+C20+C19</f>
        <v>145</v>
      </c>
    </row>
    <row r="23" spans="1:5" ht="14.5" thickBot="1" x14ac:dyDescent="0.4">
      <c r="A23" s="32" t="s">
        <v>8</v>
      </c>
      <c r="B23" s="5">
        <v>22</v>
      </c>
      <c r="C23" s="5">
        <v>107</v>
      </c>
    </row>
    <row r="24" spans="1:5" ht="14.5" thickBot="1" x14ac:dyDescent="0.4">
      <c r="A24" s="33"/>
      <c r="B24" s="5">
        <v>23</v>
      </c>
      <c r="C24" s="5">
        <v>134</v>
      </c>
    </row>
    <row r="25" spans="1:5" ht="14.5" thickBot="1" x14ac:dyDescent="0.4">
      <c r="A25" s="33"/>
      <c r="B25" s="5">
        <v>24</v>
      </c>
      <c r="C25" s="5">
        <v>177</v>
      </c>
    </row>
    <row r="26" spans="1:5" ht="14.5" thickBot="1" x14ac:dyDescent="0.4">
      <c r="A26" s="34"/>
      <c r="B26" s="5">
        <v>25</v>
      </c>
      <c r="C26" s="5">
        <v>294</v>
      </c>
      <c r="D26" s="7">
        <f>SUM(C23:C26)/$H$2</f>
        <v>2.1510401739954646E-6</v>
      </c>
      <c r="E26" s="1">
        <f>C26+C25+C24+C23</f>
        <v>712</v>
      </c>
    </row>
    <row r="27" spans="1:5" ht="14.5" thickBot="1" x14ac:dyDescent="0.4">
      <c r="A27" s="32" t="s">
        <v>9</v>
      </c>
      <c r="B27" s="5">
        <v>26</v>
      </c>
      <c r="C27" s="5">
        <v>429</v>
      </c>
    </row>
    <row r="28" spans="1:5" ht="14.5" thickBot="1" x14ac:dyDescent="0.4">
      <c r="A28" s="33"/>
      <c r="B28" s="5">
        <v>27</v>
      </c>
      <c r="C28" s="5">
        <v>841</v>
      </c>
    </row>
    <row r="29" spans="1:5" ht="14.5" thickBot="1" x14ac:dyDescent="0.4">
      <c r="A29" s="33"/>
      <c r="B29" s="5">
        <v>28</v>
      </c>
      <c r="C29" s="6">
        <v>1275</v>
      </c>
    </row>
    <row r="30" spans="1:5" ht="14.5" thickBot="1" x14ac:dyDescent="0.4">
      <c r="A30" s="33"/>
      <c r="B30" s="5">
        <v>29</v>
      </c>
      <c r="C30" s="6">
        <v>1925</v>
      </c>
    </row>
    <row r="31" spans="1:5" ht="14.5" thickBot="1" x14ac:dyDescent="0.4">
      <c r="A31" s="34"/>
      <c r="B31" s="5">
        <v>30</v>
      </c>
      <c r="C31" s="6">
        <v>2734</v>
      </c>
      <c r="D31" s="7">
        <f>SUM(C27:C31)/$H$2</f>
        <v>2.1764176142504672E-5</v>
      </c>
      <c r="E31" s="17">
        <f>C31+C30+C29+C28+C27</f>
        <v>7204</v>
      </c>
    </row>
    <row r="32" spans="1:5" ht="14.5" thickBot="1" x14ac:dyDescent="0.4">
      <c r="A32" s="32" t="s">
        <v>10</v>
      </c>
      <c r="B32" s="5">
        <v>31</v>
      </c>
      <c r="C32" s="6">
        <v>4417</v>
      </c>
    </row>
    <row r="33" spans="1:5" ht="14.5" thickBot="1" x14ac:dyDescent="0.4">
      <c r="A33" s="33"/>
      <c r="B33" s="5">
        <v>32</v>
      </c>
      <c r="C33" s="6">
        <v>4821</v>
      </c>
    </row>
    <row r="34" spans="1:5" ht="14.5" thickBot="1" x14ac:dyDescent="0.4">
      <c r="A34" s="33"/>
      <c r="B34" s="5">
        <v>33</v>
      </c>
      <c r="C34" s="6">
        <v>5769</v>
      </c>
    </row>
    <row r="35" spans="1:5" ht="14.5" thickBot="1" x14ac:dyDescent="0.4">
      <c r="A35" s="34"/>
      <c r="B35" s="5">
        <v>34</v>
      </c>
      <c r="C35" s="6">
        <v>5737</v>
      </c>
      <c r="D35" s="7">
        <f>SUM(C32:C35)/$H$2</f>
        <v>6.2670192934497068E-5</v>
      </c>
      <c r="E35" s="1">
        <f>C35+C34+C33+C32</f>
        <v>20744</v>
      </c>
    </row>
    <row r="36" spans="1:5" ht="14.5" thickBot="1" x14ac:dyDescent="0.4">
      <c r="A36" s="32" t="s">
        <v>11</v>
      </c>
      <c r="B36" s="5">
        <v>35</v>
      </c>
      <c r="C36" s="6">
        <v>5479</v>
      </c>
    </row>
    <row r="37" spans="1:5" ht="14.5" thickBot="1" x14ac:dyDescent="0.4">
      <c r="A37" s="33"/>
      <c r="B37" s="5">
        <v>36</v>
      </c>
      <c r="C37" s="6">
        <v>4672</v>
      </c>
    </row>
    <row r="38" spans="1:5" ht="14.5" thickBot="1" x14ac:dyDescent="0.4">
      <c r="A38" s="33"/>
      <c r="B38" s="5">
        <v>37</v>
      </c>
      <c r="C38" s="6">
        <v>3886</v>
      </c>
    </row>
    <row r="39" spans="1:5" ht="14.5" thickBot="1" x14ac:dyDescent="0.4">
      <c r="A39" s="34"/>
      <c r="B39" s="5">
        <v>38</v>
      </c>
      <c r="C39" s="6">
        <v>2596</v>
      </c>
      <c r="D39" s="7">
        <f>SUM(C36:C39)/$H$2</f>
        <v>5.0250352828745172E-5</v>
      </c>
      <c r="E39" s="1">
        <f>C39+C38+C37+C36</f>
        <v>16633</v>
      </c>
    </row>
    <row r="40" spans="1:5" ht="14.5" thickBot="1" x14ac:dyDescent="0.4">
      <c r="A40" s="32" t="s">
        <v>12</v>
      </c>
      <c r="B40" s="5">
        <v>39</v>
      </c>
      <c r="C40" s="6">
        <v>1831</v>
      </c>
    </row>
    <row r="41" spans="1:5" ht="14.5" thickBot="1" x14ac:dyDescent="0.4">
      <c r="A41" s="33"/>
      <c r="B41" s="5">
        <v>40</v>
      </c>
      <c r="C41" s="6">
        <v>1198</v>
      </c>
    </row>
    <row r="42" spans="1:5" ht="14.5" thickBot="1" x14ac:dyDescent="0.4">
      <c r="A42" s="33"/>
      <c r="B42" s="5">
        <v>41</v>
      </c>
      <c r="C42" s="5">
        <v>702</v>
      </c>
    </row>
    <row r="43" spans="1:5" ht="14.5" thickBot="1" x14ac:dyDescent="0.4">
      <c r="A43" s="33"/>
      <c r="B43" s="5">
        <v>42</v>
      </c>
      <c r="C43" s="5">
        <v>475</v>
      </c>
    </row>
    <row r="44" spans="1:5" ht="14.5" thickBot="1" x14ac:dyDescent="0.4">
      <c r="A44" s="34"/>
      <c r="B44" s="5">
        <v>43</v>
      </c>
      <c r="C44" s="5">
        <v>329</v>
      </c>
      <c r="D44" s="7">
        <f>SUM(C40:C44)/$H$2</f>
        <v>1.370079661386156E-5</v>
      </c>
      <c r="E44" s="17">
        <f>C44+C43+C42+C41+C40</f>
        <v>4535</v>
      </c>
    </row>
    <row r="45" spans="1:5" ht="14.5" thickBot="1" x14ac:dyDescent="0.4">
      <c r="A45" s="32" t="s">
        <v>13</v>
      </c>
      <c r="B45" s="5">
        <v>44</v>
      </c>
      <c r="C45" s="5">
        <v>217</v>
      </c>
    </row>
    <row r="46" spans="1:5" ht="14.5" thickBot="1" x14ac:dyDescent="0.4">
      <c r="A46" s="33"/>
      <c r="B46" s="5">
        <v>45</v>
      </c>
      <c r="C46" s="5">
        <v>164</v>
      </c>
    </row>
    <row r="47" spans="1:5" ht="14.5" thickBot="1" x14ac:dyDescent="0.4">
      <c r="A47" s="33"/>
      <c r="B47" s="5">
        <v>46</v>
      </c>
      <c r="C47" s="5">
        <v>118</v>
      </c>
    </row>
    <row r="48" spans="1:5" ht="14.5" thickBot="1" x14ac:dyDescent="0.4">
      <c r="A48" s="34"/>
      <c r="B48" s="5">
        <v>47</v>
      </c>
      <c r="C48" s="5">
        <v>64</v>
      </c>
      <c r="D48" s="7">
        <f>SUM(C45:C48)/$H$2</f>
        <v>1.7008927218531551E-6</v>
      </c>
      <c r="E48" s="17">
        <f>C48+C47+C46+C45</f>
        <v>563</v>
      </c>
    </row>
    <row r="49" spans="1:5" ht="14.5" thickBot="1" x14ac:dyDescent="0.4">
      <c r="A49" s="32" t="s">
        <v>14</v>
      </c>
      <c r="B49" s="5">
        <v>48</v>
      </c>
      <c r="C49" s="5">
        <v>59</v>
      </c>
    </row>
    <row r="50" spans="1:5" ht="14.5" thickBot="1" x14ac:dyDescent="0.4">
      <c r="A50" s="33"/>
      <c r="B50" s="5">
        <v>49</v>
      </c>
      <c r="C50" s="5">
        <v>59</v>
      </c>
    </row>
    <row r="51" spans="1:5" ht="14.5" thickBot="1" x14ac:dyDescent="0.4">
      <c r="A51" s="33"/>
      <c r="B51" s="5">
        <v>50</v>
      </c>
      <c r="C51" s="5">
        <v>36</v>
      </c>
    </row>
    <row r="52" spans="1:5" ht="14.5" thickBot="1" x14ac:dyDescent="0.4">
      <c r="A52" s="33"/>
      <c r="B52" s="5">
        <v>51</v>
      </c>
      <c r="C52" s="5">
        <v>18</v>
      </c>
    </row>
    <row r="53" spans="1:5" ht="14.5" thickBot="1" x14ac:dyDescent="0.4">
      <c r="A53" s="33"/>
      <c r="B53" s="5">
        <v>52</v>
      </c>
      <c r="C53" s="5">
        <v>35</v>
      </c>
    </row>
    <row r="54" spans="1:5" ht="14.5" thickBot="1" x14ac:dyDescent="0.4">
      <c r="A54" s="34"/>
      <c r="B54" s="5">
        <v>53</v>
      </c>
      <c r="C54" s="5">
        <v>1</v>
      </c>
      <c r="D54" s="7">
        <f>SUM(C49:C54)/$H$2</f>
        <v>6.2839375869530426E-7</v>
      </c>
      <c r="E54" s="17">
        <f>C54+C53+C52+C51+C49+C50</f>
        <v>208</v>
      </c>
    </row>
  </sheetData>
  <mergeCells count="12">
    <mergeCell ref="A49:A54"/>
    <mergeCell ref="A2:A5"/>
    <mergeCell ref="A6:A9"/>
    <mergeCell ref="A10:A13"/>
    <mergeCell ref="A14:A18"/>
    <mergeCell ref="A19:A22"/>
    <mergeCell ref="A23:A26"/>
    <mergeCell ref="A27:A31"/>
    <mergeCell ref="A32:A35"/>
    <mergeCell ref="A36:A39"/>
    <mergeCell ref="A40:A44"/>
    <mergeCell ref="A45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4327-82EE-43B7-8D24-567644B119F0}">
  <dimension ref="A1:O69"/>
  <sheetViews>
    <sheetView topLeftCell="A44" workbookViewId="0">
      <selection activeCell="C65" sqref="C65"/>
    </sheetView>
  </sheetViews>
  <sheetFormatPr defaultColWidth="8.90625" defaultRowHeight="14" x14ac:dyDescent="0.35"/>
  <cols>
    <col min="1" max="1" width="25.6328125" style="1" customWidth="1"/>
    <col min="2" max="2" width="9.54296875" style="1" bestFit="1" customWidth="1"/>
    <col min="3" max="3" width="9.08984375" style="1" bestFit="1" customWidth="1"/>
    <col min="4" max="4" width="15.1796875" style="1" bestFit="1" customWidth="1"/>
    <col min="5" max="5" width="17.08984375" style="1" customWidth="1"/>
    <col min="6" max="6" width="10.1796875" style="1" customWidth="1"/>
    <col min="7" max="16384" width="8.90625" style="1"/>
  </cols>
  <sheetData>
    <row r="1" spans="1:15" x14ac:dyDescent="0.35">
      <c r="A1" s="8" t="s">
        <v>17</v>
      </c>
      <c r="B1" s="8"/>
      <c r="C1" s="8"/>
    </row>
    <row r="2" spans="1:15" x14ac:dyDescent="0.35">
      <c r="A2" s="36" t="s">
        <v>18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8"/>
    </row>
    <row r="3" spans="1:15" x14ac:dyDescent="0.35">
      <c r="A3" s="8" t="s">
        <v>19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5" x14ac:dyDescent="0.35">
      <c r="A4" s="8" t="s">
        <v>20</v>
      </c>
      <c r="B4" s="8"/>
      <c r="C4" s="8"/>
      <c r="D4" s="8"/>
      <c r="E4" s="8"/>
      <c r="F4" s="8"/>
      <c r="G4" s="8"/>
    </row>
    <row r="5" spans="1:15" x14ac:dyDescent="0.35">
      <c r="A5" s="36" t="s">
        <v>21</v>
      </c>
      <c r="B5" s="36"/>
      <c r="C5" s="36"/>
    </row>
    <row r="6" spans="1:15" x14ac:dyDescent="0.35">
      <c r="A6" s="1" t="s">
        <v>22</v>
      </c>
    </row>
    <row r="8" spans="1:15" x14ac:dyDescent="0.35">
      <c r="A8" s="18"/>
      <c r="B8" s="18"/>
      <c r="C8" s="18"/>
      <c r="D8" s="18"/>
      <c r="E8" s="18"/>
    </row>
    <row r="9" spans="1:15" x14ac:dyDescent="0.35">
      <c r="A9" s="7" t="s">
        <v>23</v>
      </c>
      <c r="B9" s="7" t="s">
        <v>0</v>
      </c>
      <c r="C9" s="7" t="s">
        <v>24</v>
      </c>
      <c r="D9" s="7" t="s">
        <v>27</v>
      </c>
      <c r="E9" s="7" t="s">
        <v>28</v>
      </c>
      <c r="F9" s="37" t="s">
        <v>32</v>
      </c>
    </row>
    <row r="10" spans="1:15" x14ac:dyDescent="0.35">
      <c r="A10" s="9" t="s">
        <v>31</v>
      </c>
      <c r="B10" s="9" t="s">
        <v>3</v>
      </c>
      <c r="C10" s="10">
        <v>1001718</v>
      </c>
      <c r="D10" s="9">
        <v>331002651</v>
      </c>
      <c r="E10" s="9">
        <f t="shared" ref="E10:E44" si="0">C10/($D$10)</f>
        <v>3.0263141306381865E-3</v>
      </c>
      <c r="F10" s="37"/>
      <c r="G10" s="1">
        <f>E10*100</f>
        <v>0.30263141306381863</v>
      </c>
    </row>
    <row r="11" spans="1:15" x14ac:dyDescent="0.35">
      <c r="A11" s="9" t="s">
        <v>31</v>
      </c>
      <c r="B11" s="9" t="s">
        <v>4</v>
      </c>
      <c r="C11" s="10">
        <v>1001718</v>
      </c>
      <c r="D11" s="9"/>
      <c r="E11" s="9">
        <f t="shared" si="0"/>
        <v>3.0263141306381865E-3</v>
      </c>
      <c r="F11" s="37"/>
    </row>
    <row r="12" spans="1:15" x14ac:dyDescent="0.35">
      <c r="A12" s="9" t="s">
        <v>31</v>
      </c>
      <c r="B12" s="9" t="s">
        <v>5</v>
      </c>
      <c r="C12" s="10">
        <v>1001718</v>
      </c>
      <c r="D12" s="9"/>
      <c r="E12" s="9">
        <f t="shared" si="0"/>
        <v>3.0263141306381865E-3</v>
      </c>
      <c r="F12" s="37"/>
    </row>
    <row r="13" spans="1:15" x14ac:dyDescent="0.35">
      <c r="A13" s="9" t="s">
        <v>31</v>
      </c>
      <c r="B13" s="9" t="s">
        <v>6</v>
      </c>
      <c r="C13" s="10">
        <v>1001718</v>
      </c>
      <c r="D13" s="9"/>
      <c r="E13" s="9">
        <f t="shared" si="0"/>
        <v>3.0263141306381865E-3</v>
      </c>
      <c r="F13" s="37"/>
    </row>
    <row r="14" spans="1:15" x14ac:dyDescent="0.35">
      <c r="A14" s="9" t="s">
        <v>31</v>
      </c>
      <c r="B14" s="9" t="s">
        <v>7</v>
      </c>
      <c r="C14" s="10">
        <v>1001718</v>
      </c>
      <c r="E14" s="9">
        <f t="shared" si="0"/>
        <v>3.0263141306381865E-3</v>
      </c>
      <c r="F14" s="37"/>
    </row>
    <row r="15" spans="1:15" x14ac:dyDescent="0.35">
      <c r="A15" s="9" t="s">
        <v>31</v>
      </c>
      <c r="B15" s="9" t="s">
        <v>8</v>
      </c>
      <c r="C15" s="10">
        <v>1001718</v>
      </c>
      <c r="E15" s="9">
        <f t="shared" si="0"/>
        <v>3.0263141306381865E-3</v>
      </c>
      <c r="F15" s="37"/>
    </row>
    <row r="16" spans="1:15" x14ac:dyDescent="0.35">
      <c r="A16" s="9" t="s">
        <v>31</v>
      </c>
      <c r="B16" s="9" t="s">
        <v>9</v>
      </c>
      <c r="C16" s="10">
        <v>1001718</v>
      </c>
      <c r="D16" s="9"/>
      <c r="E16" s="9">
        <f t="shared" si="0"/>
        <v>3.0263141306381865E-3</v>
      </c>
      <c r="F16" s="37"/>
    </row>
    <row r="17" spans="1:6" x14ac:dyDescent="0.35">
      <c r="A17" s="9" t="s">
        <v>31</v>
      </c>
      <c r="B17" s="9" t="s">
        <v>10</v>
      </c>
      <c r="C17" s="10">
        <v>1001718</v>
      </c>
      <c r="D17" s="9"/>
      <c r="E17" s="9">
        <f t="shared" si="0"/>
        <v>3.0263141306381865E-3</v>
      </c>
      <c r="F17" s="37"/>
    </row>
    <row r="18" spans="1:6" x14ac:dyDescent="0.35">
      <c r="A18" s="9" t="s">
        <v>31</v>
      </c>
      <c r="B18" s="9" t="s">
        <v>11</v>
      </c>
      <c r="C18" s="10">
        <v>1001718</v>
      </c>
      <c r="D18" s="9"/>
      <c r="E18" s="9">
        <f t="shared" si="0"/>
        <v>3.0263141306381865E-3</v>
      </c>
      <c r="F18" s="37"/>
    </row>
    <row r="19" spans="1:6" x14ac:dyDescent="0.35">
      <c r="A19" s="9" t="s">
        <v>31</v>
      </c>
      <c r="B19" s="9" t="s">
        <v>12</v>
      </c>
      <c r="C19" s="10">
        <v>1001718</v>
      </c>
      <c r="D19" s="9"/>
      <c r="E19" s="9">
        <f t="shared" si="0"/>
        <v>3.0263141306381865E-3</v>
      </c>
      <c r="F19" s="37"/>
    </row>
    <row r="20" spans="1:6" x14ac:dyDescent="0.35">
      <c r="A20" s="9" t="s">
        <v>31</v>
      </c>
      <c r="B20" s="9" t="s">
        <v>13</v>
      </c>
      <c r="C20" s="10">
        <v>1001718</v>
      </c>
      <c r="D20" s="9"/>
      <c r="E20" s="9">
        <f t="shared" si="0"/>
        <v>3.0263141306381865E-3</v>
      </c>
      <c r="F20" s="37"/>
    </row>
    <row r="21" spans="1:6" x14ac:dyDescent="0.35">
      <c r="A21" s="9" t="s">
        <v>31</v>
      </c>
      <c r="B21" s="9" t="s">
        <v>14</v>
      </c>
      <c r="C21" s="10">
        <v>1001718</v>
      </c>
      <c r="D21" s="9"/>
      <c r="E21" s="9">
        <f t="shared" si="0"/>
        <v>3.0263141306381865E-3</v>
      </c>
      <c r="F21" s="37"/>
    </row>
    <row r="22" spans="1:6" x14ac:dyDescent="0.35">
      <c r="A22" s="11" t="s">
        <v>25</v>
      </c>
      <c r="B22" s="11" t="s">
        <v>3</v>
      </c>
      <c r="C22" s="12">
        <v>3404</v>
      </c>
      <c r="D22" s="11"/>
      <c r="E22" s="11">
        <f t="shared" si="0"/>
        <v>1.0283905550955844E-5</v>
      </c>
      <c r="F22" s="37"/>
    </row>
    <row r="23" spans="1:6" x14ac:dyDescent="0.35">
      <c r="A23" s="11" t="s">
        <v>25</v>
      </c>
      <c r="B23" s="11" t="s">
        <v>4</v>
      </c>
      <c r="C23" s="12">
        <v>3404</v>
      </c>
      <c r="D23" s="11"/>
      <c r="E23" s="11">
        <f t="shared" si="0"/>
        <v>1.0283905550955844E-5</v>
      </c>
      <c r="F23" s="37"/>
    </row>
    <row r="24" spans="1:6" x14ac:dyDescent="0.35">
      <c r="A24" s="11" t="s">
        <v>25</v>
      </c>
      <c r="B24" s="11" t="s">
        <v>5</v>
      </c>
      <c r="C24" s="12">
        <v>3404</v>
      </c>
      <c r="D24" s="11"/>
      <c r="E24" s="11">
        <f t="shared" si="0"/>
        <v>1.0283905550955844E-5</v>
      </c>
      <c r="F24" s="37"/>
    </row>
    <row r="25" spans="1:6" x14ac:dyDescent="0.35">
      <c r="A25" s="11" t="s">
        <v>25</v>
      </c>
      <c r="B25" s="11" t="s">
        <v>6</v>
      </c>
      <c r="C25" s="12">
        <v>3404</v>
      </c>
      <c r="D25" s="11"/>
      <c r="E25" s="11">
        <f t="shared" si="0"/>
        <v>1.0283905550955844E-5</v>
      </c>
      <c r="F25" s="37"/>
    </row>
    <row r="26" spans="1:6" x14ac:dyDescent="0.35">
      <c r="A26" s="11" t="s">
        <v>25</v>
      </c>
      <c r="B26" s="11" t="s">
        <v>7</v>
      </c>
      <c r="C26" s="12">
        <v>3404</v>
      </c>
      <c r="D26" s="11"/>
      <c r="E26" s="11">
        <f t="shared" si="0"/>
        <v>1.0283905550955844E-5</v>
      </c>
      <c r="F26" s="37"/>
    </row>
    <row r="27" spans="1:6" x14ac:dyDescent="0.35">
      <c r="A27" s="11" t="s">
        <v>25</v>
      </c>
      <c r="B27" s="11" t="s">
        <v>8</v>
      </c>
      <c r="C27" s="12">
        <v>3404</v>
      </c>
      <c r="D27" s="11"/>
      <c r="E27" s="11">
        <f t="shared" si="0"/>
        <v>1.0283905550955844E-5</v>
      </c>
      <c r="F27" s="37"/>
    </row>
    <row r="28" spans="1:6" x14ac:dyDescent="0.35">
      <c r="A28" s="11" t="s">
        <v>25</v>
      </c>
      <c r="B28" s="11" t="s">
        <v>9</v>
      </c>
      <c r="C28" s="12">
        <v>3404</v>
      </c>
      <c r="D28" s="11"/>
      <c r="E28" s="11">
        <f t="shared" si="0"/>
        <v>1.0283905550955844E-5</v>
      </c>
      <c r="F28" s="37"/>
    </row>
    <row r="29" spans="1:6" x14ac:dyDescent="0.35">
      <c r="A29" s="11" t="s">
        <v>25</v>
      </c>
      <c r="B29" s="11" t="s">
        <v>10</v>
      </c>
      <c r="C29" s="12">
        <v>3404</v>
      </c>
      <c r="D29" s="11"/>
      <c r="E29" s="11">
        <f t="shared" si="0"/>
        <v>1.0283905550955844E-5</v>
      </c>
      <c r="F29" s="37"/>
    </row>
    <row r="30" spans="1:6" x14ac:dyDescent="0.35">
      <c r="A30" s="11" t="s">
        <v>25</v>
      </c>
      <c r="B30" s="11" t="s">
        <v>11</v>
      </c>
      <c r="C30" s="12">
        <v>3404</v>
      </c>
      <c r="D30" s="11"/>
      <c r="E30" s="11">
        <f t="shared" si="0"/>
        <v>1.0283905550955844E-5</v>
      </c>
      <c r="F30" s="37"/>
    </row>
    <row r="31" spans="1:6" x14ac:dyDescent="0.35">
      <c r="A31" s="11" t="s">
        <v>25</v>
      </c>
      <c r="B31" s="11" t="s">
        <v>12</v>
      </c>
      <c r="C31" s="12">
        <v>3404</v>
      </c>
      <c r="D31" s="11"/>
      <c r="E31" s="11">
        <f t="shared" si="0"/>
        <v>1.0283905550955844E-5</v>
      </c>
      <c r="F31" s="37"/>
    </row>
    <row r="32" spans="1:6" x14ac:dyDescent="0.35">
      <c r="A32" s="11" t="s">
        <v>25</v>
      </c>
      <c r="B32" s="11" t="s">
        <v>13</v>
      </c>
      <c r="C32" s="12">
        <v>3404</v>
      </c>
      <c r="D32" s="11"/>
      <c r="E32" s="11">
        <f t="shared" si="0"/>
        <v>1.0283905550955844E-5</v>
      </c>
      <c r="F32" s="37"/>
    </row>
    <row r="33" spans="1:7" x14ac:dyDescent="0.35">
      <c r="A33" s="11" t="s">
        <v>25</v>
      </c>
      <c r="B33" s="11" t="s">
        <v>14</v>
      </c>
      <c r="C33" s="12">
        <v>3404</v>
      </c>
      <c r="D33" s="11"/>
      <c r="E33" s="11">
        <f t="shared" si="0"/>
        <v>1.0283905550955844E-5</v>
      </c>
      <c r="F33" s="37"/>
    </row>
    <row r="34" spans="1:7" x14ac:dyDescent="0.35">
      <c r="A34" s="13" t="s">
        <v>26</v>
      </c>
      <c r="B34" s="13" t="s">
        <v>3</v>
      </c>
      <c r="C34" s="14">
        <v>3127</v>
      </c>
      <c r="D34" s="11"/>
      <c r="E34" s="13">
        <f t="shared" si="0"/>
        <v>9.447054247308732E-6</v>
      </c>
      <c r="F34" s="37"/>
    </row>
    <row r="35" spans="1:7" x14ac:dyDescent="0.35">
      <c r="A35" s="13" t="s">
        <v>26</v>
      </c>
      <c r="B35" s="13" t="s">
        <v>4</v>
      </c>
      <c r="C35" s="14">
        <v>3127</v>
      </c>
      <c r="D35" s="11"/>
      <c r="E35" s="13">
        <f t="shared" si="0"/>
        <v>9.447054247308732E-6</v>
      </c>
      <c r="F35" s="37"/>
    </row>
    <row r="36" spans="1:7" x14ac:dyDescent="0.35">
      <c r="A36" s="13" t="s">
        <v>26</v>
      </c>
      <c r="B36" s="13" t="s">
        <v>5</v>
      </c>
      <c r="C36" s="14">
        <v>3127</v>
      </c>
      <c r="D36" s="11"/>
      <c r="E36" s="13">
        <f t="shared" si="0"/>
        <v>9.447054247308732E-6</v>
      </c>
      <c r="F36" s="37"/>
    </row>
    <row r="37" spans="1:7" x14ac:dyDescent="0.35">
      <c r="A37" s="13" t="s">
        <v>26</v>
      </c>
      <c r="B37" s="13" t="s">
        <v>6</v>
      </c>
      <c r="C37" s="14">
        <v>3127</v>
      </c>
      <c r="D37" s="11"/>
      <c r="E37" s="13">
        <f t="shared" si="0"/>
        <v>9.447054247308732E-6</v>
      </c>
      <c r="F37" s="37"/>
    </row>
    <row r="38" spans="1:7" x14ac:dyDescent="0.35">
      <c r="A38" s="13" t="s">
        <v>26</v>
      </c>
      <c r="B38" s="13" t="s">
        <v>7</v>
      </c>
      <c r="C38" s="14">
        <v>3127</v>
      </c>
      <c r="D38" s="13"/>
      <c r="E38" s="13">
        <f t="shared" si="0"/>
        <v>9.447054247308732E-6</v>
      </c>
      <c r="F38" s="37"/>
    </row>
    <row r="39" spans="1:7" x14ac:dyDescent="0.35">
      <c r="A39" s="13" t="s">
        <v>26</v>
      </c>
      <c r="B39" s="13" t="s">
        <v>8</v>
      </c>
      <c r="C39" s="14">
        <v>3127</v>
      </c>
      <c r="D39" s="13"/>
      <c r="E39" s="13">
        <f t="shared" si="0"/>
        <v>9.447054247308732E-6</v>
      </c>
      <c r="F39" s="37"/>
    </row>
    <row r="40" spans="1:7" x14ac:dyDescent="0.35">
      <c r="A40" s="13" t="s">
        <v>26</v>
      </c>
      <c r="B40" s="13" t="s">
        <v>9</v>
      </c>
      <c r="C40" s="14">
        <v>3127</v>
      </c>
      <c r="D40" s="13"/>
      <c r="E40" s="13">
        <f t="shared" si="0"/>
        <v>9.447054247308732E-6</v>
      </c>
      <c r="F40" s="37"/>
    </row>
    <row r="41" spans="1:7" x14ac:dyDescent="0.35">
      <c r="A41" s="13" t="s">
        <v>26</v>
      </c>
      <c r="B41" s="13" t="s">
        <v>10</v>
      </c>
      <c r="C41" s="14">
        <v>3127</v>
      </c>
      <c r="D41" s="13"/>
      <c r="E41" s="13">
        <f t="shared" si="0"/>
        <v>9.447054247308732E-6</v>
      </c>
      <c r="F41" s="37"/>
    </row>
    <row r="42" spans="1:7" x14ac:dyDescent="0.35">
      <c r="A42" s="13" t="s">
        <v>26</v>
      </c>
      <c r="B42" s="13" t="s">
        <v>11</v>
      </c>
      <c r="C42" s="14">
        <v>3127</v>
      </c>
      <c r="D42" s="13"/>
      <c r="E42" s="13">
        <f t="shared" si="0"/>
        <v>9.447054247308732E-6</v>
      </c>
      <c r="F42" s="37"/>
    </row>
    <row r="43" spans="1:7" x14ac:dyDescent="0.35">
      <c r="A43" s="13" t="s">
        <v>26</v>
      </c>
      <c r="B43" s="13" t="s">
        <v>12</v>
      </c>
      <c r="C43" s="14">
        <v>3127</v>
      </c>
      <c r="D43" s="13"/>
      <c r="E43" s="13">
        <f t="shared" si="0"/>
        <v>9.447054247308732E-6</v>
      </c>
      <c r="F43" s="37"/>
    </row>
    <row r="44" spans="1:7" x14ac:dyDescent="0.35">
      <c r="A44" s="13" t="s">
        <v>26</v>
      </c>
      <c r="B44" s="13" t="s">
        <v>13</v>
      </c>
      <c r="C44" s="14">
        <v>3127</v>
      </c>
      <c r="D44" s="13"/>
      <c r="E44" s="13">
        <f t="shared" si="0"/>
        <v>9.447054247308732E-6</v>
      </c>
      <c r="F44" s="37"/>
    </row>
    <row r="45" spans="1:7" x14ac:dyDescent="0.35">
      <c r="A45" s="13" t="s">
        <v>26</v>
      </c>
      <c r="B45" s="13" t="s">
        <v>14</v>
      </c>
      <c r="C45" s="14">
        <v>3127</v>
      </c>
      <c r="D45" s="13"/>
      <c r="E45" s="13">
        <f t="shared" ref="E45" si="1">C45/($D$10)</f>
        <v>9.447054247308732E-6</v>
      </c>
      <c r="F45" s="37"/>
    </row>
    <row r="46" spans="1:7" x14ac:dyDescent="0.35">
      <c r="A46" s="15" t="s">
        <v>29</v>
      </c>
      <c r="B46" s="15" t="s">
        <v>3</v>
      </c>
      <c r="C46" s="15">
        <v>397</v>
      </c>
      <c r="D46" s="15"/>
      <c r="E46" s="15">
        <f>C46/$D$10</f>
        <v>1.1993861644328642E-6</v>
      </c>
      <c r="F46" s="38" t="s">
        <v>33</v>
      </c>
      <c r="G46" s="1">
        <f>$C$52/C46</f>
        <v>5.8765743073047858</v>
      </c>
    </row>
    <row r="47" spans="1:7" x14ac:dyDescent="0.35">
      <c r="A47" s="15" t="s">
        <v>29</v>
      </c>
      <c r="B47" s="15" t="s">
        <v>4</v>
      </c>
      <c r="C47" s="15">
        <v>279</v>
      </c>
      <c r="D47" s="15"/>
      <c r="E47" s="15">
        <f t="shared" ref="E47:E69" si="2">C47/$D$10</f>
        <v>8.4289355132687437E-7</v>
      </c>
      <c r="F47" s="38"/>
      <c r="G47" s="1">
        <f t="shared" ref="G47:G57" si="3">$C$52/C47</f>
        <v>8.3620071684587813</v>
      </c>
    </row>
    <row r="48" spans="1:7" x14ac:dyDescent="0.35">
      <c r="A48" s="15" t="s">
        <v>29</v>
      </c>
      <c r="B48" s="15" t="s">
        <v>5</v>
      </c>
      <c r="C48" s="15">
        <v>371</v>
      </c>
      <c r="D48" s="15"/>
      <c r="E48" s="15">
        <f t="shared" si="2"/>
        <v>1.1208369445959513E-6</v>
      </c>
      <c r="F48" s="38"/>
      <c r="G48" s="1">
        <f t="shared" si="3"/>
        <v>6.2884097035040432</v>
      </c>
    </row>
    <row r="49" spans="1:7" x14ac:dyDescent="0.35">
      <c r="A49" s="15" t="s">
        <v>29</v>
      </c>
      <c r="B49" s="15" t="s">
        <v>6</v>
      </c>
      <c r="C49" s="15">
        <v>438</v>
      </c>
      <c r="D49" s="15"/>
      <c r="E49" s="15">
        <f t="shared" si="2"/>
        <v>1.3232522418679963E-6</v>
      </c>
      <c r="F49" s="38"/>
      <c r="G49" s="1">
        <f t="shared" si="3"/>
        <v>5.3264840182648401</v>
      </c>
    </row>
    <row r="50" spans="1:7" x14ac:dyDescent="0.35">
      <c r="A50" s="15" t="s">
        <v>29</v>
      </c>
      <c r="B50" s="15" t="s">
        <v>7</v>
      </c>
      <c r="C50" s="16">
        <v>622</v>
      </c>
      <c r="D50" s="15"/>
      <c r="E50" s="15">
        <f t="shared" si="2"/>
        <v>1.8791390284061502E-6</v>
      </c>
      <c r="F50" s="38"/>
      <c r="G50" s="1">
        <f t="shared" si="3"/>
        <v>3.7508038585209005</v>
      </c>
    </row>
    <row r="51" spans="1:7" x14ac:dyDescent="0.35">
      <c r="A51" s="15" t="s">
        <v>29</v>
      </c>
      <c r="B51" s="15" t="s">
        <v>8</v>
      </c>
      <c r="C51" s="16">
        <v>1185</v>
      </c>
      <c r="D51" s="15"/>
      <c r="E51" s="15">
        <f t="shared" si="2"/>
        <v>3.5800317502593054E-6</v>
      </c>
      <c r="F51" s="38"/>
      <c r="G51" s="1">
        <f t="shared" si="3"/>
        <v>1.9687763713080169</v>
      </c>
    </row>
    <row r="52" spans="1:7" x14ac:dyDescent="0.35">
      <c r="A52" s="15" t="s">
        <v>29</v>
      </c>
      <c r="B52" s="15" t="s">
        <v>9</v>
      </c>
      <c r="C52" s="16">
        <v>2333</v>
      </c>
      <c r="D52" s="15"/>
      <c r="E52" s="15">
        <f t="shared" si="2"/>
        <v>7.0482819184430039E-6</v>
      </c>
      <c r="F52" s="38"/>
      <c r="G52" s="1">
        <f t="shared" si="3"/>
        <v>1</v>
      </c>
    </row>
    <row r="53" spans="1:7" x14ac:dyDescent="0.35">
      <c r="A53" s="15" t="s">
        <v>29</v>
      </c>
      <c r="B53" s="15" t="s">
        <v>10</v>
      </c>
      <c r="C53" s="16">
        <v>1854</v>
      </c>
      <c r="D53" s="15"/>
      <c r="E53" s="15">
        <f t="shared" si="2"/>
        <v>5.6011635991398752E-6</v>
      </c>
      <c r="F53" s="38"/>
      <c r="G53" s="1">
        <f t="shared" si="3"/>
        <v>1.2583603020496223</v>
      </c>
    </row>
    <row r="54" spans="1:7" x14ac:dyDescent="0.35">
      <c r="A54" s="15" t="s">
        <v>29</v>
      </c>
      <c r="B54" s="15" t="s">
        <v>11</v>
      </c>
      <c r="C54" s="16">
        <v>967</v>
      </c>
      <c r="D54" s="15"/>
      <c r="E54" s="15">
        <f t="shared" si="2"/>
        <v>2.9214267531651884E-6</v>
      </c>
      <c r="F54" s="38"/>
      <c r="G54" s="1">
        <f t="shared" si="3"/>
        <v>2.4126163391933817</v>
      </c>
    </row>
    <row r="55" spans="1:7" x14ac:dyDescent="0.35">
      <c r="A55" s="15" t="s">
        <v>29</v>
      </c>
      <c r="B55" s="15" t="s">
        <v>12</v>
      </c>
      <c r="C55" s="16">
        <v>766</v>
      </c>
      <c r="D55" s="15"/>
      <c r="E55" s="15">
        <f t="shared" si="2"/>
        <v>2.3141808613490531E-6</v>
      </c>
      <c r="F55" s="38"/>
      <c r="G55" s="1">
        <f t="shared" si="3"/>
        <v>3.0456919060052221</v>
      </c>
    </row>
    <row r="56" spans="1:7" x14ac:dyDescent="0.35">
      <c r="A56" s="15" t="s">
        <v>29</v>
      </c>
      <c r="B56" s="15" t="s">
        <v>13</v>
      </c>
      <c r="C56" s="16">
        <v>633</v>
      </c>
      <c r="D56" s="15"/>
      <c r="E56" s="15">
        <f t="shared" si="2"/>
        <v>1.9123713906448439E-6</v>
      </c>
      <c r="F56" s="38"/>
      <c r="G56" s="1">
        <f t="shared" si="3"/>
        <v>3.6856240126382307</v>
      </c>
    </row>
    <row r="57" spans="1:7" x14ac:dyDescent="0.35">
      <c r="A57" s="15" t="s">
        <v>29</v>
      </c>
      <c r="B57" s="15" t="s">
        <v>14</v>
      </c>
      <c r="C57" s="16">
        <v>460</v>
      </c>
      <c r="D57" s="15"/>
      <c r="E57" s="15">
        <f t="shared" si="2"/>
        <v>1.3897169663453844E-6</v>
      </c>
      <c r="F57" s="38"/>
      <c r="G57" s="1">
        <f t="shared" si="3"/>
        <v>5.071739130434783</v>
      </c>
    </row>
    <row r="58" spans="1:7" x14ac:dyDescent="0.35">
      <c r="A58" s="1" t="s">
        <v>30</v>
      </c>
      <c r="B58" s="1" t="s">
        <v>3</v>
      </c>
      <c r="C58" s="1">
        <v>14</v>
      </c>
      <c r="E58" s="1">
        <f t="shared" si="2"/>
        <v>4.2295733758337786E-8</v>
      </c>
      <c r="F58" s="38" t="s">
        <v>34</v>
      </c>
      <c r="G58" s="1">
        <f>$C$65/C58</f>
        <v>1481.7142857142858</v>
      </c>
    </row>
    <row r="59" spans="1:7" x14ac:dyDescent="0.35">
      <c r="A59" s="1" t="s">
        <v>30</v>
      </c>
      <c r="B59" s="1" t="s">
        <v>4</v>
      </c>
      <c r="C59" s="1">
        <v>6</v>
      </c>
      <c r="E59" s="1">
        <f t="shared" si="2"/>
        <v>1.8126743039287623E-8</v>
      </c>
      <c r="F59" s="38"/>
      <c r="G59" s="1">
        <f t="shared" ref="G59:G69" si="4">$C$65/C59</f>
        <v>3457.3333333333335</v>
      </c>
    </row>
    <row r="60" spans="1:7" x14ac:dyDescent="0.35">
      <c r="A60" s="1" t="s">
        <v>30</v>
      </c>
      <c r="B60" s="1" t="s">
        <v>5</v>
      </c>
      <c r="C60" s="1">
        <v>24</v>
      </c>
      <c r="E60" s="1">
        <f t="shared" si="2"/>
        <v>7.2506972157150492E-8</v>
      </c>
      <c r="F60" s="38"/>
      <c r="G60" s="1">
        <f t="shared" si="4"/>
        <v>864.33333333333337</v>
      </c>
    </row>
    <row r="61" spans="1:7" x14ac:dyDescent="0.35">
      <c r="A61" s="1" t="s">
        <v>30</v>
      </c>
      <c r="B61" s="1" t="s">
        <v>6</v>
      </c>
      <c r="C61" s="1">
        <v>40</v>
      </c>
      <c r="E61" s="1">
        <f t="shared" si="2"/>
        <v>1.2084495359525082E-7</v>
      </c>
      <c r="F61" s="38"/>
      <c r="G61" s="1">
        <f t="shared" si="4"/>
        <v>518.6</v>
      </c>
    </row>
    <row r="62" spans="1:7" x14ac:dyDescent="0.35">
      <c r="A62" s="1" t="s">
        <v>30</v>
      </c>
      <c r="B62" s="1" t="s">
        <v>7</v>
      </c>
      <c r="C62" s="1">
        <v>145</v>
      </c>
      <c r="E62" s="1">
        <f t="shared" si="2"/>
        <v>4.380629567827842E-7</v>
      </c>
      <c r="F62" s="38"/>
      <c r="G62" s="1">
        <f t="shared" si="4"/>
        <v>143.06206896551726</v>
      </c>
    </row>
    <row r="63" spans="1:7" x14ac:dyDescent="0.35">
      <c r="A63" s="1" t="s">
        <v>30</v>
      </c>
      <c r="B63" s="1" t="s">
        <v>8</v>
      </c>
      <c r="C63" s="1">
        <v>712</v>
      </c>
      <c r="E63" s="1">
        <f t="shared" si="2"/>
        <v>2.1510401739954646E-6</v>
      </c>
      <c r="F63" s="38"/>
      <c r="G63" s="1">
        <f t="shared" si="4"/>
        <v>29.134831460674157</v>
      </c>
    </row>
    <row r="64" spans="1:7" x14ac:dyDescent="0.35">
      <c r="A64" s="1" t="s">
        <v>30</v>
      </c>
      <c r="B64" s="1" t="s">
        <v>9</v>
      </c>
      <c r="C64" s="1">
        <v>7204</v>
      </c>
      <c r="E64" s="1">
        <f t="shared" si="2"/>
        <v>2.1764176142504672E-5</v>
      </c>
      <c r="F64" s="38"/>
      <c r="G64" s="1">
        <f t="shared" si="4"/>
        <v>2.8795113825652416</v>
      </c>
    </row>
    <row r="65" spans="1:7" x14ac:dyDescent="0.35">
      <c r="A65" s="1" t="s">
        <v>30</v>
      </c>
      <c r="B65" s="1" t="s">
        <v>10</v>
      </c>
      <c r="C65" s="1">
        <v>20744</v>
      </c>
      <c r="E65" s="1">
        <f t="shared" si="2"/>
        <v>6.2670192934497068E-5</v>
      </c>
      <c r="F65" s="38"/>
      <c r="G65" s="1">
        <f t="shared" si="4"/>
        <v>1</v>
      </c>
    </row>
    <row r="66" spans="1:7" x14ac:dyDescent="0.35">
      <c r="A66" s="1" t="s">
        <v>30</v>
      </c>
      <c r="B66" s="1" t="s">
        <v>11</v>
      </c>
      <c r="C66" s="1">
        <v>16633</v>
      </c>
      <c r="E66" s="1">
        <f t="shared" si="2"/>
        <v>5.0250352828745172E-5</v>
      </c>
      <c r="F66" s="38"/>
      <c r="G66" s="1">
        <f t="shared" si="4"/>
        <v>1.2471592617086515</v>
      </c>
    </row>
    <row r="67" spans="1:7" x14ac:dyDescent="0.35">
      <c r="A67" s="1" t="s">
        <v>30</v>
      </c>
      <c r="B67" s="1" t="s">
        <v>12</v>
      </c>
      <c r="C67" s="17">
        <v>4535</v>
      </c>
      <c r="E67" s="1">
        <f t="shared" si="2"/>
        <v>1.370079661386156E-5</v>
      </c>
      <c r="F67" s="38"/>
      <c r="G67" s="1">
        <f t="shared" si="4"/>
        <v>4.5742006615214992</v>
      </c>
    </row>
    <row r="68" spans="1:7" x14ac:dyDescent="0.35">
      <c r="A68" s="1" t="s">
        <v>30</v>
      </c>
      <c r="B68" s="1" t="s">
        <v>13</v>
      </c>
      <c r="C68" s="1">
        <v>563</v>
      </c>
      <c r="E68" s="1">
        <f t="shared" si="2"/>
        <v>1.7008927218531551E-6</v>
      </c>
      <c r="F68" s="38"/>
      <c r="G68" s="1">
        <f t="shared" si="4"/>
        <v>36.845470692717583</v>
      </c>
    </row>
    <row r="69" spans="1:7" x14ac:dyDescent="0.35">
      <c r="A69" s="1" t="s">
        <v>30</v>
      </c>
      <c r="B69" s="1" t="s">
        <v>14</v>
      </c>
      <c r="C69" s="1">
        <v>208</v>
      </c>
      <c r="E69" s="1">
        <f t="shared" si="2"/>
        <v>6.2839375869530426E-7</v>
      </c>
      <c r="F69" s="38"/>
      <c r="G69" s="1">
        <f t="shared" si="4"/>
        <v>99.730769230769226</v>
      </c>
    </row>
  </sheetData>
  <mergeCells count="5">
    <mergeCell ref="A2:N2"/>
    <mergeCell ref="A5:C5"/>
    <mergeCell ref="F9:F45"/>
    <mergeCell ref="F46:F57"/>
    <mergeCell ref="F58:F6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845A-20FD-491C-8535-92492D6A8577}">
  <dimension ref="A1:S266"/>
  <sheetViews>
    <sheetView tabSelected="1" topLeftCell="A42" zoomScale="115" zoomScaleNormal="115" workbookViewId="0">
      <selection activeCell="J65" sqref="J65"/>
    </sheetView>
  </sheetViews>
  <sheetFormatPr defaultColWidth="8.90625" defaultRowHeight="14" x14ac:dyDescent="0.35"/>
  <cols>
    <col min="1" max="1" width="24.1796875" style="1" customWidth="1"/>
    <col min="2" max="2" width="11" style="1" customWidth="1"/>
    <col min="3" max="3" width="15.81640625" style="1" bestFit="1" customWidth="1"/>
    <col min="4" max="4" width="10.08984375" style="1" customWidth="1"/>
    <col min="5" max="5" width="10.1796875" style="1" customWidth="1"/>
    <col min="6" max="6" width="16" style="1" customWidth="1"/>
    <col min="7" max="7" width="15" style="1" customWidth="1"/>
    <col min="8" max="8" width="14.36328125" style="1" customWidth="1"/>
    <col min="9" max="13" width="8.90625" style="1"/>
    <col min="14" max="14" width="8.90625" style="1" customWidth="1"/>
    <col min="15" max="16384" width="8.90625" style="1"/>
  </cols>
  <sheetData>
    <row r="1" spans="1:8" x14ac:dyDescent="0.35">
      <c r="A1" s="7" t="s">
        <v>23</v>
      </c>
      <c r="B1" s="7" t="s">
        <v>42</v>
      </c>
      <c r="C1" s="7" t="s">
        <v>35</v>
      </c>
      <c r="D1" s="7" t="s">
        <v>37</v>
      </c>
      <c r="E1" s="7" t="s">
        <v>36</v>
      </c>
      <c r="F1" s="1" t="s">
        <v>38</v>
      </c>
      <c r="G1" s="1" t="s">
        <v>40</v>
      </c>
      <c r="H1" s="1" t="s">
        <v>39</v>
      </c>
    </row>
    <row r="2" spans="1:8" x14ac:dyDescent="0.35">
      <c r="A2" s="9" t="s">
        <v>31</v>
      </c>
      <c r="B2" s="9">
        <v>1</v>
      </c>
      <c r="C2" s="9">
        <f>F2/100</f>
        <v>6.9999999999999993E-3</v>
      </c>
      <c r="D2" s="9">
        <f>G2/100</f>
        <v>0.01</v>
      </c>
      <c r="E2" s="9">
        <f>H2/100</f>
        <v>5.0000000000000001E-3</v>
      </c>
      <c r="F2" s="9">
        <v>0.7</v>
      </c>
      <c r="G2" s="9">
        <v>1</v>
      </c>
      <c r="H2" s="9">
        <v>0.5</v>
      </c>
    </row>
    <row r="3" spans="1:8" x14ac:dyDescent="0.35">
      <c r="A3" s="9" t="s">
        <v>31</v>
      </c>
      <c r="B3" s="9">
        <f>B2+1</f>
        <v>2</v>
      </c>
      <c r="C3" s="9">
        <f t="shared" ref="C3:C119" si="0">F3/100</f>
        <v>6.9999999999999993E-3</v>
      </c>
      <c r="D3" s="9">
        <f t="shared" ref="D3:D119" si="1">G3/100</f>
        <v>0.01</v>
      </c>
      <c r="E3" s="9">
        <f t="shared" ref="E3:E119" si="2">H3/100</f>
        <v>5.0000000000000001E-3</v>
      </c>
      <c r="F3" s="9">
        <v>0.7</v>
      </c>
      <c r="G3" s="9">
        <v>1</v>
      </c>
      <c r="H3" s="9">
        <v>0.5</v>
      </c>
    </row>
    <row r="4" spans="1:8" x14ac:dyDescent="0.35">
      <c r="A4" s="9" t="s">
        <v>31</v>
      </c>
      <c r="B4" s="9">
        <f t="shared" ref="B4:B54" si="3">B3+1</f>
        <v>3</v>
      </c>
      <c r="C4" s="9">
        <f t="shared" si="0"/>
        <v>6.9999999999999993E-3</v>
      </c>
      <c r="D4" s="9">
        <f t="shared" si="1"/>
        <v>0.01</v>
      </c>
      <c r="E4" s="9">
        <f t="shared" si="2"/>
        <v>5.0000000000000001E-3</v>
      </c>
      <c r="F4" s="9">
        <v>0.7</v>
      </c>
      <c r="G4" s="9">
        <v>1</v>
      </c>
      <c r="H4" s="9">
        <v>0.5</v>
      </c>
    </row>
    <row r="5" spans="1:8" x14ac:dyDescent="0.35">
      <c r="A5" s="9" t="s">
        <v>31</v>
      </c>
      <c r="B5" s="9">
        <f t="shared" si="3"/>
        <v>4</v>
      </c>
      <c r="C5" s="9">
        <f t="shared" si="0"/>
        <v>6.9999999999999993E-3</v>
      </c>
      <c r="D5" s="9">
        <f t="shared" si="1"/>
        <v>0.01</v>
      </c>
      <c r="E5" s="9">
        <f t="shared" si="2"/>
        <v>5.0000000000000001E-3</v>
      </c>
      <c r="F5" s="9">
        <v>0.7</v>
      </c>
      <c r="G5" s="9">
        <v>1</v>
      </c>
      <c r="H5" s="9">
        <v>0.5</v>
      </c>
    </row>
    <row r="6" spans="1:8" x14ac:dyDescent="0.35">
      <c r="A6" s="9" t="s">
        <v>31</v>
      </c>
      <c r="B6" s="9">
        <f t="shared" si="3"/>
        <v>5</v>
      </c>
      <c r="C6" s="9">
        <f t="shared" si="0"/>
        <v>6.9999999999999993E-3</v>
      </c>
      <c r="D6" s="9">
        <f t="shared" si="1"/>
        <v>0.01</v>
      </c>
      <c r="E6" s="9">
        <f t="shared" si="2"/>
        <v>5.0000000000000001E-3</v>
      </c>
      <c r="F6" s="9">
        <v>0.7</v>
      </c>
      <c r="G6" s="9">
        <v>1</v>
      </c>
      <c r="H6" s="9">
        <v>0.5</v>
      </c>
    </row>
    <row r="7" spans="1:8" x14ac:dyDescent="0.35">
      <c r="A7" s="9" t="s">
        <v>31</v>
      </c>
      <c r="B7" s="9">
        <f t="shared" si="3"/>
        <v>6</v>
      </c>
      <c r="C7" s="9">
        <f t="shared" si="0"/>
        <v>6.9999999999999993E-3</v>
      </c>
      <c r="D7" s="9">
        <f t="shared" si="1"/>
        <v>0.01</v>
      </c>
      <c r="E7" s="9">
        <f t="shared" si="2"/>
        <v>5.0000000000000001E-3</v>
      </c>
      <c r="F7" s="9">
        <v>0.7</v>
      </c>
      <c r="G7" s="9">
        <v>1</v>
      </c>
      <c r="H7" s="9">
        <v>0.5</v>
      </c>
    </row>
    <row r="8" spans="1:8" x14ac:dyDescent="0.35">
      <c r="A8" s="9" t="s">
        <v>31</v>
      </c>
      <c r="B8" s="9">
        <f t="shared" si="3"/>
        <v>7</v>
      </c>
      <c r="C8" s="9">
        <f t="shared" si="0"/>
        <v>6.9999999999999993E-3</v>
      </c>
      <c r="D8" s="9">
        <f t="shared" si="1"/>
        <v>0.01</v>
      </c>
      <c r="E8" s="9">
        <f t="shared" si="2"/>
        <v>5.0000000000000001E-3</v>
      </c>
      <c r="F8" s="9">
        <v>0.7</v>
      </c>
      <c r="G8" s="9">
        <v>1</v>
      </c>
      <c r="H8" s="9">
        <v>0.5</v>
      </c>
    </row>
    <row r="9" spans="1:8" x14ac:dyDescent="0.35">
      <c r="A9" s="9" t="s">
        <v>31</v>
      </c>
      <c r="B9" s="9">
        <f t="shared" si="3"/>
        <v>8</v>
      </c>
      <c r="C9" s="9">
        <f t="shared" si="0"/>
        <v>6.9999999999999993E-3</v>
      </c>
      <c r="D9" s="9">
        <f t="shared" si="1"/>
        <v>0.01</v>
      </c>
      <c r="E9" s="9">
        <f t="shared" si="2"/>
        <v>5.0000000000000001E-3</v>
      </c>
      <c r="F9" s="9">
        <v>0.7</v>
      </c>
      <c r="G9" s="9">
        <v>1</v>
      </c>
      <c r="H9" s="9">
        <v>0.5</v>
      </c>
    </row>
    <row r="10" spans="1:8" x14ac:dyDescent="0.35">
      <c r="A10" s="9" t="s">
        <v>31</v>
      </c>
      <c r="B10" s="9">
        <f t="shared" si="3"/>
        <v>9</v>
      </c>
      <c r="C10" s="9">
        <f t="shared" si="0"/>
        <v>6.9999999999999993E-3</v>
      </c>
      <c r="D10" s="9">
        <f t="shared" si="1"/>
        <v>0.01</v>
      </c>
      <c r="E10" s="9">
        <f t="shared" si="2"/>
        <v>5.0000000000000001E-3</v>
      </c>
      <c r="F10" s="9">
        <v>0.7</v>
      </c>
      <c r="G10" s="9">
        <v>1</v>
      </c>
      <c r="H10" s="9">
        <v>0.5</v>
      </c>
    </row>
    <row r="11" spans="1:8" x14ac:dyDescent="0.35">
      <c r="A11" s="9" t="s">
        <v>31</v>
      </c>
      <c r="B11" s="9">
        <f t="shared" si="3"/>
        <v>10</v>
      </c>
      <c r="C11" s="9">
        <f t="shared" si="0"/>
        <v>6.9999999999999993E-3</v>
      </c>
      <c r="D11" s="9">
        <f t="shared" si="1"/>
        <v>0.01</v>
      </c>
      <c r="E11" s="9">
        <f t="shared" si="2"/>
        <v>5.0000000000000001E-3</v>
      </c>
      <c r="F11" s="9">
        <v>0.7</v>
      </c>
      <c r="G11" s="9">
        <v>1</v>
      </c>
      <c r="H11" s="9">
        <v>0.5</v>
      </c>
    </row>
    <row r="12" spans="1:8" x14ac:dyDescent="0.35">
      <c r="A12" s="9" t="s">
        <v>31</v>
      </c>
      <c r="B12" s="9">
        <f t="shared" si="3"/>
        <v>11</v>
      </c>
      <c r="C12" s="9">
        <f t="shared" si="0"/>
        <v>6.9999999999999993E-3</v>
      </c>
      <c r="D12" s="9">
        <f t="shared" si="1"/>
        <v>0.01</v>
      </c>
      <c r="E12" s="9">
        <f t="shared" si="2"/>
        <v>5.0000000000000001E-3</v>
      </c>
      <c r="F12" s="9">
        <v>0.7</v>
      </c>
      <c r="G12" s="9">
        <v>1</v>
      </c>
      <c r="H12" s="9">
        <v>0.5</v>
      </c>
    </row>
    <row r="13" spans="1:8" x14ac:dyDescent="0.35">
      <c r="A13" s="9" t="s">
        <v>31</v>
      </c>
      <c r="B13" s="9">
        <f t="shared" si="3"/>
        <v>12</v>
      </c>
      <c r="C13" s="9">
        <f t="shared" si="0"/>
        <v>6.9999999999999993E-3</v>
      </c>
      <c r="D13" s="9">
        <f t="shared" si="1"/>
        <v>0.01</v>
      </c>
      <c r="E13" s="9">
        <f t="shared" si="2"/>
        <v>5.0000000000000001E-3</v>
      </c>
      <c r="F13" s="9">
        <v>0.7</v>
      </c>
      <c r="G13" s="9">
        <v>1</v>
      </c>
      <c r="H13" s="9">
        <v>0.5</v>
      </c>
    </row>
    <row r="14" spans="1:8" x14ac:dyDescent="0.35">
      <c r="A14" s="9" t="s">
        <v>31</v>
      </c>
      <c r="B14" s="9">
        <f t="shared" si="3"/>
        <v>13</v>
      </c>
      <c r="C14" s="9">
        <f>F14/100</f>
        <v>6.9999999999999993E-3</v>
      </c>
      <c r="D14" s="9">
        <f>G14/100</f>
        <v>0.01</v>
      </c>
      <c r="E14" s="9">
        <f>H14/100</f>
        <v>5.0000000000000001E-3</v>
      </c>
      <c r="F14" s="9">
        <v>0.7</v>
      </c>
      <c r="G14" s="9">
        <v>1</v>
      </c>
      <c r="H14" s="9">
        <v>0.5</v>
      </c>
    </row>
    <row r="15" spans="1:8" x14ac:dyDescent="0.35">
      <c r="A15" s="9" t="s">
        <v>31</v>
      </c>
      <c r="B15" s="9">
        <f t="shared" si="3"/>
        <v>14</v>
      </c>
      <c r="C15" s="9">
        <f t="shared" ref="C15:C25" si="4">F15/100</f>
        <v>6.9999999999999993E-3</v>
      </c>
      <c r="D15" s="9">
        <f t="shared" ref="D15:D25" si="5">G15/100</f>
        <v>0.01</v>
      </c>
      <c r="E15" s="9">
        <f t="shared" ref="E15:E25" si="6">H15/100</f>
        <v>5.0000000000000001E-3</v>
      </c>
      <c r="F15" s="9">
        <v>0.7</v>
      </c>
      <c r="G15" s="9">
        <v>1</v>
      </c>
      <c r="H15" s="9">
        <v>0.5</v>
      </c>
    </row>
    <row r="16" spans="1:8" x14ac:dyDescent="0.35">
      <c r="A16" s="9" t="s">
        <v>31</v>
      </c>
      <c r="B16" s="9">
        <f t="shared" si="3"/>
        <v>15</v>
      </c>
      <c r="C16" s="9">
        <f t="shared" si="4"/>
        <v>6.9999999999999993E-3</v>
      </c>
      <c r="D16" s="9">
        <f t="shared" si="5"/>
        <v>0.01</v>
      </c>
      <c r="E16" s="9">
        <f t="shared" si="6"/>
        <v>5.0000000000000001E-3</v>
      </c>
      <c r="F16" s="9">
        <v>0.7</v>
      </c>
      <c r="G16" s="9">
        <v>1</v>
      </c>
      <c r="H16" s="9">
        <v>0.5</v>
      </c>
    </row>
    <row r="17" spans="1:10" x14ac:dyDescent="0.35">
      <c r="A17" s="9" t="s">
        <v>31</v>
      </c>
      <c r="B17" s="9">
        <f t="shared" si="3"/>
        <v>16</v>
      </c>
      <c r="C17" s="9">
        <f t="shared" si="4"/>
        <v>6.9999999999999993E-3</v>
      </c>
      <c r="D17" s="9">
        <f t="shared" si="5"/>
        <v>0.01</v>
      </c>
      <c r="E17" s="9">
        <f t="shared" si="6"/>
        <v>5.0000000000000001E-3</v>
      </c>
      <c r="F17" s="9">
        <v>0.7</v>
      </c>
      <c r="G17" s="9">
        <v>1</v>
      </c>
      <c r="H17" s="9">
        <v>0.5</v>
      </c>
    </row>
    <row r="18" spans="1:10" x14ac:dyDescent="0.35">
      <c r="A18" s="9" t="s">
        <v>31</v>
      </c>
      <c r="B18" s="9">
        <f t="shared" si="3"/>
        <v>17</v>
      </c>
      <c r="C18" s="9">
        <f t="shared" si="4"/>
        <v>6.9999999999999993E-3</v>
      </c>
      <c r="D18" s="9">
        <f t="shared" si="5"/>
        <v>0.01</v>
      </c>
      <c r="E18" s="9">
        <f t="shared" si="6"/>
        <v>5.0000000000000001E-3</v>
      </c>
      <c r="F18" s="9">
        <v>0.7</v>
      </c>
      <c r="G18" s="9">
        <v>1</v>
      </c>
      <c r="H18" s="9">
        <v>0.5</v>
      </c>
    </row>
    <row r="19" spans="1:10" x14ac:dyDescent="0.35">
      <c r="A19" s="9" t="s">
        <v>31</v>
      </c>
      <c r="B19" s="9">
        <f t="shared" si="3"/>
        <v>18</v>
      </c>
      <c r="C19" s="9">
        <f t="shared" si="4"/>
        <v>6.9999999999999993E-3</v>
      </c>
      <c r="D19" s="9">
        <f t="shared" si="5"/>
        <v>0.01</v>
      </c>
      <c r="E19" s="9">
        <f t="shared" si="6"/>
        <v>5.0000000000000001E-3</v>
      </c>
      <c r="F19" s="9">
        <v>0.7</v>
      </c>
      <c r="G19" s="9">
        <v>1</v>
      </c>
      <c r="H19" s="9">
        <v>0.5</v>
      </c>
    </row>
    <row r="20" spans="1:10" x14ac:dyDescent="0.35">
      <c r="A20" s="9" t="s">
        <v>31</v>
      </c>
      <c r="B20" s="9">
        <f t="shared" si="3"/>
        <v>19</v>
      </c>
      <c r="C20" s="9">
        <f t="shared" si="4"/>
        <v>6.9999999999999993E-3</v>
      </c>
      <c r="D20" s="9">
        <f t="shared" si="5"/>
        <v>0.01</v>
      </c>
      <c r="E20" s="9">
        <f t="shared" si="6"/>
        <v>5.0000000000000001E-3</v>
      </c>
      <c r="F20" s="9">
        <v>0.7</v>
      </c>
      <c r="G20" s="9">
        <v>1</v>
      </c>
      <c r="H20" s="9">
        <v>0.5</v>
      </c>
    </row>
    <row r="21" spans="1:10" x14ac:dyDescent="0.35">
      <c r="A21" s="9" t="s">
        <v>31</v>
      </c>
      <c r="B21" s="9">
        <f t="shared" si="3"/>
        <v>20</v>
      </c>
      <c r="C21" s="9">
        <f t="shared" si="4"/>
        <v>6.9999999999999993E-3</v>
      </c>
      <c r="D21" s="9">
        <f t="shared" si="5"/>
        <v>0.01</v>
      </c>
      <c r="E21" s="9">
        <f t="shared" si="6"/>
        <v>5.0000000000000001E-3</v>
      </c>
      <c r="F21" s="9">
        <v>0.7</v>
      </c>
      <c r="G21" s="9">
        <v>1</v>
      </c>
      <c r="H21" s="9">
        <v>0.5</v>
      </c>
    </row>
    <row r="22" spans="1:10" x14ac:dyDescent="0.35">
      <c r="A22" s="9" t="s">
        <v>31</v>
      </c>
      <c r="B22" s="9">
        <f t="shared" si="3"/>
        <v>21</v>
      </c>
      <c r="C22" s="9">
        <f t="shared" si="4"/>
        <v>6.9999999999999993E-3</v>
      </c>
      <c r="D22" s="9">
        <f t="shared" si="5"/>
        <v>0.01</v>
      </c>
      <c r="E22" s="9">
        <f t="shared" si="6"/>
        <v>5.0000000000000001E-3</v>
      </c>
      <c r="F22" s="9">
        <v>0.7</v>
      </c>
      <c r="G22" s="9">
        <v>1</v>
      </c>
      <c r="H22" s="9">
        <v>0.5</v>
      </c>
    </row>
    <row r="23" spans="1:10" x14ac:dyDescent="0.35">
      <c r="A23" s="9" t="s">
        <v>31</v>
      </c>
      <c r="B23" s="9">
        <f t="shared" si="3"/>
        <v>22</v>
      </c>
      <c r="C23" s="9">
        <f t="shared" si="4"/>
        <v>6.9999999999999993E-3</v>
      </c>
      <c r="D23" s="9">
        <f t="shared" si="5"/>
        <v>0.01</v>
      </c>
      <c r="E23" s="9">
        <f t="shared" si="6"/>
        <v>5.0000000000000001E-3</v>
      </c>
      <c r="F23" s="9">
        <v>0.7</v>
      </c>
      <c r="G23" s="9">
        <v>1</v>
      </c>
      <c r="H23" s="9">
        <v>0.5</v>
      </c>
    </row>
    <row r="24" spans="1:10" x14ac:dyDescent="0.35">
      <c r="A24" s="9" t="s">
        <v>31</v>
      </c>
      <c r="B24" s="9">
        <f t="shared" si="3"/>
        <v>23</v>
      </c>
      <c r="C24" s="9">
        <f t="shared" si="4"/>
        <v>6.9999999999999993E-3</v>
      </c>
      <c r="D24" s="9">
        <f t="shared" si="5"/>
        <v>0.01</v>
      </c>
      <c r="E24" s="9">
        <f t="shared" si="6"/>
        <v>5.0000000000000001E-3</v>
      </c>
      <c r="F24" s="9">
        <v>0.7</v>
      </c>
      <c r="G24" s="9">
        <v>1</v>
      </c>
      <c r="H24" s="9">
        <v>0.5</v>
      </c>
    </row>
    <row r="25" spans="1:10" x14ac:dyDescent="0.35">
      <c r="A25" s="9" t="s">
        <v>31</v>
      </c>
      <c r="B25" s="9">
        <f t="shared" si="3"/>
        <v>24</v>
      </c>
      <c r="C25" s="9">
        <f t="shared" si="4"/>
        <v>6.9999999999999993E-3</v>
      </c>
      <c r="D25" s="9">
        <f t="shared" si="5"/>
        <v>0.01</v>
      </c>
      <c r="E25" s="9">
        <f t="shared" si="6"/>
        <v>5.0000000000000001E-3</v>
      </c>
      <c r="F25" s="9">
        <v>0.7</v>
      </c>
      <c r="G25" s="9">
        <v>1</v>
      </c>
      <c r="H25" s="9">
        <v>0.5</v>
      </c>
    </row>
    <row r="26" spans="1:10" x14ac:dyDescent="0.35">
      <c r="A26" s="9" t="s">
        <v>31</v>
      </c>
      <c r="B26" s="9">
        <f t="shared" si="3"/>
        <v>25</v>
      </c>
      <c r="C26" s="9">
        <f>F26/100</f>
        <v>6.9999999999999993E-3</v>
      </c>
      <c r="D26" s="9">
        <f>G26/100</f>
        <v>0.01</v>
      </c>
      <c r="E26" s="9">
        <f>H26/100</f>
        <v>5.0000000000000001E-3</v>
      </c>
      <c r="F26" s="9">
        <v>0.7</v>
      </c>
      <c r="G26" s="9">
        <v>1</v>
      </c>
      <c r="H26" s="9">
        <v>0.5</v>
      </c>
    </row>
    <row r="27" spans="1:10" x14ac:dyDescent="0.35">
      <c r="A27" s="9" t="s">
        <v>31</v>
      </c>
      <c r="B27" s="9">
        <f t="shared" si="3"/>
        <v>26</v>
      </c>
      <c r="C27" s="9">
        <f t="shared" ref="C27:C37" si="7">F27/100</f>
        <v>6.9999999999999993E-3</v>
      </c>
      <c r="D27" s="9">
        <f t="shared" ref="D27:D37" si="8">G27/100</f>
        <v>0.01</v>
      </c>
      <c r="E27" s="9">
        <f t="shared" ref="E27:E37" si="9">H27/100</f>
        <v>5.0000000000000001E-3</v>
      </c>
      <c r="F27" s="9">
        <v>0.7</v>
      </c>
      <c r="G27" s="9">
        <v>1</v>
      </c>
      <c r="H27" s="9">
        <v>0.5</v>
      </c>
    </row>
    <row r="28" spans="1:10" x14ac:dyDescent="0.35">
      <c r="A28" s="9" t="s">
        <v>31</v>
      </c>
      <c r="B28" s="9">
        <f t="shared" si="3"/>
        <v>27</v>
      </c>
      <c r="C28" s="9">
        <f t="shared" si="7"/>
        <v>6.9999999999999993E-3</v>
      </c>
      <c r="D28" s="9">
        <f t="shared" si="8"/>
        <v>0.01</v>
      </c>
      <c r="E28" s="9">
        <f t="shared" si="9"/>
        <v>5.0000000000000001E-3</v>
      </c>
      <c r="F28" s="9">
        <v>0.7</v>
      </c>
      <c r="G28" s="9">
        <v>1</v>
      </c>
      <c r="H28" s="9">
        <v>0.5</v>
      </c>
    </row>
    <row r="29" spans="1:10" x14ac:dyDescent="0.35">
      <c r="A29" s="9" t="s">
        <v>31</v>
      </c>
      <c r="B29" s="9">
        <f t="shared" si="3"/>
        <v>28</v>
      </c>
      <c r="C29" s="9">
        <f t="shared" si="7"/>
        <v>6.9999999999999993E-3</v>
      </c>
      <c r="D29" s="9">
        <f t="shared" si="8"/>
        <v>0.01</v>
      </c>
      <c r="E29" s="9">
        <f t="shared" si="9"/>
        <v>5.0000000000000001E-3</v>
      </c>
      <c r="F29" s="9">
        <v>0.7</v>
      </c>
      <c r="G29" s="9">
        <v>1</v>
      </c>
      <c r="H29" s="9">
        <v>0.5</v>
      </c>
      <c r="J29" s="1">
        <f>37-2</f>
        <v>35</v>
      </c>
    </row>
    <row r="30" spans="1:10" x14ac:dyDescent="0.35">
      <c r="A30" s="9" t="s">
        <v>31</v>
      </c>
      <c r="B30" s="9">
        <f t="shared" si="3"/>
        <v>29</v>
      </c>
      <c r="C30" s="9">
        <f t="shared" si="7"/>
        <v>6.9999999999999993E-3</v>
      </c>
      <c r="D30" s="9">
        <f t="shared" si="8"/>
        <v>0.01</v>
      </c>
      <c r="E30" s="9">
        <f t="shared" si="9"/>
        <v>5.0000000000000001E-3</v>
      </c>
      <c r="F30" s="9">
        <v>0.7</v>
      </c>
      <c r="G30" s="9">
        <v>1</v>
      </c>
      <c r="H30" s="9">
        <v>0.5</v>
      </c>
    </row>
    <row r="31" spans="1:10" x14ac:dyDescent="0.35">
      <c r="A31" s="9" t="s">
        <v>31</v>
      </c>
      <c r="B31" s="9">
        <f t="shared" si="3"/>
        <v>30</v>
      </c>
      <c r="C31" s="9">
        <f t="shared" si="7"/>
        <v>6.9999999999999993E-3</v>
      </c>
      <c r="D31" s="9">
        <f t="shared" si="8"/>
        <v>0.01</v>
      </c>
      <c r="E31" s="9">
        <f t="shared" si="9"/>
        <v>5.0000000000000001E-3</v>
      </c>
      <c r="F31" s="9">
        <v>0.7</v>
      </c>
      <c r="G31" s="9">
        <v>1</v>
      </c>
      <c r="H31" s="9">
        <v>0.5</v>
      </c>
    </row>
    <row r="32" spans="1:10" x14ac:dyDescent="0.35">
      <c r="A32" s="9" t="s">
        <v>31</v>
      </c>
      <c r="B32" s="9">
        <f t="shared" si="3"/>
        <v>31</v>
      </c>
      <c r="C32" s="9">
        <f t="shared" si="7"/>
        <v>6.9999999999999993E-3</v>
      </c>
      <c r="D32" s="9">
        <f t="shared" si="8"/>
        <v>0.01</v>
      </c>
      <c r="E32" s="9">
        <f t="shared" si="9"/>
        <v>5.0000000000000001E-3</v>
      </c>
      <c r="F32" s="9">
        <v>0.7</v>
      </c>
      <c r="G32" s="9">
        <v>1</v>
      </c>
      <c r="H32" s="9">
        <v>0.5</v>
      </c>
    </row>
    <row r="33" spans="1:8" x14ac:dyDescent="0.35">
      <c r="A33" s="9" t="s">
        <v>31</v>
      </c>
      <c r="B33" s="9">
        <f t="shared" si="3"/>
        <v>32</v>
      </c>
      <c r="C33" s="9">
        <f t="shared" si="7"/>
        <v>6.9999999999999993E-3</v>
      </c>
      <c r="D33" s="9">
        <f t="shared" si="8"/>
        <v>0.01</v>
      </c>
      <c r="E33" s="9">
        <f t="shared" si="9"/>
        <v>5.0000000000000001E-3</v>
      </c>
      <c r="F33" s="9">
        <v>0.7</v>
      </c>
      <c r="G33" s="9">
        <v>1</v>
      </c>
      <c r="H33" s="9">
        <v>0.5</v>
      </c>
    </row>
    <row r="34" spans="1:8" x14ac:dyDescent="0.35">
      <c r="A34" s="9" t="s">
        <v>31</v>
      </c>
      <c r="B34" s="9">
        <f t="shared" si="3"/>
        <v>33</v>
      </c>
      <c r="C34" s="9">
        <f t="shared" si="7"/>
        <v>6.9999999999999993E-3</v>
      </c>
      <c r="D34" s="9">
        <f t="shared" si="8"/>
        <v>0.01</v>
      </c>
      <c r="E34" s="9">
        <f t="shared" si="9"/>
        <v>5.0000000000000001E-3</v>
      </c>
      <c r="F34" s="9">
        <v>0.7</v>
      </c>
      <c r="G34" s="9">
        <v>1</v>
      </c>
      <c r="H34" s="9">
        <v>0.5</v>
      </c>
    </row>
    <row r="35" spans="1:8" x14ac:dyDescent="0.35">
      <c r="A35" s="9" t="s">
        <v>31</v>
      </c>
      <c r="B35" s="9">
        <f t="shared" si="3"/>
        <v>34</v>
      </c>
      <c r="C35" s="9">
        <f t="shared" si="7"/>
        <v>6.9999999999999993E-3</v>
      </c>
      <c r="D35" s="9">
        <f t="shared" si="8"/>
        <v>0.01</v>
      </c>
      <c r="E35" s="9">
        <f t="shared" si="9"/>
        <v>5.0000000000000001E-3</v>
      </c>
      <c r="F35" s="9">
        <v>0.7</v>
      </c>
      <c r="G35" s="9">
        <v>1</v>
      </c>
      <c r="H35" s="9">
        <v>0.5</v>
      </c>
    </row>
    <row r="36" spans="1:8" x14ac:dyDescent="0.35">
      <c r="A36" s="9" t="s">
        <v>31</v>
      </c>
      <c r="B36" s="9">
        <f t="shared" si="3"/>
        <v>35</v>
      </c>
      <c r="C36" s="9">
        <f t="shared" si="7"/>
        <v>6.9999999999999993E-3</v>
      </c>
      <c r="D36" s="9">
        <f t="shared" si="8"/>
        <v>0.01</v>
      </c>
      <c r="E36" s="9">
        <f t="shared" si="9"/>
        <v>5.0000000000000001E-3</v>
      </c>
      <c r="F36" s="9">
        <v>0.7</v>
      </c>
      <c r="G36" s="9">
        <v>1</v>
      </c>
      <c r="H36" s="9">
        <v>0.5</v>
      </c>
    </row>
    <row r="37" spans="1:8" x14ac:dyDescent="0.35">
      <c r="A37" s="9" t="s">
        <v>31</v>
      </c>
      <c r="B37" s="9">
        <f t="shared" si="3"/>
        <v>36</v>
      </c>
      <c r="C37" s="9">
        <f t="shared" si="7"/>
        <v>6.9999999999999993E-3</v>
      </c>
      <c r="D37" s="9">
        <f t="shared" si="8"/>
        <v>0.01</v>
      </c>
      <c r="E37" s="9">
        <f t="shared" si="9"/>
        <v>5.0000000000000001E-3</v>
      </c>
      <c r="F37" s="9">
        <v>0.7</v>
      </c>
      <c r="G37" s="9">
        <v>1</v>
      </c>
      <c r="H37" s="9">
        <v>0.5</v>
      </c>
    </row>
    <row r="38" spans="1:8" x14ac:dyDescent="0.35">
      <c r="A38" s="9" t="s">
        <v>31</v>
      </c>
      <c r="B38" s="9">
        <f t="shared" si="3"/>
        <v>37</v>
      </c>
      <c r="C38" s="9">
        <f>F38/100</f>
        <v>6.9999999999999993E-3</v>
      </c>
      <c r="D38" s="9">
        <f>G38/100</f>
        <v>0.01</v>
      </c>
      <c r="E38" s="9">
        <f>H38/100</f>
        <v>5.0000000000000001E-3</v>
      </c>
      <c r="F38" s="9">
        <v>0.7</v>
      </c>
      <c r="G38" s="9">
        <v>1</v>
      </c>
      <c r="H38" s="9">
        <v>0.5</v>
      </c>
    </row>
    <row r="39" spans="1:8" x14ac:dyDescent="0.35">
      <c r="A39" s="9" t="s">
        <v>31</v>
      </c>
      <c r="B39" s="9">
        <f t="shared" si="3"/>
        <v>38</v>
      </c>
      <c r="C39" s="9">
        <f t="shared" ref="C39:C49" si="10">F39/100</f>
        <v>6.9999999999999993E-3</v>
      </c>
      <c r="D39" s="9">
        <f t="shared" ref="D39:D49" si="11">G39/100</f>
        <v>0.01</v>
      </c>
      <c r="E39" s="9">
        <f t="shared" ref="E39:E49" si="12">H39/100</f>
        <v>5.0000000000000001E-3</v>
      </c>
      <c r="F39" s="9">
        <v>0.7</v>
      </c>
      <c r="G39" s="9">
        <v>1</v>
      </c>
      <c r="H39" s="9">
        <v>0.5</v>
      </c>
    </row>
    <row r="40" spans="1:8" x14ac:dyDescent="0.35">
      <c r="A40" s="9" t="s">
        <v>31</v>
      </c>
      <c r="B40" s="9">
        <f t="shared" si="3"/>
        <v>39</v>
      </c>
      <c r="C40" s="9">
        <f t="shared" si="10"/>
        <v>6.9999999999999993E-3</v>
      </c>
      <c r="D40" s="9">
        <f t="shared" si="11"/>
        <v>0.01</v>
      </c>
      <c r="E40" s="9">
        <f t="shared" si="12"/>
        <v>5.0000000000000001E-3</v>
      </c>
      <c r="F40" s="9">
        <v>0.7</v>
      </c>
      <c r="G40" s="9">
        <v>1</v>
      </c>
      <c r="H40" s="9">
        <v>0.5</v>
      </c>
    </row>
    <row r="41" spans="1:8" x14ac:dyDescent="0.35">
      <c r="A41" s="9" t="s">
        <v>31</v>
      </c>
      <c r="B41" s="9">
        <f t="shared" si="3"/>
        <v>40</v>
      </c>
      <c r="C41" s="9">
        <f t="shared" si="10"/>
        <v>6.9999999999999993E-3</v>
      </c>
      <c r="D41" s="9">
        <f t="shared" si="11"/>
        <v>0.01</v>
      </c>
      <c r="E41" s="9">
        <f t="shared" si="12"/>
        <v>5.0000000000000001E-3</v>
      </c>
      <c r="F41" s="9">
        <v>0.7</v>
      </c>
      <c r="G41" s="9">
        <v>1</v>
      </c>
      <c r="H41" s="9">
        <v>0.5</v>
      </c>
    </row>
    <row r="42" spans="1:8" x14ac:dyDescent="0.35">
      <c r="A42" s="9" t="s">
        <v>31</v>
      </c>
      <c r="B42" s="9">
        <f t="shared" si="3"/>
        <v>41</v>
      </c>
      <c r="C42" s="9">
        <f t="shared" si="10"/>
        <v>6.9999999999999993E-3</v>
      </c>
      <c r="D42" s="9">
        <f t="shared" si="11"/>
        <v>0.01</v>
      </c>
      <c r="E42" s="9">
        <f t="shared" si="12"/>
        <v>5.0000000000000001E-3</v>
      </c>
      <c r="F42" s="9">
        <v>0.7</v>
      </c>
      <c r="G42" s="9">
        <v>1</v>
      </c>
      <c r="H42" s="9">
        <v>0.5</v>
      </c>
    </row>
    <row r="43" spans="1:8" x14ac:dyDescent="0.35">
      <c r="A43" s="9" t="s">
        <v>31</v>
      </c>
      <c r="B43" s="9">
        <f t="shared" si="3"/>
        <v>42</v>
      </c>
      <c r="C43" s="9">
        <f t="shared" si="10"/>
        <v>6.9999999999999993E-3</v>
      </c>
      <c r="D43" s="9">
        <f t="shared" si="11"/>
        <v>0.01</v>
      </c>
      <c r="E43" s="9">
        <f t="shared" si="12"/>
        <v>5.0000000000000001E-3</v>
      </c>
      <c r="F43" s="9">
        <v>0.7</v>
      </c>
      <c r="G43" s="9">
        <v>1</v>
      </c>
      <c r="H43" s="9">
        <v>0.5</v>
      </c>
    </row>
    <row r="44" spans="1:8" x14ac:dyDescent="0.35">
      <c r="A44" s="9" t="s">
        <v>31</v>
      </c>
      <c r="B44" s="9">
        <f t="shared" si="3"/>
        <v>43</v>
      </c>
      <c r="C44" s="9">
        <f t="shared" si="10"/>
        <v>6.9999999999999993E-3</v>
      </c>
      <c r="D44" s="9">
        <f t="shared" si="11"/>
        <v>0.01</v>
      </c>
      <c r="E44" s="9">
        <f t="shared" si="12"/>
        <v>5.0000000000000001E-3</v>
      </c>
      <c r="F44" s="9">
        <v>0.7</v>
      </c>
      <c r="G44" s="9">
        <v>1</v>
      </c>
      <c r="H44" s="9">
        <v>0.5</v>
      </c>
    </row>
    <row r="45" spans="1:8" x14ac:dyDescent="0.35">
      <c r="A45" s="9" t="s">
        <v>31</v>
      </c>
      <c r="B45" s="9">
        <f t="shared" si="3"/>
        <v>44</v>
      </c>
      <c r="C45" s="9">
        <f t="shared" si="10"/>
        <v>6.9999999999999993E-3</v>
      </c>
      <c r="D45" s="9">
        <f t="shared" si="11"/>
        <v>0.01</v>
      </c>
      <c r="E45" s="9">
        <f t="shared" si="12"/>
        <v>5.0000000000000001E-3</v>
      </c>
      <c r="F45" s="9">
        <v>0.7</v>
      </c>
      <c r="G45" s="9">
        <v>1</v>
      </c>
      <c r="H45" s="9">
        <v>0.5</v>
      </c>
    </row>
    <row r="46" spans="1:8" x14ac:dyDescent="0.35">
      <c r="A46" s="9" t="s">
        <v>31</v>
      </c>
      <c r="B46" s="9">
        <f t="shared" si="3"/>
        <v>45</v>
      </c>
      <c r="C46" s="9">
        <f t="shared" si="10"/>
        <v>6.9999999999999993E-3</v>
      </c>
      <c r="D46" s="9">
        <f t="shared" si="11"/>
        <v>0.01</v>
      </c>
      <c r="E46" s="9">
        <f t="shared" si="12"/>
        <v>5.0000000000000001E-3</v>
      </c>
      <c r="F46" s="9">
        <v>0.7</v>
      </c>
      <c r="G46" s="9">
        <v>1</v>
      </c>
      <c r="H46" s="9">
        <v>0.5</v>
      </c>
    </row>
    <row r="47" spans="1:8" x14ac:dyDescent="0.35">
      <c r="A47" s="9" t="s">
        <v>31</v>
      </c>
      <c r="B47" s="9">
        <f t="shared" si="3"/>
        <v>46</v>
      </c>
      <c r="C47" s="9">
        <f t="shared" si="10"/>
        <v>6.9999999999999993E-3</v>
      </c>
      <c r="D47" s="9">
        <f t="shared" si="11"/>
        <v>0.01</v>
      </c>
      <c r="E47" s="9">
        <f t="shared" si="12"/>
        <v>5.0000000000000001E-3</v>
      </c>
      <c r="F47" s="9">
        <v>0.7</v>
      </c>
      <c r="G47" s="9">
        <v>1</v>
      </c>
      <c r="H47" s="9">
        <v>0.5</v>
      </c>
    </row>
    <row r="48" spans="1:8" x14ac:dyDescent="0.35">
      <c r="A48" s="9" t="s">
        <v>31</v>
      </c>
      <c r="B48" s="9">
        <f t="shared" si="3"/>
        <v>47</v>
      </c>
      <c r="C48" s="9">
        <f t="shared" si="10"/>
        <v>6.9999999999999993E-3</v>
      </c>
      <c r="D48" s="9">
        <f t="shared" si="11"/>
        <v>0.01</v>
      </c>
      <c r="E48" s="9">
        <f t="shared" si="12"/>
        <v>5.0000000000000001E-3</v>
      </c>
      <c r="F48" s="9">
        <v>0.7</v>
      </c>
      <c r="G48" s="9">
        <v>1</v>
      </c>
      <c r="H48" s="9">
        <v>0.5</v>
      </c>
    </row>
    <row r="49" spans="1:8" x14ac:dyDescent="0.35">
      <c r="A49" s="9" t="s">
        <v>31</v>
      </c>
      <c r="B49" s="9">
        <f t="shared" si="3"/>
        <v>48</v>
      </c>
      <c r="C49" s="9">
        <f t="shared" si="10"/>
        <v>6.9999999999999993E-3</v>
      </c>
      <c r="D49" s="9">
        <f t="shared" si="11"/>
        <v>0.01</v>
      </c>
      <c r="E49" s="9">
        <f t="shared" si="12"/>
        <v>5.0000000000000001E-3</v>
      </c>
      <c r="F49" s="9">
        <v>0.7</v>
      </c>
      <c r="G49" s="9">
        <v>1</v>
      </c>
      <c r="H49" s="9">
        <v>0.5</v>
      </c>
    </row>
    <row r="50" spans="1:8" x14ac:dyDescent="0.35">
      <c r="A50" s="9" t="s">
        <v>31</v>
      </c>
      <c r="B50" s="9">
        <f>B49+1</f>
        <v>49</v>
      </c>
      <c r="C50" s="9">
        <f t="shared" ref="C50:C54" si="13">F50/100</f>
        <v>6.9999999999999993E-3</v>
      </c>
      <c r="D50" s="9">
        <f t="shared" ref="D50:D54" si="14">G50/100</f>
        <v>0.01</v>
      </c>
      <c r="E50" s="9">
        <f t="shared" ref="E50:E54" si="15">H50/100</f>
        <v>5.0000000000000001E-3</v>
      </c>
      <c r="F50" s="9">
        <v>0.7</v>
      </c>
      <c r="G50" s="9">
        <v>1</v>
      </c>
      <c r="H50" s="9">
        <v>0.5</v>
      </c>
    </row>
    <row r="51" spans="1:8" x14ac:dyDescent="0.35">
      <c r="A51" s="9" t="s">
        <v>31</v>
      </c>
      <c r="B51" s="9">
        <f t="shared" si="3"/>
        <v>50</v>
      </c>
      <c r="C51" s="9">
        <f t="shared" si="13"/>
        <v>6.9999999999999993E-3</v>
      </c>
      <c r="D51" s="9">
        <f t="shared" si="14"/>
        <v>0.01</v>
      </c>
      <c r="E51" s="9">
        <f t="shared" si="15"/>
        <v>5.0000000000000001E-3</v>
      </c>
      <c r="F51" s="9">
        <v>0.7</v>
      </c>
      <c r="G51" s="9">
        <v>1</v>
      </c>
      <c r="H51" s="9">
        <v>0.5</v>
      </c>
    </row>
    <row r="52" spans="1:8" x14ac:dyDescent="0.35">
      <c r="A52" s="9" t="s">
        <v>31</v>
      </c>
      <c r="B52" s="9">
        <f t="shared" si="3"/>
        <v>51</v>
      </c>
      <c r="C52" s="9">
        <f t="shared" si="13"/>
        <v>6.9999999999999993E-3</v>
      </c>
      <c r="D52" s="9">
        <f t="shared" si="14"/>
        <v>0.01</v>
      </c>
      <c r="E52" s="9">
        <f t="shared" si="15"/>
        <v>5.0000000000000001E-3</v>
      </c>
      <c r="F52" s="9">
        <v>0.7</v>
      </c>
      <c r="G52" s="9">
        <v>1</v>
      </c>
      <c r="H52" s="9">
        <v>0.5</v>
      </c>
    </row>
    <row r="53" spans="1:8" x14ac:dyDescent="0.35">
      <c r="A53" s="9" t="s">
        <v>31</v>
      </c>
      <c r="B53" s="9">
        <f>B52+1</f>
        <v>52</v>
      </c>
      <c r="C53" s="9">
        <f t="shared" si="13"/>
        <v>6.9999999999999993E-3</v>
      </c>
      <c r="D53" s="9">
        <f t="shared" si="14"/>
        <v>0.01</v>
      </c>
      <c r="E53" s="9">
        <f t="shared" si="15"/>
        <v>5.0000000000000001E-3</v>
      </c>
      <c r="F53" s="9">
        <v>0.7</v>
      </c>
      <c r="G53" s="9">
        <v>1</v>
      </c>
      <c r="H53" s="9">
        <v>0.5</v>
      </c>
    </row>
    <row r="54" spans="1:8" x14ac:dyDescent="0.35">
      <c r="A54" s="9" t="s">
        <v>31</v>
      </c>
      <c r="B54" s="9">
        <f t="shared" si="3"/>
        <v>53</v>
      </c>
      <c r="C54" s="9">
        <f t="shared" si="13"/>
        <v>6.9999999999999993E-3</v>
      </c>
      <c r="D54" s="9">
        <f t="shared" si="14"/>
        <v>0.01</v>
      </c>
      <c r="E54" s="9">
        <f t="shared" si="15"/>
        <v>5.0000000000000001E-3</v>
      </c>
      <c r="F54" s="9">
        <v>0.7</v>
      </c>
      <c r="G54" s="9">
        <v>1</v>
      </c>
      <c r="H54" s="9">
        <v>0.5</v>
      </c>
    </row>
    <row r="55" spans="1:8" x14ac:dyDescent="0.35">
      <c r="A55" s="11" t="s">
        <v>25</v>
      </c>
      <c r="B55" s="11">
        <v>1</v>
      </c>
      <c r="C55" s="11">
        <f t="shared" si="0"/>
        <v>3.4499999999999999E-3</v>
      </c>
      <c r="D55" s="11">
        <f t="shared" si="1"/>
        <v>4.4000000000000003E-3</v>
      </c>
      <c r="E55" s="11">
        <f t="shared" si="2"/>
        <v>2.5000000000000001E-3</v>
      </c>
      <c r="F55" s="11">
        <v>0.34499999999999997</v>
      </c>
      <c r="G55" s="11">
        <v>0.44</v>
      </c>
      <c r="H55" s="11">
        <v>0.25</v>
      </c>
    </row>
    <row r="56" spans="1:8" x14ac:dyDescent="0.35">
      <c r="A56" s="11" t="s">
        <v>25</v>
      </c>
      <c r="B56" s="11">
        <f>B55+1</f>
        <v>2</v>
      </c>
      <c r="C56" s="11">
        <f t="shared" si="0"/>
        <v>3.4499999999999999E-3</v>
      </c>
      <c r="D56" s="11">
        <f t="shared" si="1"/>
        <v>4.4000000000000003E-3</v>
      </c>
      <c r="E56" s="11">
        <f t="shared" si="2"/>
        <v>2.5000000000000001E-3</v>
      </c>
      <c r="F56" s="11">
        <v>0.34499999999999997</v>
      </c>
      <c r="G56" s="11">
        <v>0.44</v>
      </c>
      <c r="H56" s="11">
        <v>0.25</v>
      </c>
    </row>
    <row r="57" spans="1:8" x14ac:dyDescent="0.35">
      <c r="A57" s="11" t="s">
        <v>25</v>
      </c>
      <c r="B57" s="11">
        <f t="shared" ref="B57:B107" si="16">B56+1</f>
        <v>3</v>
      </c>
      <c r="C57" s="11">
        <f t="shared" si="0"/>
        <v>3.4499999999999999E-3</v>
      </c>
      <c r="D57" s="11">
        <f t="shared" si="1"/>
        <v>4.4000000000000003E-3</v>
      </c>
      <c r="E57" s="11">
        <f t="shared" si="2"/>
        <v>2.5000000000000001E-3</v>
      </c>
      <c r="F57" s="11">
        <v>0.34499999999999997</v>
      </c>
      <c r="G57" s="11">
        <v>0.44</v>
      </c>
      <c r="H57" s="11">
        <v>0.25</v>
      </c>
    </row>
    <row r="58" spans="1:8" x14ac:dyDescent="0.35">
      <c r="A58" s="11" t="s">
        <v>25</v>
      </c>
      <c r="B58" s="11">
        <f t="shared" si="16"/>
        <v>4</v>
      </c>
      <c r="C58" s="11">
        <f t="shared" si="0"/>
        <v>3.4499999999999999E-3</v>
      </c>
      <c r="D58" s="11">
        <f t="shared" si="1"/>
        <v>4.4000000000000003E-3</v>
      </c>
      <c r="E58" s="11">
        <f t="shared" si="2"/>
        <v>2.5000000000000001E-3</v>
      </c>
      <c r="F58" s="11">
        <v>0.34499999999999997</v>
      </c>
      <c r="G58" s="11">
        <v>0.44</v>
      </c>
      <c r="H58" s="11">
        <v>0.25</v>
      </c>
    </row>
    <row r="59" spans="1:8" x14ac:dyDescent="0.35">
      <c r="A59" s="11" t="s">
        <v>25</v>
      </c>
      <c r="B59" s="11">
        <f t="shared" si="16"/>
        <v>5</v>
      </c>
      <c r="C59" s="11">
        <f t="shared" si="0"/>
        <v>3.4499999999999999E-3</v>
      </c>
      <c r="D59" s="11">
        <f t="shared" si="1"/>
        <v>4.4000000000000003E-3</v>
      </c>
      <c r="E59" s="11">
        <f t="shared" si="2"/>
        <v>2.5000000000000001E-3</v>
      </c>
      <c r="F59" s="11">
        <v>0.34499999999999997</v>
      </c>
      <c r="G59" s="11">
        <v>0.44</v>
      </c>
      <c r="H59" s="11">
        <v>0.25</v>
      </c>
    </row>
    <row r="60" spans="1:8" x14ac:dyDescent="0.35">
      <c r="A60" s="11" t="s">
        <v>25</v>
      </c>
      <c r="B60" s="11">
        <f t="shared" si="16"/>
        <v>6</v>
      </c>
      <c r="C60" s="11">
        <f t="shared" si="0"/>
        <v>3.4499999999999999E-3</v>
      </c>
      <c r="D60" s="11">
        <f t="shared" si="1"/>
        <v>4.4000000000000003E-3</v>
      </c>
      <c r="E60" s="11">
        <f t="shared" si="2"/>
        <v>2.5000000000000001E-3</v>
      </c>
      <c r="F60" s="11">
        <v>0.34499999999999997</v>
      </c>
      <c r="G60" s="11">
        <v>0.44</v>
      </c>
      <c r="H60" s="11">
        <v>0.25</v>
      </c>
    </row>
    <row r="61" spans="1:8" x14ac:dyDescent="0.35">
      <c r="A61" s="11" t="s">
        <v>25</v>
      </c>
      <c r="B61" s="11">
        <f t="shared" si="16"/>
        <v>7</v>
      </c>
      <c r="C61" s="11">
        <f t="shared" si="0"/>
        <v>3.4499999999999999E-3</v>
      </c>
      <c r="D61" s="11">
        <f t="shared" si="1"/>
        <v>4.4000000000000003E-3</v>
      </c>
      <c r="E61" s="11">
        <f t="shared" si="2"/>
        <v>2.5000000000000001E-3</v>
      </c>
      <c r="F61" s="11">
        <v>0.34499999999999997</v>
      </c>
      <c r="G61" s="11">
        <v>0.44</v>
      </c>
      <c r="H61" s="11">
        <v>0.25</v>
      </c>
    </row>
    <row r="62" spans="1:8" x14ac:dyDescent="0.35">
      <c r="A62" s="11" t="s">
        <v>25</v>
      </c>
      <c r="B62" s="11">
        <f t="shared" si="16"/>
        <v>8</v>
      </c>
      <c r="C62" s="11">
        <f t="shared" si="0"/>
        <v>3.4499999999999999E-3</v>
      </c>
      <c r="D62" s="11">
        <f t="shared" si="1"/>
        <v>4.4000000000000003E-3</v>
      </c>
      <c r="E62" s="11">
        <f t="shared" si="2"/>
        <v>2.5000000000000001E-3</v>
      </c>
      <c r="F62" s="11">
        <v>0.34499999999999997</v>
      </c>
      <c r="G62" s="11">
        <v>0.44</v>
      </c>
      <c r="H62" s="11">
        <v>0.25</v>
      </c>
    </row>
    <row r="63" spans="1:8" x14ac:dyDescent="0.35">
      <c r="A63" s="11" t="s">
        <v>25</v>
      </c>
      <c r="B63" s="11">
        <f t="shared" si="16"/>
        <v>9</v>
      </c>
      <c r="C63" s="11">
        <f t="shared" si="0"/>
        <v>3.4499999999999999E-3</v>
      </c>
      <c r="D63" s="11">
        <f t="shared" si="1"/>
        <v>4.4000000000000003E-3</v>
      </c>
      <c r="E63" s="11">
        <f t="shared" si="2"/>
        <v>2.5000000000000001E-3</v>
      </c>
      <c r="F63" s="11">
        <v>0.34499999999999997</v>
      </c>
      <c r="G63" s="11">
        <v>0.44</v>
      </c>
      <c r="H63" s="11">
        <v>0.25</v>
      </c>
    </row>
    <row r="64" spans="1:8" x14ac:dyDescent="0.35">
      <c r="A64" s="11" t="s">
        <v>25</v>
      </c>
      <c r="B64" s="11">
        <f t="shared" si="16"/>
        <v>10</v>
      </c>
      <c r="C64" s="11">
        <f t="shared" si="0"/>
        <v>3.4499999999999999E-3</v>
      </c>
      <c r="D64" s="11">
        <f t="shared" si="1"/>
        <v>4.4000000000000003E-3</v>
      </c>
      <c r="E64" s="11">
        <f t="shared" si="2"/>
        <v>2.5000000000000001E-3</v>
      </c>
      <c r="F64" s="11">
        <v>0.34499999999999997</v>
      </c>
      <c r="G64" s="11">
        <v>0.44</v>
      </c>
      <c r="H64" s="11">
        <v>0.25</v>
      </c>
    </row>
    <row r="65" spans="1:8" x14ac:dyDescent="0.35">
      <c r="A65" s="11" t="s">
        <v>25</v>
      </c>
      <c r="B65" s="11">
        <f t="shared" si="16"/>
        <v>11</v>
      </c>
      <c r="C65" s="11">
        <f t="shared" si="0"/>
        <v>3.4499999999999999E-3</v>
      </c>
      <c r="D65" s="11">
        <f t="shared" si="1"/>
        <v>4.4000000000000003E-3</v>
      </c>
      <c r="E65" s="11">
        <f t="shared" si="2"/>
        <v>2.5000000000000001E-3</v>
      </c>
      <c r="F65" s="11">
        <v>0.34499999999999997</v>
      </c>
      <c r="G65" s="11">
        <v>0.44</v>
      </c>
      <c r="H65" s="11">
        <v>0.25</v>
      </c>
    </row>
    <row r="66" spans="1:8" x14ac:dyDescent="0.35">
      <c r="A66" s="11" t="s">
        <v>25</v>
      </c>
      <c r="B66" s="11">
        <f t="shared" si="16"/>
        <v>12</v>
      </c>
      <c r="C66" s="11">
        <f t="shared" si="0"/>
        <v>3.4499999999999999E-3</v>
      </c>
      <c r="D66" s="11">
        <f t="shared" si="1"/>
        <v>4.4000000000000003E-3</v>
      </c>
      <c r="E66" s="11">
        <f t="shared" si="2"/>
        <v>2.5000000000000001E-3</v>
      </c>
      <c r="F66" s="11">
        <v>0.34499999999999997</v>
      </c>
      <c r="G66" s="11">
        <v>0.44</v>
      </c>
      <c r="H66" s="11">
        <v>0.25</v>
      </c>
    </row>
    <row r="67" spans="1:8" x14ac:dyDescent="0.35">
      <c r="A67" s="11" t="s">
        <v>25</v>
      </c>
      <c r="B67" s="11">
        <f t="shared" si="16"/>
        <v>13</v>
      </c>
      <c r="C67" s="11">
        <f t="shared" ref="C67:C102" si="17">F67/100</f>
        <v>3.4499999999999999E-3</v>
      </c>
      <c r="D67" s="11">
        <f t="shared" ref="D67:D102" si="18">G67/100</f>
        <v>4.4000000000000003E-3</v>
      </c>
      <c r="E67" s="11">
        <f t="shared" ref="E67:E102" si="19">H67/100</f>
        <v>2.5000000000000001E-3</v>
      </c>
      <c r="F67" s="11">
        <v>0.34499999999999997</v>
      </c>
      <c r="G67" s="11">
        <v>0.44</v>
      </c>
      <c r="H67" s="11">
        <v>0.25</v>
      </c>
    </row>
    <row r="68" spans="1:8" x14ac:dyDescent="0.35">
      <c r="A68" s="11" t="s">
        <v>25</v>
      </c>
      <c r="B68" s="11">
        <f t="shared" si="16"/>
        <v>14</v>
      </c>
      <c r="C68" s="11">
        <f t="shared" si="17"/>
        <v>3.4499999999999999E-3</v>
      </c>
      <c r="D68" s="11">
        <f t="shared" si="18"/>
        <v>4.4000000000000003E-3</v>
      </c>
      <c r="E68" s="11">
        <f t="shared" si="19"/>
        <v>2.5000000000000001E-3</v>
      </c>
      <c r="F68" s="11">
        <v>0.34499999999999997</v>
      </c>
      <c r="G68" s="11">
        <v>0.44</v>
      </c>
      <c r="H68" s="11">
        <v>0.25</v>
      </c>
    </row>
    <row r="69" spans="1:8" x14ac:dyDescent="0.35">
      <c r="A69" s="11" t="s">
        <v>25</v>
      </c>
      <c r="B69" s="11">
        <f t="shared" si="16"/>
        <v>15</v>
      </c>
      <c r="C69" s="11">
        <f t="shared" si="17"/>
        <v>3.4499999999999999E-3</v>
      </c>
      <c r="D69" s="11">
        <f t="shared" si="18"/>
        <v>4.4000000000000003E-3</v>
      </c>
      <c r="E69" s="11">
        <f t="shared" si="19"/>
        <v>2.5000000000000001E-3</v>
      </c>
      <c r="F69" s="11">
        <v>0.34499999999999997</v>
      </c>
      <c r="G69" s="11">
        <v>0.44</v>
      </c>
      <c r="H69" s="11">
        <v>0.25</v>
      </c>
    </row>
    <row r="70" spans="1:8" x14ac:dyDescent="0.35">
      <c r="A70" s="11" t="s">
        <v>25</v>
      </c>
      <c r="B70" s="11">
        <f t="shared" si="16"/>
        <v>16</v>
      </c>
      <c r="C70" s="11">
        <f t="shared" si="17"/>
        <v>3.4499999999999999E-3</v>
      </c>
      <c r="D70" s="11">
        <f t="shared" si="18"/>
        <v>4.4000000000000003E-3</v>
      </c>
      <c r="E70" s="11">
        <f t="shared" si="19"/>
        <v>2.5000000000000001E-3</v>
      </c>
      <c r="F70" s="11">
        <v>0.34499999999999997</v>
      </c>
      <c r="G70" s="11">
        <v>0.44</v>
      </c>
      <c r="H70" s="11">
        <v>0.25</v>
      </c>
    </row>
    <row r="71" spans="1:8" x14ac:dyDescent="0.35">
      <c r="A71" s="11" t="s">
        <v>25</v>
      </c>
      <c r="B71" s="11">
        <f t="shared" si="16"/>
        <v>17</v>
      </c>
      <c r="C71" s="11">
        <f t="shared" si="17"/>
        <v>3.4499999999999999E-3</v>
      </c>
      <c r="D71" s="11">
        <f t="shared" si="18"/>
        <v>4.4000000000000003E-3</v>
      </c>
      <c r="E71" s="11">
        <f t="shared" si="19"/>
        <v>2.5000000000000001E-3</v>
      </c>
      <c r="F71" s="11">
        <v>0.34499999999999997</v>
      </c>
      <c r="G71" s="11">
        <v>0.44</v>
      </c>
      <c r="H71" s="11">
        <v>0.25</v>
      </c>
    </row>
    <row r="72" spans="1:8" x14ac:dyDescent="0.35">
      <c r="A72" s="11" t="s">
        <v>25</v>
      </c>
      <c r="B72" s="11">
        <f t="shared" si="16"/>
        <v>18</v>
      </c>
      <c r="C72" s="11">
        <f t="shared" si="17"/>
        <v>3.4499999999999999E-3</v>
      </c>
      <c r="D72" s="11">
        <f t="shared" si="18"/>
        <v>4.4000000000000003E-3</v>
      </c>
      <c r="E72" s="11">
        <f t="shared" si="19"/>
        <v>2.5000000000000001E-3</v>
      </c>
      <c r="F72" s="11">
        <v>0.34499999999999997</v>
      </c>
      <c r="G72" s="11">
        <v>0.44</v>
      </c>
      <c r="H72" s="11">
        <v>0.25</v>
      </c>
    </row>
    <row r="73" spans="1:8" x14ac:dyDescent="0.35">
      <c r="A73" s="11" t="s">
        <v>25</v>
      </c>
      <c r="B73" s="11">
        <f t="shared" si="16"/>
        <v>19</v>
      </c>
      <c r="C73" s="11">
        <f t="shared" si="17"/>
        <v>3.4499999999999999E-3</v>
      </c>
      <c r="D73" s="11">
        <f t="shared" si="18"/>
        <v>4.4000000000000003E-3</v>
      </c>
      <c r="E73" s="11">
        <f t="shared" si="19"/>
        <v>2.5000000000000001E-3</v>
      </c>
      <c r="F73" s="11">
        <v>0.34499999999999997</v>
      </c>
      <c r="G73" s="11">
        <v>0.44</v>
      </c>
      <c r="H73" s="11">
        <v>0.25</v>
      </c>
    </row>
    <row r="74" spans="1:8" x14ac:dyDescent="0.35">
      <c r="A74" s="11" t="s">
        <v>25</v>
      </c>
      <c r="B74" s="11">
        <f t="shared" si="16"/>
        <v>20</v>
      </c>
      <c r="C74" s="11">
        <f t="shared" si="17"/>
        <v>3.4499999999999999E-3</v>
      </c>
      <c r="D74" s="11">
        <f t="shared" si="18"/>
        <v>4.4000000000000003E-3</v>
      </c>
      <c r="E74" s="11">
        <f t="shared" si="19"/>
        <v>2.5000000000000001E-3</v>
      </c>
      <c r="F74" s="11">
        <v>0.34499999999999997</v>
      </c>
      <c r="G74" s="11">
        <v>0.44</v>
      </c>
      <c r="H74" s="11">
        <v>0.25</v>
      </c>
    </row>
    <row r="75" spans="1:8" x14ac:dyDescent="0.35">
      <c r="A75" s="11" t="s">
        <v>25</v>
      </c>
      <c r="B75" s="11">
        <f t="shared" si="16"/>
        <v>21</v>
      </c>
      <c r="C75" s="11">
        <f t="shared" si="17"/>
        <v>3.4499999999999999E-3</v>
      </c>
      <c r="D75" s="11">
        <f t="shared" si="18"/>
        <v>4.4000000000000003E-3</v>
      </c>
      <c r="E75" s="11">
        <f t="shared" si="19"/>
        <v>2.5000000000000001E-3</v>
      </c>
      <c r="F75" s="11">
        <v>0.34499999999999997</v>
      </c>
      <c r="G75" s="11">
        <v>0.44</v>
      </c>
      <c r="H75" s="11">
        <v>0.25</v>
      </c>
    </row>
    <row r="76" spans="1:8" x14ac:dyDescent="0.35">
      <c r="A76" s="11" t="s">
        <v>25</v>
      </c>
      <c r="B76" s="11">
        <f t="shared" si="16"/>
        <v>22</v>
      </c>
      <c r="C76" s="11">
        <f t="shared" si="17"/>
        <v>3.4499999999999999E-3</v>
      </c>
      <c r="D76" s="11">
        <f t="shared" si="18"/>
        <v>4.4000000000000003E-3</v>
      </c>
      <c r="E76" s="11">
        <f t="shared" si="19"/>
        <v>2.5000000000000001E-3</v>
      </c>
      <c r="F76" s="11">
        <v>0.34499999999999997</v>
      </c>
      <c r="G76" s="11">
        <v>0.44</v>
      </c>
      <c r="H76" s="11">
        <v>0.25</v>
      </c>
    </row>
    <row r="77" spans="1:8" x14ac:dyDescent="0.35">
      <c r="A77" s="11" t="s">
        <v>25</v>
      </c>
      <c r="B77" s="11">
        <f t="shared" si="16"/>
        <v>23</v>
      </c>
      <c r="C77" s="11">
        <f t="shared" si="17"/>
        <v>3.4499999999999999E-3</v>
      </c>
      <c r="D77" s="11">
        <f t="shared" si="18"/>
        <v>4.4000000000000003E-3</v>
      </c>
      <c r="E77" s="11">
        <f t="shared" si="19"/>
        <v>2.5000000000000001E-3</v>
      </c>
      <c r="F77" s="11">
        <v>0.34499999999999997</v>
      </c>
      <c r="G77" s="11">
        <v>0.44</v>
      </c>
      <c r="H77" s="11">
        <v>0.25</v>
      </c>
    </row>
    <row r="78" spans="1:8" x14ac:dyDescent="0.35">
      <c r="A78" s="11" t="s">
        <v>25</v>
      </c>
      <c r="B78" s="11">
        <f t="shared" si="16"/>
        <v>24</v>
      </c>
      <c r="C78" s="11">
        <f t="shared" si="17"/>
        <v>3.4499999999999999E-3</v>
      </c>
      <c r="D78" s="11">
        <f t="shared" si="18"/>
        <v>4.4000000000000003E-3</v>
      </c>
      <c r="E78" s="11">
        <f t="shared" si="19"/>
        <v>2.5000000000000001E-3</v>
      </c>
      <c r="F78" s="11">
        <v>0.34499999999999997</v>
      </c>
      <c r="G78" s="11">
        <v>0.44</v>
      </c>
      <c r="H78" s="11">
        <v>0.25</v>
      </c>
    </row>
    <row r="79" spans="1:8" x14ac:dyDescent="0.35">
      <c r="A79" s="11" t="s">
        <v>25</v>
      </c>
      <c r="B79" s="11">
        <f t="shared" si="16"/>
        <v>25</v>
      </c>
      <c r="C79" s="11">
        <f t="shared" si="17"/>
        <v>3.4499999999999999E-3</v>
      </c>
      <c r="D79" s="11">
        <f t="shared" si="18"/>
        <v>4.4000000000000003E-3</v>
      </c>
      <c r="E79" s="11">
        <f t="shared" si="19"/>
        <v>2.5000000000000001E-3</v>
      </c>
      <c r="F79" s="11">
        <v>0.34499999999999997</v>
      </c>
      <c r="G79" s="11">
        <v>0.44</v>
      </c>
      <c r="H79" s="11">
        <v>0.25</v>
      </c>
    </row>
    <row r="80" spans="1:8" x14ac:dyDescent="0.35">
      <c r="A80" s="11" t="s">
        <v>25</v>
      </c>
      <c r="B80" s="11">
        <f t="shared" si="16"/>
        <v>26</v>
      </c>
      <c r="C80" s="11">
        <f t="shared" si="17"/>
        <v>3.4499999999999999E-3</v>
      </c>
      <c r="D80" s="11">
        <f t="shared" si="18"/>
        <v>4.4000000000000003E-3</v>
      </c>
      <c r="E80" s="11">
        <f t="shared" si="19"/>
        <v>2.5000000000000001E-3</v>
      </c>
      <c r="F80" s="11">
        <v>0.34499999999999997</v>
      </c>
      <c r="G80" s="11">
        <v>0.44</v>
      </c>
      <c r="H80" s="11">
        <v>0.25</v>
      </c>
    </row>
    <row r="81" spans="1:8" x14ac:dyDescent="0.35">
      <c r="A81" s="11" t="s">
        <v>25</v>
      </c>
      <c r="B81" s="11">
        <f t="shared" si="16"/>
        <v>27</v>
      </c>
      <c r="C81" s="11">
        <f t="shared" si="17"/>
        <v>3.4499999999999999E-3</v>
      </c>
      <c r="D81" s="11">
        <f t="shared" si="18"/>
        <v>4.4000000000000003E-3</v>
      </c>
      <c r="E81" s="11">
        <f t="shared" si="19"/>
        <v>2.5000000000000001E-3</v>
      </c>
      <c r="F81" s="11">
        <v>0.34499999999999997</v>
      </c>
      <c r="G81" s="11">
        <v>0.44</v>
      </c>
      <c r="H81" s="11">
        <v>0.25</v>
      </c>
    </row>
    <row r="82" spans="1:8" x14ac:dyDescent="0.35">
      <c r="A82" s="11" t="s">
        <v>25</v>
      </c>
      <c r="B82" s="11">
        <f t="shared" si="16"/>
        <v>28</v>
      </c>
      <c r="C82" s="11">
        <f t="shared" si="17"/>
        <v>3.4499999999999999E-3</v>
      </c>
      <c r="D82" s="11">
        <f t="shared" si="18"/>
        <v>4.4000000000000003E-3</v>
      </c>
      <c r="E82" s="11">
        <f t="shared" si="19"/>
        <v>2.5000000000000001E-3</v>
      </c>
      <c r="F82" s="11">
        <v>0.34499999999999997</v>
      </c>
      <c r="G82" s="11">
        <v>0.44</v>
      </c>
      <c r="H82" s="11">
        <v>0.25</v>
      </c>
    </row>
    <row r="83" spans="1:8" x14ac:dyDescent="0.35">
      <c r="A83" s="11" t="s">
        <v>25</v>
      </c>
      <c r="B83" s="11">
        <f t="shared" si="16"/>
        <v>29</v>
      </c>
      <c r="C83" s="11">
        <f t="shared" si="17"/>
        <v>3.4499999999999999E-3</v>
      </c>
      <c r="D83" s="11">
        <f t="shared" si="18"/>
        <v>4.4000000000000003E-3</v>
      </c>
      <c r="E83" s="11">
        <f t="shared" si="19"/>
        <v>2.5000000000000001E-3</v>
      </c>
      <c r="F83" s="11">
        <v>0.34499999999999997</v>
      </c>
      <c r="G83" s="11">
        <v>0.44</v>
      </c>
      <c r="H83" s="11">
        <v>0.25</v>
      </c>
    </row>
    <row r="84" spans="1:8" x14ac:dyDescent="0.35">
      <c r="A84" s="11" t="s">
        <v>25</v>
      </c>
      <c r="B84" s="11">
        <f t="shared" si="16"/>
        <v>30</v>
      </c>
      <c r="C84" s="11">
        <f t="shared" si="17"/>
        <v>3.4499999999999999E-3</v>
      </c>
      <c r="D84" s="11">
        <f t="shared" si="18"/>
        <v>4.4000000000000003E-3</v>
      </c>
      <c r="E84" s="11">
        <f t="shared" si="19"/>
        <v>2.5000000000000001E-3</v>
      </c>
      <c r="F84" s="11">
        <v>0.34499999999999997</v>
      </c>
      <c r="G84" s="11">
        <v>0.44</v>
      </c>
      <c r="H84" s="11">
        <v>0.25</v>
      </c>
    </row>
    <row r="85" spans="1:8" x14ac:dyDescent="0.35">
      <c r="A85" s="11" t="s">
        <v>25</v>
      </c>
      <c r="B85" s="11">
        <f t="shared" si="16"/>
        <v>31</v>
      </c>
      <c r="C85" s="11">
        <f t="shared" si="17"/>
        <v>3.4499999999999999E-3</v>
      </c>
      <c r="D85" s="11">
        <f t="shared" si="18"/>
        <v>4.4000000000000003E-3</v>
      </c>
      <c r="E85" s="11">
        <f t="shared" si="19"/>
        <v>2.5000000000000001E-3</v>
      </c>
      <c r="F85" s="11">
        <v>0.34499999999999997</v>
      </c>
      <c r="G85" s="11">
        <v>0.44</v>
      </c>
      <c r="H85" s="11">
        <v>0.25</v>
      </c>
    </row>
    <row r="86" spans="1:8" x14ac:dyDescent="0.35">
      <c r="A86" s="11" t="s">
        <v>25</v>
      </c>
      <c r="B86" s="11">
        <f t="shared" si="16"/>
        <v>32</v>
      </c>
      <c r="C86" s="11">
        <f t="shared" si="17"/>
        <v>3.4499999999999999E-3</v>
      </c>
      <c r="D86" s="11">
        <f t="shared" si="18"/>
        <v>4.4000000000000003E-3</v>
      </c>
      <c r="E86" s="11">
        <f t="shared" si="19"/>
        <v>2.5000000000000001E-3</v>
      </c>
      <c r="F86" s="11">
        <v>0.34499999999999997</v>
      </c>
      <c r="G86" s="11">
        <v>0.44</v>
      </c>
      <c r="H86" s="11">
        <v>0.25</v>
      </c>
    </row>
    <row r="87" spans="1:8" x14ac:dyDescent="0.35">
      <c r="A87" s="11" t="s">
        <v>25</v>
      </c>
      <c r="B87" s="11">
        <f t="shared" si="16"/>
        <v>33</v>
      </c>
      <c r="C87" s="11">
        <f t="shared" si="17"/>
        <v>3.4499999999999999E-3</v>
      </c>
      <c r="D87" s="11">
        <f t="shared" si="18"/>
        <v>4.4000000000000003E-3</v>
      </c>
      <c r="E87" s="11">
        <f t="shared" si="19"/>
        <v>2.5000000000000001E-3</v>
      </c>
      <c r="F87" s="11">
        <v>0.34499999999999997</v>
      </c>
      <c r="G87" s="11">
        <v>0.44</v>
      </c>
      <c r="H87" s="11">
        <v>0.25</v>
      </c>
    </row>
    <row r="88" spans="1:8" x14ac:dyDescent="0.35">
      <c r="A88" s="11" t="s">
        <v>25</v>
      </c>
      <c r="B88" s="11">
        <f t="shared" si="16"/>
        <v>34</v>
      </c>
      <c r="C88" s="11">
        <f t="shared" si="17"/>
        <v>3.4499999999999999E-3</v>
      </c>
      <c r="D88" s="11">
        <f t="shared" si="18"/>
        <v>4.4000000000000003E-3</v>
      </c>
      <c r="E88" s="11">
        <f t="shared" si="19"/>
        <v>2.5000000000000001E-3</v>
      </c>
      <c r="F88" s="11">
        <v>0.34499999999999997</v>
      </c>
      <c r="G88" s="11">
        <v>0.44</v>
      </c>
      <c r="H88" s="11">
        <v>0.25</v>
      </c>
    </row>
    <row r="89" spans="1:8" x14ac:dyDescent="0.35">
      <c r="A89" s="11" t="s">
        <v>25</v>
      </c>
      <c r="B89" s="11">
        <f t="shared" si="16"/>
        <v>35</v>
      </c>
      <c r="C89" s="11">
        <f t="shared" si="17"/>
        <v>3.4499999999999999E-3</v>
      </c>
      <c r="D89" s="11">
        <f t="shared" si="18"/>
        <v>4.4000000000000003E-3</v>
      </c>
      <c r="E89" s="11">
        <f t="shared" si="19"/>
        <v>2.5000000000000001E-3</v>
      </c>
      <c r="F89" s="11">
        <v>0.34499999999999997</v>
      </c>
      <c r="G89" s="11">
        <v>0.44</v>
      </c>
      <c r="H89" s="11">
        <v>0.25</v>
      </c>
    </row>
    <row r="90" spans="1:8" x14ac:dyDescent="0.35">
      <c r="A90" s="11" t="s">
        <v>25</v>
      </c>
      <c r="B90" s="11">
        <f t="shared" si="16"/>
        <v>36</v>
      </c>
      <c r="C90" s="11">
        <f t="shared" si="17"/>
        <v>3.4499999999999999E-3</v>
      </c>
      <c r="D90" s="11">
        <f t="shared" si="18"/>
        <v>4.4000000000000003E-3</v>
      </c>
      <c r="E90" s="11">
        <f t="shared" si="19"/>
        <v>2.5000000000000001E-3</v>
      </c>
      <c r="F90" s="11">
        <v>0.34499999999999997</v>
      </c>
      <c r="G90" s="11">
        <v>0.44</v>
      </c>
      <c r="H90" s="11">
        <v>0.25</v>
      </c>
    </row>
    <row r="91" spans="1:8" x14ac:dyDescent="0.35">
      <c r="A91" s="11" t="s">
        <v>25</v>
      </c>
      <c r="B91" s="11">
        <f t="shared" si="16"/>
        <v>37</v>
      </c>
      <c r="C91" s="11">
        <f t="shared" si="17"/>
        <v>3.4499999999999999E-3</v>
      </c>
      <c r="D91" s="11">
        <f t="shared" si="18"/>
        <v>4.4000000000000003E-3</v>
      </c>
      <c r="E91" s="11">
        <f t="shared" si="19"/>
        <v>2.5000000000000001E-3</v>
      </c>
      <c r="F91" s="11">
        <v>0.34499999999999997</v>
      </c>
      <c r="G91" s="11">
        <v>0.44</v>
      </c>
      <c r="H91" s="11">
        <v>0.25</v>
      </c>
    </row>
    <row r="92" spans="1:8" x14ac:dyDescent="0.35">
      <c r="A92" s="11" t="s">
        <v>25</v>
      </c>
      <c r="B92" s="11">
        <f t="shared" si="16"/>
        <v>38</v>
      </c>
      <c r="C92" s="11">
        <f t="shared" si="17"/>
        <v>3.4499999999999999E-3</v>
      </c>
      <c r="D92" s="11">
        <f t="shared" si="18"/>
        <v>4.4000000000000003E-3</v>
      </c>
      <c r="E92" s="11">
        <f t="shared" si="19"/>
        <v>2.5000000000000001E-3</v>
      </c>
      <c r="F92" s="11">
        <v>0.34499999999999997</v>
      </c>
      <c r="G92" s="11">
        <v>0.44</v>
      </c>
      <c r="H92" s="11">
        <v>0.25</v>
      </c>
    </row>
    <row r="93" spans="1:8" x14ac:dyDescent="0.35">
      <c r="A93" s="11" t="s">
        <v>25</v>
      </c>
      <c r="B93" s="11">
        <f t="shared" si="16"/>
        <v>39</v>
      </c>
      <c r="C93" s="11">
        <f t="shared" si="17"/>
        <v>3.4499999999999999E-3</v>
      </c>
      <c r="D93" s="11">
        <f t="shared" si="18"/>
        <v>4.4000000000000003E-3</v>
      </c>
      <c r="E93" s="11">
        <f t="shared" si="19"/>
        <v>2.5000000000000001E-3</v>
      </c>
      <c r="F93" s="11">
        <v>0.34499999999999997</v>
      </c>
      <c r="G93" s="11">
        <v>0.44</v>
      </c>
      <c r="H93" s="11">
        <v>0.25</v>
      </c>
    </row>
    <row r="94" spans="1:8" x14ac:dyDescent="0.35">
      <c r="A94" s="11" t="s">
        <v>25</v>
      </c>
      <c r="B94" s="11">
        <f t="shared" si="16"/>
        <v>40</v>
      </c>
      <c r="C94" s="11">
        <f t="shared" si="17"/>
        <v>3.4499999999999999E-3</v>
      </c>
      <c r="D94" s="11">
        <f t="shared" si="18"/>
        <v>4.4000000000000003E-3</v>
      </c>
      <c r="E94" s="11">
        <f t="shared" si="19"/>
        <v>2.5000000000000001E-3</v>
      </c>
      <c r="F94" s="11">
        <v>0.34499999999999997</v>
      </c>
      <c r="G94" s="11">
        <v>0.44</v>
      </c>
      <c r="H94" s="11">
        <v>0.25</v>
      </c>
    </row>
    <row r="95" spans="1:8" x14ac:dyDescent="0.35">
      <c r="A95" s="11" t="s">
        <v>25</v>
      </c>
      <c r="B95" s="11">
        <f t="shared" si="16"/>
        <v>41</v>
      </c>
      <c r="C95" s="11">
        <f t="shared" si="17"/>
        <v>3.4499999999999999E-3</v>
      </c>
      <c r="D95" s="11">
        <f t="shared" si="18"/>
        <v>4.4000000000000003E-3</v>
      </c>
      <c r="E95" s="11">
        <f t="shared" si="19"/>
        <v>2.5000000000000001E-3</v>
      </c>
      <c r="F95" s="11">
        <v>0.34499999999999997</v>
      </c>
      <c r="G95" s="11">
        <v>0.44</v>
      </c>
      <c r="H95" s="11">
        <v>0.25</v>
      </c>
    </row>
    <row r="96" spans="1:8" x14ac:dyDescent="0.35">
      <c r="A96" s="11" t="s">
        <v>25</v>
      </c>
      <c r="B96" s="11">
        <f t="shared" si="16"/>
        <v>42</v>
      </c>
      <c r="C96" s="11">
        <f t="shared" si="17"/>
        <v>3.4499999999999999E-3</v>
      </c>
      <c r="D96" s="11">
        <f t="shared" si="18"/>
        <v>4.4000000000000003E-3</v>
      </c>
      <c r="E96" s="11">
        <f t="shared" si="19"/>
        <v>2.5000000000000001E-3</v>
      </c>
      <c r="F96" s="11">
        <v>0.34499999999999997</v>
      </c>
      <c r="G96" s="11">
        <v>0.44</v>
      </c>
      <c r="H96" s="11">
        <v>0.25</v>
      </c>
    </row>
    <row r="97" spans="1:8" x14ac:dyDescent="0.35">
      <c r="A97" s="11" t="s">
        <v>25</v>
      </c>
      <c r="B97" s="11">
        <f t="shared" si="16"/>
        <v>43</v>
      </c>
      <c r="C97" s="11">
        <f t="shared" si="17"/>
        <v>3.4499999999999999E-3</v>
      </c>
      <c r="D97" s="11">
        <f t="shared" si="18"/>
        <v>4.4000000000000003E-3</v>
      </c>
      <c r="E97" s="11">
        <f t="shared" si="19"/>
        <v>2.5000000000000001E-3</v>
      </c>
      <c r="F97" s="11">
        <v>0.34499999999999997</v>
      </c>
      <c r="G97" s="11">
        <v>0.44</v>
      </c>
      <c r="H97" s="11">
        <v>0.25</v>
      </c>
    </row>
    <row r="98" spans="1:8" x14ac:dyDescent="0.35">
      <c r="A98" s="11" t="s">
        <v>25</v>
      </c>
      <c r="B98" s="11">
        <f t="shared" si="16"/>
        <v>44</v>
      </c>
      <c r="C98" s="11">
        <f t="shared" si="17"/>
        <v>3.4499999999999999E-3</v>
      </c>
      <c r="D98" s="11">
        <f t="shared" si="18"/>
        <v>4.4000000000000003E-3</v>
      </c>
      <c r="E98" s="11">
        <f t="shared" si="19"/>
        <v>2.5000000000000001E-3</v>
      </c>
      <c r="F98" s="11">
        <v>0.34499999999999997</v>
      </c>
      <c r="G98" s="11">
        <v>0.44</v>
      </c>
      <c r="H98" s="11">
        <v>0.25</v>
      </c>
    </row>
    <row r="99" spans="1:8" x14ac:dyDescent="0.35">
      <c r="A99" s="11" t="s">
        <v>25</v>
      </c>
      <c r="B99" s="11">
        <f t="shared" si="16"/>
        <v>45</v>
      </c>
      <c r="C99" s="11">
        <f t="shared" si="17"/>
        <v>3.4499999999999999E-3</v>
      </c>
      <c r="D99" s="11">
        <f t="shared" si="18"/>
        <v>4.4000000000000003E-3</v>
      </c>
      <c r="E99" s="11">
        <f t="shared" si="19"/>
        <v>2.5000000000000001E-3</v>
      </c>
      <c r="F99" s="11">
        <v>0.34499999999999997</v>
      </c>
      <c r="G99" s="11">
        <v>0.44</v>
      </c>
      <c r="H99" s="11">
        <v>0.25</v>
      </c>
    </row>
    <row r="100" spans="1:8" x14ac:dyDescent="0.35">
      <c r="A100" s="11" t="s">
        <v>25</v>
      </c>
      <c r="B100" s="11">
        <f t="shared" si="16"/>
        <v>46</v>
      </c>
      <c r="C100" s="11">
        <f t="shared" si="17"/>
        <v>3.4499999999999999E-3</v>
      </c>
      <c r="D100" s="11">
        <f t="shared" si="18"/>
        <v>4.4000000000000003E-3</v>
      </c>
      <c r="E100" s="11">
        <f t="shared" si="19"/>
        <v>2.5000000000000001E-3</v>
      </c>
      <c r="F100" s="11">
        <v>0.34499999999999997</v>
      </c>
      <c r="G100" s="11">
        <v>0.44</v>
      </c>
      <c r="H100" s="11">
        <v>0.25</v>
      </c>
    </row>
    <row r="101" spans="1:8" x14ac:dyDescent="0.35">
      <c r="A101" s="11" t="s">
        <v>25</v>
      </c>
      <c r="B101" s="11">
        <f t="shared" si="16"/>
        <v>47</v>
      </c>
      <c r="C101" s="11">
        <f t="shared" si="17"/>
        <v>3.4499999999999999E-3</v>
      </c>
      <c r="D101" s="11">
        <f t="shared" si="18"/>
        <v>4.4000000000000003E-3</v>
      </c>
      <c r="E101" s="11">
        <f t="shared" si="19"/>
        <v>2.5000000000000001E-3</v>
      </c>
      <c r="F101" s="11">
        <v>0.34499999999999997</v>
      </c>
      <c r="G101" s="11">
        <v>0.44</v>
      </c>
      <c r="H101" s="11">
        <v>0.25</v>
      </c>
    </row>
    <row r="102" spans="1:8" x14ac:dyDescent="0.35">
      <c r="A102" s="11" t="s">
        <v>25</v>
      </c>
      <c r="B102" s="11">
        <f t="shared" si="16"/>
        <v>48</v>
      </c>
      <c r="C102" s="11">
        <f t="shared" si="17"/>
        <v>3.4499999999999999E-3</v>
      </c>
      <c r="D102" s="11">
        <f t="shared" si="18"/>
        <v>4.4000000000000003E-3</v>
      </c>
      <c r="E102" s="11">
        <f t="shared" si="19"/>
        <v>2.5000000000000001E-3</v>
      </c>
      <c r="F102" s="11">
        <v>0.34499999999999997</v>
      </c>
      <c r="G102" s="11">
        <v>0.44</v>
      </c>
      <c r="H102" s="11">
        <v>0.25</v>
      </c>
    </row>
    <row r="103" spans="1:8" x14ac:dyDescent="0.35">
      <c r="A103" s="11" t="s">
        <v>25</v>
      </c>
      <c r="B103" s="11">
        <f t="shared" si="16"/>
        <v>49</v>
      </c>
      <c r="C103" s="11">
        <f t="shared" ref="C103:C107" si="20">F103/100</f>
        <v>3.4499999999999999E-3</v>
      </c>
      <c r="D103" s="11">
        <f t="shared" ref="D103:D107" si="21">G103/100</f>
        <v>4.4000000000000003E-3</v>
      </c>
      <c r="E103" s="11">
        <f t="shared" ref="E103:E107" si="22">H103/100</f>
        <v>2.5000000000000001E-3</v>
      </c>
      <c r="F103" s="11">
        <v>0.34499999999999997</v>
      </c>
      <c r="G103" s="11">
        <v>0.44</v>
      </c>
      <c r="H103" s="11">
        <v>0.25</v>
      </c>
    </row>
    <row r="104" spans="1:8" x14ac:dyDescent="0.35">
      <c r="A104" s="11" t="s">
        <v>25</v>
      </c>
      <c r="B104" s="11">
        <f t="shared" si="16"/>
        <v>50</v>
      </c>
      <c r="C104" s="11">
        <f t="shared" si="20"/>
        <v>3.4499999999999999E-3</v>
      </c>
      <c r="D104" s="11">
        <f t="shared" si="21"/>
        <v>4.4000000000000003E-3</v>
      </c>
      <c r="E104" s="11">
        <f t="shared" si="22"/>
        <v>2.5000000000000001E-3</v>
      </c>
      <c r="F104" s="11">
        <v>0.34499999999999997</v>
      </c>
      <c r="G104" s="11">
        <v>0.44</v>
      </c>
      <c r="H104" s="11">
        <v>0.25</v>
      </c>
    </row>
    <row r="105" spans="1:8" x14ac:dyDescent="0.35">
      <c r="A105" s="11" t="s">
        <v>25</v>
      </c>
      <c r="B105" s="11">
        <f t="shared" si="16"/>
        <v>51</v>
      </c>
      <c r="C105" s="11">
        <f t="shared" si="20"/>
        <v>3.4499999999999999E-3</v>
      </c>
      <c r="D105" s="11">
        <f t="shared" si="21"/>
        <v>4.4000000000000003E-3</v>
      </c>
      <c r="E105" s="11">
        <f t="shared" si="22"/>
        <v>2.5000000000000001E-3</v>
      </c>
      <c r="F105" s="11">
        <v>0.34499999999999997</v>
      </c>
      <c r="G105" s="11">
        <v>0.44</v>
      </c>
      <c r="H105" s="11">
        <v>0.25</v>
      </c>
    </row>
    <row r="106" spans="1:8" x14ac:dyDescent="0.35">
      <c r="A106" s="11" t="s">
        <v>25</v>
      </c>
      <c r="B106" s="11">
        <f t="shared" si="16"/>
        <v>52</v>
      </c>
      <c r="C106" s="11">
        <f t="shared" si="20"/>
        <v>3.4499999999999999E-3</v>
      </c>
      <c r="D106" s="11">
        <f t="shared" si="21"/>
        <v>4.4000000000000003E-3</v>
      </c>
      <c r="E106" s="11">
        <f t="shared" si="22"/>
        <v>2.5000000000000001E-3</v>
      </c>
      <c r="F106" s="11">
        <v>0.34499999999999997</v>
      </c>
      <c r="G106" s="11">
        <v>0.44</v>
      </c>
      <c r="H106" s="11">
        <v>0.25</v>
      </c>
    </row>
    <row r="107" spans="1:8" x14ac:dyDescent="0.35">
      <c r="A107" s="11" t="s">
        <v>25</v>
      </c>
      <c r="B107" s="11">
        <f t="shared" si="16"/>
        <v>53</v>
      </c>
      <c r="C107" s="11">
        <f t="shared" si="20"/>
        <v>3.4499999999999999E-3</v>
      </c>
      <c r="D107" s="11">
        <f t="shared" si="21"/>
        <v>4.4000000000000003E-3</v>
      </c>
      <c r="E107" s="11">
        <f t="shared" si="22"/>
        <v>2.5000000000000001E-3</v>
      </c>
      <c r="F107" s="11">
        <v>0.34499999999999997</v>
      </c>
      <c r="G107" s="11">
        <v>0.44</v>
      </c>
      <c r="H107" s="11">
        <v>0.25</v>
      </c>
    </row>
    <row r="108" spans="1:8" x14ac:dyDescent="0.35">
      <c r="A108" s="13" t="s">
        <v>26</v>
      </c>
      <c r="B108" s="13">
        <v>1</v>
      </c>
      <c r="C108" s="13">
        <f t="shared" si="0"/>
        <v>1.6E-2</v>
      </c>
      <c r="D108" s="13">
        <f t="shared" si="1"/>
        <v>1.9E-2</v>
      </c>
      <c r="E108" s="13">
        <f t="shared" si="2"/>
        <v>1.3000000000000001E-2</v>
      </c>
      <c r="F108" s="13">
        <v>1.6</v>
      </c>
      <c r="G108" s="13">
        <v>1.9</v>
      </c>
      <c r="H108" s="13">
        <v>1.3</v>
      </c>
    </row>
    <row r="109" spans="1:8" x14ac:dyDescent="0.35">
      <c r="A109" s="13" t="s">
        <v>26</v>
      </c>
      <c r="B109" s="13">
        <f>B108+1</f>
        <v>2</v>
      </c>
      <c r="C109" s="13">
        <f t="shared" si="0"/>
        <v>1.6E-2</v>
      </c>
      <c r="D109" s="13">
        <f t="shared" si="1"/>
        <v>1.9E-2</v>
      </c>
      <c r="E109" s="13">
        <f t="shared" si="2"/>
        <v>1.3000000000000001E-2</v>
      </c>
      <c r="F109" s="13">
        <v>1.6</v>
      </c>
      <c r="G109" s="13">
        <v>1.9</v>
      </c>
      <c r="H109" s="13">
        <v>1.3</v>
      </c>
    </row>
    <row r="110" spans="1:8" x14ac:dyDescent="0.35">
      <c r="A110" s="13" t="s">
        <v>26</v>
      </c>
      <c r="B110" s="13">
        <f t="shared" ref="B110:B160" si="23">B109+1</f>
        <v>3</v>
      </c>
      <c r="C110" s="13">
        <f t="shared" si="0"/>
        <v>1.6E-2</v>
      </c>
      <c r="D110" s="13">
        <f t="shared" si="1"/>
        <v>1.9E-2</v>
      </c>
      <c r="E110" s="13">
        <f t="shared" si="2"/>
        <v>1.3000000000000001E-2</v>
      </c>
      <c r="F110" s="13">
        <v>1.6</v>
      </c>
      <c r="G110" s="13">
        <v>1.9</v>
      </c>
      <c r="H110" s="13">
        <v>1.3</v>
      </c>
    </row>
    <row r="111" spans="1:8" x14ac:dyDescent="0.35">
      <c r="A111" s="13" t="s">
        <v>26</v>
      </c>
      <c r="B111" s="13">
        <f t="shared" si="23"/>
        <v>4</v>
      </c>
      <c r="C111" s="13">
        <f t="shared" si="0"/>
        <v>1.6E-2</v>
      </c>
      <c r="D111" s="13">
        <f t="shared" si="1"/>
        <v>1.9E-2</v>
      </c>
      <c r="E111" s="13">
        <f t="shared" si="2"/>
        <v>1.3000000000000001E-2</v>
      </c>
      <c r="F111" s="13">
        <v>1.6</v>
      </c>
      <c r="G111" s="13">
        <v>1.9</v>
      </c>
      <c r="H111" s="13">
        <v>1.3</v>
      </c>
    </row>
    <row r="112" spans="1:8" x14ac:dyDescent="0.35">
      <c r="A112" s="13" t="s">
        <v>26</v>
      </c>
      <c r="B112" s="13">
        <f t="shared" si="23"/>
        <v>5</v>
      </c>
      <c r="C112" s="13">
        <f t="shared" si="0"/>
        <v>1.6E-2</v>
      </c>
      <c r="D112" s="13">
        <f t="shared" si="1"/>
        <v>1.9E-2</v>
      </c>
      <c r="E112" s="13">
        <f t="shared" si="2"/>
        <v>1.3000000000000001E-2</v>
      </c>
      <c r="F112" s="13">
        <v>1.6</v>
      </c>
      <c r="G112" s="13">
        <v>1.9</v>
      </c>
      <c r="H112" s="13">
        <v>1.3</v>
      </c>
    </row>
    <row r="113" spans="1:11" x14ac:dyDescent="0.35">
      <c r="A113" s="13" t="s">
        <v>26</v>
      </c>
      <c r="B113" s="13">
        <f t="shared" si="23"/>
        <v>6</v>
      </c>
      <c r="C113" s="13">
        <f t="shared" si="0"/>
        <v>1.6E-2</v>
      </c>
      <c r="D113" s="13">
        <f t="shared" si="1"/>
        <v>1.9E-2</v>
      </c>
      <c r="E113" s="13">
        <f t="shared" si="2"/>
        <v>1.3000000000000001E-2</v>
      </c>
      <c r="F113" s="13">
        <v>1.6</v>
      </c>
      <c r="G113" s="13">
        <v>1.9</v>
      </c>
      <c r="H113" s="13">
        <v>1.3</v>
      </c>
    </row>
    <row r="114" spans="1:11" x14ac:dyDescent="0.35">
      <c r="A114" s="13" t="s">
        <v>26</v>
      </c>
      <c r="B114" s="13">
        <f t="shared" si="23"/>
        <v>7</v>
      </c>
      <c r="C114" s="13">
        <f t="shared" si="0"/>
        <v>1.6E-2</v>
      </c>
      <c r="D114" s="13">
        <f t="shared" si="1"/>
        <v>1.9E-2</v>
      </c>
      <c r="E114" s="13">
        <f t="shared" si="2"/>
        <v>1.3000000000000001E-2</v>
      </c>
      <c r="F114" s="13">
        <v>1.6</v>
      </c>
      <c r="G114" s="13">
        <v>1.9</v>
      </c>
      <c r="H114" s="13">
        <v>1.3</v>
      </c>
    </row>
    <row r="115" spans="1:11" x14ac:dyDescent="0.35">
      <c r="A115" s="13" t="s">
        <v>26</v>
      </c>
      <c r="B115" s="13">
        <f t="shared" si="23"/>
        <v>8</v>
      </c>
      <c r="C115" s="13">
        <f t="shared" si="0"/>
        <v>1.6E-2</v>
      </c>
      <c r="D115" s="13">
        <f t="shared" si="1"/>
        <v>1.9E-2</v>
      </c>
      <c r="E115" s="13">
        <f t="shared" si="2"/>
        <v>1.3000000000000001E-2</v>
      </c>
      <c r="F115" s="13">
        <v>1.6</v>
      </c>
      <c r="G115" s="13">
        <v>1.9</v>
      </c>
      <c r="H115" s="13">
        <v>1.3</v>
      </c>
    </row>
    <row r="116" spans="1:11" x14ac:dyDescent="0.35">
      <c r="A116" s="13" t="s">
        <v>26</v>
      </c>
      <c r="B116" s="13">
        <f t="shared" si="23"/>
        <v>9</v>
      </c>
      <c r="C116" s="13">
        <f t="shared" si="0"/>
        <v>1.6E-2</v>
      </c>
      <c r="D116" s="13">
        <f t="shared" si="1"/>
        <v>1.9E-2</v>
      </c>
      <c r="E116" s="13">
        <f t="shared" si="2"/>
        <v>1.3000000000000001E-2</v>
      </c>
      <c r="F116" s="13">
        <v>1.6</v>
      </c>
      <c r="G116" s="13">
        <v>1.9</v>
      </c>
      <c r="H116" s="13">
        <v>1.3</v>
      </c>
    </row>
    <row r="117" spans="1:11" x14ac:dyDescent="0.35">
      <c r="A117" s="13" t="s">
        <v>26</v>
      </c>
      <c r="B117" s="13">
        <f t="shared" si="23"/>
        <v>10</v>
      </c>
      <c r="C117" s="13">
        <f t="shared" si="0"/>
        <v>1.6E-2</v>
      </c>
      <c r="D117" s="13">
        <f t="shared" si="1"/>
        <v>1.9E-2</v>
      </c>
      <c r="E117" s="13">
        <f t="shared" si="2"/>
        <v>1.3000000000000001E-2</v>
      </c>
      <c r="F117" s="13">
        <v>1.6</v>
      </c>
      <c r="G117" s="13">
        <v>1.9</v>
      </c>
      <c r="H117" s="13">
        <v>1.3</v>
      </c>
    </row>
    <row r="118" spans="1:11" x14ac:dyDescent="0.35">
      <c r="A118" s="13" t="s">
        <v>26</v>
      </c>
      <c r="B118" s="13">
        <f t="shared" si="23"/>
        <v>11</v>
      </c>
      <c r="C118" s="13">
        <f t="shared" si="0"/>
        <v>1.6E-2</v>
      </c>
      <c r="D118" s="13">
        <f t="shared" si="1"/>
        <v>1.9E-2</v>
      </c>
      <c r="E118" s="13">
        <f t="shared" si="2"/>
        <v>1.3000000000000001E-2</v>
      </c>
      <c r="F118" s="13">
        <v>1.6</v>
      </c>
      <c r="G118" s="13">
        <v>1.9</v>
      </c>
      <c r="H118" s="13">
        <v>1.3</v>
      </c>
    </row>
    <row r="119" spans="1:11" x14ac:dyDescent="0.35">
      <c r="A119" s="13" t="s">
        <v>26</v>
      </c>
      <c r="B119" s="13">
        <f t="shared" si="23"/>
        <v>12</v>
      </c>
      <c r="C119" s="13">
        <f t="shared" si="0"/>
        <v>1.6E-2</v>
      </c>
      <c r="D119" s="13">
        <f t="shared" si="1"/>
        <v>1.9E-2</v>
      </c>
      <c r="E119" s="13">
        <f t="shared" si="2"/>
        <v>1.3000000000000001E-2</v>
      </c>
      <c r="F119" s="13">
        <v>1.6</v>
      </c>
      <c r="G119" s="13">
        <v>1.9</v>
      </c>
      <c r="H119" s="13">
        <v>1.3</v>
      </c>
      <c r="K119" s="1" t="s">
        <v>41</v>
      </c>
    </row>
    <row r="120" spans="1:11" x14ac:dyDescent="0.35">
      <c r="A120" s="13" t="s">
        <v>26</v>
      </c>
      <c r="B120" s="13">
        <f t="shared" si="23"/>
        <v>13</v>
      </c>
      <c r="C120" s="13">
        <f t="shared" ref="C120:C155" si="24">F120/100</f>
        <v>1.6E-2</v>
      </c>
      <c r="D120" s="13">
        <f t="shared" ref="D120:D155" si="25">G120/100</f>
        <v>1.9E-2</v>
      </c>
      <c r="E120" s="13">
        <f t="shared" ref="E120:E155" si="26">H120/100</f>
        <v>1.3000000000000001E-2</v>
      </c>
      <c r="F120" s="13">
        <v>1.6</v>
      </c>
      <c r="G120" s="13">
        <v>1.9</v>
      </c>
      <c r="H120" s="13">
        <v>1.3</v>
      </c>
    </row>
    <row r="121" spans="1:11" x14ac:dyDescent="0.35">
      <c r="A121" s="13" t="s">
        <v>26</v>
      </c>
      <c r="B121" s="13">
        <f t="shared" si="23"/>
        <v>14</v>
      </c>
      <c r="C121" s="13">
        <f t="shared" si="24"/>
        <v>1.6E-2</v>
      </c>
      <c r="D121" s="13">
        <f t="shared" si="25"/>
        <v>1.9E-2</v>
      </c>
      <c r="E121" s="13">
        <f t="shared" si="26"/>
        <v>1.3000000000000001E-2</v>
      </c>
      <c r="F121" s="13">
        <v>1.6</v>
      </c>
      <c r="G121" s="13">
        <v>1.9</v>
      </c>
      <c r="H121" s="13">
        <v>1.3</v>
      </c>
    </row>
    <row r="122" spans="1:11" x14ac:dyDescent="0.35">
      <c r="A122" s="13" t="s">
        <v>26</v>
      </c>
      <c r="B122" s="13">
        <f t="shared" si="23"/>
        <v>15</v>
      </c>
      <c r="C122" s="13">
        <f t="shared" si="24"/>
        <v>1.6E-2</v>
      </c>
      <c r="D122" s="13">
        <f t="shared" si="25"/>
        <v>1.9E-2</v>
      </c>
      <c r="E122" s="13">
        <f t="shared" si="26"/>
        <v>1.3000000000000001E-2</v>
      </c>
      <c r="F122" s="13">
        <v>1.6</v>
      </c>
      <c r="G122" s="13">
        <v>1.9</v>
      </c>
      <c r="H122" s="13">
        <v>1.3</v>
      </c>
    </row>
    <row r="123" spans="1:11" x14ac:dyDescent="0.35">
      <c r="A123" s="13" t="s">
        <v>26</v>
      </c>
      <c r="B123" s="13">
        <f t="shared" si="23"/>
        <v>16</v>
      </c>
      <c r="C123" s="13">
        <f t="shared" si="24"/>
        <v>1.6E-2</v>
      </c>
      <c r="D123" s="13">
        <f t="shared" si="25"/>
        <v>1.9E-2</v>
      </c>
      <c r="E123" s="13">
        <f t="shared" si="26"/>
        <v>1.3000000000000001E-2</v>
      </c>
      <c r="F123" s="13">
        <v>1.6</v>
      </c>
      <c r="G123" s="13">
        <v>1.9</v>
      </c>
      <c r="H123" s="13">
        <v>1.3</v>
      </c>
    </row>
    <row r="124" spans="1:11" x14ac:dyDescent="0.35">
      <c r="A124" s="13" t="s">
        <v>26</v>
      </c>
      <c r="B124" s="13">
        <f t="shared" si="23"/>
        <v>17</v>
      </c>
      <c r="C124" s="13">
        <f t="shared" si="24"/>
        <v>1.6E-2</v>
      </c>
      <c r="D124" s="13">
        <f t="shared" si="25"/>
        <v>1.9E-2</v>
      </c>
      <c r="E124" s="13">
        <f t="shared" si="26"/>
        <v>1.3000000000000001E-2</v>
      </c>
      <c r="F124" s="13">
        <v>1.6</v>
      </c>
      <c r="G124" s="13">
        <v>1.9</v>
      </c>
      <c r="H124" s="13">
        <v>1.3</v>
      </c>
    </row>
    <row r="125" spans="1:11" x14ac:dyDescent="0.35">
      <c r="A125" s="13" t="s">
        <v>26</v>
      </c>
      <c r="B125" s="13">
        <f t="shared" si="23"/>
        <v>18</v>
      </c>
      <c r="C125" s="13">
        <f t="shared" si="24"/>
        <v>1.6E-2</v>
      </c>
      <c r="D125" s="13">
        <f t="shared" si="25"/>
        <v>1.9E-2</v>
      </c>
      <c r="E125" s="13">
        <f t="shared" si="26"/>
        <v>1.3000000000000001E-2</v>
      </c>
      <c r="F125" s="13">
        <v>1.6</v>
      </c>
      <c r="G125" s="13">
        <v>1.9</v>
      </c>
      <c r="H125" s="13">
        <v>1.3</v>
      </c>
    </row>
    <row r="126" spans="1:11" x14ac:dyDescent="0.35">
      <c r="A126" s="13" t="s">
        <v>26</v>
      </c>
      <c r="B126" s="13">
        <f t="shared" si="23"/>
        <v>19</v>
      </c>
      <c r="C126" s="13">
        <f t="shared" si="24"/>
        <v>1.6E-2</v>
      </c>
      <c r="D126" s="13">
        <f t="shared" si="25"/>
        <v>1.9E-2</v>
      </c>
      <c r="E126" s="13">
        <f t="shared" si="26"/>
        <v>1.3000000000000001E-2</v>
      </c>
      <c r="F126" s="13">
        <v>1.6</v>
      </c>
      <c r="G126" s="13">
        <v>1.9</v>
      </c>
      <c r="H126" s="13">
        <v>1.3</v>
      </c>
    </row>
    <row r="127" spans="1:11" x14ac:dyDescent="0.35">
      <c r="A127" s="13" t="s">
        <v>26</v>
      </c>
      <c r="B127" s="13">
        <f t="shared" si="23"/>
        <v>20</v>
      </c>
      <c r="C127" s="13">
        <f t="shared" si="24"/>
        <v>1.6E-2</v>
      </c>
      <c r="D127" s="13">
        <f t="shared" si="25"/>
        <v>1.9E-2</v>
      </c>
      <c r="E127" s="13">
        <f t="shared" si="26"/>
        <v>1.3000000000000001E-2</v>
      </c>
      <c r="F127" s="13">
        <v>1.6</v>
      </c>
      <c r="G127" s="13">
        <v>1.9</v>
      </c>
      <c r="H127" s="13">
        <v>1.3</v>
      </c>
    </row>
    <row r="128" spans="1:11" x14ac:dyDescent="0.35">
      <c r="A128" s="13" t="s">
        <v>26</v>
      </c>
      <c r="B128" s="13">
        <f t="shared" si="23"/>
        <v>21</v>
      </c>
      <c r="C128" s="13">
        <f t="shared" si="24"/>
        <v>1.6E-2</v>
      </c>
      <c r="D128" s="13">
        <f t="shared" si="25"/>
        <v>1.9E-2</v>
      </c>
      <c r="E128" s="13">
        <f t="shared" si="26"/>
        <v>1.3000000000000001E-2</v>
      </c>
      <c r="F128" s="13">
        <v>1.6</v>
      </c>
      <c r="G128" s="13">
        <v>1.9</v>
      </c>
      <c r="H128" s="13">
        <v>1.3</v>
      </c>
    </row>
    <row r="129" spans="1:8" x14ac:dyDescent="0.35">
      <c r="A129" s="13" t="s">
        <v>26</v>
      </c>
      <c r="B129" s="13">
        <f t="shared" si="23"/>
        <v>22</v>
      </c>
      <c r="C129" s="13">
        <f t="shared" si="24"/>
        <v>1.6E-2</v>
      </c>
      <c r="D129" s="13">
        <f t="shared" si="25"/>
        <v>1.9E-2</v>
      </c>
      <c r="E129" s="13">
        <f t="shared" si="26"/>
        <v>1.3000000000000001E-2</v>
      </c>
      <c r="F129" s="13">
        <v>1.6</v>
      </c>
      <c r="G129" s="13">
        <v>1.9</v>
      </c>
      <c r="H129" s="13">
        <v>1.3</v>
      </c>
    </row>
    <row r="130" spans="1:8" x14ac:dyDescent="0.35">
      <c r="A130" s="13" t="s">
        <v>26</v>
      </c>
      <c r="B130" s="13">
        <f t="shared" si="23"/>
        <v>23</v>
      </c>
      <c r="C130" s="13">
        <f t="shared" si="24"/>
        <v>1.6E-2</v>
      </c>
      <c r="D130" s="13">
        <f t="shared" si="25"/>
        <v>1.9E-2</v>
      </c>
      <c r="E130" s="13">
        <f t="shared" si="26"/>
        <v>1.3000000000000001E-2</v>
      </c>
      <c r="F130" s="13">
        <v>1.6</v>
      </c>
      <c r="G130" s="13">
        <v>1.9</v>
      </c>
      <c r="H130" s="13">
        <v>1.3</v>
      </c>
    </row>
    <row r="131" spans="1:8" x14ac:dyDescent="0.35">
      <c r="A131" s="13" t="s">
        <v>26</v>
      </c>
      <c r="B131" s="13">
        <f t="shared" si="23"/>
        <v>24</v>
      </c>
      <c r="C131" s="13">
        <f t="shared" si="24"/>
        <v>1.6E-2</v>
      </c>
      <c r="D131" s="13">
        <f t="shared" si="25"/>
        <v>1.9E-2</v>
      </c>
      <c r="E131" s="13">
        <f t="shared" si="26"/>
        <v>1.3000000000000001E-2</v>
      </c>
      <c r="F131" s="13">
        <v>1.6</v>
      </c>
      <c r="G131" s="13">
        <v>1.9</v>
      </c>
      <c r="H131" s="13">
        <v>1.3</v>
      </c>
    </row>
    <row r="132" spans="1:8" x14ac:dyDescent="0.35">
      <c r="A132" s="13" t="s">
        <v>26</v>
      </c>
      <c r="B132" s="13">
        <f t="shared" si="23"/>
        <v>25</v>
      </c>
      <c r="C132" s="13">
        <f t="shared" si="24"/>
        <v>1.6E-2</v>
      </c>
      <c r="D132" s="13">
        <f t="shared" si="25"/>
        <v>1.9E-2</v>
      </c>
      <c r="E132" s="13">
        <f t="shared" si="26"/>
        <v>1.3000000000000001E-2</v>
      </c>
      <c r="F132" s="13">
        <v>1.6</v>
      </c>
      <c r="G132" s="13">
        <v>1.9</v>
      </c>
      <c r="H132" s="13">
        <v>1.3</v>
      </c>
    </row>
    <row r="133" spans="1:8" x14ac:dyDescent="0.35">
      <c r="A133" s="13" t="s">
        <v>26</v>
      </c>
      <c r="B133" s="13">
        <f t="shared" si="23"/>
        <v>26</v>
      </c>
      <c r="C133" s="13">
        <f t="shared" si="24"/>
        <v>1.6E-2</v>
      </c>
      <c r="D133" s="13">
        <f t="shared" si="25"/>
        <v>1.9E-2</v>
      </c>
      <c r="E133" s="13">
        <f t="shared" si="26"/>
        <v>1.3000000000000001E-2</v>
      </c>
      <c r="F133" s="13">
        <v>1.6</v>
      </c>
      <c r="G133" s="13">
        <v>1.9</v>
      </c>
      <c r="H133" s="13">
        <v>1.3</v>
      </c>
    </row>
    <row r="134" spans="1:8" x14ac:dyDescent="0.35">
      <c r="A134" s="13" t="s">
        <v>26</v>
      </c>
      <c r="B134" s="13">
        <f t="shared" si="23"/>
        <v>27</v>
      </c>
      <c r="C134" s="13">
        <f t="shared" si="24"/>
        <v>1.6E-2</v>
      </c>
      <c r="D134" s="13">
        <f t="shared" si="25"/>
        <v>1.9E-2</v>
      </c>
      <c r="E134" s="13">
        <f t="shared" si="26"/>
        <v>1.3000000000000001E-2</v>
      </c>
      <c r="F134" s="13">
        <v>1.6</v>
      </c>
      <c r="G134" s="13">
        <v>1.9</v>
      </c>
      <c r="H134" s="13">
        <v>1.3</v>
      </c>
    </row>
    <row r="135" spans="1:8" x14ac:dyDescent="0.35">
      <c r="A135" s="13" t="s">
        <v>26</v>
      </c>
      <c r="B135" s="13">
        <f t="shared" si="23"/>
        <v>28</v>
      </c>
      <c r="C135" s="13">
        <f t="shared" si="24"/>
        <v>1.6E-2</v>
      </c>
      <c r="D135" s="13">
        <f t="shared" si="25"/>
        <v>1.9E-2</v>
      </c>
      <c r="E135" s="13">
        <f t="shared" si="26"/>
        <v>1.3000000000000001E-2</v>
      </c>
      <c r="F135" s="13">
        <v>1.6</v>
      </c>
      <c r="G135" s="13">
        <v>1.9</v>
      </c>
      <c r="H135" s="13">
        <v>1.3</v>
      </c>
    </row>
    <row r="136" spans="1:8" x14ac:dyDescent="0.35">
      <c r="A136" s="13" t="s">
        <v>26</v>
      </c>
      <c r="B136" s="13">
        <f t="shared" si="23"/>
        <v>29</v>
      </c>
      <c r="C136" s="13">
        <f t="shared" si="24"/>
        <v>1.6E-2</v>
      </c>
      <c r="D136" s="13">
        <f t="shared" si="25"/>
        <v>1.9E-2</v>
      </c>
      <c r="E136" s="13">
        <f t="shared" si="26"/>
        <v>1.3000000000000001E-2</v>
      </c>
      <c r="F136" s="13">
        <v>1.6</v>
      </c>
      <c r="G136" s="13">
        <v>1.9</v>
      </c>
      <c r="H136" s="13">
        <v>1.3</v>
      </c>
    </row>
    <row r="137" spans="1:8" x14ac:dyDescent="0.35">
      <c r="A137" s="13" t="s">
        <v>26</v>
      </c>
      <c r="B137" s="13">
        <f t="shared" si="23"/>
        <v>30</v>
      </c>
      <c r="C137" s="13">
        <f t="shared" si="24"/>
        <v>1.6E-2</v>
      </c>
      <c r="D137" s="13">
        <f t="shared" si="25"/>
        <v>1.9E-2</v>
      </c>
      <c r="E137" s="13">
        <f t="shared" si="26"/>
        <v>1.3000000000000001E-2</v>
      </c>
      <c r="F137" s="13">
        <v>1.6</v>
      </c>
      <c r="G137" s="13">
        <v>1.9</v>
      </c>
      <c r="H137" s="13">
        <v>1.3</v>
      </c>
    </row>
    <row r="138" spans="1:8" x14ac:dyDescent="0.35">
      <c r="A138" s="13" t="s">
        <v>26</v>
      </c>
      <c r="B138" s="13">
        <f t="shared" si="23"/>
        <v>31</v>
      </c>
      <c r="C138" s="13">
        <f t="shared" si="24"/>
        <v>1.6E-2</v>
      </c>
      <c r="D138" s="13">
        <f t="shared" si="25"/>
        <v>1.9E-2</v>
      </c>
      <c r="E138" s="13">
        <f t="shared" si="26"/>
        <v>1.3000000000000001E-2</v>
      </c>
      <c r="F138" s="13">
        <v>1.6</v>
      </c>
      <c r="G138" s="13">
        <v>1.9</v>
      </c>
      <c r="H138" s="13">
        <v>1.3</v>
      </c>
    </row>
    <row r="139" spans="1:8" x14ac:dyDescent="0.35">
      <c r="A139" s="13" t="s">
        <v>26</v>
      </c>
      <c r="B139" s="13">
        <f t="shared" si="23"/>
        <v>32</v>
      </c>
      <c r="C139" s="13">
        <f t="shared" si="24"/>
        <v>1.6E-2</v>
      </c>
      <c r="D139" s="13">
        <f t="shared" si="25"/>
        <v>1.9E-2</v>
      </c>
      <c r="E139" s="13">
        <f t="shared" si="26"/>
        <v>1.3000000000000001E-2</v>
      </c>
      <c r="F139" s="13">
        <v>1.6</v>
      </c>
      <c r="G139" s="13">
        <v>1.9</v>
      </c>
      <c r="H139" s="13">
        <v>1.3</v>
      </c>
    </row>
    <row r="140" spans="1:8" x14ac:dyDescent="0.35">
      <c r="A140" s="13" t="s">
        <v>26</v>
      </c>
      <c r="B140" s="13">
        <f t="shared" si="23"/>
        <v>33</v>
      </c>
      <c r="C140" s="13">
        <f t="shared" si="24"/>
        <v>1.6E-2</v>
      </c>
      <c r="D140" s="13">
        <f t="shared" si="25"/>
        <v>1.9E-2</v>
      </c>
      <c r="E140" s="13">
        <f t="shared" si="26"/>
        <v>1.3000000000000001E-2</v>
      </c>
      <c r="F140" s="13">
        <v>1.6</v>
      </c>
      <c r="G140" s="13">
        <v>1.9</v>
      </c>
      <c r="H140" s="13">
        <v>1.3</v>
      </c>
    </row>
    <row r="141" spans="1:8" x14ac:dyDescent="0.35">
      <c r="A141" s="13" t="s">
        <v>26</v>
      </c>
      <c r="B141" s="13">
        <f t="shared" si="23"/>
        <v>34</v>
      </c>
      <c r="C141" s="13">
        <f t="shared" si="24"/>
        <v>1.6E-2</v>
      </c>
      <c r="D141" s="13">
        <f t="shared" si="25"/>
        <v>1.9E-2</v>
      </c>
      <c r="E141" s="13">
        <f t="shared" si="26"/>
        <v>1.3000000000000001E-2</v>
      </c>
      <c r="F141" s="13">
        <v>1.6</v>
      </c>
      <c r="G141" s="13">
        <v>1.9</v>
      </c>
      <c r="H141" s="13">
        <v>1.3</v>
      </c>
    </row>
    <row r="142" spans="1:8" x14ac:dyDescent="0.35">
      <c r="A142" s="13" t="s">
        <v>26</v>
      </c>
      <c r="B142" s="13">
        <f t="shared" si="23"/>
        <v>35</v>
      </c>
      <c r="C142" s="13">
        <f t="shared" si="24"/>
        <v>1.6E-2</v>
      </c>
      <c r="D142" s="13">
        <f t="shared" si="25"/>
        <v>1.9E-2</v>
      </c>
      <c r="E142" s="13">
        <f t="shared" si="26"/>
        <v>1.3000000000000001E-2</v>
      </c>
      <c r="F142" s="13">
        <v>1.6</v>
      </c>
      <c r="G142" s="13">
        <v>1.9</v>
      </c>
      <c r="H142" s="13">
        <v>1.3</v>
      </c>
    </row>
    <row r="143" spans="1:8" x14ac:dyDescent="0.35">
      <c r="A143" s="13" t="s">
        <v>26</v>
      </c>
      <c r="B143" s="13">
        <f t="shared" si="23"/>
        <v>36</v>
      </c>
      <c r="C143" s="13">
        <f t="shared" si="24"/>
        <v>1.6E-2</v>
      </c>
      <c r="D143" s="13">
        <f t="shared" si="25"/>
        <v>1.9E-2</v>
      </c>
      <c r="E143" s="13">
        <f t="shared" si="26"/>
        <v>1.3000000000000001E-2</v>
      </c>
      <c r="F143" s="13">
        <v>1.6</v>
      </c>
      <c r="G143" s="13">
        <v>1.9</v>
      </c>
      <c r="H143" s="13">
        <v>1.3</v>
      </c>
    </row>
    <row r="144" spans="1:8" x14ac:dyDescent="0.35">
      <c r="A144" s="13" t="s">
        <v>26</v>
      </c>
      <c r="B144" s="13">
        <f t="shared" si="23"/>
        <v>37</v>
      </c>
      <c r="C144" s="13">
        <f t="shared" si="24"/>
        <v>1.6E-2</v>
      </c>
      <c r="D144" s="13">
        <f t="shared" si="25"/>
        <v>1.9E-2</v>
      </c>
      <c r="E144" s="13">
        <f t="shared" si="26"/>
        <v>1.3000000000000001E-2</v>
      </c>
      <c r="F144" s="13">
        <v>1.6</v>
      </c>
      <c r="G144" s="13">
        <v>1.9</v>
      </c>
      <c r="H144" s="13">
        <v>1.3</v>
      </c>
    </row>
    <row r="145" spans="1:8" x14ac:dyDescent="0.35">
      <c r="A145" s="13" t="s">
        <v>26</v>
      </c>
      <c r="B145" s="13">
        <f t="shared" si="23"/>
        <v>38</v>
      </c>
      <c r="C145" s="13">
        <f t="shared" si="24"/>
        <v>1.6E-2</v>
      </c>
      <c r="D145" s="13">
        <f t="shared" si="25"/>
        <v>1.9E-2</v>
      </c>
      <c r="E145" s="13">
        <f t="shared" si="26"/>
        <v>1.3000000000000001E-2</v>
      </c>
      <c r="F145" s="13">
        <v>1.6</v>
      </c>
      <c r="G145" s="13">
        <v>1.9</v>
      </c>
      <c r="H145" s="13">
        <v>1.3</v>
      </c>
    </row>
    <row r="146" spans="1:8" x14ac:dyDescent="0.35">
      <c r="A146" s="13" t="s">
        <v>26</v>
      </c>
      <c r="B146" s="13">
        <f t="shared" si="23"/>
        <v>39</v>
      </c>
      <c r="C146" s="13">
        <f t="shared" si="24"/>
        <v>1.6E-2</v>
      </c>
      <c r="D146" s="13">
        <f t="shared" si="25"/>
        <v>1.9E-2</v>
      </c>
      <c r="E146" s="13">
        <f t="shared" si="26"/>
        <v>1.3000000000000001E-2</v>
      </c>
      <c r="F146" s="13">
        <v>1.6</v>
      </c>
      <c r="G146" s="13">
        <v>1.9</v>
      </c>
      <c r="H146" s="13">
        <v>1.3</v>
      </c>
    </row>
    <row r="147" spans="1:8" x14ac:dyDescent="0.35">
      <c r="A147" s="13" t="s">
        <v>26</v>
      </c>
      <c r="B147" s="13">
        <f t="shared" si="23"/>
        <v>40</v>
      </c>
      <c r="C147" s="13">
        <f t="shared" si="24"/>
        <v>1.6E-2</v>
      </c>
      <c r="D147" s="13">
        <f t="shared" si="25"/>
        <v>1.9E-2</v>
      </c>
      <c r="E147" s="13">
        <f t="shared" si="26"/>
        <v>1.3000000000000001E-2</v>
      </c>
      <c r="F147" s="13">
        <v>1.6</v>
      </c>
      <c r="G147" s="13">
        <v>1.9</v>
      </c>
      <c r="H147" s="13">
        <v>1.3</v>
      </c>
    </row>
    <row r="148" spans="1:8" x14ac:dyDescent="0.35">
      <c r="A148" s="13" t="s">
        <v>26</v>
      </c>
      <c r="B148" s="13">
        <f t="shared" si="23"/>
        <v>41</v>
      </c>
      <c r="C148" s="13">
        <f t="shared" si="24"/>
        <v>1.6E-2</v>
      </c>
      <c r="D148" s="13">
        <f t="shared" si="25"/>
        <v>1.9E-2</v>
      </c>
      <c r="E148" s="13">
        <f t="shared" si="26"/>
        <v>1.3000000000000001E-2</v>
      </c>
      <c r="F148" s="13">
        <v>1.6</v>
      </c>
      <c r="G148" s="13">
        <v>1.9</v>
      </c>
      <c r="H148" s="13">
        <v>1.3</v>
      </c>
    </row>
    <row r="149" spans="1:8" x14ac:dyDescent="0.35">
      <c r="A149" s="13" t="s">
        <v>26</v>
      </c>
      <c r="B149" s="13">
        <f t="shared" si="23"/>
        <v>42</v>
      </c>
      <c r="C149" s="13">
        <f t="shared" si="24"/>
        <v>1.6E-2</v>
      </c>
      <c r="D149" s="13">
        <f t="shared" si="25"/>
        <v>1.9E-2</v>
      </c>
      <c r="E149" s="13">
        <f t="shared" si="26"/>
        <v>1.3000000000000001E-2</v>
      </c>
      <c r="F149" s="13">
        <v>1.6</v>
      </c>
      <c r="G149" s="13">
        <v>1.9</v>
      </c>
      <c r="H149" s="13">
        <v>1.3</v>
      </c>
    </row>
    <row r="150" spans="1:8" x14ac:dyDescent="0.35">
      <c r="A150" s="13" t="s">
        <v>26</v>
      </c>
      <c r="B150" s="13">
        <f t="shared" si="23"/>
        <v>43</v>
      </c>
      <c r="C150" s="13">
        <f t="shared" si="24"/>
        <v>1.6E-2</v>
      </c>
      <c r="D150" s="13">
        <f t="shared" si="25"/>
        <v>1.9E-2</v>
      </c>
      <c r="E150" s="13">
        <f t="shared" si="26"/>
        <v>1.3000000000000001E-2</v>
      </c>
      <c r="F150" s="13">
        <v>1.6</v>
      </c>
      <c r="G150" s="13">
        <v>1.9</v>
      </c>
      <c r="H150" s="13">
        <v>1.3</v>
      </c>
    </row>
    <row r="151" spans="1:8" x14ac:dyDescent="0.35">
      <c r="A151" s="13" t="s">
        <v>26</v>
      </c>
      <c r="B151" s="13">
        <f t="shared" si="23"/>
        <v>44</v>
      </c>
      <c r="C151" s="13">
        <f t="shared" si="24"/>
        <v>1.6E-2</v>
      </c>
      <c r="D151" s="13">
        <f t="shared" si="25"/>
        <v>1.9E-2</v>
      </c>
      <c r="E151" s="13">
        <f t="shared" si="26"/>
        <v>1.3000000000000001E-2</v>
      </c>
      <c r="F151" s="13">
        <v>1.6</v>
      </c>
      <c r="G151" s="13">
        <v>1.9</v>
      </c>
      <c r="H151" s="13">
        <v>1.3</v>
      </c>
    </row>
    <row r="152" spans="1:8" x14ac:dyDescent="0.35">
      <c r="A152" s="13" t="s">
        <v>26</v>
      </c>
      <c r="B152" s="13">
        <f>B151+1</f>
        <v>45</v>
      </c>
      <c r="C152" s="13">
        <f t="shared" si="24"/>
        <v>1.6E-2</v>
      </c>
      <c r="D152" s="13">
        <f t="shared" si="25"/>
        <v>1.9E-2</v>
      </c>
      <c r="E152" s="13">
        <f t="shared" si="26"/>
        <v>1.3000000000000001E-2</v>
      </c>
      <c r="F152" s="13">
        <v>1.6</v>
      </c>
      <c r="G152" s="13">
        <v>1.9</v>
      </c>
      <c r="H152" s="13">
        <v>1.3</v>
      </c>
    </row>
    <row r="153" spans="1:8" x14ac:dyDescent="0.35">
      <c r="A153" s="13" t="s">
        <v>26</v>
      </c>
      <c r="B153" s="13">
        <f t="shared" si="23"/>
        <v>46</v>
      </c>
      <c r="C153" s="13">
        <f t="shared" si="24"/>
        <v>1.6E-2</v>
      </c>
      <c r="D153" s="13">
        <f t="shared" si="25"/>
        <v>1.9E-2</v>
      </c>
      <c r="E153" s="13">
        <f t="shared" si="26"/>
        <v>1.3000000000000001E-2</v>
      </c>
      <c r="F153" s="13">
        <v>1.6</v>
      </c>
      <c r="G153" s="13">
        <v>1.9</v>
      </c>
      <c r="H153" s="13">
        <v>1.3</v>
      </c>
    </row>
    <row r="154" spans="1:8" x14ac:dyDescent="0.35">
      <c r="A154" s="13" t="s">
        <v>26</v>
      </c>
      <c r="B154" s="13">
        <f t="shared" si="23"/>
        <v>47</v>
      </c>
      <c r="C154" s="13">
        <f t="shared" si="24"/>
        <v>1.6E-2</v>
      </c>
      <c r="D154" s="13">
        <f t="shared" si="25"/>
        <v>1.9E-2</v>
      </c>
      <c r="E154" s="13">
        <f t="shared" si="26"/>
        <v>1.3000000000000001E-2</v>
      </c>
      <c r="F154" s="13">
        <v>1.6</v>
      </c>
      <c r="G154" s="13">
        <v>1.9</v>
      </c>
      <c r="H154" s="13">
        <v>1.3</v>
      </c>
    </row>
    <row r="155" spans="1:8" x14ac:dyDescent="0.35">
      <c r="A155" s="13" t="s">
        <v>26</v>
      </c>
      <c r="B155" s="13">
        <f t="shared" si="23"/>
        <v>48</v>
      </c>
      <c r="C155" s="13">
        <f t="shared" si="24"/>
        <v>1.6E-2</v>
      </c>
      <c r="D155" s="13">
        <f t="shared" si="25"/>
        <v>1.9E-2</v>
      </c>
      <c r="E155" s="13">
        <f t="shared" si="26"/>
        <v>1.3000000000000001E-2</v>
      </c>
      <c r="F155" s="13">
        <v>1.6</v>
      </c>
      <c r="G155" s="13">
        <v>1.9</v>
      </c>
      <c r="H155" s="13">
        <v>1.3</v>
      </c>
    </row>
    <row r="156" spans="1:8" x14ac:dyDescent="0.35">
      <c r="A156" s="13" t="s">
        <v>26</v>
      </c>
      <c r="B156" s="13">
        <f t="shared" si="23"/>
        <v>49</v>
      </c>
      <c r="C156" s="13">
        <f t="shared" ref="C156:C159" si="27">F156/100</f>
        <v>1.6E-2</v>
      </c>
      <c r="D156" s="13">
        <f t="shared" ref="D156:D159" si="28">G156/100</f>
        <v>1.9E-2</v>
      </c>
      <c r="E156" s="13">
        <f t="shared" ref="E156:E159" si="29">H156/100</f>
        <v>1.3000000000000001E-2</v>
      </c>
      <c r="F156" s="13">
        <v>1.6</v>
      </c>
      <c r="G156" s="13">
        <v>1.9</v>
      </c>
      <c r="H156" s="13">
        <v>1.3</v>
      </c>
    </row>
    <row r="157" spans="1:8" x14ac:dyDescent="0.35">
      <c r="A157" s="13" t="s">
        <v>26</v>
      </c>
      <c r="B157" s="13">
        <f t="shared" si="23"/>
        <v>50</v>
      </c>
      <c r="C157" s="13">
        <f t="shared" si="27"/>
        <v>1.6E-2</v>
      </c>
      <c r="D157" s="13">
        <f t="shared" si="28"/>
        <v>1.9E-2</v>
      </c>
      <c r="E157" s="13">
        <f t="shared" si="29"/>
        <v>1.3000000000000001E-2</v>
      </c>
      <c r="F157" s="13">
        <v>1.6</v>
      </c>
      <c r="G157" s="13">
        <v>1.9</v>
      </c>
      <c r="H157" s="13">
        <v>1.3</v>
      </c>
    </row>
    <row r="158" spans="1:8" x14ac:dyDescent="0.35">
      <c r="A158" s="13" t="s">
        <v>26</v>
      </c>
      <c r="B158" s="13">
        <f t="shared" si="23"/>
        <v>51</v>
      </c>
      <c r="C158" s="13">
        <f t="shared" si="27"/>
        <v>1.6E-2</v>
      </c>
      <c r="D158" s="13">
        <f t="shared" si="28"/>
        <v>1.9E-2</v>
      </c>
      <c r="E158" s="13">
        <f t="shared" si="29"/>
        <v>1.3000000000000001E-2</v>
      </c>
      <c r="F158" s="13">
        <v>1.6</v>
      </c>
      <c r="G158" s="13">
        <v>1.9</v>
      </c>
      <c r="H158" s="13">
        <v>1.3</v>
      </c>
    </row>
    <row r="159" spans="1:8" ht="14.5" thickBot="1" x14ac:dyDescent="0.4">
      <c r="A159" s="13" t="s">
        <v>26</v>
      </c>
      <c r="B159" s="13">
        <f t="shared" si="23"/>
        <v>52</v>
      </c>
      <c r="C159" s="13">
        <f t="shared" si="27"/>
        <v>1.6E-2</v>
      </c>
      <c r="D159" s="13">
        <f t="shared" si="28"/>
        <v>1.9E-2</v>
      </c>
      <c r="E159" s="13">
        <f t="shared" si="29"/>
        <v>1.3000000000000001E-2</v>
      </c>
      <c r="F159" s="13">
        <v>1.6</v>
      </c>
      <c r="G159" s="13">
        <v>1.9</v>
      </c>
      <c r="H159" s="13">
        <v>1.3</v>
      </c>
    </row>
    <row r="160" spans="1:8" ht="14.5" thickBot="1" x14ac:dyDescent="0.4">
      <c r="A160" s="13" t="s">
        <v>26</v>
      </c>
      <c r="B160" s="13">
        <f t="shared" si="23"/>
        <v>53</v>
      </c>
      <c r="C160" s="13">
        <f t="shared" ref="C160" si="30">F160/100</f>
        <v>1.6E-2</v>
      </c>
      <c r="D160" s="13">
        <f t="shared" ref="D160" si="31">G160/100</f>
        <v>1.9E-2</v>
      </c>
      <c r="E160" s="13">
        <f t="shared" ref="E160" si="32">H160/100</f>
        <v>1.3000000000000001E-2</v>
      </c>
      <c r="F160" s="13">
        <v>1.6</v>
      </c>
      <c r="G160" s="13">
        <v>1.9</v>
      </c>
      <c r="H160" s="13">
        <v>1.3</v>
      </c>
    </row>
    <row r="161" spans="1:18" x14ac:dyDescent="0.35">
      <c r="A161" s="15" t="s">
        <v>29</v>
      </c>
      <c r="B161" s="15">
        <v>1</v>
      </c>
      <c r="C161" s="15">
        <f>F161</f>
        <v>6.5514359197568468E-4</v>
      </c>
      <c r="D161" s="15">
        <f t="shared" ref="D161:E161" si="33">G161</f>
        <v>8.3381911705996228E-4</v>
      </c>
      <c r="E161" s="15">
        <f t="shared" si="33"/>
        <v>4.3392627520467427E-4</v>
      </c>
      <c r="F161" s="15">
        <f>F$185/K161</f>
        <v>6.5514359197568468E-4</v>
      </c>
      <c r="G161" s="15">
        <f>G$185/K161</f>
        <v>8.3381911705996228E-4</v>
      </c>
      <c r="H161" s="15">
        <f>H$185/K161</f>
        <v>4.3392627520467427E-4</v>
      </c>
      <c r="I161" s="15"/>
      <c r="J161" s="15"/>
      <c r="K161" s="15">
        <v>5.8765743070000003</v>
      </c>
      <c r="M161" s="19">
        <f>M$167/R161</f>
        <v>6.5514359197568468E-4</v>
      </c>
      <c r="N161" s="23">
        <f>N$167/R161</f>
        <v>8.3381911705996228E-4</v>
      </c>
      <c r="O161" s="24">
        <f>O$167/R161</f>
        <v>4.3392627520467427E-4</v>
      </c>
      <c r="P161" s="24"/>
      <c r="Q161" s="24"/>
      <c r="R161" s="25">
        <v>5.8765743070000003</v>
      </c>
    </row>
    <row r="162" spans="1:18" x14ac:dyDescent="0.35">
      <c r="A162" s="15" t="s">
        <v>29</v>
      </c>
      <c r="B162" s="15">
        <f>1+B161</f>
        <v>2</v>
      </c>
      <c r="C162" s="15">
        <f>F$161+(($B162-$B$161)/($B$164-$B$161))*(F$164-F$161)</f>
        <v>5.9023431921952823E-4</v>
      </c>
      <c r="D162" s="15">
        <f t="shared" ref="D162:E162" si="34">G$161+(($B$162-$B$161)/($B$164-$B$161))*(G$164-G$161)</f>
        <v>7.5120731537030858E-4</v>
      </c>
      <c r="E162" s="15">
        <f t="shared" si="34"/>
        <v>3.9093441922332387E-4</v>
      </c>
      <c r="F162" s="15"/>
      <c r="G162" s="15"/>
      <c r="H162" s="15"/>
      <c r="I162" s="15"/>
      <c r="J162" s="15"/>
      <c r="K162" s="15"/>
      <c r="M162" s="20">
        <f t="shared" ref="M162:M166" si="35">M$167/R162</f>
        <v>4.6041577370721531E-4</v>
      </c>
      <c r="N162" s="26">
        <f t="shared" ref="N162:N166" si="36">N$167/R162</f>
        <v>5.8598371199100119E-4</v>
      </c>
      <c r="O162" s="1">
        <f t="shared" ref="O162:O166" si="37">O$167/R162</f>
        <v>3.0495070726062313E-4</v>
      </c>
      <c r="R162" s="27">
        <v>8.3620071679999999</v>
      </c>
    </row>
    <row r="163" spans="1:18" x14ac:dyDescent="0.35">
      <c r="A163" s="15" t="s">
        <v>29</v>
      </c>
      <c r="B163" s="15">
        <f t="shared" ref="B163:B213" si="38">1+B162</f>
        <v>3</v>
      </c>
      <c r="C163" s="15">
        <f>F$161+(($B163-$B$161)/($B$164-$B$161))*(F$164-F$161)</f>
        <v>5.2532504646337177E-4</v>
      </c>
      <c r="D163" s="15">
        <f t="shared" ref="D163:E164" si="39">G$161+(($B163-$B$161)/($B$164-$B$161))*(G$164-G$161)</f>
        <v>6.6859551368065489E-4</v>
      </c>
      <c r="E163" s="15">
        <f t="shared" si="39"/>
        <v>3.4794256324197353E-4</v>
      </c>
      <c r="F163" s="15"/>
      <c r="G163" s="15"/>
      <c r="H163" s="15"/>
      <c r="I163" s="15"/>
      <c r="J163" s="15"/>
      <c r="K163" s="15"/>
      <c r="M163" s="20">
        <f t="shared" si="35"/>
        <v>6.1223746244635591E-4</v>
      </c>
      <c r="N163" s="26">
        <f t="shared" si="36"/>
        <v>7.7921131584081653E-4</v>
      </c>
      <c r="O163" s="1">
        <f t="shared" si="37"/>
        <v>4.0550792967226169E-4</v>
      </c>
      <c r="R163" s="27">
        <v>6.2884097040000002</v>
      </c>
    </row>
    <row r="164" spans="1:18" x14ac:dyDescent="0.35">
      <c r="A164" s="15" t="s">
        <v>29</v>
      </c>
      <c r="B164" s="15">
        <f t="shared" si="38"/>
        <v>4</v>
      </c>
      <c r="C164" s="15">
        <f>F$161+(($B164-$B$161)/($B$164-$B$161))*(F$164-F$161)</f>
        <v>4.6041577370721531E-4</v>
      </c>
      <c r="D164" s="15">
        <f t="shared" si="39"/>
        <v>5.8598371199100119E-4</v>
      </c>
      <c r="E164" s="15">
        <f t="shared" si="39"/>
        <v>3.0495070726062313E-4</v>
      </c>
      <c r="F164" s="15">
        <f>F$185/K164</f>
        <v>4.6041577370721531E-4</v>
      </c>
      <c r="G164" s="15">
        <f>G$185/K164</f>
        <v>5.8598371199100119E-4</v>
      </c>
      <c r="H164" s="15">
        <f>H$185/K164</f>
        <v>3.0495070726062313E-4</v>
      </c>
      <c r="I164" s="15"/>
      <c r="J164" s="15"/>
      <c r="K164" s="15">
        <v>8.3620071679999999</v>
      </c>
      <c r="M164" s="20">
        <f t="shared" si="35"/>
        <v>7.2280325764416853E-4</v>
      </c>
      <c r="N164" s="26">
        <f t="shared" si="36"/>
        <v>9.1993141881985079E-4</v>
      </c>
      <c r="O164" s="1">
        <f t="shared" si="37"/>
        <v>4.7873981999808565E-4</v>
      </c>
      <c r="R164" s="27">
        <v>5.3264840180000004</v>
      </c>
    </row>
    <row r="165" spans="1:18" x14ac:dyDescent="0.35">
      <c r="A165" s="15" t="s">
        <v>29</v>
      </c>
      <c r="B165" s="15">
        <f t="shared" si="38"/>
        <v>5</v>
      </c>
      <c r="C165" s="15">
        <f>F$164+(($B165-$B$164)/($B$168-$B$164))*(F$168-F$164)</f>
        <v>4.9837119589200049E-4</v>
      </c>
      <c r="D165" s="15">
        <f t="shared" ref="D165:E168" si="40">G$164+(($B165-$B$164)/($B$168-$B$164))*(G$168-G$164)</f>
        <v>6.3429061295345506E-4</v>
      </c>
      <c r="E165" s="15">
        <f t="shared" si="40"/>
        <v>3.3009001286353278E-4</v>
      </c>
      <c r="F165" s="15"/>
      <c r="G165" s="15"/>
      <c r="H165" s="15"/>
      <c r="I165" s="15"/>
      <c r="J165" s="15"/>
      <c r="K165" s="15"/>
      <c r="M165" s="20">
        <f t="shared" si="35"/>
        <v>1.0264466351024943E-3</v>
      </c>
      <c r="N165" s="26">
        <f t="shared" si="36"/>
        <v>1.3063866264940835E-3</v>
      </c>
      <c r="O165" s="1">
        <f t="shared" si="37"/>
        <v>6.798542648081456E-4</v>
      </c>
      <c r="R165" s="27">
        <v>3.7508038589999999</v>
      </c>
    </row>
    <row r="166" spans="1:18" x14ac:dyDescent="0.35">
      <c r="A166" s="15" t="s">
        <v>29</v>
      </c>
      <c r="B166" s="15">
        <f t="shared" si="38"/>
        <v>6</v>
      </c>
      <c r="C166" s="15">
        <f t="shared" ref="C166:C168" si="41">F$164+(($B166-$B$164)/($B$168-$B$164))*(F$168-F$164)</f>
        <v>5.3632661807678566E-4</v>
      </c>
      <c r="D166" s="15">
        <f t="shared" si="40"/>
        <v>6.8259751391590881E-4</v>
      </c>
      <c r="E166" s="15">
        <f t="shared" si="40"/>
        <v>3.5522931846644244E-4</v>
      </c>
      <c r="F166" s="15"/>
      <c r="G166" s="15"/>
      <c r="H166" s="15"/>
      <c r="I166" s="15"/>
      <c r="J166" s="15"/>
      <c r="K166" s="15"/>
      <c r="M166" s="20">
        <f t="shared" si="35"/>
        <v>1.9555293616432784E-3</v>
      </c>
      <c r="N166" s="26">
        <f t="shared" si="36"/>
        <v>2.488855551182354E-3</v>
      </c>
      <c r="O166" s="1">
        <f t="shared" si="37"/>
        <v>1.2952207460234701E-3</v>
      </c>
      <c r="R166" s="27">
        <v>1.9687763709999999</v>
      </c>
    </row>
    <row r="167" spans="1:18" x14ac:dyDescent="0.35">
      <c r="A167" s="15" t="s">
        <v>29</v>
      </c>
      <c r="B167" s="15">
        <f t="shared" si="38"/>
        <v>7</v>
      </c>
      <c r="C167" s="15">
        <f t="shared" si="41"/>
        <v>5.7428204026157073E-4</v>
      </c>
      <c r="D167" s="15">
        <f t="shared" si="40"/>
        <v>7.3090441487836267E-4</v>
      </c>
      <c r="E167" s="15">
        <f t="shared" si="40"/>
        <v>3.8036862406935204E-4</v>
      </c>
      <c r="F167" s="15"/>
      <c r="G167" s="15"/>
      <c r="H167" s="15"/>
      <c r="I167" s="15"/>
      <c r="J167" s="15"/>
      <c r="K167" s="15"/>
      <c r="M167" s="21">
        <v>3.8500000000000001E-3</v>
      </c>
      <c r="N167" s="28">
        <v>4.8999999999999998E-3</v>
      </c>
      <c r="O167" s="7">
        <v>2.5500000000000002E-3</v>
      </c>
      <c r="R167" s="27">
        <v>1</v>
      </c>
    </row>
    <row r="168" spans="1:18" x14ac:dyDescent="0.35">
      <c r="A168" s="15" t="s">
        <v>29</v>
      </c>
      <c r="B168" s="15">
        <f t="shared" si="38"/>
        <v>8</v>
      </c>
      <c r="C168" s="15">
        <f t="shared" si="41"/>
        <v>6.1223746244635591E-4</v>
      </c>
      <c r="D168" s="15">
        <f t="shared" si="40"/>
        <v>7.7921131584081653E-4</v>
      </c>
      <c r="E168" s="15">
        <f t="shared" si="40"/>
        <v>4.0550792967226169E-4</v>
      </c>
      <c r="F168" s="15">
        <f>F$185/K168</f>
        <v>6.1223746244635591E-4</v>
      </c>
      <c r="G168" s="15">
        <f>G$185/K168</f>
        <v>7.7921131584081653E-4</v>
      </c>
      <c r="H168" s="15">
        <f>H$185/K168</f>
        <v>4.0550792967226169E-4</v>
      </c>
      <c r="I168" s="15"/>
      <c r="J168" s="15"/>
      <c r="K168" s="15">
        <v>6.2884097040000002</v>
      </c>
      <c r="M168" s="20">
        <f>M$167/R168</f>
        <v>3.059537076845897E-3</v>
      </c>
      <c r="N168" s="26">
        <f>N$167/R168</f>
        <v>3.8939562796220504E-3</v>
      </c>
      <c r="O168" s="1">
        <f>O$167/R168</f>
        <v>2.0264466353135161E-3</v>
      </c>
      <c r="R168" s="27">
        <v>1.258360302</v>
      </c>
    </row>
    <row r="169" spans="1:18" x14ac:dyDescent="0.35">
      <c r="A169" s="15" t="s">
        <v>29</v>
      </c>
      <c r="B169" s="15">
        <f t="shared" si="38"/>
        <v>9</v>
      </c>
      <c r="C169" s="15">
        <f>F$168+(($B169-$B$168)/($B$172-$B$168))*(F$172-F$168)</f>
        <v>6.3987891124580904E-4</v>
      </c>
      <c r="D169" s="15">
        <f t="shared" ref="D169:E172" si="42">G$168+(($B169-$B$168)/($B$172-$B$168))*(G$172-G$168)</f>
        <v>8.1439134158557507E-4</v>
      </c>
      <c r="E169" s="15">
        <f t="shared" si="42"/>
        <v>4.2381590225371767E-4</v>
      </c>
      <c r="F169" s="15"/>
      <c r="G169" s="15"/>
      <c r="H169" s="15"/>
      <c r="I169" s="15"/>
      <c r="J169" s="15"/>
      <c r="K169" s="15"/>
      <c r="M169" s="20">
        <f t="shared" ref="M169:M172" si="43">M$167/R169</f>
        <v>1.5957779684090917E-3</v>
      </c>
      <c r="N169" s="26">
        <f t="shared" ref="N169:N170" si="44">N$167/R169</f>
        <v>2.0309901416115709E-3</v>
      </c>
      <c r="O169" s="1">
        <f t="shared" ref="O169:O172" si="45">O$167/R169</f>
        <v>1.0569438492060218E-3</v>
      </c>
      <c r="R169" s="27">
        <v>2.4126163389999999</v>
      </c>
    </row>
    <row r="170" spans="1:18" x14ac:dyDescent="0.35">
      <c r="A170" s="15" t="s">
        <v>29</v>
      </c>
      <c r="B170" s="15">
        <f t="shared" si="38"/>
        <v>10</v>
      </c>
      <c r="C170" s="15">
        <f t="shared" ref="C170:C172" si="46">F$168+(($B170-$B$168)/($B$172-$B$168))*(F$172-F$168)</f>
        <v>6.6752036004526227E-4</v>
      </c>
      <c r="D170" s="15">
        <f t="shared" si="42"/>
        <v>8.4957136733033361E-4</v>
      </c>
      <c r="E170" s="15">
        <f t="shared" si="42"/>
        <v>4.421238748351737E-4</v>
      </c>
      <c r="F170" s="15"/>
      <c r="G170" s="15"/>
      <c r="H170" s="15"/>
      <c r="I170" s="15"/>
      <c r="J170" s="15"/>
      <c r="K170" s="15"/>
      <c r="M170" s="20">
        <f t="shared" si="43"/>
        <v>1.2640805829425873E-3</v>
      </c>
      <c r="N170" s="26">
        <f t="shared" si="44"/>
        <v>1.6088298328360202E-3</v>
      </c>
      <c r="O170" s="1">
        <f t="shared" si="45"/>
        <v>8.3724817831262288E-4</v>
      </c>
      <c r="R170" s="27">
        <v>3.0456919060000001</v>
      </c>
    </row>
    <row r="171" spans="1:18" x14ac:dyDescent="0.35">
      <c r="A171" s="15" t="s">
        <v>29</v>
      </c>
      <c r="B171" s="15">
        <f t="shared" si="38"/>
        <v>11</v>
      </c>
      <c r="C171" s="15">
        <f t="shared" si="46"/>
        <v>6.951618088447154E-4</v>
      </c>
      <c r="D171" s="15">
        <f t="shared" si="42"/>
        <v>8.8475139307509225E-4</v>
      </c>
      <c r="E171" s="15">
        <f t="shared" si="42"/>
        <v>4.6043184741662968E-4</v>
      </c>
      <c r="F171" s="15"/>
      <c r="G171" s="15"/>
      <c r="H171" s="15"/>
      <c r="I171" s="15"/>
      <c r="J171" s="15"/>
      <c r="K171" s="15"/>
      <c r="M171" s="20">
        <f t="shared" si="43"/>
        <v>1.0445992283586742E-3</v>
      </c>
      <c r="N171" s="26">
        <f>N$167/R171</f>
        <v>1.3294899270019488E-3</v>
      </c>
      <c r="O171" s="1">
        <f t="shared" si="45"/>
        <v>6.9187741099081021E-4</v>
      </c>
      <c r="R171" s="27">
        <v>3.685624013</v>
      </c>
    </row>
    <row r="172" spans="1:18" ht="14.5" thickBot="1" x14ac:dyDescent="0.4">
      <c r="A172" s="15" t="s">
        <v>29</v>
      </c>
      <c r="B172" s="15">
        <f t="shared" si="38"/>
        <v>12</v>
      </c>
      <c r="C172" s="15">
        <f t="shared" si="46"/>
        <v>7.2280325764416853E-4</v>
      </c>
      <c r="D172" s="15">
        <f t="shared" si="42"/>
        <v>9.1993141881985079E-4</v>
      </c>
      <c r="E172" s="15">
        <f t="shared" si="42"/>
        <v>4.7873981999808565E-4</v>
      </c>
      <c r="F172" s="15">
        <f>F$185/K172</f>
        <v>7.2280325764416853E-4</v>
      </c>
      <c r="G172" s="15">
        <f>G$185/K172</f>
        <v>9.1993141881985079E-4</v>
      </c>
      <c r="H172" s="15">
        <f>H$185/K172</f>
        <v>4.7873981999808565E-4</v>
      </c>
      <c r="I172" s="15"/>
      <c r="J172" s="15"/>
      <c r="K172" s="15">
        <v>5.3264840180000004</v>
      </c>
      <c r="M172" s="22">
        <f t="shared" si="43"/>
        <v>7.5910844412851335E-4</v>
      </c>
      <c r="N172" s="29">
        <f t="shared" ref="N172" si="47">N$167/R172</f>
        <v>9.6613801979992609E-4</v>
      </c>
      <c r="O172" s="30">
        <f t="shared" si="45"/>
        <v>5.0278611234485951E-4</v>
      </c>
      <c r="P172" s="30"/>
      <c r="Q172" s="30"/>
      <c r="R172" s="31">
        <v>5.0717391300000001</v>
      </c>
    </row>
    <row r="173" spans="1:18" x14ac:dyDescent="0.35">
      <c r="A173" s="15" t="s">
        <v>29</v>
      </c>
      <c r="B173" s="15">
        <f t="shared" si="38"/>
        <v>13</v>
      </c>
      <c r="C173" s="15">
        <f>F$172+(($B173-$B$172)/($B$177-$B$172))*(F$177-F$172)</f>
        <v>7.8353193313583365E-4</v>
      </c>
      <c r="D173" s="15">
        <f t="shared" ref="D173:E177" si="48">G$172+(($B173-$B$172)/($B$177-$B$172))*(G$177-G$172)</f>
        <v>9.9722246035469737E-4</v>
      </c>
      <c r="E173" s="15">
        <f t="shared" si="48"/>
        <v>5.1896270896009764E-4</v>
      </c>
      <c r="F173" s="15"/>
      <c r="G173" s="15"/>
      <c r="H173" s="15"/>
      <c r="I173" s="15"/>
      <c r="J173" s="15"/>
      <c r="K173" s="15"/>
    </row>
    <row r="174" spans="1:18" x14ac:dyDescent="0.35">
      <c r="A174" s="15" t="s">
        <v>29</v>
      </c>
      <c r="B174" s="15">
        <f t="shared" si="38"/>
        <v>14</v>
      </c>
      <c r="C174" s="15">
        <f t="shared" ref="C174:C177" si="49">F$172+(($B174-$B$172)/($B$177-$B$172))*(F$177-F$172)</f>
        <v>8.4426060862749887E-4</v>
      </c>
      <c r="D174" s="15">
        <f t="shared" si="48"/>
        <v>1.0745135018895438E-3</v>
      </c>
      <c r="E174" s="15">
        <f t="shared" si="48"/>
        <v>5.5918559792210963E-4</v>
      </c>
      <c r="F174" s="15"/>
      <c r="G174" s="15"/>
      <c r="H174" s="15"/>
      <c r="I174" s="15"/>
      <c r="J174" s="15"/>
      <c r="K174" s="15"/>
    </row>
    <row r="175" spans="1:18" x14ac:dyDescent="0.35">
      <c r="A175" s="15" t="s">
        <v>29</v>
      </c>
      <c r="B175" s="15">
        <f t="shared" si="38"/>
        <v>15</v>
      </c>
      <c r="C175" s="15">
        <f t="shared" si="49"/>
        <v>9.0498928411916399E-4</v>
      </c>
      <c r="D175" s="15">
        <f t="shared" si="48"/>
        <v>1.1518045434243903E-3</v>
      </c>
      <c r="E175" s="15">
        <f t="shared" si="48"/>
        <v>5.9940848688412162E-4</v>
      </c>
      <c r="F175" s="15"/>
      <c r="G175" s="15"/>
      <c r="H175" s="15"/>
      <c r="I175" s="15"/>
      <c r="J175" s="15"/>
      <c r="K175" s="15"/>
    </row>
    <row r="176" spans="1:18" x14ac:dyDescent="0.35">
      <c r="A176" s="15" t="s">
        <v>29</v>
      </c>
      <c r="B176" s="15">
        <f t="shared" si="38"/>
        <v>16</v>
      </c>
      <c r="C176" s="15">
        <f t="shared" si="49"/>
        <v>9.6571795961082922E-4</v>
      </c>
      <c r="D176" s="15">
        <f t="shared" si="48"/>
        <v>1.229095584959237E-3</v>
      </c>
      <c r="E176" s="15">
        <f t="shared" si="48"/>
        <v>6.3963137584613361E-4</v>
      </c>
      <c r="F176" s="15"/>
      <c r="G176" s="15"/>
      <c r="H176" s="15"/>
      <c r="I176" s="15"/>
      <c r="J176" s="15"/>
      <c r="K176" s="15"/>
    </row>
    <row r="177" spans="1:11" x14ac:dyDescent="0.35">
      <c r="A177" s="15" t="s">
        <v>29</v>
      </c>
      <c r="B177" s="15">
        <f t="shared" si="38"/>
        <v>17</v>
      </c>
      <c r="C177" s="15">
        <f t="shared" si="49"/>
        <v>1.0264466351024943E-3</v>
      </c>
      <c r="D177" s="15">
        <f t="shared" si="48"/>
        <v>1.3063866264940835E-3</v>
      </c>
      <c r="E177" s="15">
        <f t="shared" si="48"/>
        <v>6.798542648081456E-4</v>
      </c>
      <c r="F177" s="15">
        <f>F$185/K177</f>
        <v>1.0264466351024943E-3</v>
      </c>
      <c r="G177" s="15">
        <f>G$185/K177</f>
        <v>1.3063866264940835E-3</v>
      </c>
      <c r="H177" s="15">
        <f>H$185/K177</f>
        <v>6.798542648081456E-4</v>
      </c>
      <c r="I177" s="15"/>
      <c r="J177" s="15"/>
      <c r="K177" s="15">
        <v>3.7508038589999999</v>
      </c>
    </row>
    <row r="178" spans="1:11" x14ac:dyDescent="0.35">
      <c r="A178" s="15" t="s">
        <v>29</v>
      </c>
      <c r="B178" s="15">
        <f t="shared" si="38"/>
        <v>18</v>
      </c>
      <c r="C178" s="15">
        <f>F$177+(($B178-$B$177)/($B$181-$B$177))*(F$181-F$177)</f>
        <v>1.2587173167376902E-3</v>
      </c>
      <c r="D178" s="15">
        <f t="shared" ref="D178:E181" si="50">G$177+(($B178-$B$177)/($B$181-$B$177))*(G$181-G$177)</f>
        <v>1.6020038576661511E-3</v>
      </c>
      <c r="E178" s="15">
        <f t="shared" si="50"/>
        <v>8.3369588511197673E-4</v>
      </c>
      <c r="F178" s="15"/>
      <c r="G178" s="15"/>
      <c r="H178" s="15"/>
      <c r="I178" s="15"/>
      <c r="J178" s="15"/>
      <c r="K178" s="15"/>
    </row>
    <row r="179" spans="1:11" x14ac:dyDescent="0.35">
      <c r="A179" s="15" t="s">
        <v>29</v>
      </c>
      <c r="B179" s="15">
        <f t="shared" si="38"/>
        <v>19</v>
      </c>
      <c r="C179" s="15">
        <f t="shared" ref="C179:C181" si="51">F$177+(($B179-$B$177)/($B$181-$B$177))*(F$181-F$177)</f>
        <v>1.4909879983728864E-3</v>
      </c>
      <c r="D179" s="15">
        <f t="shared" si="50"/>
        <v>1.8976210888382188E-3</v>
      </c>
      <c r="E179" s="15">
        <f t="shared" si="50"/>
        <v>9.8753750541580787E-4</v>
      </c>
      <c r="F179" s="15"/>
      <c r="G179" s="15"/>
      <c r="H179" s="15"/>
      <c r="I179" s="15"/>
      <c r="J179" s="15"/>
      <c r="K179" s="15"/>
    </row>
    <row r="180" spans="1:11" x14ac:dyDescent="0.35">
      <c r="A180" s="15" t="s">
        <v>29</v>
      </c>
      <c r="B180" s="15">
        <f t="shared" si="38"/>
        <v>20</v>
      </c>
      <c r="C180" s="15">
        <f t="shared" si="51"/>
        <v>1.7232586800080825E-3</v>
      </c>
      <c r="D180" s="15">
        <f t="shared" si="50"/>
        <v>2.1932383200102866E-3</v>
      </c>
      <c r="E180" s="15">
        <f t="shared" si="50"/>
        <v>1.141379125719639E-3</v>
      </c>
      <c r="F180" s="15"/>
      <c r="G180" s="15"/>
      <c r="H180" s="15"/>
      <c r="I180" s="15"/>
      <c r="J180" s="15"/>
      <c r="K180" s="15"/>
    </row>
    <row r="181" spans="1:11" x14ac:dyDescent="0.35">
      <c r="A181" s="15" t="s">
        <v>29</v>
      </c>
      <c r="B181" s="15">
        <f t="shared" si="38"/>
        <v>21</v>
      </c>
      <c r="C181" s="15">
        <f t="shared" si="51"/>
        <v>1.9555293616432784E-3</v>
      </c>
      <c r="D181" s="15">
        <f t="shared" si="50"/>
        <v>2.488855551182354E-3</v>
      </c>
      <c r="E181" s="15">
        <f t="shared" si="50"/>
        <v>1.2952207460234701E-3</v>
      </c>
      <c r="F181" s="15">
        <f>F$185/K181</f>
        <v>1.9555293616432784E-3</v>
      </c>
      <c r="G181" s="15">
        <f>G$185/K181</f>
        <v>2.488855551182354E-3</v>
      </c>
      <c r="H181" s="15">
        <f>H$185/K181</f>
        <v>1.2952207460234701E-3</v>
      </c>
      <c r="I181" s="15"/>
      <c r="J181" s="15"/>
      <c r="K181" s="15">
        <v>1.9687763709999999</v>
      </c>
    </row>
    <row r="182" spans="1:11" x14ac:dyDescent="0.35">
      <c r="A182" s="15" t="s">
        <v>29</v>
      </c>
      <c r="B182" s="15">
        <f t="shared" si="38"/>
        <v>22</v>
      </c>
      <c r="C182" s="15">
        <f>F$181+(($B182-$B$181)/($B$185-$B$181))*(F$185-F$181)</f>
        <v>2.4291470212324589E-3</v>
      </c>
      <c r="D182" s="15">
        <f t="shared" ref="D182:E185" si="52">G$181+(($B182-$B$181)/($B$185-$B$181))*(G$185-G$181)</f>
        <v>3.0916416633867657E-3</v>
      </c>
      <c r="E182" s="15">
        <f t="shared" si="52"/>
        <v>1.6089155595176026E-3</v>
      </c>
      <c r="F182" s="15"/>
      <c r="G182" s="15"/>
      <c r="H182" s="15"/>
      <c r="I182" s="15"/>
      <c r="J182" s="15"/>
      <c r="K182" s="15"/>
    </row>
    <row r="183" spans="1:11" x14ac:dyDescent="0.35">
      <c r="A183" s="15" t="s">
        <v>29</v>
      </c>
      <c r="B183" s="15">
        <f t="shared" si="38"/>
        <v>23</v>
      </c>
      <c r="C183" s="15">
        <f t="shared" ref="C183:C185" si="53">F$181+(($B183-$B$181)/($B$185-$B$181))*(F$185-F$181)</f>
        <v>2.902764680821639E-3</v>
      </c>
      <c r="D183" s="15">
        <f t="shared" si="52"/>
        <v>3.6944277755911769E-3</v>
      </c>
      <c r="E183" s="15">
        <f t="shared" si="52"/>
        <v>1.9226103730117352E-3</v>
      </c>
      <c r="F183" s="15"/>
      <c r="G183" s="15"/>
      <c r="H183" s="15"/>
      <c r="I183" s="15"/>
      <c r="J183" s="15"/>
      <c r="K183" s="15"/>
    </row>
    <row r="184" spans="1:11" x14ac:dyDescent="0.35">
      <c r="A184" s="15" t="s">
        <v>29</v>
      </c>
      <c r="B184" s="15">
        <f t="shared" si="38"/>
        <v>24</v>
      </c>
      <c r="C184" s="15">
        <f t="shared" si="53"/>
        <v>3.3763823404108196E-3</v>
      </c>
      <c r="D184" s="15">
        <f t="shared" si="52"/>
        <v>4.2972138877955882E-3</v>
      </c>
      <c r="E184" s="15">
        <f t="shared" si="52"/>
        <v>2.2363051865058677E-3</v>
      </c>
      <c r="F184" s="15"/>
      <c r="G184" s="15"/>
      <c r="H184" s="15"/>
      <c r="I184" s="15"/>
      <c r="J184" s="15"/>
      <c r="K184" s="15"/>
    </row>
    <row r="185" spans="1:11" x14ac:dyDescent="0.35">
      <c r="A185" s="15" t="s">
        <v>29</v>
      </c>
      <c r="B185" s="15">
        <f t="shared" si="38"/>
        <v>25</v>
      </c>
      <c r="C185" s="15">
        <f t="shared" si="53"/>
        <v>3.8500000000000001E-3</v>
      </c>
      <c r="D185" s="15">
        <f t="shared" si="52"/>
        <v>4.8999999999999998E-3</v>
      </c>
      <c r="E185" s="15">
        <f t="shared" si="52"/>
        <v>2.5500000000000002E-3</v>
      </c>
      <c r="F185" s="15">
        <v>3.8500000000000001E-3</v>
      </c>
      <c r="G185" s="15">
        <v>4.8999999999999998E-3</v>
      </c>
      <c r="H185" s="15">
        <v>2.5500000000000002E-3</v>
      </c>
      <c r="I185" s="15"/>
      <c r="J185" s="15"/>
      <c r="K185" s="15">
        <v>1</v>
      </c>
    </row>
    <row r="186" spans="1:11" x14ac:dyDescent="0.35">
      <c r="A186" s="15" t="s">
        <v>29</v>
      </c>
      <c r="B186" s="15">
        <f t="shared" si="38"/>
        <v>26</v>
      </c>
      <c r="C186" s="15">
        <f>F$185+(($B186-$B$185)/($B$190-$B$185))*(F$190-F$185)</f>
        <v>3.6919074153691795E-3</v>
      </c>
      <c r="D186" s="15">
        <f t="shared" ref="D186:E190" si="54">G$185+(($B186-$B$185)/($B$190-$B$185))*(G$190-G$185)</f>
        <v>4.69879125592441E-3</v>
      </c>
      <c r="E186" s="15">
        <f t="shared" si="54"/>
        <v>2.4452893270627035E-3</v>
      </c>
      <c r="F186" s="15"/>
      <c r="G186" s="15"/>
      <c r="H186" s="15"/>
      <c r="I186" s="15"/>
      <c r="J186" s="15"/>
      <c r="K186" s="15"/>
    </row>
    <row r="187" spans="1:11" x14ac:dyDescent="0.35">
      <c r="A187" s="15" t="s">
        <v>29</v>
      </c>
      <c r="B187" s="15">
        <f t="shared" si="38"/>
        <v>27</v>
      </c>
      <c r="C187" s="15">
        <f t="shared" ref="C187:C190" si="55">F$185+(($B187-$B$185)/($B$190-$B$185))*(F$190-F$185)</f>
        <v>3.5338148307383589E-3</v>
      </c>
      <c r="D187" s="15">
        <f t="shared" si="54"/>
        <v>4.4975825118488202E-3</v>
      </c>
      <c r="E187" s="15">
        <f t="shared" si="54"/>
        <v>2.3405786541254065E-3</v>
      </c>
      <c r="F187" s="15"/>
      <c r="G187" s="15"/>
      <c r="H187" s="15"/>
      <c r="I187" s="15"/>
      <c r="J187" s="15"/>
      <c r="K187" s="15"/>
    </row>
    <row r="188" spans="1:11" x14ac:dyDescent="0.35">
      <c r="A188" s="15" t="s">
        <v>29</v>
      </c>
      <c r="B188" s="15">
        <f t="shared" si="38"/>
        <v>28</v>
      </c>
      <c r="C188" s="15">
        <f t="shared" si="55"/>
        <v>3.3757222461075383E-3</v>
      </c>
      <c r="D188" s="15">
        <f t="shared" si="54"/>
        <v>4.2963737677732304E-3</v>
      </c>
      <c r="E188" s="15">
        <f t="shared" si="54"/>
        <v>2.2358679811881098E-3</v>
      </c>
      <c r="F188" s="15"/>
      <c r="G188" s="15"/>
      <c r="H188" s="15"/>
      <c r="I188" s="15"/>
      <c r="J188" s="15"/>
      <c r="K188" s="15"/>
    </row>
    <row r="189" spans="1:11" x14ac:dyDescent="0.35">
      <c r="A189" s="15" t="s">
        <v>29</v>
      </c>
      <c r="B189" s="15">
        <f t="shared" si="38"/>
        <v>29</v>
      </c>
      <c r="C189" s="15">
        <f t="shared" si="55"/>
        <v>3.2176296614767176E-3</v>
      </c>
      <c r="D189" s="15">
        <f t="shared" si="54"/>
        <v>4.0951650236976406E-3</v>
      </c>
      <c r="E189" s="15">
        <f t="shared" si="54"/>
        <v>2.1311573082508127E-3</v>
      </c>
      <c r="F189" s="15"/>
      <c r="G189" s="15"/>
      <c r="H189" s="15"/>
      <c r="I189" s="15"/>
      <c r="J189" s="15"/>
      <c r="K189" s="15"/>
    </row>
    <row r="190" spans="1:11" x14ac:dyDescent="0.35">
      <c r="A190" s="15" t="s">
        <v>29</v>
      </c>
      <c r="B190" s="15">
        <f t="shared" si="38"/>
        <v>30</v>
      </c>
      <c r="C190" s="15">
        <f t="shared" si="55"/>
        <v>3.059537076845897E-3</v>
      </c>
      <c r="D190" s="15">
        <f t="shared" si="54"/>
        <v>3.8939562796220504E-3</v>
      </c>
      <c r="E190" s="15">
        <f t="shared" si="54"/>
        <v>2.0264466353135161E-3</v>
      </c>
      <c r="F190" s="15">
        <f>F$185/K190</f>
        <v>3.059537076845897E-3</v>
      </c>
      <c r="G190" s="15">
        <f>G$185/K190</f>
        <v>3.8939562796220504E-3</v>
      </c>
      <c r="H190" s="15">
        <f>H$185/K190</f>
        <v>2.0264466353135161E-3</v>
      </c>
      <c r="I190" s="15"/>
      <c r="J190" s="15"/>
      <c r="K190" s="15">
        <v>1.258360302</v>
      </c>
    </row>
    <row r="191" spans="1:11" x14ac:dyDescent="0.35">
      <c r="A191" s="15" t="s">
        <v>29</v>
      </c>
      <c r="B191" s="15">
        <f t="shared" si="38"/>
        <v>31</v>
      </c>
      <c r="C191" s="15">
        <f>F$190+(($B191-$B$190)/($B$194-$B$190))*(F$194-F$190)</f>
        <v>2.6935972997366958E-3</v>
      </c>
      <c r="D191" s="15">
        <f t="shared" ref="D191:E194" si="56">G$190+(($B191-$B$190)/($B$194-$B$190))*(G$194-G$190)</f>
        <v>3.4282147451194303E-3</v>
      </c>
      <c r="E191" s="15">
        <f t="shared" si="56"/>
        <v>1.7840709387866426E-3</v>
      </c>
      <c r="F191" s="15"/>
      <c r="G191" s="15"/>
      <c r="H191" s="15"/>
      <c r="I191" s="15"/>
      <c r="J191" s="15"/>
      <c r="K191" s="15"/>
    </row>
    <row r="192" spans="1:11" x14ac:dyDescent="0.35">
      <c r="A192" s="15" t="s">
        <v>29</v>
      </c>
      <c r="B192" s="15">
        <f t="shared" si="38"/>
        <v>32</v>
      </c>
      <c r="C192" s="15">
        <f t="shared" ref="C192:C194" si="57">F$190+(($B192-$B$190)/($B$194-$B$190))*(F$194-F$190)</f>
        <v>2.3276575226274946E-3</v>
      </c>
      <c r="D192" s="15">
        <f t="shared" si="56"/>
        <v>2.9624732106168106E-3</v>
      </c>
      <c r="E192" s="15">
        <f t="shared" si="56"/>
        <v>1.5416952422597689E-3</v>
      </c>
      <c r="F192" s="15"/>
      <c r="G192" s="15"/>
      <c r="H192" s="15"/>
      <c r="I192" s="15"/>
      <c r="J192" s="15"/>
      <c r="K192" s="15"/>
    </row>
    <row r="193" spans="1:11" x14ac:dyDescent="0.35">
      <c r="A193" s="15" t="s">
        <v>29</v>
      </c>
      <c r="B193" s="15">
        <f t="shared" si="38"/>
        <v>33</v>
      </c>
      <c r="C193" s="15">
        <f t="shared" si="57"/>
        <v>1.9617177455182929E-3</v>
      </c>
      <c r="D193" s="15">
        <f t="shared" si="56"/>
        <v>2.496731676114191E-3</v>
      </c>
      <c r="E193" s="15">
        <f t="shared" si="56"/>
        <v>1.2993195457328952E-3</v>
      </c>
      <c r="F193" s="15"/>
      <c r="G193" s="15"/>
      <c r="H193" s="15"/>
      <c r="I193" s="15"/>
      <c r="J193" s="15"/>
      <c r="K193" s="15"/>
    </row>
    <row r="194" spans="1:11" x14ac:dyDescent="0.35">
      <c r="A194" s="15" t="s">
        <v>29</v>
      </c>
      <c r="B194" s="15">
        <f t="shared" si="38"/>
        <v>34</v>
      </c>
      <c r="C194" s="15">
        <f t="shared" si="57"/>
        <v>1.5957779684090917E-3</v>
      </c>
      <c r="D194" s="15">
        <f t="shared" si="56"/>
        <v>2.0309901416115709E-3</v>
      </c>
      <c r="E194" s="15">
        <f t="shared" si="56"/>
        <v>1.0569438492060218E-3</v>
      </c>
      <c r="F194" s="15">
        <f>F$185/K194</f>
        <v>1.5957779684090917E-3</v>
      </c>
      <c r="G194" s="15">
        <f>G$185/K194</f>
        <v>2.0309901416115709E-3</v>
      </c>
      <c r="H194" s="15">
        <f>H$185/K194</f>
        <v>1.0569438492060218E-3</v>
      </c>
      <c r="I194" s="15"/>
      <c r="J194" s="15"/>
      <c r="K194" s="15">
        <v>2.4126163389999999</v>
      </c>
    </row>
    <row r="195" spans="1:11" x14ac:dyDescent="0.35">
      <c r="A195" s="15" t="s">
        <v>29</v>
      </c>
      <c r="B195" s="15">
        <f t="shared" si="38"/>
        <v>35</v>
      </c>
      <c r="C195" s="15">
        <f>F$194+(($B195-$B$194)/($B$198-$B$194))*(F$198-F$194)</f>
        <v>1.5128536220424655E-3</v>
      </c>
      <c r="D195" s="15">
        <f t="shared" ref="D195:E198" si="58">G$194+(($B195-$B$194)/($B$198-$B$194))*(G$198-G$194)</f>
        <v>1.9254500644176832E-3</v>
      </c>
      <c r="E195" s="15">
        <f t="shared" si="58"/>
        <v>1.0020199314826721E-3</v>
      </c>
      <c r="F195" s="15"/>
      <c r="G195" s="15"/>
      <c r="H195" s="15"/>
      <c r="I195" s="15"/>
      <c r="J195" s="15"/>
      <c r="K195" s="15"/>
    </row>
    <row r="196" spans="1:11" x14ac:dyDescent="0.35">
      <c r="A196" s="15" t="s">
        <v>29</v>
      </c>
      <c r="B196" s="15">
        <f t="shared" si="38"/>
        <v>36</v>
      </c>
      <c r="C196" s="15">
        <f t="shared" ref="C196:C198" si="59">F$194+(($B196-$B$194)/($B$198-$B$194))*(F$198-F$194)</f>
        <v>1.4299292756758395E-3</v>
      </c>
      <c r="D196" s="15">
        <f t="shared" si="58"/>
        <v>1.8199099872237955E-3</v>
      </c>
      <c r="E196" s="15">
        <f t="shared" si="58"/>
        <v>9.4709601375932238E-4</v>
      </c>
      <c r="F196" s="15"/>
      <c r="G196" s="15"/>
      <c r="H196" s="15"/>
      <c r="I196" s="15"/>
      <c r="J196" s="15"/>
      <c r="K196" s="15"/>
    </row>
    <row r="197" spans="1:11" x14ac:dyDescent="0.35">
      <c r="A197" s="15" t="s">
        <v>29</v>
      </c>
      <c r="B197" s="15">
        <f t="shared" si="38"/>
        <v>37</v>
      </c>
      <c r="C197" s="15">
        <f t="shared" si="59"/>
        <v>1.3470049293092135E-3</v>
      </c>
      <c r="D197" s="15">
        <f t="shared" si="58"/>
        <v>1.7143699100299079E-3</v>
      </c>
      <c r="E197" s="15">
        <f t="shared" si="58"/>
        <v>8.9217209603597257E-4</v>
      </c>
      <c r="F197" s="15"/>
      <c r="G197" s="15"/>
      <c r="H197" s="15"/>
      <c r="I197" s="15"/>
      <c r="J197" s="15"/>
      <c r="K197" s="15"/>
    </row>
    <row r="198" spans="1:11" x14ac:dyDescent="0.35">
      <c r="A198" s="15" t="s">
        <v>29</v>
      </c>
      <c r="B198" s="15">
        <f t="shared" si="38"/>
        <v>38</v>
      </c>
      <c r="C198" s="15">
        <f t="shared" si="59"/>
        <v>1.2640805829425873E-3</v>
      </c>
      <c r="D198" s="15">
        <f t="shared" si="58"/>
        <v>1.6088298328360202E-3</v>
      </c>
      <c r="E198" s="15">
        <f t="shared" si="58"/>
        <v>8.3724817831262288E-4</v>
      </c>
      <c r="F198" s="15">
        <f>F$185/K198</f>
        <v>1.2640805829425873E-3</v>
      </c>
      <c r="G198" s="15">
        <f>G$185/K198</f>
        <v>1.6088298328360202E-3</v>
      </c>
      <c r="H198" s="15">
        <f>H$185/K198</f>
        <v>8.3724817831262288E-4</v>
      </c>
      <c r="I198" s="15"/>
      <c r="J198" s="15"/>
      <c r="K198" s="15">
        <v>3.0456919060000001</v>
      </c>
    </row>
    <row r="199" spans="1:11" x14ac:dyDescent="0.35">
      <c r="A199" s="15" t="s">
        <v>29</v>
      </c>
      <c r="B199" s="15">
        <f t="shared" si="38"/>
        <v>39</v>
      </c>
      <c r="C199" s="15">
        <f>F$198+(($B199-$B$198)/($B$203-$B$198))*(F$203-F$198)</f>
        <v>1.2201843120258047E-3</v>
      </c>
      <c r="D199" s="15">
        <f t="shared" ref="D199:E203" si="60">G$198+(($B199-$B$198)/($B$203-$B$198))*(G$203-G$198)</f>
        <v>1.5529618516692059E-3</v>
      </c>
      <c r="E199" s="15">
        <f t="shared" si="60"/>
        <v>8.0817402484826032E-4</v>
      </c>
      <c r="F199" s="15"/>
      <c r="G199" s="15"/>
      <c r="H199" s="15"/>
      <c r="I199" s="15"/>
      <c r="J199" s="15"/>
      <c r="K199" s="15"/>
    </row>
    <row r="200" spans="1:11" x14ac:dyDescent="0.35">
      <c r="A200" s="15" t="s">
        <v>29</v>
      </c>
      <c r="B200" s="15">
        <f t="shared" si="38"/>
        <v>40</v>
      </c>
      <c r="C200" s="15">
        <f t="shared" ref="C200:C203" si="61">F$198+(($B200-$B$198)/($B$203-$B$198))*(F$203-F$198)</f>
        <v>1.1762880411090222E-3</v>
      </c>
      <c r="D200" s="15">
        <f t="shared" si="60"/>
        <v>1.4970938705023916E-3</v>
      </c>
      <c r="E200" s="15">
        <f t="shared" si="60"/>
        <v>7.7909987138389777E-4</v>
      </c>
      <c r="F200" s="15"/>
      <c r="G200" s="15"/>
      <c r="H200" s="15"/>
      <c r="I200" s="15"/>
      <c r="J200" s="15"/>
      <c r="K200" s="15"/>
    </row>
    <row r="201" spans="1:11" x14ac:dyDescent="0.35">
      <c r="A201" s="15" t="s">
        <v>29</v>
      </c>
      <c r="B201" s="15">
        <f t="shared" si="38"/>
        <v>41</v>
      </c>
      <c r="C201" s="15">
        <f t="shared" si="61"/>
        <v>1.1323917701922394E-3</v>
      </c>
      <c r="D201" s="15">
        <f t="shared" si="60"/>
        <v>1.4412258893355774E-3</v>
      </c>
      <c r="E201" s="15">
        <f t="shared" si="60"/>
        <v>7.5002571791953532E-4</v>
      </c>
      <c r="F201" s="15"/>
      <c r="G201" s="15"/>
      <c r="H201" s="15"/>
      <c r="I201" s="15"/>
      <c r="J201" s="15"/>
      <c r="K201" s="15"/>
    </row>
    <row r="202" spans="1:11" x14ac:dyDescent="0.35">
      <c r="A202" s="15" t="s">
        <v>29</v>
      </c>
      <c r="B202" s="15">
        <f t="shared" si="38"/>
        <v>42</v>
      </c>
      <c r="C202" s="15">
        <f t="shared" si="61"/>
        <v>1.0884954992754568E-3</v>
      </c>
      <c r="D202" s="15">
        <f t="shared" si="60"/>
        <v>1.3853579081687631E-3</v>
      </c>
      <c r="E202" s="15">
        <f t="shared" si="60"/>
        <v>7.2095156445517276E-4</v>
      </c>
      <c r="F202" s="15"/>
      <c r="G202" s="15"/>
      <c r="H202" s="15"/>
      <c r="I202" s="15"/>
      <c r="J202" s="15"/>
      <c r="K202" s="15"/>
    </row>
    <row r="203" spans="1:11" x14ac:dyDescent="0.35">
      <c r="A203" s="15" t="s">
        <v>29</v>
      </c>
      <c r="B203" s="15">
        <f t="shared" si="38"/>
        <v>43</v>
      </c>
      <c r="C203" s="15">
        <f t="shared" si="61"/>
        <v>1.0445992283586742E-3</v>
      </c>
      <c r="D203" s="15">
        <f t="shared" si="60"/>
        <v>1.3294899270019488E-3</v>
      </c>
      <c r="E203" s="15">
        <f t="shared" si="60"/>
        <v>6.9187741099081021E-4</v>
      </c>
      <c r="F203" s="15">
        <f>F$185/K203</f>
        <v>1.0445992283586742E-3</v>
      </c>
      <c r="G203" s="15">
        <f>G$185/K203</f>
        <v>1.3294899270019488E-3</v>
      </c>
      <c r="H203" s="15">
        <f>H$185/K203</f>
        <v>6.9187741099081021E-4</v>
      </c>
      <c r="I203" s="15"/>
      <c r="J203" s="15"/>
      <c r="K203" s="15">
        <v>3.685624013</v>
      </c>
    </row>
    <row r="204" spans="1:11" x14ac:dyDescent="0.35">
      <c r="A204" s="15" t="s">
        <v>29</v>
      </c>
      <c r="B204" s="15">
        <f t="shared" si="38"/>
        <v>44</v>
      </c>
      <c r="C204" s="15">
        <f>F$203+(($B204-$B$203)/($B$207-$B$203))*(F$207-F$203)</f>
        <v>9.7322653230113394E-4</v>
      </c>
      <c r="D204" s="15">
        <f t="shared" ref="D204:E213" si="62">G$203+(($B204-$B$203)/($B$207-$B$203))*(G$207-G$203)</f>
        <v>1.238651950201443E-3</v>
      </c>
      <c r="E204" s="15">
        <f t="shared" si="62"/>
        <v>6.4460458632932256E-4</v>
      </c>
      <c r="F204" s="15"/>
      <c r="G204" s="15"/>
      <c r="H204" s="15"/>
      <c r="I204" s="15"/>
      <c r="J204" s="15"/>
      <c r="K204" s="15"/>
    </row>
    <row r="205" spans="1:11" x14ac:dyDescent="0.35">
      <c r="A205" s="15" t="s">
        <v>29</v>
      </c>
      <c r="B205" s="15">
        <f>1+B204</f>
        <v>45</v>
      </c>
      <c r="C205" s="15">
        <f t="shared" ref="C205:C207" si="63">F$203+(($B205-$B$203)/($B$207-$B$203))*(F$207-F$203)</f>
        <v>9.0185383624359378E-4</v>
      </c>
      <c r="D205" s="15">
        <f t="shared" si="62"/>
        <v>1.1478139734009375E-3</v>
      </c>
      <c r="E205" s="15">
        <f t="shared" si="62"/>
        <v>5.9733176166783491E-4</v>
      </c>
      <c r="F205" s="15"/>
      <c r="G205" s="15"/>
      <c r="H205" s="15"/>
      <c r="I205" s="15"/>
      <c r="J205" s="15"/>
      <c r="K205" s="15"/>
    </row>
    <row r="206" spans="1:11" x14ac:dyDescent="0.35">
      <c r="A206" s="15" t="s">
        <v>29</v>
      </c>
      <c r="B206" s="15">
        <f t="shared" si="38"/>
        <v>46</v>
      </c>
      <c r="C206" s="15">
        <f t="shared" si="63"/>
        <v>8.3048114018605362E-4</v>
      </c>
      <c r="D206" s="15">
        <f t="shared" si="62"/>
        <v>1.0569759966004319E-3</v>
      </c>
      <c r="E206" s="15">
        <f t="shared" si="62"/>
        <v>5.5005893700634716E-4</v>
      </c>
      <c r="F206" s="15"/>
      <c r="G206" s="15"/>
      <c r="H206" s="15"/>
      <c r="I206" s="15"/>
      <c r="J206" s="15"/>
      <c r="K206" s="15"/>
    </row>
    <row r="207" spans="1:11" x14ac:dyDescent="0.35">
      <c r="A207" s="15" t="s">
        <v>29</v>
      </c>
      <c r="B207" s="15">
        <f t="shared" si="38"/>
        <v>47</v>
      </c>
      <c r="C207" s="15">
        <f t="shared" si="63"/>
        <v>7.5910844412851335E-4</v>
      </c>
      <c r="D207" s="15">
        <f t="shared" si="62"/>
        <v>9.6613801979992609E-4</v>
      </c>
      <c r="E207" s="15">
        <f t="shared" si="62"/>
        <v>5.0278611234485951E-4</v>
      </c>
      <c r="F207" s="15">
        <f>F$185/K207</f>
        <v>7.5910844412851335E-4</v>
      </c>
      <c r="G207" s="15">
        <f>G$185/K207</f>
        <v>9.6613801979992609E-4</v>
      </c>
      <c r="H207" s="15">
        <f>H$185/K207</f>
        <v>5.0278611234485951E-4</v>
      </c>
      <c r="I207" s="15"/>
      <c r="J207" s="15"/>
      <c r="K207" s="15">
        <v>5.0717391300000001</v>
      </c>
    </row>
    <row r="208" spans="1:11" x14ac:dyDescent="0.35">
      <c r="A208" s="15" t="s">
        <v>29</v>
      </c>
      <c r="B208" s="15">
        <f t="shared" si="38"/>
        <v>48</v>
      </c>
      <c r="C208" s="15">
        <f>F$203+(($B208-$B$203)/($B$207-$B$203))*(F$207-F$203)</f>
        <v>6.8773574807097309E-4</v>
      </c>
      <c r="D208" s="15">
        <f t="shared" si="62"/>
        <v>8.753000429994204E-4</v>
      </c>
      <c r="E208" s="15">
        <f t="shared" si="62"/>
        <v>4.5551328768337186E-4</v>
      </c>
      <c r="F208" s="15"/>
      <c r="G208" s="15"/>
      <c r="H208" s="15"/>
      <c r="I208" s="15"/>
      <c r="J208" s="15"/>
      <c r="K208" s="15"/>
    </row>
    <row r="209" spans="1:19" x14ac:dyDescent="0.35">
      <c r="A209" s="15" t="s">
        <v>29</v>
      </c>
      <c r="B209" s="15">
        <f t="shared" si="38"/>
        <v>49</v>
      </c>
      <c r="C209" s="15">
        <f t="shared" ref="C209:C213" si="64">F$203+(($B209-$B$203)/($B$207-$B$203))*(F$207-F$203)</f>
        <v>6.1636305201343293E-4</v>
      </c>
      <c r="D209" s="15">
        <f t="shared" si="62"/>
        <v>7.8446206619891472E-4</v>
      </c>
      <c r="E209" s="15">
        <f t="shared" si="62"/>
        <v>4.0824046302188416E-4</v>
      </c>
      <c r="F209" s="15"/>
      <c r="G209" s="15"/>
      <c r="H209" s="15"/>
      <c r="I209" s="15"/>
      <c r="J209" s="15"/>
      <c r="K209" s="15"/>
    </row>
    <row r="210" spans="1:19" x14ac:dyDescent="0.35">
      <c r="A210" s="15" t="s">
        <v>29</v>
      </c>
      <c r="B210" s="15">
        <f>1+B209</f>
        <v>50</v>
      </c>
      <c r="C210" s="15">
        <f t="shared" si="64"/>
        <v>5.4499035595589277E-4</v>
      </c>
      <c r="D210" s="15">
        <f t="shared" si="62"/>
        <v>6.9362408939840903E-4</v>
      </c>
      <c r="E210" s="15">
        <f t="shared" si="62"/>
        <v>3.6096763836039646E-4</v>
      </c>
      <c r="F210" s="15"/>
      <c r="G210" s="15"/>
      <c r="H210" s="15"/>
      <c r="I210" s="15"/>
      <c r="J210" s="15"/>
      <c r="K210" s="15"/>
    </row>
    <row r="211" spans="1:19" x14ac:dyDescent="0.35">
      <c r="A211" s="15" t="s">
        <v>29</v>
      </c>
      <c r="B211" s="15">
        <f t="shared" si="38"/>
        <v>51</v>
      </c>
      <c r="C211" s="15">
        <f t="shared" si="64"/>
        <v>4.736176598983525E-4</v>
      </c>
      <c r="D211" s="15">
        <f t="shared" si="62"/>
        <v>6.0278611259790334E-4</v>
      </c>
      <c r="E211" s="15">
        <f t="shared" si="62"/>
        <v>3.1369481369890881E-4</v>
      </c>
      <c r="F211" s="15"/>
      <c r="G211" s="15"/>
      <c r="H211" s="15"/>
      <c r="I211" s="15"/>
      <c r="J211" s="15"/>
      <c r="K211" s="15"/>
    </row>
    <row r="212" spans="1:19" x14ac:dyDescent="0.35">
      <c r="A212" s="15" t="s">
        <v>29</v>
      </c>
      <c r="B212" s="15">
        <f t="shared" si="38"/>
        <v>52</v>
      </c>
      <c r="C212" s="15">
        <f t="shared" si="64"/>
        <v>4.0224496384081224E-4</v>
      </c>
      <c r="D212" s="15">
        <f t="shared" si="62"/>
        <v>5.1194813579739766E-4</v>
      </c>
      <c r="E212" s="15">
        <f t="shared" si="62"/>
        <v>2.6642198903742116E-4</v>
      </c>
      <c r="F212" s="15"/>
      <c r="G212" s="15"/>
      <c r="H212" s="15"/>
      <c r="I212" s="15"/>
      <c r="J212" s="15"/>
      <c r="K212" s="15"/>
    </row>
    <row r="213" spans="1:19" x14ac:dyDescent="0.35">
      <c r="A213" s="15" t="s">
        <v>29</v>
      </c>
      <c r="B213" s="15">
        <f t="shared" si="38"/>
        <v>53</v>
      </c>
      <c r="C213" s="15">
        <f t="shared" si="64"/>
        <v>3.3087226778327208E-4</v>
      </c>
      <c r="D213" s="15">
        <f t="shared" si="62"/>
        <v>4.2111015899689197E-4</v>
      </c>
      <c r="E213" s="15">
        <f t="shared" si="62"/>
        <v>2.1914916437593346E-4</v>
      </c>
      <c r="F213" s="15"/>
      <c r="G213" s="15"/>
      <c r="H213" s="15"/>
      <c r="I213" s="15"/>
      <c r="J213" s="15"/>
      <c r="K213" s="15"/>
    </row>
    <row r="214" spans="1:19" x14ac:dyDescent="0.35">
      <c r="A214" s="1" t="s">
        <v>30</v>
      </c>
      <c r="B214" s="1">
        <v>1</v>
      </c>
      <c r="C214" s="1">
        <f>F$214+(($B214-$B$214)/($B$217-$B$214))*(F$217-F$214)</f>
        <v>3.340725028279845E-7</v>
      </c>
      <c r="D214" s="1">
        <f t="shared" ref="D214:E217" si="65">G$214+(($B214-$B$214)/($B$217-$B$214))*(G$217-G$214)</f>
        <v>1.0123409176605592E-6</v>
      </c>
      <c r="E214" s="1">
        <f t="shared" si="65"/>
        <v>2.9695333584709731E-8</v>
      </c>
      <c r="F214" s="1">
        <f>F$243/$K214</f>
        <v>3.340725028279845E-7</v>
      </c>
      <c r="G214" s="1">
        <f>G$243/$K214</f>
        <v>1.0123409176605592E-6</v>
      </c>
      <c r="H214" s="1">
        <f>H$243/$K214</f>
        <v>2.9695333584709731E-8</v>
      </c>
      <c r="K214" s="1">
        <v>1481.7142859999999</v>
      </c>
      <c r="N214" s="1">
        <f>N$221/$K214</f>
        <v>3.3407250282798454E-5</v>
      </c>
      <c r="O214" s="1">
        <f t="shared" ref="O214:P220" si="66">O$221/$K214</f>
        <v>1.0123409176605591E-4</v>
      </c>
      <c r="P214" s="1">
        <f t="shared" si="66"/>
        <v>2.9695333584709734E-6</v>
      </c>
      <c r="S214" s="1">
        <v>1481.7142859999999</v>
      </c>
    </row>
    <row r="215" spans="1:19" x14ac:dyDescent="0.35">
      <c r="A215" s="1" t="s">
        <v>30</v>
      </c>
      <c r="B215" s="1">
        <f>B214+1</f>
        <v>2</v>
      </c>
      <c r="C215" s="1">
        <f t="shared" ref="C215:C217" si="67">F$214+(($B215-$B$214)/($B$217-$B$214))*(F$217-F$214)</f>
        <v>2.7043964516026754E-7</v>
      </c>
      <c r="D215" s="1">
        <f t="shared" si="65"/>
        <v>8.1951407624323501E-7</v>
      </c>
      <c r="E215" s="1">
        <f t="shared" si="65"/>
        <v>2.4039079569801555E-8</v>
      </c>
      <c r="K215" s="1">
        <v>3457.333333</v>
      </c>
      <c r="N215" s="1">
        <f t="shared" ref="N215:N220" si="68">N$221/$K215</f>
        <v>1.4317392982483359E-5</v>
      </c>
      <c r="O215" s="1">
        <f t="shared" si="66"/>
        <v>4.3386039340858663E-5</v>
      </c>
      <c r="P215" s="1">
        <f t="shared" si="66"/>
        <v>1.2726571539985208E-6</v>
      </c>
      <c r="S215" s="1">
        <v>3457.333333</v>
      </c>
    </row>
    <row r="216" spans="1:19" x14ac:dyDescent="0.35">
      <c r="A216" s="1" t="s">
        <v>30</v>
      </c>
      <c r="B216" s="1">
        <f t="shared" ref="B216:B266" si="69">B215+1</f>
        <v>3</v>
      </c>
      <c r="C216" s="1">
        <f t="shared" si="67"/>
        <v>2.0680678749255056E-7</v>
      </c>
      <c r="D216" s="1">
        <f t="shared" si="65"/>
        <v>6.2668723482591084E-7</v>
      </c>
      <c r="E216" s="1">
        <f t="shared" si="65"/>
        <v>1.8382825554893382E-8</v>
      </c>
      <c r="K216" s="1">
        <v>864.33333330000005</v>
      </c>
      <c r="N216" s="1">
        <f t="shared" si="68"/>
        <v>5.72695719266205E-5</v>
      </c>
      <c r="O216" s="1">
        <f t="shared" si="66"/>
        <v>1.7354415735339543E-4</v>
      </c>
      <c r="P216" s="1">
        <f t="shared" si="66"/>
        <v>5.0906286156996002E-6</v>
      </c>
      <c r="S216" s="1">
        <v>864.33333330000005</v>
      </c>
    </row>
    <row r="217" spans="1:19" x14ac:dyDescent="0.35">
      <c r="A217" s="1" t="s">
        <v>30</v>
      </c>
      <c r="B217" s="1">
        <f t="shared" si="69"/>
        <v>4</v>
      </c>
      <c r="C217" s="1">
        <f t="shared" si="67"/>
        <v>1.4317392982483358E-7</v>
      </c>
      <c r="D217" s="1">
        <f t="shared" si="65"/>
        <v>4.3386039340858666E-7</v>
      </c>
      <c r="E217" s="1">
        <f t="shared" si="65"/>
        <v>1.2726571539985206E-8</v>
      </c>
      <c r="F217" s="1">
        <f>F$243/$K215</f>
        <v>1.4317392982483358E-7</v>
      </c>
      <c r="G217" s="1">
        <f>G$243/$K215</f>
        <v>4.3386039340858661E-7</v>
      </c>
      <c r="H217" s="1">
        <f>H$243/$K215</f>
        <v>1.2726571539985207E-8</v>
      </c>
      <c r="K217" s="1">
        <v>518.6</v>
      </c>
      <c r="N217" s="1">
        <f t="shared" si="68"/>
        <v>9.5449286540686469E-5</v>
      </c>
      <c r="O217" s="1">
        <f>O$221/$K217</f>
        <v>2.8924026224450439E-4</v>
      </c>
      <c r="P217" s="1">
        <f t="shared" si="66"/>
        <v>8.4843810258387969E-6</v>
      </c>
      <c r="S217" s="1">
        <v>518.6</v>
      </c>
    </row>
    <row r="218" spans="1:19" x14ac:dyDescent="0.35">
      <c r="A218" s="1" t="s">
        <v>30</v>
      </c>
      <c r="B218" s="1">
        <f t="shared" si="69"/>
        <v>5</v>
      </c>
      <c r="C218" s="1">
        <f>F$217+(($B218-$B$217)/($B$221-$B$217))*(F$221-F$217)</f>
        <v>2.5055437718517641E-7</v>
      </c>
      <c r="D218" s="1">
        <f t="shared" ref="D218:E221" si="70">G$217+(($B218-$B$217)/($B$221-$B$217))*(G$221-G$217)</f>
        <v>7.5925568843992854E-7</v>
      </c>
      <c r="E218" s="1">
        <f t="shared" si="70"/>
        <v>2.2271500194237905E-8</v>
      </c>
      <c r="K218" s="1">
        <v>143.06206900000001</v>
      </c>
      <c r="N218" s="1">
        <f t="shared" si="68"/>
        <v>3.4600366362658993E-4</v>
      </c>
      <c r="O218" s="1">
        <f t="shared" si="66"/>
        <v>1.0484959503836058E-3</v>
      </c>
      <c r="P218" s="1">
        <f t="shared" si="66"/>
        <v>3.0755881211252439E-5</v>
      </c>
      <c r="S218" s="1">
        <v>143.06206900000001</v>
      </c>
    </row>
    <row r="219" spans="1:19" x14ac:dyDescent="0.35">
      <c r="A219" s="1" t="s">
        <v>30</v>
      </c>
      <c r="B219" s="1">
        <f t="shared" si="69"/>
        <v>6</v>
      </c>
      <c r="C219" s="1">
        <f t="shared" ref="C219:C221" si="71">F$217+(($B219-$B$217)/($B$221-$B$217))*(F$221-F$217)</f>
        <v>3.5793482454551929E-7</v>
      </c>
      <c r="D219" s="1">
        <f t="shared" si="70"/>
        <v>1.0846509834712704E-6</v>
      </c>
      <c r="E219" s="1">
        <f t="shared" si="70"/>
        <v>3.1816428848490601E-8</v>
      </c>
      <c r="K219" s="1">
        <v>29.134831460000001</v>
      </c>
      <c r="N219" s="1">
        <f t="shared" si="68"/>
        <v>1.6989973004635326E-3</v>
      </c>
      <c r="O219" s="1">
        <f t="shared" si="66"/>
        <v>5.14847666807131E-3</v>
      </c>
      <c r="P219" s="1">
        <f t="shared" si="66"/>
        <v>1.5102198226342513E-4</v>
      </c>
      <c r="S219" s="1">
        <v>29.134831460000001</v>
      </c>
    </row>
    <row r="220" spans="1:19" x14ac:dyDescent="0.35">
      <c r="A220" s="1" t="s">
        <v>30</v>
      </c>
      <c r="B220" s="1">
        <f t="shared" si="69"/>
        <v>7</v>
      </c>
      <c r="C220" s="1">
        <f t="shared" si="71"/>
        <v>4.6531527190586212E-7</v>
      </c>
      <c r="D220" s="1">
        <f t="shared" si="70"/>
        <v>1.4100462785026124E-6</v>
      </c>
      <c r="E220" s="1">
        <f t="shared" si="70"/>
        <v>4.1361357502743297E-8</v>
      </c>
      <c r="K220" s="1">
        <v>2.8795113830000001</v>
      </c>
      <c r="N220" s="1">
        <f t="shared" si="68"/>
        <v>1.7190416503382166E-2</v>
      </c>
      <c r="O220" s="1">
        <f t="shared" si="66"/>
        <v>5.2092171222370191E-2</v>
      </c>
      <c r="P220" s="1">
        <f t="shared" si="66"/>
        <v>1.5280370225228591E-3</v>
      </c>
      <c r="S220" s="1">
        <v>2.8795113830000001</v>
      </c>
    </row>
    <row r="221" spans="1:19" x14ac:dyDescent="0.35">
      <c r="A221" s="1" t="s">
        <v>30</v>
      </c>
      <c r="B221" s="1">
        <f t="shared" si="69"/>
        <v>8</v>
      </c>
      <c r="C221" s="1">
        <f t="shared" si="71"/>
        <v>5.7269571926620495E-7</v>
      </c>
      <c r="D221" s="1">
        <f t="shared" si="70"/>
        <v>1.7354415735339544E-6</v>
      </c>
      <c r="E221" s="1">
        <f t="shared" si="70"/>
        <v>5.0906286156995993E-8</v>
      </c>
      <c r="F221" s="1">
        <f>F$243/$K216</f>
        <v>5.7269571926620495E-7</v>
      </c>
      <c r="G221" s="1">
        <f>G$243/$K216</f>
        <v>1.7354415735339544E-6</v>
      </c>
      <c r="H221" s="1">
        <f>H$243/$K216</f>
        <v>5.0906286156995993E-8</v>
      </c>
      <c r="K221" s="1">
        <v>1</v>
      </c>
      <c r="N221" s="7">
        <v>4.9500000000000002E-2</v>
      </c>
      <c r="O221" s="7">
        <v>0.15</v>
      </c>
      <c r="P221" s="7">
        <v>4.4000000000000003E-3</v>
      </c>
      <c r="S221" s="1">
        <v>1</v>
      </c>
    </row>
    <row r="222" spans="1:19" x14ac:dyDescent="0.35">
      <c r="A222" s="1" t="s">
        <v>30</v>
      </c>
      <c r="B222" s="1">
        <f t="shared" si="69"/>
        <v>9</v>
      </c>
      <c r="C222" s="1">
        <f>F$221+(($B222-$B$221)/($B$225-$B$221))*(F$225-F$221)</f>
        <v>6.6814500580136993E-7</v>
      </c>
      <c r="D222" s="1">
        <f t="shared" ref="D222:E225" si="72">G$221+(($B222-$B$221)/($B$225-$B$221))*(G$225-G$221)</f>
        <v>2.0246818357617267E-6</v>
      </c>
      <c r="E222" s="1">
        <f t="shared" si="72"/>
        <v>5.9390667182343987E-8</v>
      </c>
      <c r="K222" s="1">
        <v>1.247159262</v>
      </c>
      <c r="N222" s="1">
        <f>N$221/$K222</f>
        <v>3.9690199566508932E-2</v>
      </c>
      <c r="O222" s="1">
        <f t="shared" ref="O222:P225" si="73">O$221/$K222</f>
        <v>0.12027333201972402</v>
      </c>
      <c r="P222" s="1">
        <f t="shared" si="73"/>
        <v>3.5280177392452384E-3</v>
      </c>
      <c r="S222" s="1">
        <v>1.247159262</v>
      </c>
    </row>
    <row r="223" spans="1:19" x14ac:dyDescent="0.35">
      <c r="A223" s="1" t="s">
        <v>30</v>
      </c>
      <c r="B223" s="1">
        <f t="shared" si="69"/>
        <v>10</v>
      </c>
      <c r="C223" s="1">
        <f t="shared" ref="C223:C225" si="74">F$221+(($B223-$B$221)/($B$225-$B$221))*(F$225-F$221)</f>
        <v>7.6359429233653479E-7</v>
      </c>
      <c r="D223" s="1">
        <f t="shared" si="72"/>
        <v>2.3139220979894992E-6</v>
      </c>
      <c r="E223" s="1">
        <f t="shared" si="72"/>
        <v>6.7875048207691982E-8</v>
      </c>
      <c r="K223" s="1">
        <v>4.574200662</v>
      </c>
      <c r="N223" s="1">
        <f t="shared" ref="N223:N225" si="75">N$221/$K223</f>
        <v>1.0821562860418301E-2</v>
      </c>
      <c r="O223" s="1">
        <f t="shared" si="73"/>
        <v>3.2792614728540302E-2</v>
      </c>
      <c r="P223" s="1">
        <f t="shared" si="73"/>
        <v>9.6191669870384895E-4</v>
      </c>
      <c r="S223" s="1">
        <v>4.574200662</v>
      </c>
    </row>
    <row r="224" spans="1:19" x14ac:dyDescent="0.35">
      <c r="A224" s="1" t="s">
        <v>30</v>
      </c>
      <c r="B224" s="1">
        <f t="shared" si="69"/>
        <v>11</v>
      </c>
      <c r="C224" s="1">
        <f t="shared" si="74"/>
        <v>8.5904357887169966E-7</v>
      </c>
      <c r="D224" s="1">
        <f t="shared" si="72"/>
        <v>2.6031623602172717E-6</v>
      </c>
      <c r="E224" s="1">
        <f t="shared" si="72"/>
        <v>7.6359429233039963E-8</v>
      </c>
      <c r="K224" s="1">
        <v>36.845470689999999</v>
      </c>
      <c r="N224" s="1">
        <f t="shared" si="75"/>
        <v>1.3434487081592499E-3</v>
      </c>
      <c r="O224" s="1">
        <f t="shared" si="73"/>
        <v>4.0710566913916661E-3</v>
      </c>
      <c r="P224" s="1">
        <f t="shared" si="73"/>
        <v>1.1941766294748887E-4</v>
      </c>
      <c r="S224" s="1">
        <v>36.845470689999999</v>
      </c>
    </row>
    <row r="225" spans="1:19" x14ac:dyDescent="0.35">
      <c r="A225" s="1" t="s">
        <v>30</v>
      </c>
      <c r="B225" s="1">
        <f t="shared" si="69"/>
        <v>12</v>
      </c>
      <c r="C225" s="1">
        <f t="shared" si="74"/>
        <v>9.5449286540686464E-7</v>
      </c>
      <c r="D225" s="1">
        <f t="shared" si="72"/>
        <v>2.8924026224450443E-6</v>
      </c>
      <c r="E225" s="1">
        <f t="shared" si="72"/>
        <v>8.4843810258387957E-8</v>
      </c>
      <c r="F225" s="1">
        <f>F$243/$K217</f>
        <v>9.5449286540686464E-7</v>
      </c>
      <c r="G225" s="1">
        <f>G$243/$K217</f>
        <v>2.8924026224450443E-6</v>
      </c>
      <c r="H225" s="1">
        <f>H$243/$K217</f>
        <v>8.4843810258387957E-8</v>
      </c>
      <c r="K225" s="1">
        <v>99.730769230000007</v>
      </c>
      <c r="N225" s="1">
        <f t="shared" si="75"/>
        <v>4.9633629001539787E-4</v>
      </c>
      <c r="O225" s="1">
        <f t="shared" si="73"/>
        <v>1.5040493636830237E-3</v>
      </c>
      <c r="P225" s="1">
        <f t="shared" si="73"/>
        <v>4.4118781334702037E-5</v>
      </c>
      <c r="S225" s="1">
        <v>99.730769230000007</v>
      </c>
    </row>
    <row r="226" spans="1:19" x14ac:dyDescent="0.35">
      <c r="A226" s="1" t="s">
        <v>30</v>
      </c>
      <c r="B226" s="1">
        <f t="shared" si="69"/>
        <v>13</v>
      </c>
      <c r="C226" s="1">
        <f>F$225+(($B226-$B$225)/($B$230-$B$225))*(F$230-F$225)</f>
        <v>1.4556016195786715E-6</v>
      </c>
      <c r="D226" s="1">
        <f t="shared" ref="D226:E230" si="76">G$225+(($B226-$B$225)/($B$230-$B$225))*(G$230-G$225)</f>
        <v>4.4109139987232473E-6</v>
      </c>
      <c r="E226" s="1">
        <f t="shared" si="76"/>
        <v>1.2938681062921524E-7</v>
      </c>
    </row>
    <row r="227" spans="1:19" x14ac:dyDescent="0.35">
      <c r="A227" s="1" t="s">
        <v>30</v>
      </c>
      <c r="B227" s="1">
        <f t="shared" si="69"/>
        <v>14</v>
      </c>
      <c r="C227" s="1">
        <f t="shared" ref="C227:C230" si="77">F$225+(($B227-$B$225)/($B$230-$B$225))*(F$230-F$225)</f>
        <v>1.9567103737504785E-6</v>
      </c>
      <c r="D227" s="1">
        <f t="shared" si="76"/>
        <v>5.9294253750014499E-6</v>
      </c>
      <c r="E227" s="1">
        <f t="shared" si="76"/>
        <v>1.7392981100004254E-7</v>
      </c>
    </row>
    <row r="228" spans="1:19" x14ac:dyDescent="0.35">
      <c r="A228" s="1" t="s">
        <v>30</v>
      </c>
      <c r="B228" s="1">
        <f t="shared" si="69"/>
        <v>15</v>
      </c>
      <c r="C228" s="1">
        <f t="shared" si="77"/>
        <v>2.4578191279222855E-6</v>
      </c>
      <c r="D228" s="1">
        <f t="shared" si="76"/>
        <v>7.4479367512796525E-6</v>
      </c>
      <c r="E228" s="1">
        <f t="shared" si="76"/>
        <v>2.1847281137086983E-7</v>
      </c>
    </row>
    <row r="229" spans="1:19" x14ac:dyDescent="0.35">
      <c r="A229" s="1" t="s">
        <v>30</v>
      </c>
      <c r="B229" s="1">
        <f t="shared" si="69"/>
        <v>16</v>
      </c>
      <c r="C229" s="1">
        <f t="shared" si="77"/>
        <v>2.9589278820940925E-6</v>
      </c>
      <c r="D229" s="1">
        <f t="shared" si="76"/>
        <v>8.9664481275578551E-6</v>
      </c>
      <c r="E229" s="1">
        <f t="shared" si="76"/>
        <v>2.6301581174169713E-7</v>
      </c>
    </row>
    <row r="230" spans="1:19" x14ac:dyDescent="0.35">
      <c r="A230" s="1" t="s">
        <v>30</v>
      </c>
      <c r="B230" s="1">
        <f t="shared" si="69"/>
        <v>17</v>
      </c>
      <c r="C230" s="1">
        <f t="shared" si="77"/>
        <v>3.4600366362658991E-6</v>
      </c>
      <c r="D230" s="1">
        <f t="shared" si="76"/>
        <v>1.0484959503836058E-5</v>
      </c>
      <c r="E230" s="1">
        <f t="shared" si="76"/>
        <v>3.0755881211252437E-7</v>
      </c>
      <c r="F230" s="1">
        <f>F$243/$K218</f>
        <v>3.4600366362658991E-6</v>
      </c>
      <c r="G230" s="1">
        <f>G$243/$K218</f>
        <v>1.0484959503836058E-5</v>
      </c>
      <c r="H230" s="1">
        <f>H$243/$K218</f>
        <v>3.0755881211252437E-7</v>
      </c>
    </row>
    <row r="231" spans="1:19" x14ac:dyDescent="0.35">
      <c r="A231" s="1" t="s">
        <v>30</v>
      </c>
      <c r="B231" s="1">
        <f t="shared" si="69"/>
        <v>18</v>
      </c>
      <c r="C231" s="1">
        <f>F$230+(($B231-$B$230)/($B$234-$B$230))*(F$234-F$230)</f>
        <v>6.8425207283582551E-6</v>
      </c>
      <c r="D231" s="1">
        <f t="shared" ref="D231:E234" si="78">G$230+(($B231-$B$230)/($B$234-$B$230))*(G$234-G$230)</f>
        <v>2.0734911298055319E-5</v>
      </c>
      <c r="E231" s="1">
        <f t="shared" si="78"/>
        <v>6.082240647429561E-7</v>
      </c>
    </row>
    <row r="232" spans="1:19" x14ac:dyDescent="0.35">
      <c r="A232" s="1" t="s">
        <v>30</v>
      </c>
      <c r="B232" s="1">
        <f t="shared" si="69"/>
        <v>19</v>
      </c>
      <c r="C232" s="1">
        <f t="shared" ref="C232:C234" si="79">F$230+(($B232-$B$230)/($B$234-$B$230))*(F$234-F$230)</f>
        <v>1.0225004820450613E-5</v>
      </c>
      <c r="D232" s="1">
        <f t="shared" si="78"/>
        <v>3.0984863092274584E-5</v>
      </c>
      <c r="E232" s="1">
        <f t="shared" si="78"/>
        <v>9.0888931737338779E-7</v>
      </c>
    </row>
    <row r="233" spans="1:19" x14ac:dyDescent="0.35">
      <c r="A233" s="1" t="s">
        <v>30</v>
      </c>
      <c r="B233" s="1">
        <f t="shared" si="69"/>
        <v>20</v>
      </c>
      <c r="C233" s="1">
        <f t="shared" si="79"/>
        <v>1.3607488912542969E-5</v>
      </c>
      <c r="D233" s="1">
        <f t="shared" si="78"/>
        <v>4.1234814886493846E-5</v>
      </c>
      <c r="E233" s="1">
        <f t="shared" si="78"/>
        <v>1.2095545700038195E-6</v>
      </c>
    </row>
    <row r="234" spans="1:19" x14ac:dyDescent="0.35">
      <c r="A234" s="1" t="s">
        <v>30</v>
      </c>
      <c r="B234" s="1">
        <f t="shared" si="69"/>
        <v>21</v>
      </c>
      <c r="C234" s="1">
        <f t="shared" si="79"/>
        <v>1.6989973004635325E-5</v>
      </c>
      <c r="D234" s="1">
        <f t="shared" si="78"/>
        <v>5.1484766680713108E-5</v>
      </c>
      <c r="E234" s="1">
        <f t="shared" si="78"/>
        <v>1.5102198226342511E-6</v>
      </c>
      <c r="F234" s="1">
        <f>F$243/$K219</f>
        <v>1.6989973004635325E-5</v>
      </c>
      <c r="G234" s="1">
        <f>G$243/$K219</f>
        <v>5.1484766680713108E-5</v>
      </c>
      <c r="H234" s="1">
        <f>H$243/$K219</f>
        <v>1.5102198226342511E-6</v>
      </c>
    </row>
    <row r="235" spans="1:19" x14ac:dyDescent="0.35">
      <c r="A235" s="1" t="s">
        <v>30</v>
      </c>
      <c r="B235" s="1">
        <f t="shared" si="69"/>
        <v>22</v>
      </c>
      <c r="C235" s="1">
        <f>F$234+(($B235-$B$234)/($B$238-$B$234))*(F$238-F$234)</f>
        <v>5.5718521011931905E-5</v>
      </c>
      <c r="D235" s="1">
        <f t="shared" ref="D235:E238" si="80">G$234+(($B235-$B$234)/($B$238-$B$234))*(G$238-G$234)</f>
        <v>1.6884400306646031E-4</v>
      </c>
      <c r="E235" s="1">
        <f t="shared" si="80"/>
        <v>4.9527574232828358E-6</v>
      </c>
    </row>
    <row r="236" spans="1:19" x14ac:dyDescent="0.35">
      <c r="A236" s="1" t="s">
        <v>30</v>
      </c>
      <c r="B236" s="1">
        <f t="shared" si="69"/>
        <v>23</v>
      </c>
      <c r="C236" s="1">
        <f t="shared" ref="C236:C238" si="81">F$234+(($B236-$B$234)/($B$238-$B$234))*(F$238-F$234)</f>
        <v>9.4447069019228482E-5</v>
      </c>
      <c r="D236" s="1">
        <f t="shared" si="80"/>
        <v>2.8620323945220748E-4</v>
      </c>
      <c r="E236" s="1">
        <f t="shared" si="80"/>
        <v>8.3952950239314205E-6</v>
      </c>
    </row>
    <row r="237" spans="1:19" x14ac:dyDescent="0.35">
      <c r="A237" s="1" t="s">
        <v>30</v>
      </c>
      <c r="B237" s="1">
        <f t="shared" si="69"/>
        <v>24</v>
      </c>
      <c r="C237" s="1">
        <f t="shared" si="81"/>
        <v>1.3317561702652506E-4</v>
      </c>
      <c r="D237" s="1">
        <f t="shared" si="80"/>
        <v>4.0356247583795476E-4</v>
      </c>
      <c r="E237" s="1">
        <f t="shared" si="80"/>
        <v>1.1837832624580006E-5</v>
      </c>
    </row>
    <row r="238" spans="1:19" x14ac:dyDescent="0.35">
      <c r="A238" s="1" t="s">
        <v>30</v>
      </c>
      <c r="B238" s="1">
        <f t="shared" si="69"/>
        <v>25</v>
      </c>
      <c r="C238" s="1">
        <f t="shared" si="81"/>
        <v>1.7190416503382164E-4</v>
      </c>
      <c r="D238" s="1">
        <f t="shared" si="80"/>
        <v>5.2092171222370193E-4</v>
      </c>
      <c r="E238" s="1">
        <f t="shared" si="80"/>
        <v>1.528037022522859E-5</v>
      </c>
      <c r="F238" s="1">
        <f>F$243/$K220</f>
        <v>1.7190416503382164E-4</v>
      </c>
      <c r="G238" s="1">
        <f>G$243/$K220</f>
        <v>5.2092171222370193E-4</v>
      </c>
      <c r="H238" s="1">
        <f>H$243/$K220</f>
        <v>1.528037022522859E-5</v>
      </c>
    </row>
    <row r="239" spans="1:19" x14ac:dyDescent="0.35">
      <c r="A239" s="1" t="s">
        <v>30</v>
      </c>
      <c r="B239" s="1">
        <f t="shared" si="69"/>
        <v>26</v>
      </c>
      <c r="C239" s="1">
        <f>F$238+(($B239-$B$238)/($B$243-$B$238))*(F$243-F$238)</f>
        <v>2.3652333202705731E-4</v>
      </c>
      <c r="D239" s="1">
        <f t="shared" ref="D239:E243" si="82">G$238+(($B239-$B$238)/($B$243-$B$238))*(G$243-G$238)</f>
        <v>7.1673736977896153E-4</v>
      </c>
      <c r="E239" s="1">
        <f t="shared" si="82"/>
        <v>2.1024296180182872E-5</v>
      </c>
    </row>
    <row r="240" spans="1:19" x14ac:dyDescent="0.35">
      <c r="A240" s="1" t="s">
        <v>30</v>
      </c>
      <c r="B240" s="1">
        <f t="shared" si="69"/>
        <v>27</v>
      </c>
      <c r="C240" s="1">
        <f t="shared" ref="C240:C243" si="83">F$238+(($B240-$B$238)/($B$243-$B$238))*(F$243-F$238)</f>
        <v>3.0114249902029298E-4</v>
      </c>
      <c r="D240" s="1">
        <f t="shared" si="82"/>
        <v>9.1255302733422112E-4</v>
      </c>
      <c r="E240" s="1">
        <f t="shared" si="82"/>
        <v>2.6768222135137153E-5</v>
      </c>
    </row>
    <row r="241" spans="1:8" x14ac:dyDescent="0.35">
      <c r="A241" s="1" t="s">
        <v>30</v>
      </c>
      <c r="B241" s="1">
        <f t="shared" si="69"/>
        <v>28</v>
      </c>
      <c r="C241" s="1">
        <f t="shared" si="83"/>
        <v>3.6576166601352865E-4</v>
      </c>
      <c r="D241" s="1">
        <f t="shared" si="82"/>
        <v>1.1083686848894808E-3</v>
      </c>
      <c r="E241" s="1">
        <f t="shared" si="82"/>
        <v>3.2512148090091435E-5</v>
      </c>
    </row>
    <row r="242" spans="1:8" x14ac:dyDescent="0.35">
      <c r="A242" s="1" t="s">
        <v>30</v>
      </c>
      <c r="B242" s="1">
        <f t="shared" si="69"/>
        <v>29</v>
      </c>
      <c r="C242" s="1">
        <f t="shared" si="83"/>
        <v>4.3038083300676433E-4</v>
      </c>
      <c r="D242" s="1">
        <f t="shared" si="82"/>
        <v>1.3041843424447404E-3</v>
      </c>
      <c r="E242" s="1">
        <f t="shared" si="82"/>
        <v>3.8256074045045717E-5</v>
      </c>
    </row>
    <row r="243" spans="1:8" x14ac:dyDescent="0.35">
      <c r="A243" s="1" t="s">
        <v>30</v>
      </c>
      <c r="B243" s="1">
        <f t="shared" si="69"/>
        <v>30</v>
      </c>
      <c r="C243" s="1">
        <f t="shared" si="83"/>
        <v>4.95E-4</v>
      </c>
      <c r="D243" s="1">
        <f t="shared" si="82"/>
        <v>1.5E-3</v>
      </c>
      <c r="E243" s="1">
        <f t="shared" si="82"/>
        <v>4.3999999999999999E-5</v>
      </c>
      <c r="F243" s="7">
        <v>4.95E-4</v>
      </c>
      <c r="G243" s="7">
        <v>1.5E-3</v>
      </c>
      <c r="H243" s="7">
        <v>4.3999999999999999E-5</v>
      </c>
    </row>
    <row r="244" spans="1:8" x14ac:dyDescent="0.35">
      <c r="A244" s="1" t="s">
        <v>30</v>
      </c>
      <c r="B244" s="1">
        <f t="shared" si="69"/>
        <v>31</v>
      </c>
      <c r="C244" s="1">
        <f>F$243+(($B244-$B$243)/($B$247-$B$243))*(F$247-F$243)</f>
        <v>4.7047549891627232E-4</v>
      </c>
      <c r="D244" s="1">
        <f t="shared" ref="D244:E247" si="84">G$243+(($B244-$B$243)/($B$247-$B$243))*(G$247-G$243)</f>
        <v>1.42568333004931E-3</v>
      </c>
      <c r="E244" s="1">
        <f t="shared" si="84"/>
        <v>4.1820044348113096E-5</v>
      </c>
    </row>
    <row r="245" spans="1:8" x14ac:dyDescent="0.35">
      <c r="A245" s="1" t="s">
        <v>30</v>
      </c>
      <c r="B245" s="1">
        <f t="shared" si="69"/>
        <v>32</v>
      </c>
      <c r="C245" s="1">
        <f t="shared" ref="C245:C247" si="85">F$243+(($B245-$B$243)/($B$247-$B$243))*(F$247-F$243)</f>
        <v>4.4595099783254464E-4</v>
      </c>
      <c r="D245" s="1">
        <f t="shared" si="84"/>
        <v>1.3513666600986202E-3</v>
      </c>
      <c r="E245" s="1">
        <f t="shared" si="84"/>
        <v>3.9640088696226192E-5</v>
      </c>
    </row>
    <row r="246" spans="1:8" x14ac:dyDescent="0.35">
      <c r="A246" s="1" t="s">
        <v>30</v>
      </c>
      <c r="B246" s="1">
        <f t="shared" si="69"/>
        <v>33</v>
      </c>
      <c r="C246" s="1">
        <f t="shared" si="85"/>
        <v>4.2142649674881697E-4</v>
      </c>
      <c r="D246" s="1">
        <f t="shared" si="84"/>
        <v>1.2770499901479304E-3</v>
      </c>
      <c r="E246" s="1">
        <f t="shared" si="84"/>
        <v>3.7460133044339282E-5</v>
      </c>
    </row>
    <row r="247" spans="1:8" x14ac:dyDescent="0.35">
      <c r="A247" s="1" t="s">
        <v>30</v>
      </c>
      <c r="B247" s="1">
        <f t="shared" si="69"/>
        <v>34</v>
      </c>
      <c r="C247" s="1">
        <f t="shared" si="85"/>
        <v>3.9690199566508929E-4</v>
      </c>
      <c r="D247" s="1">
        <f t="shared" si="84"/>
        <v>1.2027333201972404E-3</v>
      </c>
      <c r="E247" s="1">
        <f t="shared" si="84"/>
        <v>3.5280177392452379E-5</v>
      </c>
      <c r="F247" s="1">
        <f>F$243/$K222</f>
        <v>3.9690199566508929E-4</v>
      </c>
      <c r="G247" s="1">
        <f>G$243/$K222</f>
        <v>1.2027333201972404E-3</v>
      </c>
      <c r="H247" s="1">
        <f>H$243/$K222</f>
        <v>3.5280177392452379E-5</v>
      </c>
    </row>
    <row r="248" spans="1:8" x14ac:dyDescent="0.35">
      <c r="A248" s="1" t="s">
        <v>30</v>
      </c>
      <c r="B248" s="1">
        <f>B247+1</f>
        <v>35</v>
      </c>
      <c r="C248" s="1">
        <f>F$247+(($B248-$B$247)/($B$251-$B$247))*(F$251-F$247)</f>
        <v>3.2473040389986274E-4</v>
      </c>
      <c r="D248" s="1">
        <f t="shared" ref="D248:E251" si="86">G$247+(($B248-$B$247)/($B$251-$B$247))*(G$251-G$247)</f>
        <v>9.8403152696928094E-4</v>
      </c>
      <c r="E248" s="1">
        <f t="shared" si="86"/>
        <v>2.8864924791098907E-5</v>
      </c>
    </row>
    <row r="249" spans="1:8" x14ac:dyDescent="0.35">
      <c r="A249" s="1" t="s">
        <v>30</v>
      </c>
      <c r="B249" s="1">
        <f t="shared" si="69"/>
        <v>36</v>
      </c>
      <c r="C249" s="1">
        <f t="shared" ref="C249:C251" si="87">F$247+(($B249-$B$247)/($B$251-$B$247))*(F$251-F$247)</f>
        <v>2.5255881213463613E-4</v>
      </c>
      <c r="D249" s="1">
        <f t="shared" si="86"/>
        <v>7.6532973374132175E-4</v>
      </c>
      <c r="E249" s="1">
        <f t="shared" si="86"/>
        <v>2.2449672189745436E-5</v>
      </c>
    </row>
    <row r="250" spans="1:8" x14ac:dyDescent="0.35">
      <c r="A250" s="1" t="s">
        <v>30</v>
      </c>
      <c r="B250" s="1">
        <f t="shared" si="69"/>
        <v>37</v>
      </c>
      <c r="C250" s="1">
        <f t="shared" si="87"/>
        <v>1.8038722036940955E-4</v>
      </c>
      <c r="D250" s="1">
        <f t="shared" si="86"/>
        <v>5.4662794051336234E-4</v>
      </c>
      <c r="E250" s="1">
        <f t="shared" si="86"/>
        <v>1.6034419588391961E-5</v>
      </c>
    </row>
    <row r="251" spans="1:8" x14ac:dyDescent="0.35">
      <c r="A251" s="1" t="s">
        <v>30</v>
      </c>
      <c r="B251" s="1">
        <f t="shared" si="69"/>
        <v>38</v>
      </c>
      <c r="C251" s="1">
        <f t="shared" si="87"/>
        <v>1.0821562860418297E-4</v>
      </c>
      <c r="D251" s="1">
        <f t="shared" si="86"/>
        <v>3.2792614728540303E-4</v>
      </c>
      <c r="E251" s="1">
        <f t="shared" si="86"/>
        <v>9.6191669870384891E-6</v>
      </c>
      <c r="F251" s="1">
        <f>F$243/$K223</f>
        <v>1.0821562860418299E-4</v>
      </c>
      <c r="G251" s="1">
        <f>G$243/$K223</f>
        <v>3.2792614728540303E-4</v>
      </c>
      <c r="H251" s="1">
        <f>H$243/$K223</f>
        <v>9.6191669870384891E-6</v>
      </c>
    </row>
    <row r="252" spans="1:8" x14ac:dyDescent="0.35">
      <c r="A252" s="1" t="s">
        <v>30</v>
      </c>
      <c r="B252" s="1">
        <f t="shared" si="69"/>
        <v>39</v>
      </c>
      <c r="C252" s="1">
        <f>F$251+(($B252-$B$251)/($B$256-$B$251))*(F$256-F$251)</f>
        <v>8.9259400299664896E-5</v>
      </c>
      <c r="D252" s="1">
        <f t="shared" ref="D252:E256" si="88">G$251+(($B252-$B$251)/($B$256-$B$251))*(G$256-G$251)</f>
        <v>2.7048303121110577E-4</v>
      </c>
      <c r="E252" s="1">
        <f t="shared" si="88"/>
        <v>7.934168915525768E-6</v>
      </c>
    </row>
    <row r="253" spans="1:8" x14ac:dyDescent="0.35">
      <c r="A253" s="1" t="s">
        <v>30</v>
      </c>
      <c r="B253" s="1">
        <f t="shared" si="69"/>
        <v>40</v>
      </c>
      <c r="C253" s="1">
        <f t="shared" ref="C253:C256" si="89">F$251+(($B253-$B$251)/($B$256-$B$251))*(F$256-F$251)</f>
        <v>7.0303171995146797E-5</v>
      </c>
      <c r="D253" s="1">
        <f t="shared" si="88"/>
        <v>2.1303991513680847E-4</v>
      </c>
      <c r="E253" s="1">
        <f t="shared" si="88"/>
        <v>6.2491708440130485E-6</v>
      </c>
    </row>
    <row r="254" spans="1:8" x14ac:dyDescent="0.35">
      <c r="A254" s="1" t="s">
        <v>30</v>
      </c>
      <c r="B254" s="1">
        <f t="shared" si="69"/>
        <v>41</v>
      </c>
      <c r="C254" s="1">
        <f t="shared" si="89"/>
        <v>5.1346943690628699E-5</v>
      </c>
      <c r="D254" s="1">
        <f t="shared" si="88"/>
        <v>1.5559679906251121E-4</v>
      </c>
      <c r="E254" s="1">
        <f t="shared" si="88"/>
        <v>4.564172772500329E-6</v>
      </c>
    </row>
    <row r="255" spans="1:8" x14ac:dyDescent="0.35">
      <c r="A255" s="1" t="s">
        <v>30</v>
      </c>
      <c r="B255" s="1">
        <f t="shared" si="69"/>
        <v>42</v>
      </c>
      <c r="C255" s="1">
        <f t="shared" si="89"/>
        <v>3.23907153861106E-5</v>
      </c>
      <c r="D255" s="1">
        <f t="shared" si="88"/>
        <v>9.8153682988213911E-5</v>
      </c>
      <c r="E255" s="1">
        <f t="shared" si="88"/>
        <v>2.8791747009876078E-6</v>
      </c>
    </row>
    <row r="256" spans="1:8" x14ac:dyDescent="0.35">
      <c r="A256" s="1" t="s">
        <v>30</v>
      </c>
      <c r="B256" s="1">
        <f t="shared" si="69"/>
        <v>43</v>
      </c>
      <c r="C256" s="1">
        <f t="shared" si="89"/>
        <v>1.3434487081592501E-5</v>
      </c>
      <c r="D256" s="1">
        <f t="shared" si="88"/>
        <v>4.0710566913916644E-5</v>
      </c>
      <c r="E256" s="1">
        <f t="shared" si="88"/>
        <v>1.1941766294748884E-6</v>
      </c>
      <c r="F256" s="1">
        <f>F$243/$K224</f>
        <v>1.3434487081592498E-5</v>
      </c>
      <c r="G256" s="1">
        <f>G$243/$K224</f>
        <v>4.0710566913916657E-5</v>
      </c>
      <c r="H256" s="1">
        <f>H$243/$K224</f>
        <v>1.1941766294748886E-6</v>
      </c>
    </row>
    <row r="257" spans="1:8" x14ac:dyDescent="0.35">
      <c r="A257" s="1" t="s">
        <v>30</v>
      </c>
      <c r="B257" s="1">
        <f t="shared" si="69"/>
        <v>44</v>
      </c>
      <c r="C257" s="1">
        <f>F$256+(($B257-$B$256)/($B$261-$B$256))*(F$261-F$256)</f>
        <v>1.1740262245304793E-5</v>
      </c>
      <c r="D257" s="1">
        <f t="shared" ref="D257:E263" si="90">G$256+(($B257-$B$256)/($B$261-$B$256))*(G$261-G$256)</f>
        <v>3.5576552258499374E-5</v>
      </c>
      <c r="E257" s="1">
        <f t="shared" si="90"/>
        <v>1.0435788662493149E-6</v>
      </c>
    </row>
    <row r="258" spans="1:8" x14ac:dyDescent="0.35">
      <c r="A258" s="1" t="s">
        <v>30</v>
      </c>
      <c r="B258" s="1">
        <f t="shared" si="69"/>
        <v>45</v>
      </c>
      <c r="C258" s="1">
        <f t="shared" ref="C258:C263" si="91">F$256+(($B258-$B$256)/($B$261-$B$256))*(F$261-F$256)</f>
        <v>1.004603740901709E-5</v>
      </c>
      <c r="D258" s="1">
        <f t="shared" si="90"/>
        <v>3.0442537603082088E-5</v>
      </c>
      <c r="E258" s="1">
        <f t="shared" si="90"/>
        <v>8.9298110302374119E-7</v>
      </c>
    </row>
    <row r="259" spans="1:8" x14ac:dyDescent="0.35">
      <c r="A259" s="1" t="s">
        <v>30</v>
      </c>
      <c r="B259" s="1">
        <f t="shared" si="69"/>
        <v>46</v>
      </c>
      <c r="C259" s="1">
        <f t="shared" si="91"/>
        <v>8.3518125727293874E-6</v>
      </c>
      <c r="D259" s="1">
        <f t="shared" si="90"/>
        <v>2.5308522947664805E-5</v>
      </c>
      <c r="E259" s="1">
        <f t="shared" si="90"/>
        <v>7.4238333979816772E-7</v>
      </c>
    </row>
    <row r="260" spans="1:8" x14ac:dyDescent="0.35">
      <c r="A260" s="1" t="s">
        <v>30</v>
      </c>
      <c r="B260" s="1">
        <f t="shared" si="69"/>
        <v>47</v>
      </c>
      <c r="C260" s="1">
        <f t="shared" si="91"/>
        <v>6.6575877364416819E-6</v>
      </c>
      <c r="D260" s="1">
        <f t="shared" si="90"/>
        <v>2.0174508292247519E-5</v>
      </c>
      <c r="E260" s="1">
        <f t="shared" si="90"/>
        <v>5.9178557657259393E-7</v>
      </c>
    </row>
    <row r="261" spans="1:8" x14ac:dyDescent="0.35">
      <c r="A261" s="1" t="s">
        <v>30</v>
      </c>
      <c r="B261" s="1">
        <f t="shared" si="69"/>
        <v>48</v>
      </c>
      <c r="C261" s="1">
        <f t="shared" si="91"/>
        <v>4.9633629001539782E-6</v>
      </c>
      <c r="D261" s="1">
        <f t="shared" si="90"/>
        <v>1.5040493636830236E-5</v>
      </c>
      <c r="E261" s="1">
        <f t="shared" si="90"/>
        <v>4.4118781334702035E-7</v>
      </c>
      <c r="F261" s="1">
        <f>F$243/$K225</f>
        <v>4.9633629001539782E-6</v>
      </c>
      <c r="G261" s="1">
        <f>G$243/$K225</f>
        <v>1.5040493636830238E-5</v>
      </c>
      <c r="H261" s="1">
        <f>H$243/$K225</f>
        <v>4.411878133470203E-7</v>
      </c>
    </row>
    <row r="262" spans="1:8" x14ac:dyDescent="0.35">
      <c r="A262" s="1" t="s">
        <v>30</v>
      </c>
      <c r="B262" s="1">
        <f t="shared" si="69"/>
        <v>49</v>
      </c>
      <c r="C262" s="1">
        <f t="shared" si="91"/>
        <v>3.2691380638662753E-6</v>
      </c>
      <c r="D262" s="1">
        <f t="shared" si="90"/>
        <v>9.9064789814129529E-6</v>
      </c>
      <c r="E262" s="1">
        <f t="shared" si="90"/>
        <v>2.9059005012144677E-7</v>
      </c>
    </row>
    <row r="263" spans="1:8" x14ac:dyDescent="0.35">
      <c r="A263" s="1" t="s">
        <v>30</v>
      </c>
      <c r="B263" s="1">
        <f t="shared" si="69"/>
        <v>50</v>
      </c>
      <c r="C263" s="1">
        <f t="shared" si="91"/>
        <v>1.5749132275785707E-6</v>
      </c>
      <c r="D263" s="1">
        <f t="shared" si="90"/>
        <v>4.77246432599567E-6</v>
      </c>
      <c r="E263" s="1">
        <f t="shared" si="90"/>
        <v>1.3999228689587319E-7</v>
      </c>
    </row>
    <row r="264" spans="1:8" x14ac:dyDescent="0.35">
      <c r="A264" s="1" t="s">
        <v>30</v>
      </c>
      <c r="B264" s="1">
        <f t="shared" si="69"/>
        <v>51</v>
      </c>
      <c r="C264" s="1">
        <v>1.57491E-4</v>
      </c>
      <c r="D264" s="1">
        <v>4.7699999999999999E-4</v>
      </c>
      <c r="E264" s="1">
        <v>1.4E-5</v>
      </c>
    </row>
    <row r="265" spans="1:8" x14ac:dyDescent="0.35">
      <c r="A265" s="1" t="s">
        <v>30</v>
      </c>
      <c r="B265" s="1">
        <f t="shared" si="69"/>
        <v>52</v>
      </c>
      <c r="C265" s="1">
        <v>1.57491E-4</v>
      </c>
      <c r="D265" s="1">
        <v>4.7699999999999999E-4</v>
      </c>
      <c r="E265" s="1">
        <v>1.4E-5</v>
      </c>
    </row>
    <row r="266" spans="1:8" x14ac:dyDescent="0.35">
      <c r="A266" s="1" t="s">
        <v>30</v>
      </c>
      <c r="B266" s="1">
        <f t="shared" si="69"/>
        <v>53</v>
      </c>
      <c r="C266" s="1">
        <v>1.57491E-4</v>
      </c>
      <c r="D266" s="1">
        <v>4.7699999999999999E-4</v>
      </c>
      <c r="E266" s="1">
        <v>1.4E-5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GRP</vt:lpstr>
      <vt:lpstr>Budget(1)</vt:lpstr>
      <vt:lpstr>Budget(2)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 Shams Eddin (Alumni)</cp:lastModifiedBy>
  <dcterms:created xsi:type="dcterms:W3CDTF">2020-02-12T03:32:05Z</dcterms:created>
  <dcterms:modified xsi:type="dcterms:W3CDTF">2025-01-24T01:27:38Z</dcterms:modified>
</cp:coreProperties>
</file>