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ou\Desktop\Le Sauveur 2\Devoirs maison\BUR-WEB\"/>
    </mc:Choice>
  </mc:AlternateContent>
  <xr:revisionPtr revIDLastSave="0" documentId="13_ncr:1_{6824E8B6-F0C6-43B5-A5F2-D8426E4DBA23}" xr6:coauthVersionLast="47" xr6:coauthVersionMax="47" xr10:uidLastSave="{00000000-0000-0000-0000-000000000000}"/>
  <bookViews>
    <workbookView xWindow="-120" yWindow="-120" windowWidth="29040" windowHeight="15840" activeTab="5" xr2:uid="{7FB0A6DC-2B24-447D-ADF2-72958BE9D022}"/>
  </bookViews>
  <sheets>
    <sheet name="Question 1" sheetId="1" r:id="rId1"/>
    <sheet name="Question 2-1" sheetId="16" r:id="rId2"/>
    <sheet name="Question 2-2" sheetId="18" r:id="rId3"/>
    <sheet name="Question 2-3" sheetId="20" r:id="rId4"/>
    <sheet name="Question 3" sheetId="8" r:id="rId5"/>
    <sheet name="Question 4" sheetId="9" r:id="rId6"/>
  </sheets>
  <definedNames>
    <definedName name="ID">'Question 3'!$A$2:$A$15</definedName>
    <definedName name="PT">'Question 3'!$D$2:$D$15</definedName>
    <definedName name="PU">'Question 3'!$B$2:$B$15</definedName>
    <definedName name="QTE">'Question 3'!$C$2:$C$15</definedName>
    <definedName name="Remise">'Question 3'!$E$2:$E$15</definedName>
    <definedName name="Total_a_payer">'Question 3'!#REF!</definedName>
    <definedName name="Val_Remise">'Question 3'!$F$2:$F$15</definedName>
  </definedNames>
  <calcPr calcId="191029"/>
  <pivotCaches>
    <pivotCache cacheId="0" r:id="rId7"/>
    <pivotCache cacheId="1" r:id="rId8"/>
    <pivotCache cacheId="2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9" l="1"/>
  <c r="C4" i="9"/>
  <c r="C5" i="9"/>
  <c r="C6" i="9"/>
  <c r="C7" i="9"/>
  <c r="C8" i="9"/>
  <c r="C9" i="9"/>
  <c r="C10" i="9"/>
  <c r="C11" i="9"/>
  <c r="C2" i="9"/>
  <c r="G20" i="8"/>
  <c r="G19" i="8"/>
  <c r="G17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2" i="8"/>
  <c r="E3" i="8" a="1"/>
  <c r="E3" i="8" s="1"/>
  <c r="E7" i="8" a="1"/>
  <c r="E7" i="8" s="1"/>
  <c r="F7" i="8" s="1"/>
  <c r="E13" i="8" a="1"/>
  <c r="E13" i="8" s="1"/>
  <c r="F13" i="8" s="1"/>
  <c r="D3" i="8"/>
  <c r="D4" i="8"/>
  <c r="E4" i="8" s="1" a="1"/>
  <c r="E4" i="8" s="1"/>
  <c r="D5" i="8"/>
  <c r="E5" i="8" s="1" a="1"/>
  <c r="E5" i="8" s="1"/>
  <c r="F5" i="8" s="1"/>
  <c r="D6" i="8"/>
  <c r="D7" i="8"/>
  <c r="D8" i="8"/>
  <c r="D9" i="8"/>
  <c r="D10" i="8"/>
  <c r="D11" i="8"/>
  <c r="D12" i="8"/>
  <c r="D13" i="8"/>
  <c r="D14" i="8"/>
  <c r="D15" i="8"/>
  <c r="D2" i="8"/>
  <c r="E12" i="8" l="1" a="1"/>
  <c r="E12" i="8" s="1"/>
  <c r="F12" i="8" s="1"/>
  <c r="E8" i="8" a="1"/>
  <c r="E8" i="8" s="1"/>
  <c r="F8" i="8" s="1"/>
  <c r="E15" i="8" a="1"/>
  <c r="E15" i="8" s="1"/>
  <c r="F15" i="8" s="1"/>
  <c r="E2" i="8" a="1"/>
  <c r="E2" i="8" s="1"/>
  <c r="F2" i="8" s="1"/>
  <c r="E11" i="8" a="1"/>
  <c r="E11" i="8" s="1"/>
  <c r="F11" i="8" s="1"/>
  <c r="E6" i="8" a="1"/>
  <c r="E6" i="8" s="1"/>
  <c r="F6" i="8" s="1"/>
  <c r="F4" i="8"/>
  <c r="E10" i="8" a="1"/>
  <c r="E10" i="8" s="1"/>
  <c r="F10" i="8" s="1"/>
  <c r="F3" i="8"/>
  <c r="E14" i="8" a="1"/>
  <c r="E14" i="8" s="1"/>
  <c r="F14" i="8" s="1"/>
  <c r="E9" i="8" a="1"/>
  <c r="E9" i="8" s="1"/>
  <c r="F9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<sst xmlns="http://schemas.openxmlformats.org/spreadsheetml/2006/main" count="137" uniqueCount="36">
  <si>
    <t>Ivy League Applicants</t>
  </si>
  <si>
    <t>Students</t>
  </si>
  <si>
    <t>Faculty</t>
  </si>
  <si>
    <t>University</t>
  </si>
  <si>
    <t>Arts</t>
  </si>
  <si>
    <t>Physics</t>
  </si>
  <si>
    <t>Economics</t>
  </si>
  <si>
    <t>Mathematics</t>
  </si>
  <si>
    <t>Psycology</t>
  </si>
  <si>
    <t>Yale</t>
  </si>
  <si>
    <t>Brown</t>
  </si>
  <si>
    <t>Dartmouth</t>
  </si>
  <si>
    <t>Harvard</t>
  </si>
  <si>
    <t>Columbia</t>
  </si>
  <si>
    <t>Cornell</t>
  </si>
  <si>
    <t>Princeton</t>
  </si>
  <si>
    <t>Penn State</t>
  </si>
  <si>
    <t>ID</t>
  </si>
  <si>
    <t>PU</t>
  </si>
  <si>
    <t>QTE</t>
  </si>
  <si>
    <t>PT</t>
  </si>
  <si>
    <t>Remise</t>
  </si>
  <si>
    <t>Val Remise</t>
  </si>
  <si>
    <t>Total a payer</t>
  </si>
  <si>
    <t>Total facture :</t>
  </si>
  <si>
    <t>TVA :</t>
  </si>
  <si>
    <t>Val TVA :</t>
  </si>
  <si>
    <t xml:space="preserve">TTC : </t>
  </si>
  <si>
    <t>Time(s)</t>
  </si>
  <si>
    <t>Distance (m)</t>
  </si>
  <si>
    <t>Speed (m/s)</t>
  </si>
  <si>
    <t>Row Labels</t>
  </si>
  <si>
    <t>Sum of Students</t>
  </si>
  <si>
    <t>Grand Total</t>
  </si>
  <si>
    <t>Column Labels</t>
  </si>
  <si>
    <t>Average of Students2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</si>
</sst>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[$DZD]_-;\-* #,##0.00\ [$DZD]_-;_-* &quot;-&quot;??\ [$DZD]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1557DB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5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right"/>
    </xf>
    <xf numFmtId="0" fontId="0" fillId="7" borderId="6" xfId="0" applyFill="1" applyBorder="1" applyAlignment="1">
      <alignment horizontal="right"/>
    </xf>
    <xf numFmtId="0" fontId="0" fillId="7" borderId="7" xfId="0" applyFill="1" applyBorder="1" applyAlignment="1">
      <alignment horizontal="right"/>
    </xf>
    <xf numFmtId="164" fontId="0" fillId="5" borderId="6" xfId="1" applyNumberFormat="1" applyFont="1" applyFill="1" applyBorder="1" applyAlignment="1">
      <alignment horizontal="center"/>
    </xf>
    <xf numFmtId="164" fontId="0" fillId="7" borderId="6" xfId="1" applyNumberFormat="1" applyFont="1" applyFill="1" applyBorder="1" applyAlignment="1">
      <alignment horizontal="center"/>
    </xf>
    <xf numFmtId="164" fontId="0" fillId="7" borderId="7" xfId="1" applyNumberFormat="1" applyFont="1" applyFill="1" applyBorder="1" applyAlignment="1">
      <alignment horizontal="center"/>
    </xf>
    <xf numFmtId="9" fontId="0" fillId="5" borderId="6" xfId="2" applyFont="1" applyFill="1" applyBorder="1" applyAlignment="1">
      <alignment horizontal="center"/>
    </xf>
    <xf numFmtId="9" fontId="0" fillId="7" borderId="6" xfId="2" applyFont="1" applyFill="1" applyBorder="1" applyAlignment="1">
      <alignment horizontal="center"/>
    </xf>
    <xf numFmtId="9" fontId="0" fillId="7" borderId="7" xfId="2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 vertical="center"/>
    </xf>
    <xf numFmtId="164" fontId="0" fillId="5" borderId="9" xfId="0" applyNumberFormat="1" applyFill="1" applyBorder="1" applyAlignment="1">
      <alignment horizontal="center"/>
    </xf>
    <xf numFmtId="164" fontId="0" fillId="7" borderId="9" xfId="0" applyNumberFormat="1" applyFill="1" applyBorder="1" applyAlignment="1">
      <alignment horizontal="center"/>
    </xf>
    <xf numFmtId="164" fontId="0" fillId="7" borderId="10" xfId="0" applyNumberFormat="1" applyFill="1" applyBorder="1" applyAlignment="1">
      <alignment horizontal="center"/>
    </xf>
    <xf numFmtId="164" fontId="0" fillId="5" borderId="6" xfId="1" applyNumberFormat="1" applyFont="1" applyFill="1" applyBorder="1" applyAlignment="1">
      <alignment horizontal="right"/>
    </xf>
    <xf numFmtId="164" fontId="0" fillId="7" borderId="6" xfId="1" applyNumberFormat="1" applyFont="1" applyFill="1" applyBorder="1" applyAlignment="1">
      <alignment horizontal="right"/>
    </xf>
    <xf numFmtId="164" fontId="0" fillId="7" borderId="7" xfId="1" applyNumberFormat="1" applyFont="1" applyFill="1" applyBorder="1" applyAlignment="1">
      <alignment horizontal="right"/>
    </xf>
    <xf numFmtId="164" fontId="0" fillId="0" borderId="3" xfId="0" applyNumberFormat="1" applyBorder="1"/>
    <xf numFmtId="9" fontId="0" fillId="0" borderId="4" xfId="0" applyNumberFormat="1" applyBorder="1"/>
    <xf numFmtId="164" fontId="0" fillId="0" borderId="4" xfId="0" applyNumberFormat="1" applyBorder="1"/>
    <xf numFmtId="164" fontId="8" fillId="7" borderId="12" xfId="0" applyNumberFormat="1" applyFont="1" applyFill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3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0" borderId="8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0" xfId="0" applyBorder="1" applyAlignment="1">
      <alignment horizontal="right"/>
    </xf>
    <xf numFmtId="0" fontId="0" fillId="0" borderId="2" xfId="0" applyBorder="1" applyAlignment="1">
      <alignment horizontal="righ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1557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7.3063104642742988E-2"/>
          <c:y val="0.12007904894241161"/>
          <c:w val="0.88920792308368857"/>
          <c:h val="0.60873811334330874"/>
        </c:manualLayout>
      </c:layout>
      <c:lineChart>
        <c:grouping val="standard"/>
        <c:varyColors val="0"/>
        <c:ser>
          <c:idx val="0"/>
          <c:order val="0"/>
          <c:tx>
            <c:strRef>
              <c:f>'Question 4'!$B$1</c:f>
              <c:strCache>
                <c:ptCount val="1"/>
                <c:pt idx="0">
                  <c:v>Distance (m)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'Question 4'!$B$2:$B$11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17</c:v>
                </c:pt>
                <c:pt idx="3">
                  <c:v>27</c:v>
                </c:pt>
                <c:pt idx="4">
                  <c:v>37</c:v>
                </c:pt>
                <c:pt idx="5">
                  <c:v>49</c:v>
                </c:pt>
                <c:pt idx="6">
                  <c:v>63</c:v>
                </c:pt>
                <c:pt idx="7">
                  <c:v>75</c:v>
                </c:pt>
                <c:pt idx="8">
                  <c:v>83</c:v>
                </c:pt>
                <c:pt idx="9">
                  <c:v>91</c:v>
                </c:pt>
              </c:numCache>
            </c:numRef>
          </c:cat>
          <c:val>
            <c:numRef>
              <c:f>'Question 4'!$C$2:$C$11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5.6666666666666661</c:v>
                </c:pt>
                <c:pt idx="3">
                  <c:v>6.75</c:v>
                </c:pt>
                <c:pt idx="4">
                  <c:v>7.4</c:v>
                </c:pt>
                <c:pt idx="5">
                  <c:v>8.1666666666666661</c:v>
                </c:pt>
                <c:pt idx="6">
                  <c:v>9</c:v>
                </c:pt>
                <c:pt idx="7">
                  <c:v>9.375</c:v>
                </c:pt>
                <c:pt idx="8">
                  <c:v>9.2222222222222214</c:v>
                </c:pt>
                <c:pt idx="9">
                  <c:v>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87-412A-8D51-10E4B0D91F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6656879"/>
        <c:axId val="1426661871"/>
      </c:lineChart>
      <c:catAx>
        <c:axId val="1426656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26661871"/>
        <c:crosses val="autoZero"/>
        <c:auto val="1"/>
        <c:lblAlgn val="ctr"/>
        <c:lblOffset val="100"/>
        <c:noMultiLvlLbl val="0"/>
      </c:catAx>
      <c:valAx>
        <c:axId val="1426661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26656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2117531604845698"/>
          <c:y val="0.86804752209712099"/>
          <c:w val="0.18194786744035837"/>
          <c:h val="6.61769337656322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6.9358705161854772E-2"/>
          <c:y val="0.15782407407407409"/>
          <c:w val="0.90286351706036749"/>
          <c:h val="0.61469289790103676"/>
        </c:manualLayout>
      </c:layout>
      <c:lineChart>
        <c:grouping val="standard"/>
        <c:varyColors val="0"/>
        <c:ser>
          <c:idx val="0"/>
          <c:order val="0"/>
          <c:tx>
            <c:strRef>
              <c:f>'Question 4'!$C$1</c:f>
              <c:strCache>
                <c:ptCount val="1"/>
                <c:pt idx="0">
                  <c:v>Speed (m/s)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'Question 4'!$C$2:$C$11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5.6666666666666661</c:v>
                </c:pt>
                <c:pt idx="3">
                  <c:v>6.75</c:v>
                </c:pt>
                <c:pt idx="4">
                  <c:v>7.4</c:v>
                </c:pt>
                <c:pt idx="5">
                  <c:v>8.1666666666666661</c:v>
                </c:pt>
                <c:pt idx="6">
                  <c:v>9</c:v>
                </c:pt>
                <c:pt idx="7">
                  <c:v>9.375</c:v>
                </c:pt>
                <c:pt idx="8">
                  <c:v>9.2222222222222214</c:v>
                </c:pt>
                <c:pt idx="9">
                  <c:v>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C7-4F42-9171-A20328509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1945695"/>
        <c:axId val="1491941535"/>
      </c:lineChart>
      <c:catAx>
        <c:axId val="1491945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91941535"/>
        <c:crosses val="autoZero"/>
        <c:auto val="1"/>
        <c:lblAlgn val="ctr"/>
        <c:lblOffset val="100"/>
        <c:noMultiLvlLbl val="0"/>
      </c:catAx>
      <c:valAx>
        <c:axId val="1491941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91945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9689544047469755"/>
          <c:y val="0.86817085917357673"/>
          <c:w val="0.1944600744520055"/>
          <c:h val="6.6372145959631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142873</xdr:colOff>
      <xdr:row>13</xdr:row>
      <xdr:rowOff>0</xdr:rowOff>
    </xdr:from>
    <xdr:to>
      <xdr:col>15</xdr:col>
      <xdr:colOff>142874</xdr:colOff>
      <xdr:row>30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0DA339C-E747-4358-0DB1-037E1154E6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13</xdr:row>
      <xdr:rowOff>9524</xdr:rowOff>
    </xdr:from>
    <xdr:to>
      <xdr:col>5</xdr:col>
      <xdr:colOff>9524</xdr:colOff>
      <xdr:row>29</xdr:row>
      <xdr:rowOff>190499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E5517DBC-63BE-1D18-2AF3-0E08F65B6D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rouk Bel" refreshedDate="45292.19692534722" createdVersion="7" refreshedVersion="7" minRefreshableVersion="3" recordCount="40" xr:uid="{EFE03AF5-62FE-4A13-977C-E36BE07C5CA9}">
  <cacheSource type="worksheet">
    <worksheetSource ref="A2:C42" sheet="Question 1"/>
  </cacheSource>
  <cacheFields count="3">
    <cacheField name="Students" numFmtId="0">
      <sharedItems containsSemiMixedTypes="0" containsString="0" containsNumber="1" containsInteger="1" minValue="135" maxValue="9567" count="37">
        <n v="591"/>
        <n v="9567"/>
        <n v="542"/>
        <n v="346"/>
        <n v="849"/>
        <n v="552"/>
        <n v="173"/>
        <n v="1355"/>
        <n v="193"/>
        <n v="615"/>
        <n v="1579"/>
        <n v="547"/>
        <n v="1687"/>
        <n v="972"/>
        <n v="234"/>
        <n v="151"/>
        <n v="1793"/>
        <n v="315"/>
        <n v="618"/>
        <n v="246"/>
        <n v="784"/>
        <n v="316"/>
        <n v="3155"/>
        <n v="318"/>
        <n v="608"/>
        <n v="561"/>
        <n v="357"/>
        <n v="1688"/>
        <n v="568"/>
        <n v="632"/>
        <n v="551"/>
        <n v="948"/>
        <n v="1358"/>
        <n v="135"/>
        <n v="158"/>
        <n v="1889"/>
        <n v="651"/>
      </sharedItems>
    </cacheField>
    <cacheField name="Faculty" numFmtId="0">
      <sharedItems count="5">
        <s v="Arts"/>
        <s v="Physics"/>
        <s v="Economics"/>
        <s v="Mathematics"/>
        <s v="Psycology"/>
      </sharedItems>
    </cacheField>
    <cacheField name="Universit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rouk Bel" refreshedDate="45292.201913888886" createdVersion="7" refreshedVersion="7" minRefreshableVersion="3" recordCount="40" xr:uid="{E351232A-0225-4B3A-A357-DD27D0AA43D0}">
  <cacheSource type="worksheet">
    <worksheetSource ref="A2:C42" sheet="Question 1"/>
  </cacheSource>
  <cacheFields count="3">
    <cacheField name="Students" numFmtId="0">
      <sharedItems containsSemiMixedTypes="0" containsString="0" containsNumber="1" containsInteger="1" minValue="135" maxValue="9567"/>
    </cacheField>
    <cacheField name="Faculty" numFmtId="0">
      <sharedItems/>
    </cacheField>
    <cacheField name="University" numFmtId="0">
      <sharedItems count="8">
        <s v="Yale"/>
        <s v="Brown"/>
        <s v="Dartmouth"/>
        <s v="Harvard"/>
        <s v="Columbia"/>
        <s v="Cornell"/>
        <s v="Princeton"/>
        <s v="Penn Stat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rouk Bel" refreshedDate="45292.202979282411" createdVersion="7" refreshedVersion="7" minRefreshableVersion="3" recordCount="40" xr:uid="{F83B7BBA-BEFE-4A74-BBB5-42237B7AD7C3}">
  <cacheSource type="worksheet">
    <worksheetSource ref="A2:C42" sheet="Question 1"/>
  </cacheSource>
  <cacheFields count="3">
    <cacheField name="Students" numFmtId="0">
      <sharedItems containsSemiMixedTypes="0" containsString="0" containsNumber="1" containsInteger="1" minValue="135" maxValue="9567" count="37">
        <n v="591"/>
        <n v="9567"/>
        <n v="542"/>
        <n v="346"/>
        <n v="849"/>
        <n v="552"/>
        <n v="173"/>
        <n v="1355"/>
        <n v="193"/>
        <n v="615"/>
        <n v="1579"/>
        <n v="547"/>
        <n v="1687"/>
        <n v="972"/>
        <n v="234"/>
        <n v="151"/>
        <n v="1793"/>
        <n v="315"/>
        <n v="618"/>
        <n v="246"/>
        <n v="784"/>
        <n v="316"/>
        <n v="3155"/>
        <n v="318"/>
        <n v="608"/>
        <n v="561"/>
        <n v="357"/>
        <n v="1688"/>
        <n v="568"/>
        <n v="632"/>
        <n v="551"/>
        <n v="948"/>
        <n v="1358"/>
        <n v="135"/>
        <n v="158"/>
        <n v="1889"/>
        <n v="651"/>
      </sharedItems>
    </cacheField>
    <cacheField name="Faculty" numFmtId="0">
      <sharedItems count="5">
        <s v="Arts"/>
        <s v="Physics"/>
        <s v="Economics"/>
        <s v="Mathematics"/>
        <s v="Psycology"/>
      </sharedItems>
    </cacheField>
    <cacheField name="University" numFmtId="0">
      <sharedItems count="8">
        <s v="Yale"/>
        <s v="Brown"/>
        <s v="Dartmouth"/>
        <s v="Harvard"/>
        <s v="Columbia"/>
        <s v="Cornell"/>
        <s v="Princeton"/>
        <s v="Penn Stat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x v="0"/>
    <x v="0"/>
    <s v="Yale"/>
  </r>
  <r>
    <x v="1"/>
    <x v="1"/>
    <s v="Brown"/>
  </r>
  <r>
    <x v="2"/>
    <x v="2"/>
    <s v="Dartmouth"/>
  </r>
  <r>
    <x v="3"/>
    <x v="2"/>
    <s v="Harvard"/>
  </r>
  <r>
    <x v="4"/>
    <x v="0"/>
    <s v="Columbia"/>
  </r>
  <r>
    <x v="5"/>
    <x v="2"/>
    <s v="Cornell"/>
  </r>
  <r>
    <x v="6"/>
    <x v="0"/>
    <s v="Harvard"/>
  </r>
  <r>
    <x v="7"/>
    <x v="0"/>
    <s v="Cornell"/>
  </r>
  <r>
    <x v="8"/>
    <x v="3"/>
    <s v="Princeton"/>
  </r>
  <r>
    <x v="9"/>
    <x v="3"/>
    <s v="Harvard"/>
  </r>
  <r>
    <x v="10"/>
    <x v="3"/>
    <s v="Brown"/>
  </r>
  <r>
    <x v="11"/>
    <x v="1"/>
    <s v="Dartmouth"/>
  </r>
  <r>
    <x v="12"/>
    <x v="4"/>
    <s v="Dartmouth"/>
  </r>
  <r>
    <x v="13"/>
    <x v="2"/>
    <s v="Brown"/>
  </r>
  <r>
    <x v="14"/>
    <x v="2"/>
    <s v="Penn State"/>
  </r>
  <r>
    <x v="15"/>
    <x v="4"/>
    <s v="Princeton"/>
  </r>
  <r>
    <x v="16"/>
    <x v="1"/>
    <s v="Columbia"/>
  </r>
  <r>
    <x v="17"/>
    <x v="4"/>
    <s v="Columbia"/>
  </r>
  <r>
    <x v="18"/>
    <x v="1"/>
    <s v="Cornell"/>
  </r>
  <r>
    <x v="19"/>
    <x v="1"/>
    <s v="Yale"/>
  </r>
  <r>
    <x v="20"/>
    <x v="1"/>
    <s v="Princeton"/>
  </r>
  <r>
    <x v="21"/>
    <x v="3"/>
    <s v="Dartmouth"/>
  </r>
  <r>
    <x v="22"/>
    <x v="0"/>
    <s v="Dartmouth"/>
  </r>
  <r>
    <x v="23"/>
    <x v="4"/>
    <s v="Penn State"/>
  </r>
  <r>
    <x v="24"/>
    <x v="2"/>
    <s v="Columbia"/>
  </r>
  <r>
    <x v="25"/>
    <x v="0"/>
    <s v="Princeton"/>
  </r>
  <r>
    <x v="26"/>
    <x v="4"/>
    <s v="Yale"/>
  </r>
  <r>
    <x v="27"/>
    <x v="3"/>
    <s v="Columbia"/>
  </r>
  <r>
    <x v="13"/>
    <x v="2"/>
    <s v="Princeton"/>
  </r>
  <r>
    <x v="28"/>
    <x v="1"/>
    <s v="Penn State"/>
  </r>
  <r>
    <x v="29"/>
    <x v="3"/>
    <s v="Penn State"/>
  </r>
  <r>
    <x v="30"/>
    <x v="4"/>
    <s v="Cornell"/>
  </r>
  <r>
    <x v="31"/>
    <x v="1"/>
    <s v="Harvard"/>
  </r>
  <r>
    <x v="32"/>
    <x v="0"/>
    <s v="Brown"/>
  </r>
  <r>
    <x v="33"/>
    <x v="0"/>
    <s v="Penn State"/>
  </r>
  <r>
    <x v="4"/>
    <x v="3"/>
    <s v="Yale"/>
  </r>
  <r>
    <x v="34"/>
    <x v="4"/>
    <s v="Harvard"/>
  </r>
  <r>
    <x v="35"/>
    <x v="3"/>
    <s v="Cornell"/>
  </r>
  <r>
    <x v="36"/>
    <x v="4"/>
    <s v="Brown"/>
  </r>
  <r>
    <x v="36"/>
    <x v="2"/>
    <s v="Yale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n v="591"/>
    <s v="Arts"/>
    <x v="0"/>
  </r>
  <r>
    <n v="9567"/>
    <s v="Physics"/>
    <x v="1"/>
  </r>
  <r>
    <n v="542"/>
    <s v="Economics"/>
    <x v="2"/>
  </r>
  <r>
    <n v="346"/>
    <s v="Economics"/>
    <x v="3"/>
  </r>
  <r>
    <n v="849"/>
    <s v="Arts"/>
    <x v="4"/>
  </r>
  <r>
    <n v="552"/>
    <s v="Economics"/>
    <x v="5"/>
  </r>
  <r>
    <n v="173"/>
    <s v="Arts"/>
    <x v="3"/>
  </r>
  <r>
    <n v="1355"/>
    <s v="Arts"/>
    <x v="5"/>
  </r>
  <r>
    <n v="193"/>
    <s v="Mathematics"/>
    <x v="6"/>
  </r>
  <r>
    <n v="615"/>
    <s v="Mathematics"/>
    <x v="3"/>
  </r>
  <r>
    <n v="1579"/>
    <s v="Mathematics"/>
    <x v="1"/>
  </r>
  <r>
    <n v="547"/>
    <s v="Physics"/>
    <x v="2"/>
  </r>
  <r>
    <n v="1687"/>
    <s v="Psycology"/>
    <x v="2"/>
  </r>
  <r>
    <n v="972"/>
    <s v="Economics"/>
    <x v="1"/>
  </r>
  <r>
    <n v="234"/>
    <s v="Economics"/>
    <x v="7"/>
  </r>
  <r>
    <n v="151"/>
    <s v="Psycology"/>
    <x v="6"/>
  </r>
  <r>
    <n v="1793"/>
    <s v="Physics"/>
    <x v="4"/>
  </r>
  <r>
    <n v="315"/>
    <s v="Psycology"/>
    <x v="4"/>
  </r>
  <r>
    <n v="618"/>
    <s v="Physics"/>
    <x v="5"/>
  </r>
  <r>
    <n v="246"/>
    <s v="Physics"/>
    <x v="0"/>
  </r>
  <r>
    <n v="784"/>
    <s v="Physics"/>
    <x v="6"/>
  </r>
  <r>
    <n v="316"/>
    <s v="Mathematics"/>
    <x v="2"/>
  </r>
  <r>
    <n v="3155"/>
    <s v="Arts"/>
    <x v="2"/>
  </r>
  <r>
    <n v="318"/>
    <s v="Psycology"/>
    <x v="7"/>
  </r>
  <r>
    <n v="608"/>
    <s v="Economics"/>
    <x v="4"/>
  </r>
  <r>
    <n v="561"/>
    <s v="Arts"/>
    <x v="6"/>
  </r>
  <r>
    <n v="357"/>
    <s v="Psycology"/>
    <x v="0"/>
  </r>
  <r>
    <n v="1688"/>
    <s v="Mathematics"/>
    <x v="4"/>
  </r>
  <r>
    <n v="972"/>
    <s v="Economics"/>
    <x v="6"/>
  </r>
  <r>
    <n v="568"/>
    <s v="Physics"/>
    <x v="7"/>
  </r>
  <r>
    <n v="632"/>
    <s v="Mathematics"/>
    <x v="7"/>
  </r>
  <r>
    <n v="551"/>
    <s v="Psycology"/>
    <x v="5"/>
  </r>
  <r>
    <n v="948"/>
    <s v="Physics"/>
    <x v="3"/>
  </r>
  <r>
    <n v="1358"/>
    <s v="Arts"/>
    <x v="1"/>
  </r>
  <r>
    <n v="135"/>
    <s v="Arts"/>
    <x v="7"/>
  </r>
  <r>
    <n v="849"/>
    <s v="Mathematics"/>
    <x v="0"/>
  </r>
  <r>
    <n v="158"/>
    <s v="Psycology"/>
    <x v="3"/>
  </r>
  <r>
    <n v="1889"/>
    <s v="Mathematics"/>
    <x v="5"/>
  </r>
  <r>
    <n v="651"/>
    <s v="Psycology"/>
    <x v="1"/>
  </r>
  <r>
    <n v="651"/>
    <s v="Economics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x v="0"/>
    <x v="0"/>
    <x v="0"/>
  </r>
  <r>
    <x v="1"/>
    <x v="1"/>
    <x v="1"/>
  </r>
  <r>
    <x v="2"/>
    <x v="2"/>
    <x v="2"/>
  </r>
  <r>
    <x v="3"/>
    <x v="2"/>
    <x v="3"/>
  </r>
  <r>
    <x v="4"/>
    <x v="0"/>
    <x v="4"/>
  </r>
  <r>
    <x v="5"/>
    <x v="2"/>
    <x v="5"/>
  </r>
  <r>
    <x v="6"/>
    <x v="0"/>
    <x v="3"/>
  </r>
  <r>
    <x v="7"/>
    <x v="0"/>
    <x v="5"/>
  </r>
  <r>
    <x v="8"/>
    <x v="3"/>
    <x v="6"/>
  </r>
  <r>
    <x v="9"/>
    <x v="3"/>
    <x v="3"/>
  </r>
  <r>
    <x v="10"/>
    <x v="3"/>
    <x v="1"/>
  </r>
  <r>
    <x v="11"/>
    <x v="1"/>
    <x v="2"/>
  </r>
  <r>
    <x v="12"/>
    <x v="4"/>
    <x v="2"/>
  </r>
  <r>
    <x v="13"/>
    <x v="2"/>
    <x v="1"/>
  </r>
  <r>
    <x v="14"/>
    <x v="2"/>
    <x v="7"/>
  </r>
  <r>
    <x v="15"/>
    <x v="4"/>
    <x v="6"/>
  </r>
  <r>
    <x v="16"/>
    <x v="1"/>
    <x v="4"/>
  </r>
  <r>
    <x v="17"/>
    <x v="4"/>
    <x v="4"/>
  </r>
  <r>
    <x v="18"/>
    <x v="1"/>
    <x v="5"/>
  </r>
  <r>
    <x v="19"/>
    <x v="1"/>
    <x v="0"/>
  </r>
  <r>
    <x v="20"/>
    <x v="1"/>
    <x v="6"/>
  </r>
  <r>
    <x v="21"/>
    <x v="3"/>
    <x v="2"/>
  </r>
  <r>
    <x v="22"/>
    <x v="0"/>
    <x v="2"/>
  </r>
  <r>
    <x v="23"/>
    <x v="4"/>
    <x v="7"/>
  </r>
  <r>
    <x v="24"/>
    <x v="2"/>
    <x v="4"/>
  </r>
  <r>
    <x v="25"/>
    <x v="0"/>
    <x v="6"/>
  </r>
  <r>
    <x v="26"/>
    <x v="4"/>
    <x v="0"/>
  </r>
  <r>
    <x v="27"/>
    <x v="3"/>
    <x v="4"/>
  </r>
  <r>
    <x v="13"/>
    <x v="2"/>
    <x v="6"/>
  </r>
  <r>
    <x v="28"/>
    <x v="1"/>
    <x v="7"/>
  </r>
  <r>
    <x v="29"/>
    <x v="3"/>
    <x v="7"/>
  </r>
  <r>
    <x v="30"/>
    <x v="4"/>
    <x v="5"/>
  </r>
  <r>
    <x v="31"/>
    <x v="1"/>
    <x v="3"/>
  </r>
  <r>
    <x v="32"/>
    <x v="0"/>
    <x v="1"/>
  </r>
  <r>
    <x v="33"/>
    <x v="0"/>
    <x v="7"/>
  </r>
  <r>
    <x v="4"/>
    <x v="3"/>
    <x v="0"/>
  </r>
  <r>
    <x v="34"/>
    <x v="4"/>
    <x v="3"/>
  </r>
  <r>
    <x v="35"/>
    <x v="3"/>
    <x v="5"/>
  </r>
  <r>
    <x v="36"/>
    <x v="4"/>
    <x v="1"/>
  </r>
  <r>
    <x v="36"/>
    <x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0FDA72-28CF-4948-A1E7-E259AFE21B8A}" name="PivotTable2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:C7" firstHeaderRow="0" firstDataRow="1" firstDataCol="1"/>
  <pivotFields count="3">
    <pivotField dataField="1" showAll="0">
      <items count="38">
        <item x="33"/>
        <item x="15"/>
        <item x="34"/>
        <item x="6"/>
        <item x="8"/>
        <item x="14"/>
        <item x="19"/>
        <item x="17"/>
        <item x="21"/>
        <item x="23"/>
        <item x="3"/>
        <item x="26"/>
        <item x="2"/>
        <item x="11"/>
        <item x="30"/>
        <item x="5"/>
        <item x="25"/>
        <item x="28"/>
        <item x="0"/>
        <item x="24"/>
        <item x="9"/>
        <item x="18"/>
        <item x="29"/>
        <item x="36"/>
        <item x="20"/>
        <item x="4"/>
        <item x="31"/>
        <item x="13"/>
        <item x="7"/>
        <item x="32"/>
        <item x="10"/>
        <item x="12"/>
        <item x="27"/>
        <item x="16"/>
        <item x="35"/>
        <item x="22"/>
        <item x="1"/>
        <item t="default"/>
      </items>
    </pivotField>
    <pivotField axis="axisRow" showAll="0">
      <items count="6">
        <item x="0"/>
        <item x="2"/>
        <item x="3"/>
        <item x="1"/>
        <item x="4"/>
        <item t="default"/>
      </items>
    </pivotField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tudents" fld="0" baseField="0" baseItem="0"/>
    <dataField name="Average of Students2" fld="0" subtotal="average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7A3B23-41FA-4AE2-A289-AE5D7C2128D0}" name="PivotTable23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:C10" firstHeaderRow="0" firstDataRow="1" firstDataCol="1"/>
  <pivotFields count="3">
    <pivotField dataField="1" showAll="0"/>
    <pivotField showAll="0"/>
    <pivotField axis="axisRow" showAll="0">
      <items count="9">
        <item x="1"/>
        <item x="4"/>
        <item x="5"/>
        <item x="2"/>
        <item x="3"/>
        <item x="7"/>
        <item x="6"/>
        <item x="0"/>
        <item t="default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tudents" fld="0" baseField="0" baseItem="0"/>
    <dataField name="Average of Students2" fld="0" subtotal="average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5955F2-65DB-4662-BF6B-1FA57ED619FC}" name="PivotTable25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:G11" firstHeaderRow="1" firstDataRow="2" firstDataCol="1"/>
  <pivotFields count="3">
    <pivotField dataField="1" showAll="0">
      <items count="38">
        <item x="33"/>
        <item x="15"/>
        <item x="34"/>
        <item x="6"/>
        <item x="8"/>
        <item x="14"/>
        <item x="19"/>
        <item x="17"/>
        <item x="21"/>
        <item x="23"/>
        <item x="3"/>
        <item x="26"/>
        <item x="2"/>
        <item x="11"/>
        <item x="30"/>
        <item x="5"/>
        <item x="25"/>
        <item x="28"/>
        <item x="0"/>
        <item x="24"/>
        <item x="9"/>
        <item x="18"/>
        <item x="29"/>
        <item x="36"/>
        <item x="20"/>
        <item x="4"/>
        <item x="31"/>
        <item x="13"/>
        <item x="7"/>
        <item x="32"/>
        <item x="10"/>
        <item x="12"/>
        <item x="27"/>
        <item x="16"/>
        <item x="35"/>
        <item x="22"/>
        <item x="1"/>
        <item t="default"/>
      </items>
    </pivotField>
    <pivotField axis="axisCol" showAll="0">
      <items count="6">
        <item x="0"/>
        <item x="2"/>
        <item x="3"/>
        <item x="1"/>
        <item x="4"/>
        <item t="default"/>
      </items>
    </pivotField>
    <pivotField axis="axisRow" showAll="0">
      <items count="9">
        <item x="1"/>
        <item x="4"/>
        <item x="5"/>
        <item x="2"/>
        <item x="3"/>
        <item x="7"/>
        <item x="6"/>
        <item x="0"/>
        <item t="default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Students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C0565-D445-455C-A6EB-A0CED5EB8689}">
  <dimension ref="A1:C42"/>
  <sheetViews>
    <sheetView topLeftCell="A2" zoomScale="85" zoomScaleNormal="85" workbookViewId="0">
      <selection activeCell="A4" sqref="A4"/>
    </sheetView>
  </sheetViews>
  <sheetFormatPr defaultColWidth="8.85546875" defaultRowHeight="15" x14ac:dyDescent="0.25"/>
  <cols>
    <col min="1" max="1" width="18.28515625" customWidth="1"/>
    <col min="2" max="2" width="32.5703125" customWidth="1"/>
    <col min="3" max="3" width="24.28515625" customWidth="1"/>
  </cols>
  <sheetData>
    <row r="1" spans="1:3" ht="47.25" customHeight="1" thickBot="1" x14ac:dyDescent="0.3">
      <c r="A1" s="35" t="s">
        <v>0</v>
      </c>
      <c r="B1" s="36"/>
      <c r="C1" s="36"/>
    </row>
    <row r="2" spans="1:3" ht="30.75" customHeight="1" thickBot="1" x14ac:dyDescent="0.3">
      <c r="A2" s="1" t="s">
        <v>1</v>
      </c>
      <c r="B2" s="1" t="s">
        <v>2</v>
      </c>
      <c r="C2" s="1" t="s">
        <v>3</v>
      </c>
    </row>
    <row r="3" spans="1:3" ht="15.75" thickBot="1" x14ac:dyDescent="0.3">
      <c r="A3" s="2">
        <v>591</v>
      </c>
      <c r="B3" s="3" t="s">
        <v>4</v>
      </c>
      <c r="C3" s="3" t="s">
        <v>9</v>
      </c>
    </row>
    <row r="4" spans="1:3" ht="15.75" thickBot="1" x14ac:dyDescent="0.3">
      <c r="A4" s="4">
        <v>9567</v>
      </c>
      <c r="B4" s="5" t="s">
        <v>5</v>
      </c>
      <c r="C4" s="5" t="s">
        <v>10</v>
      </c>
    </row>
    <row r="5" spans="1:3" ht="15.75" thickBot="1" x14ac:dyDescent="0.3">
      <c r="A5" s="2">
        <v>542</v>
      </c>
      <c r="B5" s="3" t="s">
        <v>6</v>
      </c>
      <c r="C5" s="3" t="s">
        <v>11</v>
      </c>
    </row>
    <row r="6" spans="1:3" ht="15.75" thickBot="1" x14ac:dyDescent="0.3">
      <c r="A6" s="4">
        <v>346</v>
      </c>
      <c r="B6" s="5" t="s">
        <v>6</v>
      </c>
      <c r="C6" s="5" t="s">
        <v>12</v>
      </c>
    </row>
    <row r="7" spans="1:3" ht="15.75" thickBot="1" x14ac:dyDescent="0.3">
      <c r="A7" s="2">
        <v>849</v>
      </c>
      <c r="B7" s="3" t="s">
        <v>4</v>
      </c>
      <c r="C7" s="3" t="s">
        <v>13</v>
      </c>
    </row>
    <row r="8" spans="1:3" ht="15.75" thickBot="1" x14ac:dyDescent="0.3">
      <c r="A8" s="4">
        <v>552</v>
      </c>
      <c r="B8" s="5" t="s">
        <v>6</v>
      </c>
      <c r="C8" s="5" t="s">
        <v>14</v>
      </c>
    </row>
    <row r="9" spans="1:3" ht="15.75" thickBot="1" x14ac:dyDescent="0.3">
      <c r="A9" s="2">
        <v>173</v>
      </c>
      <c r="B9" s="3" t="s">
        <v>4</v>
      </c>
      <c r="C9" s="3" t="s">
        <v>12</v>
      </c>
    </row>
    <row r="10" spans="1:3" ht="15.75" thickBot="1" x14ac:dyDescent="0.3">
      <c r="A10" s="4">
        <v>1355</v>
      </c>
      <c r="B10" s="5" t="s">
        <v>4</v>
      </c>
      <c r="C10" s="5" t="s">
        <v>14</v>
      </c>
    </row>
    <row r="11" spans="1:3" ht="15.75" thickBot="1" x14ac:dyDescent="0.3">
      <c r="A11" s="2">
        <v>193</v>
      </c>
      <c r="B11" s="3" t="s">
        <v>7</v>
      </c>
      <c r="C11" s="3" t="s">
        <v>15</v>
      </c>
    </row>
    <row r="12" spans="1:3" ht="15.75" thickBot="1" x14ac:dyDescent="0.3">
      <c r="A12" s="4">
        <v>615</v>
      </c>
      <c r="B12" s="5" t="s">
        <v>7</v>
      </c>
      <c r="C12" s="5" t="s">
        <v>12</v>
      </c>
    </row>
    <row r="13" spans="1:3" ht="15.75" thickBot="1" x14ac:dyDescent="0.3">
      <c r="A13" s="2">
        <v>1579</v>
      </c>
      <c r="B13" s="3" t="s">
        <v>7</v>
      </c>
      <c r="C13" s="3" t="s">
        <v>10</v>
      </c>
    </row>
    <row r="14" spans="1:3" ht="15.75" thickBot="1" x14ac:dyDescent="0.3">
      <c r="A14" s="4">
        <v>547</v>
      </c>
      <c r="B14" s="5" t="s">
        <v>5</v>
      </c>
      <c r="C14" s="5" t="s">
        <v>11</v>
      </c>
    </row>
    <row r="15" spans="1:3" ht="15.75" thickBot="1" x14ac:dyDescent="0.3">
      <c r="A15" s="2">
        <v>1687</v>
      </c>
      <c r="B15" s="3" t="s">
        <v>8</v>
      </c>
      <c r="C15" s="3" t="s">
        <v>11</v>
      </c>
    </row>
    <row r="16" spans="1:3" ht="15.75" thickBot="1" x14ac:dyDescent="0.3">
      <c r="A16" s="4">
        <v>972</v>
      </c>
      <c r="B16" s="5" t="s">
        <v>6</v>
      </c>
      <c r="C16" s="5" t="s">
        <v>10</v>
      </c>
    </row>
    <row r="17" spans="1:3" ht="15.75" thickBot="1" x14ac:dyDescent="0.3">
      <c r="A17" s="2">
        <v>234</v>
      </c>
      <c r="B17" s="3" t="s">
        <v>6</v>
      </c>
      <c r="C17" s="3" t="s">
        <v>16</v>
      </c>
    </row>
    <row r="18" spans="1:3" ht="15.75" thickBot="1" x14ac:dyDescent="0.3">
      <c r="A18" s="4">
        <v>151</v>
      </c>
      <c r="B18" s="5" t="s">
        <v>8</v>
      </c>
      <c r="C18" s="5" t="s">
        <v>15</v>
      </c>
    </row>
    <row r="19" spans="1:3" ht="15.75" thickBot="1" x14ac:dyDescent="0.3">
      <c r="A19" s="2">
        <v>1793</v>
      </c>
      <c r="B19" s="3" t="s">
        <v>5</v>
      </c>
      <c r="C19" s="3" t="s">
        <v>13</v>
      </c>
    </row>
    <row r="20" spans="1:3" ht="15.75" thickBot="1" x14ac:dyDescent="0.3">
      <c r="A20" s="4">
        <v>315</v>
      </c>
      <c r="B20" s="5" t="s">
        <v>8</v>
      </c>
      <c r="C20" s="5" t="s">
        <v>13</v>
      </c>
    </row>
    <row r="21" spans="1:3" ht="15.75" thickBot="1" x14ac:dyDescent="0.3">
      <c r="A21" s="2">
        <v>618</v>
      </c>
      <c r="B21" s="3" t="s">
        <v>5</v>
      </c>
      <c r="C21" s="3" t="s">
        <v>14</v>
      </c>
    </row>
    <row r="22" spans="1:3" ht="15.75" thickBot="1" x14ac:dyDescent="0.3">
      <c r="A22" s="4">
        <v>246</v>
      </c>
      <c r="B22" s="5" t="s">
        <v>5</v>
      </c>
      <c r="C22" s="5" t="s">
        <v>9</v>
      </c>
    </row>
    <row r="23" spans="1:3" ht="15.75" thickBot="1" x14ac:dyDescent="0.3">
      <c r="A23" s="2">
        <v>784</v>
      </c>
      <c r="B23" s="3" t="s">
        <v>5</v>
      </c>
      <c r="C23" s="3" t="s">
        <v>15</v>
      </c>
    </row>
    <row r="24" spans="1:3" ht="15.75" thickBot="1" x14ac:dyDescent="0.3">
      <c r="A24" s="4">
        <v>316</v>
      </c>
      <c r="B24" s="5" t="s">
        <v>7</v>
      </c>
      <c r="C24" s="5" t="s">
        <v>11</v>
      </c>
    </row>
    <row r="25" spans="1:3" ht="15.75" thickBot="1" x14ac:dyDescent="0.3">
      <c r="A25" s="2">
        <v>3155</v>
      </c>
      <c r="B25" s="3" t="s">
        <v>4</v>
      </c>
      <c r="C25" s="3" t="s">
        <v>11</v>
      </c>
    </row>
    <row r="26" spans="1:3" ht="15.75" thickBot="1" x14ac:dyDescent="0.3">
      <c r="A26" s="4">
        <v>318</v>
      </c>
      <c r="B26" s="5" t="s">
        <v>8</v>
      </c>
      <c r="C26" s="5" t="s">
        <v>16</v>
      </c>
    </row>
    <row r="27" spans="1:3" ht="15.75" thickBot="1" x14ac:dyDescent="0.3">
      <c r="A27" s="2">
        <v>608</v>
      </c>
      <c r="B27" s="3" t="s">
        <v>6</v>
      </c>
      <c r="C27" s="3" t="s">
        <v>13</v>
      </c>
    </row>
    <row r="28" spans="1:3" ht="15.75" thickBot="1" x14ac:dyDescent="0.3">
      <c r="A28" s="4">
        <v>561</v>
      </c>
      <c r="B28" s="5" t="s">
        <v>4</v>
      </c>
      <c r="C28" s="5" t="s">
        <v>15</v>
      </c>
    </row>
    <row r="29" spans="1:3" ht="15.75" thickBot="1" x14ac:dyDescent="0.3">
      <c r="A29" s="2">
        <v>357</v>
      </c>
      <c r="B29" s="3" t="s">
        <v>8</v>
      </c>
      <c r="C29" s="3" t="s">
        <v>9</v>
      </c>
    </row>
    <row r="30" spans="1:3" ht="15.75" thickBot="1" x14ac:dyDescent="0.3">
      <c r="A30" s="4">
        <v>1688</v>
      </c>
      <c r="B30" s="5" t="s">
        <v>7</v>
      </c>
      <c r="C30" s="5" t="s">
        <v>13</v>
      </c>
    </row>
    <row r="31" spans="1:3" ht="15.75" thickBot="1" x14ac:dyDescent="0.3">
      <c r="A31" s="2">
        <v>972</v>
      </c>
      <c r="B31" s="3" t="s">
        <v>6</v>
      </c>
      <c r="C31" s="3" t="s">
        <v>15</v>
      </c>
    </row>
    <row r="32" spans="1:3" ht="15.75" thickBot="1" x14ac:dyDescent="0.3">
      <c r="A32" s="4">
        <v>568</v>
      </c>
      <c r="B32" s="5" t="s">
        <v>5</v>
      </c>
      <c r="C32" s="5" t="s">
        <v>16</v>
      </c>
    </row>
    <row r="33" spans="1:3" ht="15.75" thickBot="1" x14ac:dyDescent="0.3">
      <c r="A33" s="2">
        <v>632</v>
      </c>
      <c r="B33" s="3" t="s">
        <v>7</v>
      </c>
      <c r="C33" s="3" t="s">
        <v>16</v>
      </c>
    </row>
    <row r="34" spans="1:3" ht="15.75" thickBot="1" x14ac:dyDescent="0.3">
      <c r="A34" s="4">
        <v>551</v>
      </c>
      <c r="B34" s="5" t="s">
        <v>8</v>
      </c>
      <c r="C34" s="5" t="s">
        <v>14</v>
      </c>
    </row>
    <row r="35" spans="1:3" ht="15.75" thickBot="1" x14ac:dyDescent="0.3">
      <c r="A35" s="2">
        <v>948</v>
      </c>
      <c r="B35" s="3" t="s">
        <v>5</v>
      </c>
      <c r="C35" s="3" t="s">
        <v>12</v>
      </c>
    </row>
    <row r="36" spans="1:3" ht="15.75" thickBot="1" x14ac:dyDescent="0.3">
      <c r="A36" s="4">
        <v>1358</v>
      </c>
      <c r="B36" s="5" t="s">
        <v>4</v>
      </c>
      <c r="C36" s="5" t="s">
        <v>10</v>
      </c>
    </row>
    <row r="37" spans="1:3" ht="15.75" thickBot="1" x14ac:dyDescent="0.3">
      <c r="A37" s="2">
        <v>135</v>
      </c>
      <c r="B37" s="3" t="s">
        <v>4</v>
      </c>
      <c r="C37" s="3" t="s">
        <v>16</v>
      </c>
    </row>
    <row r="38" spans="1:3" ht="15.75" thickBot="1" x14ac:dyDescent="0.3">
      <c r="A38" s="4">
        <v>849</v>
      </c>
      <c r="B38" s="5" t="s">
        <v>7</v>
      </c>
      <c r="C38" s="5" t="s">
        <v>9</v>
      </c>
    </row>
    <row r="39" spans="1:3" ht="15.75" thickBot="1" x14ac:dyDescent="0.3">
      <c r="A39" s="2">
        <v>158</v>
      </c>
      <c r="B39" s="3" t="s">
        <v>8</v>
      </c>
      <c r="C39" s="3" t="s">
        <v>12</v>
      </c>
    </row>
    <row r="40" spans="1:3" ht="15.75" thickBot="1" x14ac:dyDescent="0.3">
      <c r="A40" s="4">
        <v>1889</v>
      </c>
      <c r="B40" s="5" t="s">
        <v>7</v>
      </c>
      <c r="C40" s="5" t="s">
        <v>14</v>
      </c>
    </row>
    <row r="41" spans="1:3" ht="15.75" thickBot="1" x14ac:dyDescent="0.3">
      <c r="A41" s="2">
        <v>651</v>
      </c>
      <c r="B41" s="3" t="s">
        <v>8</v>
      </c>
      <c r="C41" s="3" t="s">
        <v>10</v>
      </c>
    </row>
    <row r="42" spans="1:3" ht="15.75" thickBot="1" x14ac:dyDescent="0.3">
      <c r="A42" s="4">
        <v>651</v>
      </c>
      <c r="B42" s="5" t="s">
        <v>6</v>
      </c>
      <c r="C42" s="5" t="s">
        <v>9</v>
      </c>
    </row>
  </sheetData>
  <mergeCells count="1">
    <mergeCell ref="A1:C1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A11A5-FEB8-4EC1-A6D2-A79496C33F9B}">
  <dimension ref="A1:C7"/>
  <sheetViews>
    <sheetView workbookViewId="0"/>
  </sheetViews>
  <sheetFormatPr defaultColWidth="8.85546875" defaultRowHeight="15" x14ac:dyDescent="0.25"/>
  <cols>
    <col min="1" max="1" width="20.28515625" customWidth="1"/>
    <col min="2" max="2" width="21.140625" customWidth="1"/>
    <col min="3" max="3" width="20.140625" bestFit="1" customWidth="1"/>
    <col min="4" max="37" width="16.28515625" bestFit="1" customWidth="1"/>
    <col min="38" max="38" width="11.28515625" bestFit="1" customWidth="1"/>
  </cols>
  <sheetData>
    <row r="1" spans="1:3" x14ac:dyDescent="0.25">
      <c r="A1" s="33" t="s">
        <v>31</v>
      </c>
      <c r="B1" t="s">
        <v>32</v>
      </c>
      <c r="C1" t="s">
        <v>35</v>
      </c>
    </row>
    <row r="2" spans="1:3" x14ac:dyDescent="0.25">
      <c r="A2" s="34" t="s">
        <v>4</v>
      </c>
      <c r="B2">
        <v>8177</v>
      </c>
      <c r="C2">
        <v>1022.125</v>
      </c>
    </row>
    <row r="3" spans="1:3" x14ac:dyDescent="0.25">
      <c r="A3" s="34" t="s">
        <v>6</v>
      </c>
      <c r="B3">
        <v>4877</v>
      </c>
      <c r="C3">
        <v>609.625</v>
      </c>
    </row>
    <row r="4" spans="1:3" x14ac:dyDescent="0.25">
      <c r="A4" s="34" t="s">
        <v>7</v>
      </c>
      <c r="B4">
        <v>7761</v>
      </c>
      <c r="C4">
        <v>970.125</v>
      </c>
    </row>
    <row r="5" spans="1:3" x14ac:dyDescent="0.25">
      <c r="A5" s="34" t="s">
        <v>5</v>
      </c>
      <c r="B5">
        <v>15071</v>
      </c>
      <c r="C5">
        <v>1883.875</v>
      </c>
    </row>
    <row r="6" spans="1:3" x14ac:dyDescent="0.25">
      <c r="A6" s="34" t="s">
        <v>8</v>
      </c>
      <c r="B6">
        <v>4188</v>
      </c>
      <c r="C6">
        <v>523.5</v>
      </c>
    </row>
    <row r="7" spans="1:3" x14ac:dyDescent="0.25">
      <c r="A7" s="34" t="s">
        <v>33</v>
      </c>
      <c r="B7">
        <v>40074</v>
      </c>
      <c r="C7">
        <v>1001.85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EDA84-E851-42BB-9B34-FEA161715E5C}">
  <dimension ref="A1:C10"/>
  <sheetViews>
    <sheetView workbookViewId="0">
      <selection activeCell="A2" sqref="A2:A9"/>
      <pivotSelection pane="bottomRight" showHeader="1" axis="axisRow" activeRow="9" previousRow="9" click="1" r:id="rId1">
        <pivotArea dataOnly="0" labelOnly="1" fieldPosition="0">
          <references count="1">
            <reference field="2" count="0"/>
          </references>
        </pivotArea>
      </pivotSelection>
    </sheetView>
  </sheetViews>
  <sheetFormatPr defaultColWidth="8.85546875" defaultRowHeight="15" x14ac:dyDescent="0.25"/>
  <cols>
    <col min="1" max="1" width="21.7109375" customWidth="1"/>
    <col min="2" max="2" width="20.28515625" customWidth="1"/>
    <col min="3" max="3" width="21.42578125" customWidth="1"/>
  </cols>
  <sheetData>
    <row r="1" spans="1:3" x14ac:dyDescent="0.25">
      <c r="A1" s="33" t="s">
        <v>31</v>
      </c>
      <c r="B1" t="s">
        <v>32</v>
      </c>
      <c r="C1" t="s">
        <v>35</v>
      </c>
    </row>
    <row r="2" spans="1:3" x14ac:dyDescent="0.25">
      <c r="A2" s="34" t="s">
        <v>10</v>
      </c>
      <c r="B2">
        <v>14127</v>
      </c>
      <c r="C2">
        <v>2825.4</v>
      </c>
    </row>
    <row r="3" spans="1:3" x14ac:dyDescent="0.25">
      <c r="A3" s="34" t="s">
        <v>13</v>
      </c>
      <c r="B3">
        <v>5253</v>
      </c>
      <c r="C3">
        <v>1050.5999999999999</v>
      </c>
    </row>
    <row r="4" spans="1:3" x14ac:dyDescent="0.25">
      <c r="A4" s="34" t="s">
        <v>14</v>
      </c>
      <c r="B4">
        <v>4965</v>
      </c>
      <c r="C4">
        <v>993</v>
      </c>
    </row>
    <row r="5" spans="1:3" x14ac:dyDescent="0.25">
      <c r="A5" s="34" t="s">
        <v>11</v>
      </c>
      <c r="B5">
        <v>6247</v>
      </c>
      <c r="C5">
        <v>1249.4000000000001</v>
      </c>
    </row>
    <row r="6" spans="1:3" x14ac:dyDescent="0.25">
      <c r="A6" s="34" t="s">
        <v>12</v>
      </c>
      <c r="B6">
        <v>2240</v>
      </c>
      <c r="C6">
        <v>448</v>
      </c>
    </row>
    <row r="7" spans="1:3" x14ac:dyDescent="0.25">
      <c r="A7" s="34" t="s">
        <v>16</v>
      </c>
      <c r="B7">
        <v>1887</v>
      </c>
      <c r="C7">
        <v>377.4</v>
      </c>
    </row>
    <row r="8" spans="1:3" x14ac:dyDescent="0.25">
      <c r="A8" s="34" t="s">
        <v>15</v>
      </c>
      <c r="B8">
        <v>2661</v>
      </c>
      <c r="C8">
        <v>532.20000000000005</v>
      </c>
    </row>
    <row r="9" spans="1:3" x14ac:dyDescent="0.25">
      <c r="A9" s="34" t="s">
        <v>9</v>
      </c>
      <c r="B9">
        <v>2694</v>
      </c>
      <c r="C9">
        <v>538.79999999999995</v>
      </c>
    </row>
    <row r="10" spans="1:3" x14ac:dyDescent="0.25">
      <c r="A10" s="34" t="s">
        <v>33</v>
      </c>
      <c r="B10">
        <v>40074</v>
      </c>
      <c r="C10">
        <v>1001.85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758AA-8E54-4EF9-BF2B-5C8E01D8BE0E}">
  <dimension ref="A1:G11"/>
  <sheetViews>
    <sheetView workbookViewId="0">
      <selection activeCell="B11" sqref="B11"/>
    </sheetView>
  </sheetViews>
  <sheetFormatPr defaultColWidth="8.85546875" defaultRowHeight="15" x14ac:dyDescent="0.25"/>
  <cols>
    <col min="1" max="1" width="15.5703125" bestFit="1" customWidth="1"/>
    <col min="2" max="2" width="16.85546875" customWidth="1"/>
    <col min="3" max="3" width="10.28515625" bestFit="1" customWidth="1"/>
    <col min="4" max="4" width="12.5703125" bestFit="1" customWidth="1"/>
    <col min="5" max="5" width="7.42578125" bestFit="1" customWidth="1"/>
    <col min="6" max="6" width="9.7109375" bestFit="1" customWidth="1"/>
    <col min="7" max="7" width="11.28515625" bestFit="1" customWidth="1"/>
  </cols>
  <sheetData>
    <row r="1" spans="1:7" x14ac:dyDescent="0.25">
      <c r="A1" s="33" t="s">
        <v>32</v>
      </c>
      <c r="B1" s="33" t="s">
        <v>34</v>
      </c>
    </row>
    <row r="2" spans="1:7" x14ac:dyDescent="0.25">
      <c r="A2" s="33" t="s">
        <v>31</v>
      </c>
      <c r="B2" t="s">
        <v>4</v>
      </c>
      <c r="C2" t="s">
        <v>6</v>
      </c>
      <c r="D2" t="s">
        <v>7</v>
      </c>
      <c r="E2" t="s">
        <v>5</v>
      </c>
      <c r="F2" t="s">
        <v>8</v>
      </c>
      <c r="G2" t="s">
        <v>33</v>
      </c>
    </row>
    <row r="3" spans="1:7" x14ac:dyDescent="0.25">
      <c r="A3" s="34" t="s">
        <v>10</v>
      </c>
      <c r="B3">
        <v>1358</v>
      </c>
      <c r="C3">
        <v>972</v>
      </c>
      <c r="D3">
        <v>1579</v>
      </c>
      <c r="E3">
        <v>9567</v>
      </c>
      <c r="F3">
        <v>651</v>
      </c>
      <c r="G3">
        <v>14127</v>
      </c>
    </row>
    <row r="4" spans="1:7" x14ac:dyDescent="0.25">
      <c r="A4" s="34" t="s">
        <v>13</v>
      </c>
      <c r="B4">
        <v>849</v>
      </c>
      <c r="C4">
        <v>608</v>
      </c>
      <c r="D4">
        <v>1688</v>
      </c>
      <c r="E4">
        <v>1793</v>
      </c>
      <c r="F4">
        <v>315</v>
      </c>
      <c r="G4">
        <v>5253</v>
      </c>
    </row>
    <row r="5" spans="1:7" x14ac:dyDescent="0.25">
      <c r="A5" s="34" t="s">
        <v>14</v>
      </c>
      <c r="B5">
        <v>1355</v>
      </c>
      <c r="C5">
        <v>552</v>
      </c>
      <c r="D5">
        <v>1889</v>
      </c>
      <c r="E5">
        <v>618</v>
      </c>
      <c r="F5">
        <v>551</v>
      </c>
      <c r="G5">
        <v>4965</v>
      </c>
    </row>
    <row r="6" spans="1:7" x14ac:dyDescent="0.25">
      <c r="A6" s="34" t="s">
        <v>11</v>
      </c>
      <c r="B6">
        <v>3155</v>
      </c>
      <c r="C6">
        <v>542</v>
      </c>
      <c r="D6">
        <v>316</v>
      </c>
      <c r="E6">
        <v>547</v>
      </c>
      <c r="F6">
        <v>1687</v>
      </c>
      <c r="G6">
        <v>6247</v>
      </c>
    </row>
    <row r="7" spans="1:7" x14ac:dyDescent="0.25">
      <c r="A7" s="34" t="s">
        <v>12</v>
      </c>
      <c r="B7">
        <v>173</v>
      </c>
      <c r="C7">
        <v>346</v>
      </c>
      <c r="D7">
        <v>615</v>
      </c>
      <c r="E7">
        <v>948</v>
      </c>
      <c r="F7">
        <v>158</v>
      </c>
      <c r="G7">
        <v>2240</v>
      </c>
    </row>
    <row r="8" spans="1:7" x14ac:dyDescent="0.25">
      <c r="A8" s="34" t="s">
        <v>16</v>
      </c>
      <c r="B8">
        <v>135</v>
      </c>
      <c r="C8">
        <v>234</v>
      </c>
      <c r="D8">
        <v>632</v>
      </c>
      <c r="E8">
        <v>568</v>
      </c>
      <c r="F8">
        <v>318</v>
      </c>
      <c r="G8">
        <v>1887</v>
      </c>
    </row>
    <row r="9" spans="1:7" x14ac:dyDescent="0.25">
      <c r="A9" s="34" t="s">
        <v>15</v>
      </c>
      <c r="B9">
        <v>561</v>
      </c>
      <c r="C9">
        <v>972</v>
      </c>
      <c r="D9">
        <v>193</v>
      </c>
      <c r="E9">
        <v>784</v>
      </c>
      <c r="F9">
        <v>151</v>
      </c>
      <c r="G9">
        <v>2661</v>
      </c>
    </row>
    <row r="10" spans="1:7" x14ac:dyDescent="0.25">
      <c r="A10" s="34" t="s">
        <v>9</v>
      </c>
      <c r="B10">
        <v>591</v>
      </c>
      <c r="C10">
        <v>651</v>
      </c>
      <c r="D10">
        <v>849</v>
      </c>
      <c r="E10">
        <v>246</v>
      </c>
      <c r="F10">
        <v>357</v>
      </c>
      <c r="G10">
        <v>2694</v>
      </c>
    </row>
    <row r="11" spans="1:7" x14ac:dyDescent="0.25">
      <c r="A11" s="34" t="s">
        <v>33</v>
      </c>
      <c r="B11">
        <v>8177</v>
      </c>
      <c r="C11">
        <v>4877</v>
      </c>
      <c r="D11">
        <v>7761</v>
      </c>
      <c r="E11">
        <v>15071</v>
      </c>
      <c r="F11">
        <v>4188</v>
      </c>
      <c r="G11">
        <v>40074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D41D2-D64A-4419-92CE-2664F8AA0FA9}">
  <dimension ref="A1:G20"/>
  <sheetViews>
    <sheetView workbookViewId="0">
      <selection activeCell="E4" sqref="E4"/>
    </sheetView>
  </sheetViews>
  <sheetFormatPr defaultColWidth="8.85546875" defaultRowHeight="15" x14ac:dyDescent="0.25"/>
  <cols>
    <col min="2" max="2" width="14.28515625" customWidth="1"/>
    <col min="4" max="4" width="13.28515625" customWidth="1"/>
    <col min="5" max="5" width="12.42578125" customWidth="1"/>
    <col min="6" max="6" width="14.7109375" customWidth="1"/>
    <col min="7" max="7" width="18.7109375" customWidth="1"/>
  </cols>
  <sheetData>
    <row r="1" spans="1:7" ht="18.75" x14ac:dyDescent="0.25">
      <c r="A1" s="9" t="s">
        <v>17</v>
      </c>
      <c r="B1" s="9" t="s">
        <v>18</v>
      </c>
      <c r="C1" s="9" t="s">
        <v>19</v>
      </c>
      <c r="D1" s="9" t="s">
        <v>20</v>
      </c>
      <c r="E1" s="9" t="s">
        <v>21</v>
      </c>
      <c r="F1" s="19" t="s">
        <v>22</v>
      </c>
      <c r="G1" s="9" t="s">
        <v>23</v>
      </c>
    </row>
    <row r="2" spans="1:7" x14ac:dyDescent="0.25">
      <c r="A2" s="6">
        <v>1</v>
      </c>
      <c r="B2" s="13">
        <v>120</v>
      </c>
      <c r="C2" s="10">
        <v>3</v>
      </c>
      <c r="D2" s="13">
        <f>PRODUCT(B2,C2)</f>
        <v>360</v>
      </c>
      <c r="E2" s="16" cm="1">
        <f t="array" ref="E2">_xlfn.IFS(D2 &lt; 100,0%,D2 &gt;= 1000,10%,D2 &lt;= 999,5% )</f>
        <v>0.05</v>
      </c>
      <c r="F2" s="20">
        <f>PRODUCT(D2,E2)</f>
        <v>18</v>
      </c>
      <c r="G2" s="23">
        <f>SUM(D2,-F2)</f>
        <v>342</v>
      </c>
    </row>
    <row r="3" spans="1:7" x14ac:dyDescent="0.25">
      <c r="A3" s="7">
        <v>2</v>
      </c>
      <c r="B3" s="14">
        <v>56</v>
      </c>
      <c r="C3" s="11">
        <v>5</v>
      </c>
      <c r="D3" s="14">
        <f t="shared" ref="D3:D15" si="0">PRODUCT(B3,C3)</f>
        <v>280</v>
      </c>
      <c r="E3" s="17" cm="1">
        <f t="array" ref="E3">_xlfn.IFS(D3 &lt; 100,0%,D3 &gt;= 1000,10%,D3 &lt;= 999,5% )</f>
        <v>0.05</v>
      </c>
      <c r="F3" s="21">
        <f t="shared" ref="F3:F15" si="1">PRODUCT(D3,E3)</f>
        <v>14</v>
      </c>
      <c r="G3" s="24">
        <f t="shared" ref="G3:G15" si="2">SUM(D3,-F3)</f>
        <v>266</v>
      </c>
    </row>
    <row r="4" spans="1:7" x14ac:dyDescent="0.25">
      <c r="A4" s="6">
        <v>3</v>
      </c>
      <c r="B4" s="13">
        <v>70</v>
      </c>
      <c r="C4" s="10">
        <v>2</v>
      </c>
      <c r="D4" s="13">
        <f t="shared" si="0"/>
        <v>140</v>
      </c>
      <c r="E4" s="16" cm="1">
        <f t="array" ref="E4">_xlfn.IFS(D4 &lt; 100,0%,D4 &gt;= 1000,10%,D4 &lt;= 999,5% )</f>
        <v>0.05</v>
      </c>
      <c r="F4" s="20">
        <f t="shared" si="1"/>
        <v>7</v>
      </c>
      <c r="G4" s="23">
        <f t="shared" si="2"/>
        <v>133</v>
      </c>
    </row>
    <row r="5" spans="1:7" x14ac:dyDescent="0.25">
      <c r="A5" s="7">
        <v>4</v>
      </c>
      <c r="B5" s="14">
        <v>430</v>
      </c>
      <c r="C5" s="11">
        <v>7</v>
      </c>
      <c r="D5" s="14">
        <f t="shared" si="0"/>
        <v>3010</v>
      </c>
      <c r="E5" s="17" cm="1">
        <f t="array" ref="E5">_xlfn.IFS(D5 &lt; 100,0%,D5 &gt;= 1000,10%,D5 &lt;= 999,5% )</f>
        <v>0.1</v>
      </c>
      <c r="F5" s="21">
        <f t="shared" si="1"/>
        <v>301</v>
      </c>
      <c r="G5" s="24">
        <f t="shared" si="2"/>
        <v>2709</v>
      </c>
    </row>
    <row r="6" spans="1:7" x14ac:dyDescent="0.25">
      <c r="A6" s="6">
        <v>5</v>
      </c>
      <c r="B6" s="13">
        <v>230</v>
      </c>
      <c r="C6" s="10">
        <v>23</v>
      </c>
      <c r="D6" s="13">
        <f t="shared" si="0"/>
        <v>5290</v>
      </c>
      <c r="E6" s="16" cm="1">
        <f t="array" ref="E6">_xlfn.IFS(D6 &lt; 100,0%,D6 &gt;= 1000,10%,D6 &lt;= 999,5% )</f>
        <v>0.1</v>
      </c>
      <c r="F6" s="20">
        <f t="shared" si="1"/>
        <v>529</v>
      </c>
      <c r="G6" s="23">
        <f t="shared" si="2"/>
        <v>4761</v>
      </c>
    </row>
    <row r="7" spans="1:7" x14ac:dyDescent="0.25">
      <c r="A7" s="7">
        <v>6</v>
      </c>
      <c r="B7" s="14">
        <v>10</v>
      </c>
      <c r="C7" s="11">
        <v>2</v>
      </c>
      <c r="D7" s="14">
        <f t="shared" si="0"/>
        <v>20</v>
      </c>
      <c r="E7" s="17" cm="1">
        <f t="array" ref="E7">_xlfn.IFS(D7 &lt; 100,0%,D7 &gt;= 1000,10%,D7 &lt;= 999,5% )</f>
        <v>0</v>
      </c>
      <c r="F7" s="21">
        <f t="shared" si="1"/>
        <v>0</v>
      </c>
      <c r="G7" s="24">
        <f t="shared" si="2"/>
        <v>20</v>
      </c>
    </row>
    <row r="8" spans="1:7" x14ac:dyDescent="0.25">
      <c r="A8" s="6">
        <v>7</v>
      </c>
      <c r="B8" s="13">
        <v>5</v>
      </c>
      <c r="C8" s="10">
        <v>8</v>
      </c>
      <c r="D8" s="13">
        <f t="shared" si="0"/>
        <v>40</v>
      </c>
      <c r="E8" s="16" cm="1">
        <f t="array" ref="E8">_xlfn.IFS(D8 &lt; 100,0%,D8 &gt;= 1000,10%,D8 &lt;= 999,5% )</f>
        <v>0</v>
      </c>
      <c r="F8" s="20">
        <f t="shared" si="1"/>
        <v>0</v>
      </c>
      <c r="G8" s="23">
        <f t="shared" si="2"/>
        <v>40</v>
      </c>
    </row>
    <row r="9" spans="1:7" x14ac:dyDescent="0.25">
      <c r="A9" s="7">
        <v>8</v>
      </c>
      <c r="B9" s="14">
        <v>5040</v>
      </c>
      <c r="C9" s="11">
        <v>1</v>
      </c>
      <c r="D9" s="14">
        <f t="shared" si="0"/>
        <v>5040</v>
      </c>
      <c r="E9" s="17" cm="1">
        <f t="array" ref="E9">_xlfn.IFS(D9 &lt; 100,0%,D9 &gt;= 1000,10%,D9 &lt;= 999,5% )</f>
        <v>0.1</v>
      </c>
      <c r="F9" s="21">
        <f t="shared" si="1"/>
        <v>504</v>
      </c>
      <c r="G9" s="24">
        <f t="shared" si="2"/>
        <v>4536</v>
      </c>
    </row>
    <row r="10" spans="1:7" x14ac:dyDescent="0.25">
      <c r="A10" s="6">
        <v>9</v>
      </c>
      <c r="B10" s="13">
        <v>1200</v>
      </c>
      <c r="C10" s="10">
        <v>3</v>
      </c>
      <c r="D10" s="13">
        <f t="shared" si="0"/>
        <v>3600</v>
      </c>
      <c r="E10" s="16" cm="1">
        <f t="array" ref="E10">_xlfn.IFS(D10 &lt; 100,0%,D10 &gt;= 1000,10%,D10 &lt;= 999,5% )</f>
        <v>0.1</v>
      </c>
      <c r="F10" s="20">
        <f t="shared" si="1"/>
        <v>360</v>
      </c>
      <c r="G10" s="23">
        <f t="shared" si="2"/>
        <v>3240</v>
      </c>
    </row>
    <row r="11" spans="1:7" x14ac:dyDescent="0.25">
      <c r="A11" s="7">
        <v>10</v>
      </c>
      <c r="B11" s="14">
        <v>480</v>
      </c>
      <c r="C11" s="11">
        <v>4</v>
      </c>
      <c r="D11" s="14">
        <f t="shared" si="0"/>
        <v>1920</v>
      </c>
      <c r="E11" s="17" cm="1">
        <f t="array" ref="E11">_xlfn.IFS(D11 &lt; 100,0%,D11 &gt;= 1000,10%,D11 &lt;= 999,5% )</f>
        <v>0.1</v>
      </c>
      <c r="F11" s="21">
        <f t="shared" si="1"/>
        <v>192</v>
      </c>
      <c r="G11" s="24">
        <f t="shared" si="2"/>
        <v>1728</v>
      </c>
    </row>
    <row r="12" spans="1:7" x14ac:dyDescent="0.25">
      <c r="A12" s="6">
        <v>11</v>
      </c>
      <c r="B12" s="13">
        <v>33</v>
      </c>
      <c r="C12" s="10">
        <v>5</v>
      </c>
      <c r="D12" s="13">
        <f t="shared" si="0"/>
        <v>165</v>
      </c>
      <c r="E12" s="16" cm="1">
        <f t="array" ref="E12">_xlfn.IFS(D12 &lt; 100,0%,D12 &gt;= 1000,10%,D12 &lt;= 999,5% )</f>
        <v>0.05</v>
      </c>
      <c r="F12" s="20">
        <f t="shared" si="1"/>
        <v>8.25</v>
      </c>
      <c r="G12" s="23">
        <f t="shared" si="2"/>
        <v>156.75</v>
      </c>
    </row>
    <row r="13" spans="1:7" x14ac:dyDescent="0.25">
      <c r="A13" s="7">
        <v>12</v>
      </c>
      <c r="B13" s="14">
        <v>1200</v>
      </c>
      <c r="C13" s="11">
        <v>2</v>
      </c>
      <c r="D13" s="14">
        <f t="shared" si="0"/>
        <v>2400</v>
      </c>
      <c r="E13" s="17" cm="1">
        <f t="array" ref="E13">_xlfn.IFS(D13 &lt; 100,0%,D13 &gt;= 1000,10%,D13 &lt;= 999,5% )</f>
        <v>0.1</v>
      </c>
      <c r="F13" s="21">
        <f t="shared" si="1"/>
        <v>240</v>
      </c>
      <c r="G13" s="24">
        <f t="shared" si="2"/>
        <v>2160</v>
      </c>
    </row>
    <row r="14" spans="1:7" x14ac:dyDescent="0.25">
      <c r="A14" s="6">
        <v>13</v>
      </c>
      <c r="B14" s="13">
        <v>15</v>
      </c>
      <c r="C14" s="10">
        <v>10</v>
      </c>
      <c r="D14" s="13">
        <f t="shared" si="0"/>
        <v>150</v>
      </c>
      <c r="E14" s="16" cm="1">
        <f t="array" ref="E14">_xlfn.IFS(D14 &lt; 100,0%,D14 &gt;= 1000,10%,D14 &lt;= 999,5% )</f>
        <v>0.05</v>
      </c>
      <c r="F14" s="20">
        <f t="shared" si="1"/>
        <v>7.5</v>
      </c>
      <c r="G14" s="23">
        <f t="shared" si="2"/>
        <v>142.5</v>
      </c>
    </row>
    <row r="15" spans="1:7" ht="15.75" thickBot="1" x14ac:dyDescent="0.3">
      <c r="A15" s="8">
        <v>14</v>
      </c>
      <c r="B15" s="15">
        <v>24</v>
      </c>
      <c r="C15" s="12">
        <v>5</v>
      </c>
      <c r="D15" s="15">
        <f t="shared" si="0"/>
        <v>120</v>
      </c>
      <c r="E15" s="18" cm="1">
        <f t="array" ref="E15">_xlfn.IFS(D15 &lt; 100,0%,D15 &gt;= 1000,10%,D15 &lt;= 999,5% )</f>
        <v>0.05</v>
      </c>
      <c r="F15" s="22">
        <f t="shared" si="1"/>
        <v>6</v>
      </c>
      <c r="G15" s="25">
        <f t="shared" si="2"/>
        <v>114</v>
      </c>
    </row>
    <row r="16" spans="1:7" ht="15.75" thickBot="1" x14ac:dyDescent="0.3"/>
    <row r="17" spans="5:7" x14ac:dyDescent="0.25">
      <c r="E17" s="37" t="s">
        <v>24</v>
      </c>
      <c r="F17" s="38"/>
      <c r="G17" s="26">
        <f>SUM(G2:G15)</f>
        <v>20348.25</v>
      </c>
    </row>
    <row r="18" spans="5:7" x14ac:dyDescent="0.25">
      <c r="E18" s="39" t="s">
        <v>25</v>
      </c>
      <c r="F18" s="40"/>
      <c r="G18" s="27">
        <v>0.19</v>
      </c>
    </row>
    <row r="19" spans="5:7" x14ac:dyDescent="0.25">
      <c r="E19" s="39" t="s">
        <v>26</v>
      </c>
      <c r="F19" s="40"/>
      <c r="G19" s="28">
        <f>PRODUCT(G17,G18)</f>
        <v>3866.1675</v>
      </c>
    </row>
    <row r="20" spans="5:7" ht="15.75" thickBot="1" x14ac:dyDescent="0.3">
      <c r="E20" s="41" t="s">
        <v>27</v>
      </c>
      <c r="F20" s="42"/>
      <c r="G20" s="29">
        <f>SUM(G17,G19)</f>
        <v>24214.4175</v>
      </c>
    </row>
  </sheetData>
  <mergeCells count="4">
    <mergeCell ref="E17:F17"/>
    <mergeCell ref="E18:F18"/>
    <mergeCell ref="E19:F19"/>
    <mergeCell ref="E20:F20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2C5B9-F803-4A12-950A-9F28950052BC}">
  <dimension ref="A1:C11"/>
  <sheetViews>
    <sheetView tabSelected="1" workbookViewId="0">
      <selection activeCell="G31" sqref="G31"/>
    </sheetView>
  </sheetViews>
  <sheetFormatPr defaultColWidth="8.85546875" defaultRowHeight="15" x14ac:dyDescent="0.25"/>
  <cols>
    <col min="1" max="1" width="18.140625" customWidth="1"/>
    <col min="2" max="2" width="18.42578125" customWidth="1"/>
    <col min="3" max="3" width="18.28515625" customWidth="1"/>
  </cols>
  <sheetData>
    <row r="1" spans="1:3" x14ac:dyDescent="0.25">
      <c r="A1" s="32" t="s">
        <v>28</v>
      </c>
      <c r="B1" s="32" t="s">
        <v>29</v>
      </c>
      <c r="C1" s="32" t="s">
        <v>30</v>
      </c>
    </row>
    <row r="2" spans="1:3" x14ac:dyDescent="0.25">
      <c r="A2" s="30">
        <v>1</v>
      </c>
      <c r="B2" s="30">
        <v>5</v>
      </c>
      <c r="C2" s="30">
        <f>PRODUCT(B2,1/A2)</f>
        <v>5</v>
      </c>
    </row>
    <row r="3" spans="1:3" x14ac:dyDescent="0.25">
      <c r="A3" s="30">
        <v>2</v>
      </c>
      <c r="B3" s="30">
        <v>10</v>
      </c>
      <c r="C3" s="30">
        <f t="shared" ref="C3:C11" si="0">PRODUCT(B3,1/A3)</f>
        <v>5</v>
      </c>
    </row>
    <row r="4" spans="1:3" x14ac:dyDescent="0.25">
      <c r="A4" s="30">
        <v>3</v>
      </c>
      <c r="B4" s="30">
        <v>17</v>
      </c>
      <c r="C4" s="30">
        <f t="shared" si="0"/>
        <v>5.6666666666666661</v>
      </c>
    </row>
    <row r="5" spans="1:3" x14ac:dyDescent="0.25">
      <c r="A5" s="30">
        <v>4</v>
      </c>
      <c r="B5" s="30">
        <v>27</v>
      </c>
      <c r="C5" s="30">
        <f t="shared" si="0"/>
        <v>6.75</v>
      </c>
    </row>
    <row r="6" spans="1:3" x14ac:dyDescent="0.25">
      <c r="A6" s="30">
        <v>5</v>
      </c>
      <c r="B6" s="30">
        <v>37</v>
      </c>
      <c r="C6" s="30">
        <f t="shared" si="0"/>
        <v>7.4</v>
      </c>
    </row>
    <row r="7" spans="1:3" x14ac:dyDescent="0.25">
      <c r="A7" s="30">
        <v>6</v>
      </c>
      <c r="B7" s="30">
        <v>49</v>
      </c>
      <c r="C7" s="30">
        <f t="shared" si="0"/>
        <v>8.1666666666666661</v>
      </c>
    </row>
    <row r="8" spans="1:3" x14ac:dyDescent="0.25">
      <c r="A8" s="30">
        <v>7</v>
      </c>
      <c r="B8" s="30">
        <v>63</v>
      </c>
      <c r="C8" s="30">
        <f t="shared" si="0"/>
        <v>9</v>
      </c>
    </row>
    <row r="9" spans="1:3" x14ac:dyDescent="0.25">
      <c r="A9" s="30">
        <v>8</v>
      </c>
      <c r="B9" s="30">
        <v>75</v>
      </c>
      <c r="C9" s="30">
        <f t="shared" si="0"/>
        <v>9.375</v>
      </c>
    </row>
    <row r="10" spans="1:3" x14ac:dyDescent="0.25">
      <c r="A10" s="30">
        <v>9</v>
      </c>
      <c r="B10" s="30">
        <v>83</v>
      </c>
      <c r="C10" s="30">
        <f t="shared" si="0"/>
        <v>9.2222222222222214</v>
      </c>
    </row>
    <row r="11" spans="1:3" ht="15.75" thickBot="1" x14ac:dyDescent="0.3">
      <c r="A11" s="31">
        <v>10</v>
      </c>
      <c r="B11" s="31">
        <v>91</v>
      </c>
      <c r="C11" s="31">
        <f t="shared" si="0"/>
        <v>9.1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Question 1</vt:lpstr>
      <vt:lpstr>Question 2-1</vt:lpstr>
      <vt:lpstr>Question 2-2</vt:lpstr>
      <vt:lpstr>Question 2-3</vt:lpstr>
      <vt:lpstr>Question 3</vt:lpstr>
      <vt:lpstr>Question 4</vt:lpstr>
      <vt:lpstr>ID</vt:lpstr>
      <vt:lpstr>PT</vt:lpstr>
      <vt:lpstr>PU</vt:lpstr>
      <vt:lpstr>QTE</vt:lpstr>
      <vt:lpstr>Remise</vt:lpstr>
      <vt:lpstr>Val_Remise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Farouk Bel</dc:creator>
  <cp:lastModifiedBy>Farouk Bel</cp:lastModifiedBy>
  <dcterms:created xsi:type="dcterms:W3CDTF">2023-12-31T15:26:14Z</dcterms:created>
  <dcterms:modified xsi:type="dcterms:W3CDTF">2024-01-02T15:51:43Z</dcterms:modified>
</cp:coreProperties>
</file>