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ERMES CHICLAYO\"/>
    </mc:Choice>
  </mc:AlternateContent>
  <xr:revisionPtr revIDLastSave="0" documentId="13_ncr:1_{DC011F8B-4587-40B1-A8AC-5869CD5A4E0F}" xr6:coauthVersionLast="47" xr6:coauthVersionMax="47" xr10:uidLastSave="{00000000-0000-0000-0000-000000000000}"/>
  <bookViews>
    <workbookView xWindow="-110" yWindow="-110" windowWidth="19420" windowHeight="11500" activeTab="1" xr2:uid="{3F733E2C-C014-4339-8846-6AE1DEA89833}"/>
  </bookViews>
  <sheets>
    <sheet name="TABLA DINAMICA" sheetId="7" r:id="rId1"/>
    <sheet name="CAJA CHICA HICLAYO" sheetId="1" r:id="rId2"/>
    <sheet name="COPIA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1" i="1"/>
  <c r="B52" i="1"/>
  <c r="B53" i="1"/>
  <c r="B54" i="1"/>
  <c r="B48" i="1"/>
  <c r="B49" i="1"/>
  <c r="B50" i="1"/>
  <c r="B47" i="1"/>
  <c r="B46" i="1"/>
  <c r="B45" i="1"/>
  <c r="B45" i="2"/>
  <c r="H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B5" i="2"/>
  <c r="B4" i="2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B4" i="1"/>
  <c r="B19" i="1"/>
  <c r="B18" i="1"/>
  <c r="B17" i="1"/>
  <c r="B16" i="1"/>
  <c r="B15" i="1"/>
  <c r="B14" i="1"/>
  <c r="B10" i="1"/>
  <c r="B13" i="1"/>
  <c r="B12" i="1"/>
  <c r="B11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<sst xmlns="http://schemas.openxmlformats.org/spreadsheetml/2006/main" count="308" uniqueCount="44">
  <si>
    <t>EGRESOS</t>
  </si>
  <si>
    <t>SALDO</t>
  </si>
  <si>
    <t>CAJA CHICA</t>
  </si>
  <si>
    <t>BENEFICIARIO</t>
  </si>
  <si>
    <t>DESCRIPCION</t>
  </si>
  <si>
    <t xml:space="preserve">FECHA </t>
  </si>
  <si>
    <t>INGRESOS</t>
  </si>
  <si>
    <t>Jose Ortiz</t>
  </si>
  <si>
    <t>Carlos Alberto Castro</t>
  </si>
  <si>
    <t>Estadia</t>
  </si>
  <si>
    <t>Hermes Express</t>
  </si>
  <si>
    <t>Cinta Embalaje</t>
  </si>
  <si>
    <t>Hilos</t>
  </si>
  <si>
    <t>MES</t>
  </si>
  <si>
    <t>EMPRESA</t>
  </si>
  <si>
    <t>Continental SAC</t>
  </si>
  <si>
    <t>Hilos y Lanas</t>
  </si>
  <si>
    <t>Negocios Chapoñan</t>
  </si>
  <si>
    <t>Plumones Indeleble</t>
  </si>
  <si>
    <t>Transporte y Viaticos</t>
  </si>
  <si>
    <t>Varios</t>
  </si>
  <si>
    <t>Hilados don Beto</t>
  </si>
  <si>
    <t>Omar Abad</t>
  </si>
  <si>
    <t>Adelanto</t>
  </si>
  <si>
    <t>Plastic Manufacturing</t>
  </si>
  <si>
    <t>Utiles limpieza</t>
  </si>
  <si>
    <t>Otros</t>
  </si>
  <si>
    <t>Saldo Inicial</t>
  </si>
  <si>
    <t>Ferreteria don Lucas</t>
  </si>
  <si>
    <t>Silicona</t>
  </si>
  <si>
    <t>Dolllarcity</t>
  </si>
  <si>
    <t xml:space="preserve">Nilon </t>
  </si>
  <si>
    <t>Casa Viunan</t>
  </si>
  <si>
    <t>Menu</t>
  </si>
  <si>
    <t>Consorcio Movisa</t>
  </si>
  <si>
    <t>Yape</t>
  </si>
  <si>
    <t>logistica</t>
  </si>
  <si>
    <t>Total general</t>
  </si>
  <si>
    <t>Etiquetas de fila</t>
  </si>
  <si>
    <t>Suma de EGRESOS</t>
  </si>
  <si>
    <t>Agosto</t>
  </si>
  <si>
    <t>Setiembre</t>
  </si>
  <si>
    <t>Octubre</t>
  </si>
  <si>
    <t>Carlos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</si>
</sst>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S/-280A]\ * #,##0.00_-;\-[$S/-280A]\ * #,##0.00_-;_-[$S/-280A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3" borderId="0" xfId="0" applyFont="1" applyFill="1"/>
    <xf numFmtId="14" fontId="4" fillId="3" borderId="0" xfId="0" applyNumberFormat="1" applyFont="1" applyFill="1"/>
    <xf numFmtId="0" fontId="4" fillId="3" borderId="0" xfId="0" applyFont="1" applyFill="1"/>
    <xf numFmtId="164" fontId="4" fillId="3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14"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19" formatCode="d/mm/yyyy"/>
    </dxf>
    <dxf>
      <numFmt numFmtId="19" formatCode="d/mm/yyyy"/>
    </dxf>
    <dxf>
      <numFmt numFmtId="19" formatCode="d/mm/yyyy"/>
    </dxf>
    <dxf>
      <font>
        <b/>
        <strike val="0"/>
        <outline val="0"/>
        <shadow val="0"/>
        <u val="none"/>
        <vertAlign val="baseline"/>
        <sz val="14"/>
        <color theme="3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164" formatCode="_-[$S/-280A]\ * #,##0.00_-;\-[$S/-280A]\ * #,##0.00_-;_-[$S/-280A]\ * &quot;-&quot;??_-;_-@_-"/>
    </dxf>
    <dxf>
      <numFmt numFmtId="19" formatCode="d/mm/yyyy"/>
    </dxf>
    <dxf>
      <numFmt numFmtId="19" formatCode="d/mm/yyyy"/>
    </dxf>
    <dxf>
      <numFmt numFmtId="19" formatCode="d/mm/yyyy"/>
    </dxf>
    <dxf>
      <font>
        <b/>
        <strike val="0"/>
        <outline val="0"/>
        <shadow val="0"/>
        <u val="none"/>
        <vertAlign val="baseline"/>
        <sz val="14"/>
        <color theme="3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943.878696180553" createdVersion="8" refreshedVersion="8" minRefreshableVersion="3" recordCount="44" xr:uid="{93B35988-3993-40F4-9251-0EE8E7EE7499}">
  <cacheSource type="worksheet">
    <worksheetSource name="Tabla3"/>
  </cacheSource>
  <cacheFields count="8">
    <cacheField name="FECHA " numFmtId="14">
      <sharedItems containsSemiMixedTypes="0" containsNonDate="0" containsDate="1" containsString="0" minDate="2025-08-20T00:00:00" maxDate="2025-10-14T00:00:00"/>
    </cacheField>
    <cacheField name="MES" numFmtId="14">
      <sharedItems count="5">
        <s v="Agosto"/>
        <s v="Setiembre"/>
        <s v="Octubre"/>
        <s v="Noviembre" u="1"/>
        <s v="Diciembre" u="1"/>
      </sharedItems>
    </cacheField>
    <cacheField name="EMPRESA" numFmtId="14">
      <sharedItems containsBlank="1"/>
    </cacheField>
    <cacheField name="BENEFICIARIO" numFmtId="0">
      <sharedItems containsBlank="1"/>
    </cacheField>
    <cacheField name="DESCRIPCION" numFmtId="0">
      <sharedItems containsBlank="1"/>
    </cacheField>
    <cacheField name="INGRESOS" numFmtId="164">
      <sharedItems containsString="0" containsBlank="1" containsNumber="1" containsInteger="1" minValue="0" maxValue="0"/>
    </cacheField>
    <cacheField name="EGRESOS" numFmtId="164">
      <sharedItems containsString="0" containsBlank="1" containsNumber="1" minValue="0" maxValue="500"/>
    </cacheField>
    <cacheField name="SALDO" numFmtId="164">
      <sharedItems containsSemiMixedTypes="0" containsString="0" containsNumber="1" minValue="-3895.07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5-08-20T00:00:00"/>
    <x v="0"/>
    <s v="Hermes Express"/>
    <s v="Hermes Express"/>
    <s v="Saldo Inicial"/>
    <m/>
    <m/>
    <n v="0"/>
  </r>
  <r>
    <d v="2025-08-20T00:00:00"/>
    <x v="0"/>
    <s v="Hermes Express"/>
    <s v="Carlos Alberto Castro"/>
    <s v="Estadia"/>
    <n v="0"/>
    <n v="100"/>
    <n v="-100"/>
  </r>
  <r>
    <d v="2025-08-20T00:00:00"/>
    <x v="0"/>
    <s v="Continental SAC"/>
    <s v="Hermes Express"/>
    <s v="Cinta Embalaje"/>
    <m/>
    <n v="10.7"/>
    <n v="-110.7"/>
  </r>
  <r>
    <d v="2025-08-20T00:00:00"/>
    <x v="0"/>
    <s v="Hilos y Lanas"/>
    <s v="Hermes Express"/>
    <s v="Hilos"/>
    <m/>
    <n v="34"/>
    <n v="-144.69999999999999"/>
  </r>
  <r>
    <d v="2025-08-20T00:00:00"/>
    <x v="0"/>
    <s v="Negocios Chapoñan"/>
    <s v="Hermes Express"/>
    <s v="Plumones Indeleble"/>
    <n v="0"/>
    <n v="12"/>
    <n v="-156.69999999999999"/>
  </r>
  <r>
    <d v="2025-08-20T00:00:00"/>
    <x v="0"/>
    <s v="Transporte y Viaticos"/>
    <s v="Hermes Express"/>
    <s v="Transporte y Viaticos"/>
    <n v="0"/>
    <n v="300"/>
    <n v="-456.7"/>
  </r>
  <r>
    <d v="2025-08-20T00:00:00"/>
    <x v="0"/>
    <s v="Continental SAC"/>
    <s v="Hermes Express"/>
    <s v="Cinta Embalaje"/>
    <m/>
    <n v="10.79"/>
    <n v="-467.49"/>
  </r>
  <r>
    <d v="2025-08-21T00:00:00"/>
    <x v="0"/>
    <s v="Hermes Express"/>
    <s v="Carlos Alberto Castro"/>
    <s v="Estadia"/>
    <m/>
    <n v="100"/>
    <n v="-567.49"/>
  </r>
  <r>
    <d v="2025-08-23T00:00:00"/>
    <x v="0"/>
    <s v="Hermes Express"/>
    <s v="Carlos Alberto Castro"/>
    <s v="Varios"/>
    <m/>
    <n v="89.18"/>
    <n v="-656.67000000000007"/>
  </r>
  <r>
    <d v="2025-08-23T00:00:00"/>
    <x v="0"/>
    <s v="Hermes Express"/>
    <s v="Carlos Alberto Castro"/>
    <s v="Varios"/>
    <m/>
    <n v="500"/>
    <n v="-1156.67"/>
  </r>
  <r>
    <d v="2025-08-25T00:00:00"/>
    <x v="0"/>
    <s v="Hilados don Beto"/>
    <s v="Carlos Alberto Castro"/>
    <s v="Hilos"/>
    <m/>
    <n v="36"/>
    <n v="-1192.67"/>
  </r>
  <r>
    <d v="2025-08-25T00:00:00"/>
    <x v="0"/>
    <s v="Hermes Express"/>
    <s v="Carlos Alberto Castro"/>
    <s v="Estadia"/>
    <m/>
    <n v="100"/>
    <n v="-1292.67"/>
  </r>
  <r>
    <d v="2025-08-25T00:00:00"/>
    <x v="0"/>
    <s v="Hermes Express"/>
    <s v="Carlos Alberto Castro"/>
    <s v="Varios"/>
    <m/>
    <n v="100"/>
    <n v="-1392.67"/>
  </r>
  <r>
    <d v="2025-08-27T00:00:00"/>
    <x v="0"/>
    <s v="Hermes Express"/>
    <s v="Omar Abad"/>
    <s v="Adelanto"/>
    <m/>
    <n v="100"/>
    <n v="-1492.67"/>
  </r>
  <r>
    <d v="2025-09-01T00:00:00"/>
    <x v="1"/>
    <s v="Plastic Manufacturing"/>
    <s v="Hermes Express"/>
    <s v="Utiles limpieza"/>
    <m/>
    <n v="97.5"/>
    <n v="-1590.17"/>
  </r>
  <r>
    <d v="2025-09-01T00:00:00"/>
    <x v="1"/>
    <s v="Hermes Express"/>
    <s v="Hermes Express"/>
    <s v="Otros"/>
    <m/>
    <n v="30"/>
    <n v="-1620.17"/>
  </r>
  <r>
    <d v="2025-09-01T00:00:00"/>
    <x v="1"/>
    <s v="Hermes Express"/>
    <s v="Hermes Express"/>
    <s v="Otros"/>
    <m/>
    <n v="7"/>
    <n v="-1627.17"/>
  </r>
  <r>
    <d v="2025-09-02T00:00:00"/>
    <x v="1"/>
    <s v="Ferreteria don Lucas"/>
    <s v="Hermes Express"/>
    <s v="Silicona"/>
    <m/>
    <n v="14.5"/>
    <n v="-1641.67"/>
  </r>
  <r>
    <d v="2025-09-02T00:00:00"/>
    <x v="1"/>
    <s v="Dolllarcity"/>
    <s v="Hermes Express"/>
    <s v="Nilon "/>
    <m/>
    <n v="18"/>
    <n v="-1659.67"/>
  </r>
  <r>
    <d v="2025-09-02T00:00:00"/>
    <x v="1"/>
    <s v="Casa Viunan"/>
    <s v="Hermes Express"/>
    <s v="Menu"/>
    <m/>
    <n v="55"/>
    <n v="-1714.67"/>
  </r>
  <r>
    <d v="2025-09-02T00:00:00"/>
    <x v="1"/>
    <s v="Consorcio Movisa"/>
    <s v="Hermes Express"/>
    <s v="Varios"/>
    <m/>
    <n v="114"/>
    <n v="-1828.67"/>
  </r>
  <r>
    <d v="2025-09-02T00:00:00"/>
    <x v="1"/>
    <s v="Hermes Express"/>
    <s v="Hermes Express"/>
    <s v="Yape"/>
    <m/>
    <n v="40"/>
    <n v="-1868.67"/>
  </r>
  <r>
    <d v="2025-09-03T00:00:00"/>
    <x v="1"/>
    <s v="Hermes Express"/>
    <s v="Hermes Express"/>
    <s v="Yape"/>
    <m/>
    <n v="60"/>
    <n v="-1928.67"/>
  </r>
  <r>
    <d v="2025-09-03T00:00:00"/>
    <x v="1"/>
    <s v="Hermes Express"/>
    <s v="Hermes Express"/>
    <s v="Yape"/>
    <m/>
    <n v="7"/>
    <n v="-1935.67"/>
  </r>
  <r>
    <d v="2025-09-04T00:00:00"/>
    <x v="1"/>
    <s v="Hermes Express"/>
    <s v="Carlos Alberto Castro"/>
    <s v="Estadia"/>
    <m/>
    <n v="100"/>
    <n v="-2035.67"/>
  </r>
  <r>
    <d v="2025-09-04T00:00:00"/>
    <x v="1"/>
    <s v="Hermes Express"/>
    <s v="Hermes Express"/>
    <s v="Yape"/>
    <m/>
    <n v="120"/>
    <n v="-2155.67"/>
  </r>
  <r>
    <d v="2025-09-05T00:00:00"/>
    <x v="1"/>
    <s v="Hermes Express"/>
    <s v="Hermes Express"/>
    <s v="Yape"/>
    <m/>
    <n v="29.9"/>
    <n v="-2185.5700000000002"/>
  </r>
  <r>
    <d v="2025-09-11T00:00:00"/>
    <x v="1"/>
    <s v="Hermes Express"/>
    <s v="Hermes Express"/>
    <s v="Yape"/>
    <m/>
    <n v="60"/>
    <n v="-2245.5700000000002"/>
  </r>
  <r>
    <d v="2025-09-12T00:00:00"/>
    <x v="1"/>
    <s v="Hermes Express"/>
    <s v="Hermes Express"/>
    <s v="Yape"/>
    <m/>
    <n v="30"/>
    <n v="-2275.5700000000002"/>
  </r>
  <r>
    <d v="2025-09-15T00:00:00"/>
    <x v="1"/>
    <s v="Hermes Express"/>
    <s v="Hermes Express"/>
    <s v="logistica"/>
    <m/>
    <n v="100"/>
    <n v="-2375.5700000000002"/>
  </r>
  <r>
    <d v="2025-09-16T00:00:00"/>
    <x v="1"/>
    <s v="Hermes Express"/>
    <s v="Jose Ortiz"/>
    <s v="Yape"/>
    <m/>
    <n v="25"/>
    <n v="-2400.5700000000002"/>
  </r>
  <r>
    <d v="2025-09-19T00:00:00"/>
    <x v="1"/>
    <s v="Hermes Express"/>
    <s v="Jose Ortiz"/>
    <s v="Yape"/>
    <m/>
    <n v="186.5"/>
    <n v="-2587.0700000000002"/>
  </r>
  <r>
    <d v="2025-09-19T00:00:00"/>
    <x v="1"/>
    <s v="Hermes Express"/>
    <s v="Jose Ortiz"/>
    <s v="Yape"/>
    <m/>
    <n v="12"/>
    <n v="-2599.0700000000002"/>
  </r>
  <r>
    <d v="2025-09-19T00:00:00"/>
    <x v="1"/>
    <s v="Hermes Express"/>
    <s v="Jose Ortiz"/>
    <s v="Yape"/>
    <m/>
    <n v="60"/>
    <n v="-2659.07"/>
  </r>
  <r>
    <d v="2025-09-21T00:00:00"/>
    <x v="1"/>
    <s v="Hermes Express"/>
    <s v="Carlos Alberto Castro"/>
    <s v="Estadia"/>
    <m/>
    <n v="100"/>
    <n v="-2759.07"/>
  </r>
  <r>
    <d v="2025-09-22T00:00:00"/>
    <x v="1"/>
    <s v="Hermes Express"/>
    <s v="Jose Ortiz"/>
    <s v="Yape"/>
    <m/>
    <n v="160"/>
    <n v="-2919.07"/>
  </r>
  <r>
    <d v="2025-09-22T00:00:00"/>
    <x v="1"/>
    <s v="Hermes Express"/>
    <s v="Jose Ortiz"/>
    <s v="Yape"/>
    <m/>
    <n v="120"/>
    <n v="-3039.07"/>
  </r>
  <r>
    <d v="2025-09-22T00:00:00"/>
    <x v="1"/>
    <s v="Hermes Express"/>
    <s v="Jose Ortiz"/>
    <s v="Yape"/>
    <m/>
    <n v="88"/>
    <n v="-3127.07"/>
  </r>
  <r>
    <d v="2025-09-23T00:00:00"/>
    <x v="1"/>
    <s v="Hermes Express"/>
    <s v="Jose Ortiz"/>
    <s v="Yape"/>
    <m/>
    <n v="59"/>
    <n v="-3186.07"/>
  </r>
  <r>
    <d v="2025-09-27T00:00:00"/>
    <x v="1"/>
    <s v="Hermes Express"/>
    <s v="Jose Ortiz"/>
    <s v="Yape"/>
    <m/>
    <n v="220"/>
    <n v="-3406.07"/>
  </r>
  <r>
    <d v="2025-09-27T00:00:00"/>
    <x v="1"/>
    <s v="Hermes Express"/>
    <s v="Jose Ortiz"/>
    <s v="Yape"/>
    <m/>
    <n v="69"/>
    <n v="-3475.07"/>
  </r>
  <r>
    <d v="2025-10-03T00:00:00"/>
    <x v="2"/>
    <s v="Hermes Express"/>
    <s v="Jose Ortiz"/>
    <s v="Yape"/>
    <m/>
    <n v="225"/>
    <n v="-3700.07"/>
  </r>
  <r>
    <d v="2025-10-13T00:00:00"/>
    <x v="2"/>
    <s v="Hermes Express"/>
    <s v="Jose Ortiz"/>
    <s v="Yape"/>
    <m/>
    <n v="195"/>
    <n v="-3895.07"/>
  </r>
  <r>
    <d v="2025-10-13T00:00:00"/>
    <x v="2"/>
    <m/>
    <m/>
    <m/>
    <m/>
    <n v="0"/>
    <n v="-3895.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9A54C-27A7-4981-A906-5B9C204695D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8">
    <pivotField numFmtId="14" showAll="0"/>
    <pivotField axis="axisRow" showAll="0">
      <items count="6">
        <item x="0"/>
        <item x="1"/>
        <item x="2"/>
        <item m="1" x="3"/>
        <item m="1"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EGRES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E09CC-AEBC-4665-A8AC-E7DA283FF948}" name="Tabla3" displayName="Tabla3" ref="A3:H58" totalsRowShown="0" headerRowDxfId="13">
  <autoFilter ref="A3:H58" xr:uid="{67FE09CC-AEBC-4665-A8AC-E7DA283FF948}"/>
  <tableColumns count="8">
    <tableColumn id="1" xr3:uid="{AABE85B0-0E52-4E16-A6CF-FC6F0EFF6DA6}" name="FECHA " dataDxfId="12"/>
    <tableColumn id="7" xr3:uid="{FDA7E1C5-16BE-49CF-B5F4-88F363C29756}" name="MES" dataDxfId="11">
      <calculatedColumnFormula>TEXT(Tabla3[[#This Row],[FECHA ]],"MMMM")</calculatedColumnFormula>
    </tableColumn>
    <tableColumn id="8" xr3:uid="{7E96CD4D-A468-4D5C-BFCF-045C25BCB086}" name="EMPRESA" dataDxfId="10"/>
    <tableColumn id="2" xr3:uid="{E87FD13B-E4E4-45EB-8A1D-08F5E938F574}" name="BENEFICIARIO"/>
    <tableColumn id="3" xr3:uid="{55CB3B3C-C1D0-4111-80B8-186EAEF2DC6C}" name="DESCRIPCION"/>
    <tableColumn id="4" xr3:uid="{B80CD15F-EC14-4276-BCA2-3BB4CBE45FCF}" name="INGRESOS" dataDxfId="9" dataCellStyle="Millares"/>
    <tableColumn id="5" xr3:uid="{83CDBCF3-D541-49F4-AB96-D29C9136BEA0}" name="EGRESOS" dataDxfId="8" dataCellStyle="Millares"/>
    <tableColumn id="6" xr3:uid="{5E791BF6-FA4B-4537-963D-89D429671CF1}" name="SALDO" dataDxfId="7" dataCellStyle="Millares">
      <calculatedColumnFormula>H3+F4-G4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76F0B3-7E61-49B4-B6E3-419D3413B7EA}" name="Tabla33" displayName="Tabla33" ref="A3:H45" totalsRowShown="0" headerRowDxfId="6">
  <autoFilter ref="A3:H45" xr:uid="{0076F0B3-7E61-49B4-B6E3-419D3413B7EA}"/>
  <tableColumns count="8">
    <tableColumn id="1" xr3:uid="{E986B9AA-3D97-48B8-BA79-53FFB8305688}" name="FECHA " dataDxfId="5"/>
    <tableColumn id="7" xr3:uid="{FF891555-6546-487D-85F9-FBB03AAC5854}" name="MES" dataDxfId="4">
      <calculatedColumnFormula>TEXT(Tabla33[[#This Row],[FECHA ]],"MMMM")</calculatedColumnFormula>
    </tableColumn>
    <tableColumn id="8" xr3:uid="{B6EF23AA-BB8D-481D-844B-7A309EFB4A89}" name="EMPRESA" dataDxfId="3"/>
    <tableColumn id="2" xr3:uid="{AB6AE518-5A0F-40AA-A361-8908B654EAF4}" name="BENEFICIARIO"/>
    <tableColumn id="3" xr3:uid="{564F0B0D-59EB-4721-815B-72A61C752B76}" name="DESCRIPCION"/>
    <tableColumn id="4" xr3:uid="{D6692B0C-E140-4F35-AD43-5793B181AE27}" name="INGRESOS" dataDxfId="2" dataCellStyle="Millares"/>
    <tableColumn id="5" xr3:uid="{7CEA75D0-F85D-4ADA-8593-31EDF57589EC}" name="EGRESOS" dataDxfId="1" dataCellStyle="Millares"/>
    <tableColumn id="6" xr3:uid="{C4C591D0-DF1A-4D0F-A6AF-EEC4436DA1BF}" name="SALDO" dataDxfId="0" dataCellStyle="Millares">
      <calculatedColumnFormula>H3+F4-G4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4B18-6635-4BEA-8DB5-F60B6ECC1C87}">
  <dimension ref="A3:B7"/>
  <sheetViews>
    <sheetView workbookViewId="0">
      <selection activeCell="B6" sqref="B6"/>
    </sheetView>
  </sheetViews>
  <sheetFormatPr baseColWidth="10" defaultRowHeight="14.5" x14ac:dyDescent="0.35"/>
  <cols>
    <col min="1" max="1" width="16.54296875" bestFit="1" customWidth="1"/>
    <col min="2" max="2" width="16.453125" bestFit="1" customWidth="1"/>
  </cols>
  <sheetData>
    <row r="3" spans="1:2" x14ac:dyDescent="0.35">
      <c r="A3" s="7" t="s">
        <v>38</v>
      </c>
      <c r="B3" t="s">
        <v>39</v>
      </c>
    </row>
    <row r="4" spans="1:2" x14ac:dyDescent="0.35">
      <c r="A4" s="8" t="s">
        <v>40</v>
      </c>
      <c r="B4">
        <v>1492.67</v>
      </c>
    </row>
    <row r="5" spans="1:2" x14ac:dyDescent="0.35">
      <c r="A5" s="8" t="s">
        <v>41</v>
      </c>
      <c r="B5">
        <v>1982.4</v>
      </c>
    </row>
    <row r="6" spans="1:2" x14ac:dyDescent="0.35">
      <c r="A6" s="8" t="s">
        <v>42</v>
      </c>
      <c r="B6">
        <v>420</v>
      </c>
    </row>
    <row r="7" spans="1:2" x14ac:dyDescent="0.35">
      <c r="A7" s="8" t="s">
        <v>37</v>
      </c>
      <c r="B7">
        <v>3895.07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E909-26DE-47AA-AC41-3EFDF59B8884}">
  <dimension ref="A2:H58"/>
  <sheetViews>
    <sheetView tabSelected="1" topLeftCell="A38" zoomScale="97" workbookViewId="0">
      <selection activeCell="I51" sqref="I51"/>
    </sheetView>
  </sheetViews>
  <sheetFormatPr baseColWidth="10" defaultRowHeight="14.5" x14ac:dyDescent="0.35"/>
  <cols>
    <col min="1" max="1" width="13" bestFit="1" customWidth="1"/>
    <col min="2" max="2" width="10.81640625" customWidth="1"/>
    <col min="3" max="3" width="26.6328125" customWidth="1"/>
    <col min="4" max="5" width="18.453125" bestFit="1" customWidth="1"/>
    <col min="6" max="6" width="14.36328125" bestFit="1" customWidth="1"/>
    <col min="7" max="7" width="13.26953125" bestFit="1" customWidth="1"/>
    <col min="8" max="8" width="13.1796875" bestFit="1" customWidth="1"/>
  </cols>
  <sheetData>
    <row r="2" spans="1:8" ht="34.5" x14ac:dyDescent="0.8">
      <c r="A2" s="9" t="s">
        <v>2</v>
      </c>
      <c r="B2" s="9"/>
      <c r="C2" s="9"/>
      <c r="D2" s="9"/>
      <c r="E2" s="9"/>
      <c r="F2" s="9"/>
      <c r="G2" s="9"/>
      <c r="H2" s="9"/>
    </row>
    <row r="3" spans="1:8" ht="18.5" x14ac:dyDescent="0.45">
      <c r="A3" s="3" t="s">
        <v>5</v>
      </c>
      <c r="B3" s="3" t="s">
        <v>13</v>
      </c>
      <c r="C3" s="3" t="s">
        <v>14</v>
      </c>
      <c r="D3" s="3" t="s">
        <v>3</v>
      </c>
      <c r="E3" s="3" t="s">
        <v>4</v>
      </c>
      <c r="F3" s="3" t="s">
        <v>6</v>
      </c>
      <c r="G3" s="3" t="s">
        <v>0</v>
      </c>
      <c r="H3" s="3" t="s">
        <v>1</v>
      </c>
    </row>
    <row r="4" spans="1:8" x14ac:dyDescent="0.35">
      <c r="A4" s="4">
        <v>45889</v>
      </c>
      <c r="B4" s="4" t="str">
        <f>TEXT(Tabla3[[#This Row],[FECHA ]],"MMMM")</f>
        <v>Agosto</v>
      </c>
      <c r="C4" s="4" t="s">
        <v>10</v>
      </c>
      <c r="D4" s="5" t="s">
        <v>10</v>
      </c>
      <c r="E4" s="5" t="s">
        <v>27</v>
      </c>
      <c r="F4" s="6"/>
      <c r="G4" s="6"/>
      <c r="H4" s="6">
        <v>0</v>
      </c>
    </row>
    <row r="5" spans="1:8" x14ac:dyDescent="0.35">
      <c r="A5" s="1">
        <v>45889</v>
      </c>
      <c r="B5" s="1" t="str">
        <f>TEXT(Tabla3[[#This Row],[FECHA ]],"MMMM")</f>
        <v>Agosto</v>
      </c>
      <c r="C5" s="1" t="s">
        <v>10</v>
      </c>
      <c r="D5" t="s">
        <v>8</v>
      </c>
      <c r="E5" t="s">
        <v>9</v>
      </c>
      <c r="F5" s="2">
        <v>0</v>
      </c>
      <c r="G5" s="2">
        <v>100</v>
      </c>
      <c r="H5" s="2">
        <f>IF(A5="","",H4+F5-G5)</f>
        <v>-100</v>
      </c>
    </row>
    <row r="6" spans="1:8" x14ac:dyDescent="0.35">
      <c r="A6" s="1">
        <v>45889</v>
      </c>
      <c r="B6" s="1" t="str">
        <f>TEXT(Tabla3[[#This Row],[FECHA ]],"MMMM")</f>
        <v>Agosto</v>
      </c>
      <c r="C6" s="1" t="s">
        <v>15</v>
      </c>
      <c r="D6" t="s">
        <v>10</v>
      </c>
      <c r="E6" t="s">
        <v>11</v>
      </c>
      <c r="F6" s="2"/>
      <c r="G6" s="2">
        <v>10.7</v>
      </c>
      <c r="H6" s="2">
        <f t="shared" ref="H6:H47" si="0">IF(A6="","",H5+F6-G6)</f>
        <v>-110.7</v>
      </c>
    </row>
    <row r="7" spans="1:8" x14ac:dyDescent="0.35">
      <c r="A7" s="1">
        <v>45889</v>
      </c>
      <c r="B7" s="1" t="str">
        <f>TEXT(Tabla3[[#This Row],[FECHA ]],"MMMM")</f>
        <v>Agosto</v>
      </c>
      <c r="C7" s="1" t="s">
        <v>16</v>
      </c>
      <c r="D7" t="s">
        <v>10</v>
      </c>
      <c r="E7" t="s">
        <v>12</v>
      </c>
      <c r="F7" s="2"/>
      <c r="G7" s="2">
        <v>34</v>
      </c>
      <c r="H7" s="2">
        <f t="shared" si="0"/>
        <v>-144.69999999999999</v>
      </c>
    </row>
    <row r="8" spans="1:8" x14ac:dyDescent="0.35">
      <c r="A8" s="1">
        <v>45889</v>
      </c>
      <c r="B8" s="1" t="str">
        <f>TEXT(Tabla3[[#This Row],[FECHA ]],"MMMM")</f>
        <v>Agosto</v>
      </c>
      <c r="C8" s="1" t="s">
        <v>17</v>
      </c>
      <c r="D8" t="s">
        <v>10</v>
      </c>
      <c r="E8" t="s">
        <v>18</v>
      </c>
      <c r="F8" s="2">
        <v>0</v>
      </c>
      <c r="G8" s="2">
        <v>12</v>
      </c>
      <c r="H8" s="2">
        <f t="shared" si="0"/>
        <v>-156.69999999999999</v>
      </c>
    </row>
    <row r="9" spans="1:8" x14ac:dyDescent="0.35">
      <c r="A9" s="1">
        <v>45889</v>
      </c>
      <c r="B9" s="1" t="str">
        <f>TEXT(Tabla3[[#This Row],[FECHA ]],"MMMM")</f>
        <v>Agosto</v>
      </c>
      <c r="C9" s="1" t="s">
        <v>19</v>
      </c>
      <c r="D9" t="s">
        <v>10</v>
      </c>
      <c r="E9" t="s">
        <v>19</v>
      </c>
      <c r="F9" s="2">
        <v>0</v>
      </c>
      <c r="G9" s="2">
        <v>300</v>
      </c>
      <c r="H9" s="2">
        <f t="shared" si="0"/>
        <v>-456.7</v>
      </c>
    </row>
    <row r="10" spans="1:8" x14ac:dyDescent="0.35">
      <c r="A10" s="1">
        <v>45889</v>
      </c>
      <c r="B10" s="1" t="str">
        <f>TEXT(Tabla3[[#This Row],[FECHA ]],"MMMM")</f>
        <v>Agosto</v>
      </c>
      <c r="C10" s="1" t="s">
        <v>15</v>
      </c>
      <c r="D10" t="s">
        <v>10</v>
      </c>
      <c r="E10" t="s">
        <v>11</v>
      </c>
      <c r="F10" s="2"/>
      <c r="G10" s="2">
        <v>10.79</v>
      </c>
      <c r="H10" s="2">
        <f t="shared" si="0"/>
        <v>-467.49</v>
      </c>
    </row>
    <row r="11" spans="1:8" x14ac:dyDescent="0.35">
      <c r="A11" s="1">
        <v>45890</v>
      </c>
      <c r="B11" s="1" t="str">
        <f>TEXT(Tabla3[[#This Row],[FECHA ]],"MMMM")</f>
        <v>Agosto</v>
      </c>
      <c r="C11" s="1" t="s">
        <v>10</v>
      </c>
      <c r="D11" t="s">
        <v>8</v>
      </c>
      <c r="E11" t="s">
        <v>9</v>
      </c>
      <c r="F11" s="2"/>
      <c r="G11" s="2">
        <v>100</v>
      </c>
      <c r="H11" s="2">
        <f t="shared" si="0"/>
        <v>-567.49</v>
      </c>
    </row>
    <row r="12" spans="1:8" x14ac:dyDescent="0.35">
      <c r="A12" s="1">
        <v>45892</v>
      </c>
      <c r="B12" s="1" t="str">
        <f>TEXT(Tabla3[[#This Row],[FECHA ]],"MMMM")</f>
        <v>Agosto</v>
      </c>
      <c r="C12" s="1" t="s">
        <v>10</v>
      </c>
      <c r="D12" t="s">
        <v>8</v>
      </c>
      <c r="E12" t="s">
        <v>20</v>
      </c>
      <c r="F12" s="2"/>
      <c r="G12" s="2">
        <v>89.18</v>
      </c>
      <c r="H12" s="2">
        <f t="shared" si="0"/>
        <v>-656.67000000000007</v>
      </c>
    </row>
    <row r="13" spans="1:8" x14ac:dyDescent="0.35">
      <c r="A13" s="1">
        <v>45892</v>
      </c>
      <c r="B13" s="1" t="str">
        <f>TEXT(Tabla3[[#This Row],[FECHA ]],"MMMM")</f>
        <v>Agosto</v>
      </c>
      <c r="C13" s="1" t="s">
        <v>10</v>
      </c>
      <c r="D13" t="s">
        <v>8</v>
      </c>
      <c r="E13" t="s">
        <v>20</v>
      </c>
      <c r="F13" s="2"/>
      <c r="G13" s="2">
        <v>500</v>
      </c>
      <c r="H13" s="2">
        <f t="shared" si="0"/>
        <v>-1156.67</v>
      </c>
    </row>
    <row r="14" spans="1:8" x14ac:dyDescent="0.35">
      <c r="A14" s="1">
        <v>45894</v>
      </c>
      <c r="B14" s="1" t="str">
        <f>TEXT(Tabla3[[#This Row],[FECHA ]],"MMMM")</f>
        <v>Agosto</v>
      </c>
      <c r="C14" s="1" t="s">
        <v>21</v>
      </c>
      <c r="D14" t="s">
        <v>8</v>
      </c>
      <c r="E14" t="s">
        <v>12</v>
      </c>
      <c r="F14" s="2"/>
      <c r="G14" s="2">
        <v>36</v>
      </c>
      <c r="H14" s="2">
        <f t="shared" si="0"/>
        <v>-1192.67</v>
      </c>
    </row>
    <row r="15" spans="1:8" x14ac:dyDescent="0.35">
      <c r="A15" s="1">
        <v>45894</v>
      </c>
      <c r="B15" s="1" t="str">
        <f>TEXT(Tabla3[[#This Row],[FECHA ]],"MMMM")</f>
        <v>Agosto</v>
      </c>
      <c r="C15" s="1" t="s">
        <v>10</v>
      </c>
      <c r="D15" t="s">
        <v>8</v>
      </c>
      <c r="E15" t="s">
        <v>9</v>
      </c>
      <c r="F15" s="2"/>
      <c r="G15" s="2">
        <v>100</v>
      </c>
      <c r="H15" s="2">
        <f t="shared" si="0"/>
        <v>-1292.67</v>
      </c>
    </row>
    <row r="16" spans="1:8" x14ac:dyDescent="0.35">
      <c r="A16" s="1">
        <v>45894</v>
      </c>
      <c r="B16" s="1" t="str">
        <f>TEXT(Tabla3[[#This Row],[FECHA ]],"MMMM")</f>
        <v>Agosto</v>
      </c>
      <c r="C16" s="1" t="s">
        <v>10</v>
      </c>
      <c r="D16" t="s">
        <v>8</v>
      </c>
      <c r="E16" t="s">
        <v>20</v>
      </c>
      <c r="F16" s="2"/>
      <c r="G16" s="2">
        <v>100</v>
      </c>
      <c r="H16" s="2">
        <f t="shared" si="0"/>
        <v>-1392.67</v>
      </c>
    </row>
    <row r="17" spans="1:8" x14ac:dyDescent="0.35">
      <c r="A17" s="1">
        <v>45896</v>
      </c>
      <c r="B17" s="1" t="str">
        <f>TEXT(Tabla3[[#This Row],[FECHA ]],"MMMM")</f>
        <v>Agosto</v>
      </c>
      <c r="C17" s="1" t="s">
        <v>10</v>
      </c>
      <c r="D17" t="s">
        <v>22</v>
      </c>
      <c r="E17" t="s">
        <v>23</v>
      </c>
      <c r="F17" s="2"/>
      <c r="G17" s="2">
        <v>100</v>
      </c>
      <c r="H17" s="2">
        <f t="shared" si="0"/>
        <v>-1492.67</v>
      </c>
    </row>
    <row r="18" spans="1:8" x14ac:dyDescent="0.35">
      <c r="A18" s="1">
        <v>45901</v>
      </c>
      <c r="B18" s="1" t="str">
        <f>TEXT(Tabla3[[#This Row],[FECHA ]],"MMMM")</f>
        <v>Setiembre</v>
      </c>
      <c r="C18" s="1" t="s">
        <v>24</v>
      </c>
      <c r="D18" t="s">
        <v>10</v>
      </c>
      <c r="E18" t="s">
        <v>25</v>
      </c>
      <c r="F18" s="2"/>
      <c r="G18" s="2">
        <v>97.5</v>
      </c>
      <c r="H18" s="2">
        <f t="shared" si="0"/>
        <v>-1590.17</v>
      </c>
    </row>
    <row r="19" spans="1:8" x14ac:dyDescent="0.35">
      <c r="A19" s="1">
        <v>45901</v>
      </c>
      <c r="B19" s="1" t="str">
        <f>TEXT(Tabla3[[#This Row],[FECHA ]],"MMMM")</f>
        <v>Setiembre</v>
      </c>
      <c r="C19" s="1" t="s">
        <v>10</v>
      </c>
      <c r="D19" t="s">
        <v>10</v>
      </c>
      <c r="E19" t="s">
        <v>26</v>
      </c>
      <c r="F19" s="2"/>
      <c r="G19" s="2">
        <v>30</v>
      </c>
      <c r="H19" s="2">
        <f t="shared" si="0"/>
        <v>-1620.17</v>
      </c>
    </row>
    <row r="20" spans="1:8" x14ac:dyDescent="0.35">
      <c r="A20" s="1">
        <v>45901</v>
      </c>
      <c r="B20" s="1" t="str">
        <f>TEXT(Tabla3[[#This Row],[FECHA ]],"MMMM")</f>
        <v>Setiembre</v>
      </c>
      <c r="C20" s="1" t="s">
        <v>10</v>
      </c>
      <c r="D20" t="s">
        <v>10</v>
      </c>
      <c r="E20" t="s">
        <v>26</v>
      </c>
      <c r="F20" s="2"/>
      <c r="G20" s="2">
        <v>7</v>
      </c>
      <c r="H20" s="2">
        <f t="shared" si="0"/>
        <v>-1627.17</v>
      </c>
    </row>
    <row r="21" spans="1:8" x14ac:dyDescent="0.35">
      <c r="A21" s="1">
        <v>45902</v>
      </c>
      <c r="B21" s="1" t="str">
        <f>TEXT(Tabla3[[#This Row],[FECHA ]],"MMMM")</f>
        <v>Setiembre</v>
      </c>
      <c r="C21" s="1" t="s">
        <v>28</v>
      </c>
      <c r="D21" t="s">
        <v>10</v>
      </c>
      <c r="E21" t="s">
        <v>29</v>
      </c>
      <c r="F21" s="2"/>
      <c r="G21" s="2">
        <v>14.5</v>
      </c>
      <c r="H21" s="2">
        <f t="shared" si="0"/>
        <v>-1641.67</v>
      </c>
    </row>
    <row r="22" spans="1:8" x14ac:dyDescent="0.35">
      <c r="A22" s="1">
        <v>45902</v>
      </c>
      <c r="B22" s="1" t="str">
        <f>TEXT(Tabla3[[#This Row],[FECHA ]],"MMMM")</f>
        <v>Setiembre</v>
      </c>
      <c r="C22" s="1" t="s">
        <v>30</v>
      </c>
      <c r="D22" t="s">
        <v>10</v>
      </c>
      <c r="E22" t="s">
        <v>31</v>
      </c>
      <c r="F22" s="2"/>
      <c r="G22" s="2">
        <v>18</v>
      </c>
      <c r="H22" s="2">
        <f t="shared" si="0"/>
        <v>-1659.67</v>
      </c>
    </row>
    <row r="23" spans="1:8" x14ac:dyDescent="0.35">
      <c r="A23" s="1">
        <v>45902</v>
      </c>
      <c r="B23" s="1" t="str">
        <f>TEXT(Tabla3[[#This Row],[FECHA ]],"MMMM")</f>
        <v>Setiembre</v>
      </c>
      <c r="C23" s="1" t="s">
        <v>32</v>
      </c>
      <c r="D23" t="s">
        <v>10</v>
      </c>
      <c r="E23" t="s">
        <v>33</v>
      </c>
      <c r="F23" s="2"/>
      <c r="G23" s="2">
        <v>55</v>
      </c>
      <c r="H23" s="2">
        <f t="shared" si="0"/>
        <v>-1714.67</v>
      </c>
    </row>
    <row r="24" spans="1:8" x14ac:dyDescent="0.35">
      <c r="A24" s="1">
        <v>45902</v>
      </c>
      <c r="B24" s="1" t="str">
        <f>TEXT(Tabla3[[#This Row],[FECHA ]],"MMMM")</f>
        <v>Setiembre</v>
      </c>
      <c r="C24" s="1" t="s">
        <v>34</v>
      </c>
      <c r="D24" t="s">
        <v>10</v>
      </c>
      <c r="E24" t="s">
        <v>20</v>
      </c>
      <c r="F24" s="2"/>
      <c r="G24" s="2">
        <v>114</v>
      </c>
      <c r="H24" s="2">
        <f t="shared" si="0"/>
        <v>-1828.67</v>
      </c>
    </row>
    <row r="25" spans="1:8" x14ac:dyDescent="0.35">
      <c r="A25" s="1">
        <v>45902</v>
      </c>
      <c r="B25" s="1" t="str">
        <f>TEXT(Tabla3[[#This Row],[FECHA ]],"MMMM")</f>
        <v>Setiembre</v>
      </c>
      <c r="C25" s="1" t="s">
        <v>10</v>
      </c>
      <c r="D25" t="s">
        <v>10</v>
      </c>
      <c r="E25" t="s">
        <v>35</v>
      </c>
      <c r="F25" s="2"/>
      <c r="G25" s="2">
        <v>40</v>
      </c>
      <c r="H25" s="2">
        <f t="shared" si="0"/>
        <v>-1868.67</v>
      </c>
    </row>
    <row r="26" spans="1:8" x14ac:dyDescent="0.35">
      <c r="A26" s="1">
        <v>45903</v>
      </c>
      <c r="B26" s="1" t="str">
        <f>TEXT(Tabla3[[#This Row],[FECHA ]],"MMMM")</f>
        <v>Setiembre</v>
      </c>
      <c r="C26" s="1" t="s">
        <v>10</v>
      </c>
      <c r="D26" t="s">
        <v>10</v>
      </c>
      <c r="E26" t="s">
        <v>35</v>
      </c>
      <c r="F26" s="2"/>
      <c r="G26" s="2">
        <v>60</v>
      </c>
      <c r="H26" s="2">
        <f t="shared" si="0"/>
        <v>-1928.67</v>
      </c>
    </row>
    <row r="27" spans="1:8" x14ac:dyDescent="0.35">
      <c r="A27" s="1">
        <v>45903</v>
      </c>
      <c r="B27" s="1" t="str">
        <f>TEXT(Tabla3[[#This Row],[FECHA ]],"MMMM")</f>
        <v>Setiembre</v>
      </c>
      <c r="C27" s="1" t="s">
        <v>10</v>
      </c>
      <c r="D27" t="s">
        <v>10</v>
      </c>
      <c r="E27" t="s">
        <v>35</v>
      </c>
      <c r="F27" s="2"/>
      <c r="G27" s="2">
        <v>7</v>
      </c>
      <c r="H27" s="2">
        <f t="shared" si="0"/>
        <v>-1935.67</v>
      </c>
    </row>
    <row r="28" spans="1:8" x14ac:dyDescent="0.35">
      <c r="A28" s="1">
        <v>45904</v>
      </c>
      <c r="B28" s="1" t="str">
        <f>TEXT(Tabla3[[#This Row],[FECHA ]],"MMMM")</f>
        <v>Setiembre</v>
      </c>
      <c r="C28" s="1" t="s">
        <v>10</v>
      </c>
      <c r="D28" t="s">
        <v>8</v>
      </c>
      <c r="E28" t="s">
        <v>9</v>
      </c>
      <c r="F28" s="2"/>
      <c r="G28" s="2">
        <v>100</v>
      </c>
      <c r="H28" s="2">
        <f t="shared" si="0"/>
        <v>-2035.67</v>
      </c>
    </row>
    <row r="29" spans="1:8" x14ac:dyDescent="0.35">
      <c r="A29" s="1">
        <v>45904</v>
      </c>
      <c r="B29" s="1" t="str">
        <f>TEXT(Tabla3[[#This Row],[FECHA ]],"MMMM")</f>
        <v>Setiembre</v>
      </c>
      <c r="C29" s="1" t="s">
        <v>10</v>
      </c>
      <c r="D29" t="s">
        <v>10</v>
      </c>
      <c r="E29" t="s">
        <v>35</v>
      </c>
      <c r="F29" s="2"/>
      <c r="G29" s="2">
        <v>120</v>
      </c>
      <c r="H29" s="2">
        <f t="shared" si="0"/>
        <v>-2155.67</v>
      </c>
    </row>
    <row r="30" spans="1:8" x14ac:dyDescent="0.35">
      <c r="A30" s="1">
        <v>45905</v>
      </c>
      <c r="B30" s="1" t="str">
        <f>TEXT(Tabla3[[#This Row],[FECHA ]],"MMMM")</f>
        <v>Setiembre</v>
      </c>
      <c r="C30" s="1" t="s">
        <v>10</v>
      </c>
      <c r="D30" t="s">
        <v>10</v>
      </c>
      <c r="E30" t="s">
        <v>35</v>
      </c>
      <c r="F30" s="2"/>
      <c r="G30" s="2">
        <v>29.9</v>
      </c>
      <c r="H30" s="2">
        <f t="shared" si="0"/>
        <v>-2185.5700000000002</v>
      </c>
    </row>
    <row r="31" spans="1:8" x14ac:dyDescent="0.35">
      <c r="A31" s="1">
        <v>45911</v>
      </c>
      <c r="B31" s="1" t="str">
        <f>TEXT(Tabla3[[#This Row],[FECHA ]],"MMMM")</f>
        <v>Setiembre</v>
      </c>
      <c r="C31" s="1" t="s">
        <v>10</v>
      </c>
      <c r="D31" t="s">
        <v>10</v>
      </c>
      <c r="E31" t="s">
        <v>35</v>
      </c>
      <c r="F31" s="2"/>
      <c r="G31" s="2">
        <v>60</v>
      </c>
      <c r="H31" s="2">
        <f t="shared" si="0"/>
        <v>-2245.5700000000002</v>
      </c>
    </row>
    <row r="32" spans="1:8" x14ac:dyDescent="0.35">
      <c r="A32" s="1">
        <v>45912</v>
      </c>
      <c r="B32" s="1" t="str">
        <f>TEXT(Tabla3[[#This Row],[FECHA ]],"MMMM")</f>
        <v>Setiembre</v>
      </c>
      <c r="C32" s="1" t="s">
        <v>10</v>
      </c>
      <c r="D32" t="s">
        <v>10</v>
      </c>
      <c r="E32" t="s">
        <v>35</v>
      </c>
      <c r="F32" s="2"/>
      <c r="G32" s="2">
        <v>30</v>
      </c>
      <c r="H32" s="2">
        <f t="shared" si="0"/>
        <v>-2275.5700000000002</v>
      </c>
    </row>
    <row r="33" spans="1:8" x14ac:dyDescent="0.35">
      <c r="A33" s="1">
        <v>45915</v>
      </c>
      <c r="B33" s="1" t="str">
        <f>TEXT(Tabla3[[#This Row],[FECHA ]],"MMMM")</f>
        <v>Setiembre</v>
      </c>
      <c r="C33" s="1" t="s">
        <v>10</v>
      </c>
      <c r="D33" t="s">
        <v>10</v>
      </c>
      <c r="E33" t="s">
        <v>36</v>
      </c>
      <c r="F33" s="2"/>
      <c r="G33" s="2">
        <v>100</v>
      </c>
      <c r="H33" s="2">
        <f t="shared" si="0"/>
        <v>-2375.5700000000002</v>
      </c>
    </row>
    <row r="34" spans="1:8" x14ac:dyDescent="0.35">
      <c r="A34" s="1">
        <v>45916</v>
      </c>
      <c r="B34" s="1" t="str">
        <f>TEXT(Tabla3[[#This Row],[FECHA ]],"MMMM")</f>
        <v>Setiembre</v>
      </c>
      <c r="C34" s="1" t="s">
        <v>10</v>
      </c>
      <c r="D34" t="s">
        <v>7</v>
      </c>
      <c r="E34" t="s">
        <v>35</v>
      </c>
      <c r="F34" s="2"/>
      <c r="G34" s="2">
        <v>25</v>
      </c>
      <c r="H34" s="2">
        <f t="shared" si="0"/>
        <v>-2400.5700000000002</v>
      </c>
    </row>
    <row r="35" spans="1:8" x14ac:dyDescent="0.35">
      <c r="A35" s="1">
        <v>45919</v>
      </c>
      <c r="B35" s="1" t="str">
        <f>TEXT(Tabla3[[#This Row],[FECHA ]],"MMMM")</f>
        <v>Setiembre</v>
      </c>
      <c r="C35" s="1" t="s">
        <v>10</v>
      </c>
      <c r="D35" t="s">
        <v>7</v>
      </c>
      <c r="E35" t="s">
        <v>35</v>
      </c>
      <c r="F35" s="2"/>
      <c r="G35" s="2">
        <v>186.5</v>
      </c>
      <c r="H35" s="2">
        <f t="shared" si="0"/>
        <v>-2587.0700000000002</v>
      </c>
    </row>
    <row r="36" spans="1:8" x14ac:dyDescent="0.35">
      <c r="A36" s="1">
        <v>45919</v>
      </c>
      <c r="B36" s="1" t="str">
        <f>TEXT(Tabla3[[#This Row],[FECHA ]],"MMMM")</f>
        <v>Setiembre</v>
      </c>
      <c r="C36" s="1" t="s">
        <v>10</v>
      </c>
      <c r="D36" t="s">
        <v>7</v>
      </c>
      <c r="E36" t="s">
        <v>35</v>
      </c>
      <c r="F36" s="2"/>
      <c r="G36" s="2">
        <v>12</v>
      </c>
      <c r="H36" s="2">
        <f t="shared" si="0"/>
        <v>-2599.0700000000002</v>
      </c>
    </row>
    <row r="37" spans="1:8" x14ac:dyDescent="0.35">
      <c r="A37" s="1">
        <v>45919</v>
      </c>
      <c r="B37" s="1" t="str">
        <f>TEXT(Tabla3[[#This Row],[FECHA ]],"MMMM")</f>
        <v>Setiembre</v>
      </c>
      <c r="C37" s="1" t="s">
        <v>10</v>
      </c>
      <c r="D37" t="s">
        <v>7</v>
      </c>
      <c r="E37" t="s">
        <v>35</v>
      </c>
      <c r="F37" s="2"/>
      <c r="G37" s="2">
        <v>60</v>
      </c>
      <c r="H37" s="2">
        <f t="shared" si="0"/>
        <v>-2659.07</v>
      </c>
    </row>
    <row r="38" spans="1:8" x14ac:dyDescent="0.35">
      <c r="A38" s="1">
        <v>45921</v>
      </c>
      <c r="B38" s="1" t="str">
        <f>TEXT(Tabla3[[#This Row],[FECHA ]],"MMMM")</f>
        <v>Setiembre</v>
      </c>
      <c r="C38" s="1" t="s">
        <v>10</v>
      </c>
      <c r="D38" t="s">
        <v>8</v>
      </c>
      <c r="E38" t="s">
        <v>9</v>
      </c>
      <c r="F38" s="2"/>
      <c r="G38" s="2">
        <v>100</v>
      </c>
      <c r="H38" s="2">
        <f t="shared" si="0"/>
        <v>-2759.07</v>
      </c>
    </row>
    <row r="39" spans="1:8" x14ac:dyDescent="0.35">
      <c r="A39" s="1">
        <v>45922</v>
      </c>
      <c r="B39" s="1" t="str">
        <f>TEXT(Tabla3[[#This Row],[FECHA ]],"MMMM")</f>
        <v>Setiembre</v>
      </c>
      <c r="C39" s="1" t="s">
        <v>10</v>
      </c>
      <c r="D39" t="s">
        <v>7</v>
      </c>
      <c r="E39" t="s">
        <v>35</v>
      </c>
      <c r="F39" s="2"/>
      <c r="G39" s="2">
        <v>160</v>
      </c>
      <c r="H39" s="2">
        <f t="shared" si="0"/>
        <v>-2919.07</v>
      </c>
    </row>
    <row r="40" spans="1:8" x14ac:dyDescent="0.35">
      <c r="A40" s="1">
        <v>45922</v>
      </c>
      <c r="B40" s="1" t="str">
        <f>TEXT(Tabla3[[#This Row],[FECHA ]],"MMMM")</f>
        <v>Setiembre</v>
      </c>
      <c r="C40" s="1" t="s">
        <v>10</v>
      </c>
      <c r="D40" t="s">
        <v>7</v>
      </c>
      <c r="E40" t="s">
        <v>35</v>
      </c>
      <c r="F40" s="2"/>
      <c r="G40" s="2">
        <v>120</v>
      </c>
      <c r="H40" s="2">
        <f t="shared" si="0"/>
        <v>-3039.07</v>
      </c>
    </row>
    <row r="41" spans="1:8" x14ac:dyDescent="0.35">
      <c r="A41" s="1">
        <v>45922</v>
      </c>
      <c r="B41" s="1" t="str">
        <f>TEXT(Tabla3[[#This Row],[FECHA ]],"MMMM")</f>
        <v>Setiembre</v>
      </c>
      <c r="C41" s="1" t="s">
        <v>10</v>
      </c>
      <c r="D41" t="s">
        <v>7</v>
      </c>
      <c r="E41" t="s">
        <v>35</v>
      </c>
      <c r="F41" s="2"/>
      <c r="G41" s="2">
        <v>88</v>
      </c>
      <c r="H41" s="2">
        <f t="shared" si="0"/>
        <v>-3127.07</v>
      </c>
    </row>
    <row r="42" spans="1:8" x14ac:dyDescent="0.35">
      <c r="A42" s="1">
        <v>45923</v>
      </c>
      <c r="B42" s="1" t="str">
        <f>TEXT(Tabla3[[#This Row],[FECHA ]],"MMMM")</f>
        <v>Setiembre</v>
      </c>
      <c r="C42" s="1" t="s">
        <v>10</v>
      </c>
      <c r="D42" t="s">
        <v>7</v>
      </c>
      <c r="E42" t="s">
        <v>35</v>
      </c>
      <c r="F42" s="2"/>
      <c r="G42" s="2">
        <v>59</v>
      </c>
      <c r="H42" s="2">
        <f t="shared" si="0"/>
        <v>-3186.07</v>
      </c>
    </row>
    <row r="43" spans="1:8" x14ac:dyDescent="0.35">
      <c r="A43" s="1">
        <v>45927</v>
      </c>
      <c r="B43" s="1" t="str">
        <f>TEXT(Tabla3[[#This Row],[FECHA ]],"MMMM")</f>
        <v>Setiembre</v>
      </c>
      <c r="C43" s="1" t="s">
        <v>10</v>
      </c>
      <c r="D43" t="s">
        <v>7</v>
      </c>
      <c r="E43" t="s">
        <v>35</v>
      </c>
      <c r="F43" s="2"/>
      <c r="G43" s="2">
        <v>220</v>
      </c>
      <c r="H43" s="2">
        <f t="shared" si="0"/>
        <v>-3406.07</v>
      </c>
    </row>
    <row r="44" spans="1:8" x14ac:dyDescent="0.35">
      <c r="A44" s="1">
        <v>45927</v>
      </c>
      <c r="B44" s="1" t="str">
        <f>TEXT(Tabla3[[#This Row],[FECHA ]],"MMMM")</f>
        <v>Setiembre</v>
      </c>
      <c r="C44" s="1" t="s">
        <v>10</v>
      </c>
      <c r="D44" t="s">
        <v>7</v>
      </c>
      <c r="E44" t="s">
        <v>35</v>
      </c>
      <c r="F44" s="2"/>
      <c r="G44" s="2">
        <v>69</v>
      </c>
      <c r="H44" s="2">
        <f t="shared" si="0"/>
        <v>-3475.07</v>
      </c>
    </row>
    <row r="45" spans="1:8" x14ac:dyDescent="0.35">
      <c r="A45" s="1">
        <v>45933</v>
      </c>
      <c r="B45" s="1" t="str">
        <f>TEXT(Tabla3[[#This Row],[FECHA ]],"MMMM")</f>
        <v>Octubre</v>
      </c>
      <c r="C45" s="1" t="s">
        <v>10</v>
      </c>
      <c r="D45" t="s">
        <v>7</v>
      </c>
      <c r="E45" t="s">
        <v>35</v>
      </c>
      <c r="F45" s="2"/>
      <c r="G45" s="2">
        <v>225</v>
      </c>
      <c r="H45" s="2">
        <f t="shared" si="0"/>
        <v>-3700.07</v>
      </c>
    </row>
    <row r="46" spans="1:8" x14ac:dyDescent="0.35">
      <c r="A46" s="1">
        <v>45943</v>
      </c>
      <c r="B46" s="1" t="str">
        <f>TEXT(Tabla3[[#This Row],[FECHA ]],"MMMM")</f>
        <v>Octubre</v>
      </c>
      <c r="C46" s="1" t="s">
        <v>10</v>
      </c>
      <c r="D46" t="s">
        <v>7</v>
      </c>
      <c r="E46" t="s">
        <v>35</v>
      </c>
      <c r="F46" s="2"/>
      <c r="G46" s="2">
        <v>195</v>
      </c>
      <c r="H46" s="2">
        <f t="shared" si="0"/>
        <v>-3895.07</v>
      </c>
    </row>
    <row r="47" spans="1:8" x14ac:dyDescent="0.35">
      <c r="A47" s="1">
        <v>45944</v>
      </c>
      <c r="B47" s="1" t="str">
        <f>TEXT(Tabla3[[#This Row],[FECHA ]],"MMMM")</f>
        <v>Octubre</v>
      </c>
      <c r="C47" s="1" t="s">
        <v>10</v>
      </c>
      <c r="D47" t="s">
        <v>7</v>
      </c>
      <c r="E47" t="s">
        <v>35</v>
      </c>
      <c r="F47" s="2"/>
      <c r="G47" s="2">
        <v>30</v>
      </c>
      <c r="H47" s="2">
        <f t="shared" si="0"/>
        <v>-3925.07</v>
      </c>
    </row>
    <row r="48" spans="1:8" x14ac:dyDescent="0.35">
      <c r="A48" s="1">
        <v>45947</v>
      </c>
      <c r="B48" s="1" t="str">
        <f>TEXT(Tabla3[[#This Row],[FECHA ]],"MMMM")</f>
        <v>Octubre</v>
      </c>
      <c r="C48" s="1" t="s">
        <v>10</v>
      </c>
      <c r="D48" t="s">
        <v>7</v>
      </c>
      <c r="E48" t="s">
        <v>35</v>
      </c>
      <c r="F48" s="2"/>
      <c r="G48" s="2">
        <v>225</v>
      </c>
      <c r="H48" s="2">
        <f t="shared" ref="H48:H54" si="1">H47+F48-G48</f>
        <v>-4150.07</v>
      </c>
    </row>
    <row r="49" spans="1:8" x14ac:dyDescent="0.35">
      <c r="A49" s="1">
        <v>45950</v>
      </c>
      <c r="B49" s="1" t="str">
        <f>TEXT(Tabla3[[#This Row],[FECHA ]],"MMMM")</f>
        <v>Octubre</v>
      </c>
      <c r="C49" s="1" t="s">
        <v>10</v>
      </c>
      <c r="D49" t="s">
        <v>7</v>
      </c>
      <c r="E49" t="s">
        <v>35</v>
      </c>
      <c r="F49" s="2"/>
      <c r="G49" s="2">
        <v>29.9</v>
      </c>
      <c r="H49" s="2">
        <f t="shared" si="1"/>
        <v>-4179.9699999999993</v>
      </c>
    </row>
    <row r="50" spans="1:8" x14ac:dyDescent="0.35">
      <c r="A50" s="1">
        <v>45950</v>
      </c>
      <c r="B50" s="1" t="str">
        <f>TEXT(Tabla3[[#This Row],[FECHA ]],"MMMM")</f>
        <v>Octubre</v>
      </c>
      <c r="C50" s="1" t="s">
        <v>10</v>
      </c>
      <c r="D50" t="s">
        <v>7</v>
      </c>
      <c r="E50" t="s">
        <v>35</v>
      </c>
      <c r="F50" s="2"/>
      <c r="G50" s="2">
        <v>41.6</v>
      </c>
      <c r="H50" s="2">
        <f t="shared" si="1"/>
        <v>-4221.57</v>
      </c>
    </row>
    <row r="51" spans="1:8" x14ac:dyDescent="0.35">
      <c r="A51" s="1">
        <v>45950</v>
      </c>
      <c r="B51" s="1" t="str">
        <f>TEXT(Tabla3[[#This Row],[FECHA ]],"MMMM")</f>
        <v>Octubre</v>
      </c>
      <c r="C51" s="1" t="s">
        <v>10</v>
      </c>
      <c r="D51" t="s">
        <v>7</v>
      </c>
      <c r="E51" t="s">
        <v>35</v>
      </c>
      <c r="F51" s="2"/>
      <c r="G51" s="2">
        <v>225</v>
      </c>
      <c r="H51" s="2">
        <f t="shared" si="1"/>
        <v>-4446.57</v>
      </c>
    </row>
    <row r="52" spans="1:8" x14ac:dyDescent="0.35">
      <c r="A52" s="1">
        <v>45951</v>
      </c>
      <c r="B52" s="1" t="str">
        <f>TEXT(Tabla3[[#This Row],[FECHA ]],"MMMM")</f>
        <v>Octubre</v>
      </c>
      <c r="C52" s="1" t="s">
        <v>10</v>
      </c>
      <c r="D52" t="s">
        <v>7</v>
      </c>
      <c r="E52" t="s">
        <v>35</v>
      </c>
      <c r="F52" s="2"/>
      <c r="G52" s="2">
        <v>150</v>
      </c>
      <c r="H52" s="2">
        <f t="shared" si="1"/>
        <v>-4596.57</v>
      </c>
    </row>
    <row r="53" spans="1:8" x14ac:dyDescent="0.35">
      <c r="A53" s="1">
        <v>45952</v>
      </c>
      <c r="B53" s="1" t="str">
        <f>TEXT(Tabla3[[#This Row],[FECHA ]],"MMMM")</f>
        <v>Octubre</v>
      </c>
      <c r="C53" s="1" t="s">
        <v>10</v>
      </c>
      <c r="D53" t="s">
        <v>7</v>
      </c>
      <c r="E53" t="s">
        <v>35</v>
      </c>
      <c r="F53" s="2"/>
      <c r="G53" s="2">
        <v>140</v>
      </c>
      <c r="H53" s="2">
        <f t="shared" si="1"/>
        <v>-4736.57</v>
      </c>
    </row>
    <row r="54" spans="1:8" x14ac:dyDescent="0.35">
      <c r="A54" s="1">
        <v>45952</v>
      </c>
      <c r="B54" s="1" t="str">
        <f>TEXT(Tabla3[[#This Row],[FECHA ]],"MMMM")</f>
        <v>Octubre</v>
      </c>
      <c r="C54" s="1" t="s">
        <v>10</v>
      </c>
      <c r="D54" t="s">
        <v>7</v>
      </c>
      <c r="E54" t="s">
        <v>35</v>
      </c>
      <c r="F54" s="2"/>
      <c r="G54" s="2">
        <v>30</v>
      </c>
      <c r="H54" s="2">
        <f t="shared" si="1"/>
        <v>-4766.57</v>
      </c>
    </row>
    <row r="55" spans="1:8" x14ac:dyDescent="0.35">
      <c r="A55" s="1">
        <v>45953</v>
      </c>
      <c r="B55" s="1" t="str">
        <f>TEXT(Tabla3[[#This Row],[FECHA ]],"MMMM")</f>
        <v>Octubre</v>
      </c>
      <c r="C55" s="1" t="s">
        <v>10</v>
      </c>
      <c r="D55" t="s">
        <v>43</v>
      </c>
      <c r="E55" t="s">
        <v>35</v>
      </c>
      <c r="F55" s="2"/>
      <c r="G55" s="2">
        <v>55</v>
      </c>
      <c r="H55" s="2">
        <f t="shared" ref="H55:H58" si="2">H54+F55-G55</f>
        <v>-4821.57</v>
      </c>
    </row>
    <row r="56" spans="1:8" x14ac:dyDescent="0.35">
      <c r="A56" s="1">
        <v>45954</v>
      </c>
      <c r="B56" s="1" t="str">
        <f>TEXT(Tabla3[[#This Row],[FECHA ]],"MMMM")</f>
        <v>Octubre</v>
      </c>
      <c r="C56" s="1" t="s">
        <v>10</v>
      </c>
      <c r="D56" t="s">
        <v>43</v>
      </c>
      <c r="F56" s="2"/>
      <c r="G56" s="2">
        <v>100</v>
      </c>
      <c r="H56" s="2">
        <f t="shared" si="2"/>
        <v>-4921.57</v>
      </c>
    </row>
    <row r="57" spans="1:8" x14ac:dyDescent="0.35">
      <c r="A57" s="1">
        <v>45955</v>
      </c>
      <c r="B57" s="1" t="str">
        <f>TEXT(Tabla3[[#This Row],[FECHA ]],"MMMM")</f>
        <v>Octubre</v>
      </c>
      <c r="C57" s="1"/>
      <c r="F57" s="2"/>
      <c r="G57" s="2"/>
      <c r="H57" s="2">
        <f t="shared" si="2"/>
        <v>-4921.57</v>
      </c>
    </row>
    <row r="58" spans="1:8" x14ac:dyDescent="0.35">
      <c r="A58" s="1">
        <v>45956</v>
      </c>
      <c r="B58" s="1" t="str">
        <f>TEXT(Tabla3[[#This Row],[FECHA ]],"MMMM")</f>
        <v>Octubre</v>
      </c>
      <c r="C58" s="1"/>
      <c r="F58" s="2"/>
      <c r="G58" s="2"/>
      <c r="H58" s="2">
        <f t="shared" si="2"/>
        <v>-4921.57</v>
      </c>
    </row>
  </sheetData>
  <mergeCells count="1">
    <mergeCell ref="A2:H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5FC3-FE1D-4FA7-AC99-AFAA52728034}">
  <dimension ref="A2:H45"/>
  <sheetViews>
    <sheetView workbookViewId="0">
      <selection activeCell="H4" sqref="H4"/>
    </sheetView>
  </sheetViews>
  <sheetFormatPr baseColWidth="10" defaultRowHeight="14.5" x14ac:dyDescent="0.35"/>
  <cols>
    <col min="1" max="1" width="13" bestFit="1" customWidth="1"/>
    <col min="2" max="2" width="10.81640625" customWidth="1"/>
    <col min="3" max="3" width="26.6328125" customWidth="1"/>
    <col min="4" max="5" width="18.453125" bestFit="1" customWidth="1"/>
    <col min="6" max="6" width="14.36328125" bestFit="1" customWidth="1"/>
    <col min="7" max="7" width="13.26953125" bestFit="1" customWidth="1"/>
    <col min="8" max="8" width="12.1796875" bestFit="1" customWidth="1"/>
  </cols>
  <sheetData>
    <row r="2" spans="1:8" ht="34.5" x14ac:dyDescent="0.8">
      <c r="A2" s="9" t="s">
        <v>2</v>
      </c>
      <c r="B2" s="9"/>
      <c r="C2" s="9"/>
      <c r="D2" s="9"/>
      <c r="E2" s="9"/>
      <c r="F2" s="9"/>
      <c r="G2" s="9"/>
      <c r="H2" s="9"/>
    </row>
    <row r="3" spans="1:8" ht="18.5" x14ac:dyDescent="0.45">
      <c r="A3" s="3" t="s">
        <v>5</v>
      </c>
      <c r="B3" s="3" t="s">
        <v>13</v>
      </c>
      <c r="C3" s="3" t="s">
        <v>14</v>
      </c>
      <c r="D3" s="3" t="s">
        <v>3</v>
      </c>
      <c r="E3" s="3" t="s">
        <v>4</v>
      </c>
      <c r="F3" s="3" t="s">
        <v>6</v>
      </c>
      <c r="G3" s="3" t="s">
        <v>0</v>
      </c>
      <c r="H3" s="3" t="s">
        <v>1</v>
      </c>
    </row>
    <row r="4" spans="1:8" x14ac:dyDescent="0.35">
      <c r="A4" s="4">
        <v>45889</v>
      </c>
      <c r="B4" s="4" t="str">
        <f>TEXT(Tabla33[[#This Row],[FECHA ]],"MMMM")</f>
        <v>Agosto</v>
      </c>
      <c r="C4" s="4" t="s">
        <v>10</v>
      </c>
      <c r="D4" s="5" t="s">
        <v>10</v>
      </c>
      <c r="E4" s="5" t="s">
        <v>27</v>
      </c>
      <c r="F4" s="6"/>
      <c r="G4" s="6"/>
      <c r="H4" s="6">
        <v>3475.07</v>
      </c>
    </row>
    <row r="5" spans="1:8" x14ac:dyDescent="0.35">
      <c r="A5" s="1">
        <v>45889</v>
      </c>
      <c r="B5" s="1" t="str">
        <f>TEXT(Tabla33[[#This Row],[FECHA ]],"MMMM")</f>
        <v>Agosto</v>
      </c>
      <c r="C5" s="1" t="s">
        <v>10</v>
      </c>
      <c r="D5" t="s">
        <v>8</v>
      </c>
      <c r="E5" t="s">
        <v>9</v>
      </c>
      <c r="F5" s="2">
        <v>0</v>
      </c>
      <c r="G5" s="2">
        <v>100</v>
      </c>
      <c r="H5" s="2">
        <f>IF(A5="","",H4+F5-G5)</f>
        <v>3375.07</v>
      </c>
    </row>
    <row r="6" spans="1:8" x14ac:dyDescent="0.35">
      <c r="A6" s="1">
        <v>45889</v>
      </c>
      <c r="B6" s="1" t="str">
        <f>TEXT(Tabla33[[#This Row],[FECHA ]],"MMMM")</f>
        <v>Agosto</v>
      </c>
      <c r="C6" s="1" t="s">
        <v>15</v>
      </c>
      <c r="D6" t="s">
        <v>10</v>
      </c>
      <c r="E6" t="s">
        <v>11</v>
      </c>
      <c r="F6" s="2"/>
      <c r="G6" s="2">
        <v>10.7</v>
      </c>
      <c r="H6" s="2">
        <f t="shared" ref="H6:H19" si="0">IF(A6="","",H5+F6-G6)</f>
        <v>3364.3700000000003</v>
      </c>
    </row>
    <row r="7" spans="1:8" x14ac:dyDescent="0.35">
      <c r="A7" s="1">
        <v>45889</v>
      </c>
      <c r="B7" s="1" t="str">
        <f>TEXT(Tabla33[[#This Row],[FECHA ]],"MMMM")</f>
        <v>Agosto</v>
      </c>
      <c r="C7" s="1" t="s">
        <v>16</v>
      </c>
      <c r="D7" t="s">
        <v>10</v>
      </c>
      <c r="E7" t="s">
        <v>12</v>
      </c>
      <c r="F7" s="2"/>
      <c r="G7" s="2">
        <v>34</v>
      </c>
      <c r="H7" s="2">
        <f t="shared" si="0"/>
        <v>3330.3700000000003</v>
      </c>
    </row>
    <row r="8" spans="1:8" x14ac:dyDescent="0.35">
      <c r="A8" s="1">
        <v>45889</v>
      </c>
      <c r="B8" s="1" t="str">
        <f>TEXT(Tabla33[[#This Row],[FECHA ]],"MMMM")</f>
        <v>Agosto</v>
      </c>
      <c r="C8" s="1" t="s">
        <v>17</v>
      </c>
      <c r="D8" t="s">
        <v>10</v>
      </c>
      <c r="E8" t="s">
        <v>18</v>
      </c>
      <c r="F8" s="2">
        <v>0</v>
      </c>
      <c r="G8" s="2">
        <v>12</v>
      </c>
      <c r="H8" s="2">
        <f t="shared" si="0"/>
        <v>3318.3700000000003</v>
      </c>
    </row>
    <row r="9" spans="1:8" x14ac:dyDescent="0.35">
      <c r="A9" s="1">
        <v>45889</v>
      </c>
      <c r="B9" s="1" t="str">
        <f>TEXT(Tabla33[[#This Row],[FECHA ]],"MMMM")</f>
        <v>Agosto</v>
      </c>
      <c r="C9" s="1" t="s">
        <v>19</v>
      </c>
      <c r="D9" t="s">
        <v>10</v>
      </c>
      <c r="E9" t="s">
        <v>19</v>
      </c>
      <c r="F9" s="2">
        <v>0</v>
      </c>
      <c r="G9" s="2">
        <v>300</v>
      </c>
      <c r="H9" s="2">
        <f t="shared" si="0"/>
        <v>3018.3700000000003</v>
      </c>
    </row>
    <row r="10" spans="1:8" x14ac:dyDescent="0.35">
      <c r="A10" s="1">
        <v>45889</v>
      </c>
      <c r="B10" s="1" t="str">
        <f>TEXT(Tabla33[[#This Row],[FECHA ]],"MMMM")</f>
        <v>Agosto</v>
      </c>
      <c r="C10" s="1" t="s">
        <v>15</v>
      </c>
      <c r="D10" t="s">
        <v>10</v>
      </c>
      <c r="E10" t="s">
        <v>11</v>
      </c>
      <c r="F10" s="2"/>
      <c r="G10" s="2">
        <v>10.79</v>
      </c>
      <c r="H10" s="2">
        <f t="shared" si="0"/>
        <v>3007.5800000000004</v>
      </c>
    </row>
    <row r="11" spans="1:8" x14ac:dyDescent="0.35">
      <c r="A11" s="1">
        <v>45890</v>
      </c>
      <c r="B11" s="1" t="str">
        <f>TEXT(Tabla33[[#This Row],[FECHA ]],"MMMM")</f>
        <v>Agosto</v>
      </c>
      <c r="C11" s="1" t="s">
        <v>10</v>
      </c>
      <c r="D11" t="s">
        <v>8</v>
      </c>
      <c r="E11" t="s">
        <v>9</v>
      </c>
      <c r="F11" s="2"/>
      <c r="G11" s="2">
        <v>100</v>
      </c>
      <c r="H11" s="2">
        <f t="shared" si="0"/>
        <v>2907.5800000000004</v>
      </c>
    </row>
    <row r="12" spans="1:8" x14ac:dyDescent="0.35">
      <c r="A12" s="1">
        <v>45892</v>
      </c>
      <c r="B12" s="1" t="str">
        <f>TEXT(Tabla33[[#This Row],[FECHA ]],"MMMM")</f>
        <v>Agosto</v>
      </c>
      <c r="C12" s="1" t="s">
        <v>10</v>
      </c>
      <c r="D12" t="s">
        <v>8</v>
      </c>
      <c r="E12" t="s">
        <v>20</v>
      </c>
      <c r="F12" s="2"/>
      <c r="G12" s="2">
        <v>89.18</v>
      </c>
      <c r="H12" s="2">
        <f t="shared" si="0"/>
        <v>2818.4000000000005</v>
      </c>
    </row>
    <row r="13" spans="1:8" x14ac:dyDescent="0.35">
      <c r="A13" s="1">
        <v>45892</v>
      </c>
      <c r="B13" s="1" t="str">
        <f>TEXT(Tabla33[[#This Row],[FECHA ]],"MMMM")</f>
        <v>Agosto</v>
      </c>
      <c r="C13" s="1" t="s">
        <v>10</v>
      </c>
      <c r="D13" t="s">
        <v>8</v>
      </c>
      <c r="E13" t="s">
        <v>20</v>
      </c>
      <c r="F13" s="2"/>
      <c r="G13" s="2">
        <v>500</v>
      </c>
      <c r="H13" s="2">
        <f t="shared" si="0"/>
        <v>2318.4000000000005</v>
      </c>
    </row>
    <row r="14" spans="1:8" x14ac:dyDescent="0.35">
      <c r="A14" s="1">
        <v>45894</v>
      </c>
      <c r="B14" s="1" t="str">
        <f>TEXT(Tabla33[[#This Row],[FECHA ]],"MMMM")</f>
        <v>Agosto</v>
      </c>
      <c r="C14" s="1" t="s">
        <v>21</v>
      </c>
      <c r="D14" t="s">
        <v>8</v>
      </c>
      <c r="E14" t="s">
        <v>12</v>
      </c>
      <c r="F14" s="2"/>
      <c r="G14" s="2">
        <v>36</v>
      </c>
      <c r="H14" s="2">
        <f t="shared" si="0"/>
        <v>2282.4000000000005</v>
      </c>
    </row>
    <row r="15" spans="1:8" x14ac:dyDescent="0.35">
      <c r="A15" s="1">
        <v>45894</v>
      </c>
      <c r="B15" s="1" t="str">
        <f>TEXT(Tabla33[[#This Row],[FECHA ]],"MMMM")</f>
        <v>Agosto</v>
      </c>
      <c r="C15" s="1" t="s">
        <v>10</v>
      </c>
      <c r="D15" t="s">
        <v>8</v>
      </c>
      <c r="E15" t="s">
        <v>9</v>
      </c>
      <c r="F15" s="2"/>
      <c r="G15" s="2">
        <v>100</v>
      </c>
      <c r="H15" s="2">
        <f t="shared" si="0"/>
        <v>2182.4000000000005</v>
      </c>
    </row>
    <row r="16" spans="1:8" x14ac:dyDescent="0.35">
      <c r="A16" s="1">
        <v>45894</v>
      </c>
      <c r="B16" s="1" t="str">
        <f>TEXT(Tabla33[[#This Row],[FECHA ]],"MMMM")</f>
        <v>Agosto</v>
      </c>
      <c r="C16" s="1" t="s">
        <v>10</v>
      </c>
      <c r="D16" t="s">
        <v>8</v>
      </c>
      <c r="E16" t="s">
        <v>20</v>
      </c>
      <c r="F16" s="2"/>
      <c r="G16" s="2">
        <v>100</v>
      </c>
      <c r="H16" s="2">
        <f t="shared" si="0"/>
        <v>2082.4000000000005</v>
      </c>
    </row>
    <row r="17" spans="1:8" x14ac:dyDescent="0.35">
      <c r="A17" s="1">
        <v>45896</v>
      </c>
      <c r="B17" s="1" t="str">
        <f>TEXT(Tabla33[[#This Row],[FECHA ]],"MMMM")</f>
        <v>Agosto</v>
      </c>
      <c r="C17" s="1" t="s">
        <v>10</v>
      </c>
      <c r="D17" t="s">
        <v>22</v>
      </c>
      <c r="E17" t="s">
        <v>23</v>
      </c>
      <c r="F17" s="2"/>
      <c r="G17" s="2">
        <v>100</v>
      </c>
      <c r="H17" s="2">
        <f t="shared" si="0"/>
        <v>1982.4000000000005</v>
      </c>
    </row>
    <row r="18" spans="1:8" x14ac:dyDescent="0.35">
      <c r="A18" s="1">
        <v>45901</v>
      </c>
      <c r="B18" s="1" t="str">
        <f>TEXT(Tabla33[[#This Row],[FECHA ]],"MMMM")</f>
        <v>Setiembre</v>
      </c>
      <c r="C18" s="1" t="s">
        <v>24</v>
      </c>
      <c r="D18" t="s">
        <v>10</v>
      </c>
      <c r="E18" t="s">
        <v>25</v>
      </c>
      <c r="F18" s="2"/>
      <c r="G18" s="2">
        <v>97.5</v>
      </c>
      <c r="H18" s="2">
        <f t="shared" si="0"/>
        <v>1884.9000000000005</v>
      </c>
    </row>
    <row r="19" spans="1:8" x14ac:dyDescent="0.35">
      <c r="A19" s="1">
        <v>45901</v>
      </c>
      <c r="B19" s="1" t="str">
        <f>TEXT(Tabla33[[#This Row],[FECHA ]],"MMMM")</f>
        <v>Setiembre</v>
      </c>
      <c r="C19" s="1" t="s">
        <v>10</v>
      </c>
      <c r="D19" t="s">
        <v>10</v>
      </c>
      <c r="E19" t="s">
        <v>26</v>
      </c>
      <c r="F19" s="2"/>
      <c r="G19" s="2">
        <v>30</v>
      </c>
      <c r="H19" s="2">
        <f t="shared" si="0"/>
        <v>1854.9000000000005</v>
      </c>
    </row>
    <row r="20" spans="1:8" x14ac:dyDescent="0.35">
      <c r="A20" s="1">
        <v>45901</v>
      </c>
      <c r="B20" s="1" t="str">
        <f>TEXT(Tabla33[[#This Row],[FECHA ]],"MMMM")</f>
        <v>Setiembre</v>
      </c>
      <c r="C20" s="1" t="s">
        <v>10</v>
      </c>
      <c r="D20" t="s">
        <v>10</v>
      </c>
      <c r="E20" t="s">
        <v>26</v>
      </c>
      <c r="F20" s="2"/>
      <c r="G20" s="2">
        <v>7</v>
      </c>
      <c r="H20" s="2">
        <f t="shared" ref="H20:H45" si="1">H19+F20-G20</f>
        <v>1847.9000000000005</v>
      </c>
    </row>
    <row r="21" spans="1:8" x14ac:dyDescent="0.35">
      <c r="A21" s="1">
        <v>45902</v>
      </c>
      <c r="B21" s="1" t="str">
        <f>TEXT(Tabla33[[#This Row],[FECHA ]],"MMMM")</f>
        <v>Setiembre</v>
      </c>
      <c r="C21" s="1" t="s">
        <v>28</v>
      </c>
      <c r="D21" t="s">
        <v>10</v>
      </c>
      <c r="E21" t="s">
        <v>29</v>
      </c>
      <c r="F21" s="2"/>
      <c r="G21" s="2">
        <v>14.5</v>
      </c>
      <c r="H21" s="2">
        <f t="shared" si="1"/>
        <v>1833.4000000000005</v>
      </c>
    </row>
    <row r="22" spans="1:8" x14ac:dyDescent="0.35">
      <c r="A22" s="1">
        <v>45902</v>
      </c>
      <c r="B22" s="1" t="str">
        <f>TEXT(Tabla33[[#This Row],[FECHA ]],"MMMM")</f>
        <v>Setiembre</v>
      </c>
      <c r="C22" s="1" t="s">
        <v>30</v>
      </c>
      <c r="D22" t="s">
        <v>10</v>
      </c>
      <c r="E22" t="s">
        <v>31</v>
      </c>
      <c r="F22" s="2"/>
      <c r="G22" s="2">
        <v>18</v>
      </c>
      <c r="H22" s="2">
        <f t="shared" si="1"/>
        <v>1815.4000000000005</v>
      </c>
    </row>
    <row r="23" spans="1:8" x14ac:dyDescent="0.35">
      <c r="A23" s="1">
        <v>45902</v>
      </c>
      <c r="B23" s="1" t="str">
        <f>TEXT(Tabla33[[#This Row],[FECHA ]],"MMMM")</f>
        <v>Setiembre</v>
      </c>
      <c r="C23" s="1" t="s">
        <v>32</v>
      </c>
      <c r="D23" t="s">
        <v>10</v>
      </c>
      <c r="E23" t="s">
        <v>33</v>
      </c>
      <c r="F23" s="2"/>
      <c r="G23" s="2">
        <v>55</v>
      </c>
      <c r="H23" s="2">
        <f t="shared" si="1"/>
        <v>1760.4000000000005</v>
      </c>
    </row>
    <row r="24" spans="1:8" x14ac:dyDescent="0.35">
      <c r="A24" s="1">
        <v>45902</v>
      </c>
      <c r="B24" s="1" t="str">
        <f>TEXT(Tabla33[[#This Row],[FECHA ]],"MMMM")</f>
        <v>Setiembre</v>
      </c>
      <c r="C24" s="1" t="s">
        <v>34</v>
      </c>
      <c r="D24" t="s">
        <v>10</v>
      </c>
      <c r="E24" t="s">
        <v>20</v>
      </c>
      <c r="F24" s="2"/>
      <c r="G24" s="2">
        <v>114</v>
      </c>
      <c r="H24" s="2">
        <f t="shared" si="1"/>
        <v>1646.4000000000005</v>
      </c>
    </row>
    <row r="25" spans="1:8" x14ac:dyDescent="0.35">
      <c r="A25" s="1">
        <v>45902</v>
      </c>
      <c r="B25" s="1" t="str">
        <f>TEXT(Tabla33[[#This Row],[FECHA ]],"MMMM")</f>
        <v>Setiembre</v>
      </c>
      <c r="C25" s="1" t="s">
        <v>10</v>
      </c>
      <c r="D25" t="s">
        <v>10</v>
      </c>
      <c r="E25" t="s">
        <v>35</v>
      </c>
      <c r="F25" s="2"/>
      <c r="G25" s="2">
        <v>40</v>
      </c>
      <c r="H25" s="2">
        <f t="shared" si="1"/>
        <v>1606.4000000000005</v>
      </c>
    </row>
    <row r="26" spans="1:8" x14ac:dyDescent="0.35">
      <c r="A26" s="1">
        <v>45903</v>
      </c>
      <c r="B26" s="1" t="str">
        <f>TEXT(Tabla33[[#This Row],[FECHA ]],"MMMM")</f>
        <v>Setiembre</v>
      </c>
      <c r="C26" s="1" t="s">
        <v>10</v>
      </c>
      <c r="D26" t="s">
        <v>10</v>
      </c>
      <c r="E26" t="s">
        <v>35</v>
      </c>
      <c r="F26" s="2"/>
      <c r="G26" s="2">
        <v>60</v>
      </c>
      <c r="H26" s="2">
        <f t="shared" si="1"/>
        <v>1546.4000000000005</v>
      </c>
    </row>
    <row r="27" spans="1:8" x14ac:dyDescent="0.35">
      <c r="A27" s="1">
        <v>45903</v>
      </c>
      <c r="B27" s="1" t="str">
        <f>TEXT(Tabla33[[#This Row],[FECHA ]],"MMMM")</f>
        <v>Setiembre</v>
      </c>
      <c r="C27" s="1" t="s">
        <v>10</v>
      </c>
      <c r="D27" t="s">
        <v>10</v>
      </c>
      <c r="E27" t="s">
        <v>35</v>
      </c>
      <c r="F27" s="2"/>
      <c r="G27" s="2">
        <v>7</v>
      </c>
      <c r="H27" s="2">
        <f t="shared" si="1"/>
        <v>1539.4000000000005</v>
      </c>
    </row>
    <row r="28" spans="1:8" x14ac:dyDescent="0.35">
      <c r="A28" s="1">
        <v>45904</v>
      </c>
      <c r="B28" s="1" t="str">
        <f>TEXT(Tabla33[[#This Row],[FECHA ]],"MMMM")</f>
        <v>Setiembre</v>
      </c>
      <c r="C28" s="1" t="s">
        <v>10</v>
      </c>
      <c r="D28" t="s">
        <v>8</v>
      </c>
      <c r="E28" t="s">
        <v>9</v>
      </c>
      <c r="F28" s="2"/>
      <c r="G28" s="2">
        <v>100</v>
      </c>
      <c r="H28" s="2">
        <f t="shared" si="1"/>
        <v>1439.4000000000005</v>
      </c>
    </row>
    <row r="29" spans="1:8" x14ac:dyDescent="0.35">
      <c r="A29" s="1">
        <v>45904</v>
      </c>
      <c r="B29" s="1" t="str">
        <f>TEXT(Tabla33[[#This Row],[FECHA ]],"MMMM")</f>
        <v>Setiembre</v>
      </c>
      <c r="C29" s="1" t="s">
        <v>10</v>
      </c>
      <c r="D29" t="s">
        <v>10</v>
      </c>
      <c r="E29" t="s">
        <v>35</v>
      </c>
      <c r="F29" s="2"/>
      <c r="G29" s="2">
        <v>120</v>
      </c>
      <c r="H29" s="2">
        <f t="shared" si="1"/>
        <v>1319.4000000000005</v>
      </c>
    </row>
    <row r="30" spans="1:8" x14ac:dyDescent="0.35">
      <c r="A30" s="1">
        <v>45905</v>
      </c>
      <c r="B30" s="1" t="str">
        <f>TEXT(Tabla33[[#This Row],[FECHA ]],"MMMM")</f>
        <v>Setiembre</v>
      </c>
      <c r="C30" s="1" t="s">
        <v>10</v>
      </c>
      <c r="D30" t="s">
        <v>10</v>
      </c>
      <c r="E30" t="s">
        <v>35</v>
      </c>
      <c r="F30" s="2"/>
      <c r="G30" s="2">
        <v>29.9</v>
      </c>
      <c r="H30" s="2">
        <f t="shared" si="1"/>
        <v>1289.5000000000005</v>
      </c>
    </row>
    <row r="31" spans="1:8" x14ac:dyDescent="0.35">
      <c r="A31" s="1">
        <v>45911</v>
      </c>
      <c r="B31" s="1" t="str">
        <f>TEXT(Tabla33[[#This Row],[FECHA ]],"MMMM")</f>
        <v>Setiembre</v>
      </c>
      <c r="C31" s="1" t="s">
        <v>10</v>
      </c>
      <c r="D31" t="s">
        <v>10</v>
      </c>
      <c r="E31" t="s">
        <v>35</v>
      </c>
      <c r="F31" s="2"/>
      <c r="G31" s="2">
        <v>60</v>
      </c>
      <c r="H31" s="2">
        <f t="shared" si="1"/>
        <v>1229.5000000000005</v>
      </c>
    </row>
    <row r="32" spans="1:8" x14ac:dyDescent="0.35">
      <c r="A32" s="1">
        <v>45912</v>
      </c>
      <c r="B32" s="1" t="str">
        <f>TEXT(Tabla33[[#This Row],[FECHA ]],"MMMM")</f>
        <v>Setiembre</v>
      </c>
      <c r="C32" s="1" t="s">
        <v>10</v>
      </c>
      <c r="D32" t="s">
        <v>10</v>
      </c>
      <c r="E32" t="s">
        <v>35</v>
      </c>
      <c r="F32" s="2"/>
      <c r="G32" s="2">
        <v>30</v>
      </c>
      <c r="H32" s="2">
        <f t="shared" si="1"/>
        <v>1199.5000000000005</v>
      </c>
    </row>
    <row r="33" spans="1:8" x14ac:dyDescent="0.35">
      <c r="A33" s="1">
        <v>45915</v>
      </c>
      <c r="B33" s="1" t="str">
        <f>TEXT(Tabla33[[#This Row],[FECHA ]],"MMMM")</f>
        <v>Setiembre</v>
      </c>
      <c r="C33" s="1" t="s">
        <v>10</v>
      </c>
      <c r="D33" t="s">
        <v>10</v>
      </c>
      <c r="E33" t="s">
        <v>36</v>
      </c>
      <c r="F33" s="2"/>
      <c r="G33" s="2">
        <v>100</v>
      </c>
      <c r="H33" s="2">
        <f t="shared" si="1"/>
        <v>1099.5000000000005</v>
      </c>
    </row>
    <row r="34" spans="1:8" x14ac:dyDescent="0.35">
      <c r="A34" s="1">
        <v>45916</v>
      </c>
      <c r="B34" s="1" t="str">
        <f>TEXT(Tabla33[[#This Row],[FECHA ]],"MMMM")</f>
        <v>Setiembre</v>
      </c>
      <c r="C34" s="1" t="s">
        <v>10</v>
      </c>
      <c r="D34" t="s">
        <v>7</v>
      </c>
      <c r="E34" t="s">
        <v>35</v>
      </c>
      <c r="F34" s="2"/>
      <c r="G34" s="2">
        <v>25</v>
      </c>
      <c r="H34" s="2">
        <f t="shared" si="1"/>
        <v>1074.5000000000005</v>
      </c>
    </row>
    <row r="35" spans="1:8" x14ac:dyDescent="0.35">
      <c r="A35" s="1">
        <v>45919</v>
      </c>
      <c r="B35" s="1" t="str">
        <f>TEXT(Tabla33[[#This Row],[FECHA ]],"MMMM")</f>
        <v>Setiembre</v>
      </c>
      <c r="C35" s="1" t="s">
        <v>10</v>
      </c>
      <c r="D35" t="s">
        <v>7</v>
      </c>
      <c r="E35" t="s">
        <v>35</v>
      </c>
      <c r="F35" s="2"/>
      <c r="G35" s="2">
        <v>186.5</v>
      </c>
      <c r="H35" s="2">
        <f t="shared" si="1"/>
        <v>888.00000000000045</v>
      </c>
    </row>
    <row r="36" spans="1:8" x14ac:dyDescent="0.35">
      <c r="A36" s="1">
        <v>45919</v>
      </c>
      <c r="B36" s="1" t="str">
        <f>TEXT(Tabla33[[#This Row],[FECHA ]],"MMMM")</f>
        <v>Setiembre</v>
      </c>
      <c r="C36" s="1" t="s">
        <v>10</v>
      </c>
      <c r="D36" t="s">
        <v>7</v>
      </c>
      <c r="E36" t="s">
        <v>35</v>
      </c>
      <c r="F36" s="2"/>
      <c r="G36" s="2">
        <v>12</v>
      </c>
      <c r="H36" s="2">
        <f t="shared" si="1"/>
        <v>876.00000000000045</v>
      </c>
    </row>
    <row r="37" spans="1:8" x14ac:dyDescent="0.35">
      <c r="A37" s="1">
        <v>45919</v>
      </c>
      <c r="B37" s="1" t="str">
        <f>TEXT(Tabla33[[#This Row],[FECHA ]],"MMMM")</f>
        <v>Setiembre</v>
      </c>
      <c r="C37" s="1" t="s">
        <v>10</v>
      </c>
      <c r="D37" t="s">
        <v>7</v>
      </c>
      <c r="E37" t="s">
        <v>35</v>
      </c>
      <c r="F37" s="2"/>
      <c r="G37" s="2">
        <v>60</v>
      </c>
      <c r="H37" s="2">
        <f t="shared" si="1"/>
        <v>816.00000000000045</v>
      </c>
    </row>
    <row r="38" spans="1:8" x14ac:dyDescent="0.35">
      <c r="A38" s="1">
        <v>45921</v>
      </c>
      <c r="B38" s="1" t="str">
        <f>TEXT(Tabla33[[#This Row],[FECHA ]],"MMMM")</f>
        <v>Setiembre</v>
      </c>
      <c r="C38" s="1" t="s">
        <v>10</v>
      </c>
      <c r="D38" t="s">
        <v>8</v>
      </c>
      <c r="E38" t="s">
        <v>9</v>
      </c>
      <c r="F38" s="2"/>
      <c r="G38" s="2">
        <v>100</v>
      </c>
      <c r="H38" s="2">
        <f t="shared" si="1"/>
        <v>716.00000000000045</v>
      </c>
    </row>
    <row r="39" spans="1:8" x14ac:dyDescent="0.35">
      <c r="A39" s="1">
        <v>45922</v>
      </c>
      <c r="B39" s="1" t="str">
        <f>TEXT(Tabla33[[#This Row],[FECHA ]],"MMMM")</f>
        <v>Setiembre</v>
      </c>
      <c r="C39" s="1" t="s">
        <v>10</v>
      </c>
      <c r="D39" t="s">
        <v>7</v>
      </c>
      <c r="E39" t="s">
        <v>35</v>
      </c>
      <c r="F39" s="2"/>
      <c r="G39" s="2">
        <v>160</v>
      </c>
      <c r="H39" s="2">
        <f t="shared" si="1"/>
        <v>556.00000000000045</v>
      </c>
    </row>
    <row r="40" spans="1:8" x14ac:dyDescent="0.35">
      <c r="A40" s="1">
        <v>45922</v>
      </c>
      <c r="B40" s="1" t="str">
        <f>TEXT(Tabla33[[#This Row],[FECHA ]],"MMMM")</f>
        <v>Setiembre</v>
      </c>
      <c r="C40" s="1" t="s">
        <v>10</v>
      </c>
      <c r="D40" t="s">
        <v>7</v>
      </c>
      <c r="E40" t="s">
        <v>35</v>
      </c>
      <c r="F40" s="2"/>
      <c r="G40" s="2">
        <v>120</v>
      </c>
      <c r="H40" s="2">
        <f t="shared" si="1"/>
        <v>436.00000000000045</v>
      </c>
    </row>
    <row r="41" spans="1:8" x14ac:dyDescent="0.35">
      <c r="A41" s="1">
        <v>45922</v>
      </c>
      <c r="B41" s="1" t="str">
        <f>TEXT(Tabla33[[#This Row],[FECHA ]],"MMMM")</f>
        <v>Setiembre</v>
      </c>
      <c r="C41" s="1" t="s">
        <v>10</v>
      </c>
      <c r="D41" t="s">
        <v>7</v>
      </c>
      <c r="E41" t="s">
        <v>35</v>
      </c>
      <c r="F41" s="2"/>
      <c r="G41" s="2">
        <v>88</v>
      </c>
      <c r="H41" s="2">
        <f t="shared" si="1"/>
        <v>348.00000000000045</v>
      </c>
    </row>
    <row r="42" spans="1:8" x14ac:dyDescent="0.35">
      <c r="A42" s="1">
        <v>45923</v>
      </c>
      <c r="B42" s="1" t="str">
        <f>TEXT(Tabla33[[#This Row],[FECHA ]],"MMMM")</f>
        <v>Setiembre</v>
      </c>
      <c r="C42" s="1" t="s">
        <v>10</v>
      </c>
      <c r="D42" t="s">
        <v>7</v>
      </c>
      <c r="E42" t="s">
        <v>35</v>
      </c>
      <c r="F42" s="2"/>
      <c r="G42" s="2">
        <v>59</v>
      </c>
      <c r="H42" s="2">
        <f t="shared" si="1"/>
        <v>289.00000000000045</v>
      </c>
    </row>
    <row r="43" spans="1:8" x14ac:dyDescent="0.35">
      <c r="A43" s="1">
        <v>45927</v>
      </c>
      <c r="B43" s="1" t="str">
        <f>TEXT(Tabla33[[#This Row],[FECHA ]],"MMMM")</f>
        <v>Setiembre</v>
      </c>
      <c r="C43" s="1" t="s">
        <v>10</v>
      </c>
      <c r="D43" t="s">
        <v>7</v>
      </c>
      <c r="E43" t="s">
        <v>35</v>
      </c>
      <c r="F43" s="2"/>
      <c r="G43" s="2">
        <v>220</v>
      </c>
      <c r="H43" s="2">
        <f t="shared" si="1"/>
        <v>69.000000000000455</v>
      </c>
    </row>
    <row r="44" spans="1:8" x14ac:dyDescent="0.35">
      <c r="A44" s="1">
        <v>45927</v>
      </c>
      <c r="B44" s="1" t="str">
        <f>TEXT(Tabla33[[#This Row],[FECHA ]],"MMMM")</f>
        <v>Setiembre</v>
      </c>
      <c r="C44" s="1" t="s">
        <v>10</v>
      </c>
      <c r="D44" t="s">
        <v>7</v>
      </c>
      <c r="E44" t="s">
        <v>35</v>
      </c>
      <c r="F44" s="2"/>
      <c r="G44" s="2">
        <v>69</v>
      </c>
      <c r="H44" s="2">
        <f t="shared" si="1"/>
        <v>4.5474735088646412E-13</v>
      </c>
    </row>
    <row r="45" spans="1:8" x14ac:dyDescent="0.35">
      <c r="A45" s="1">
        <v>45935</v>
      </c>
      <c r="B45" s="1" t="str">
        <f>TEXT(Tabla33[[#This Row],[FECHA ]],"MMMM")</f>
        <v>Octubre</v>
      </c>
      <c r="C45" s="1" t="s">
        <v>10</v>
      </c>
      <c r="D45" t="s">
        <v>7</v>
      </c>
      <c r="E45" t="s">
        <v>35</v>
      </c>
      <c r="F45" s="2"/>
      <c r="G45" s="2">
        <v>0</v>
      </c>
      <c r="H45" s="2">
        <f t="shared" si="1"/>
        <v>4.5474735088646412E-13</v>
      </c>
    </row>
  </sheetData>
  <mergeCells count="1">
    <mergeCell ref="A2:H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DINAMICA</vt:lpstr>
      <vt:lpstr>CAJA CHICA HICLAYO</vt:lpstr>
      <vt:lpstr>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Delgado Vasquez</dc:creator>
  <cp:lastModifiedBy>Oscar Delgado Vasquez</cp:lastModifiedBy>
  <dcterms:created xsi:type="dcterms:W3CDTF">2025-09-26T22:08:14Z</dcterms:created>
  <dcterms:modified xsi:type="dcterms:W3CDTF">2025-10-25T23:16:18Z</dcterms:modified>
</cp:coreProperties>
</file>