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CE\Direction de la Formation\Cycle L\Zone-pedagogique-en-chantier\documents-info\2022-2023\ING1 2022-2023\Projet Allegro\"/>
    </mc:Choice>
  </mc:AlternateContent>
  <xr:revisionPtr revIDLastSave="0" documentId="13_ncr:1_{C836472A-F4E8-4E30-8B56-4AA988D003E0}" xr6:coauthVersionLast="47" xr6:coauthVersionMax="47" xr10:uidLastSave="{00000000-0000-0000-0000-000000000000}"/>
  <bookViews>
    <workbookView xWindow="-110" yWindow="-110" windowWidth="19420" windowHeight="10300" xr2:uid="{AA4BB9A6-9438-45B7-9037-DDF78EFDC802}"/>
  </bookViews>
  <sheets>
    <sheet name="Barème" sheetId="12" r:id="rId1"/>
    <sheet name="A" sheetId="37" r:id="rId2"/>
    <sheet name="B" sheetId="38" r:id="rId3"/>
    <sheet name="C" sheetId="39" r:id="rId4"/>
    <sheet name="D" sheetId="40" r:id="rId5"/>
    <sheet name="E" sheetId="41" r:id="rId6"/>
    <sheet name="F" sheetId="43" r:id="rId7"/>
    <sheet name="G" sheetId="44" r:id="rId8"/>
    <sheet name="H" sheetId="45" r:id="rId9"/>
    <sheet name="I" sheetId="46" r:id="rId10"/>
    <sheet name="J" sheetId="4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2" l="1"/>
  <c r="B45" i="46"/>
  <c r="M11" i="46"/>
  <c r="L52" i="47"/>
  <c r="L51" i="47"/>
  <c r="M50" i="47"/>
  <c r="L50" i="47"/>
  <c r="L48" i="47"/>
  <c r="L47" i="47"/>
  <c r="L46" i="47"/>
  <c r="M46" i="47" s="1"/>
  <c r="L44" i="47"/>
  <c r="L43" i="47"/>
  <c r="L42" i="47"/>
  <c r="M42" i="47" s="1"/>
  <c r="L40" i="47"/>
  <c r="L39" i="47"/>
  <c r="O38" i="47"/>
  <c r="O42" i="47" s="1"/>
  <c r="O46" i="47" s="1"/>
  <c r="O50" i="47" s="1"/>
  <c r="L38" i="47"/>
  <c r="M38" i="47" s="1"/>
  <c r="K37" i="47"/>
  <c r="K41" i="47" s="1"/>
  <c r="K45" i="47" s="1"/>
  <c r="K49" i="47" s="1"/>
  <c r="L36" i="47"/>
  <c r="L35" i="47"/>
  <c r="L34" i="47"/>
  <c r="M34" i="47" s="1"/>
  <c r="O26" i="47"/>
  <c r="M26" i="47"/>
  <c r="N23" i="47"/>
  <c r="L23" i="47"/>
  <c r="K30" i="47" s="1"/>
  <c r="O20" i="47"/>
  <c r="M20" i="47"/>
  <c r="A20" i="47"/>
  <c r="O16" i="47"/>
  <c r="M16" i="47"/>
  <c r="O11" i="47"/>
  <c r="M11" i="47"/>
  <c r="O8" i="47"/>
  <c r="M8" i="47"/>
  <c r="O5" i="47"/>
  <c r="M5" i="47"/>
  <c r="L52" i="46"/>
  <c r="L51" i="46"/>
  <c r="L50" i="46"/>
  <c r="M50" i="46" s="1"/>
  <c r="K49" i="46"/>
  <c r="L48" i="46"/>
  <c r="L47" i="46"/>
  <c r="L46" i="46"/>
  <c r="M46" i="46" s="1"/>
  <c r="K45" i="46"/>
  <c r="L44" i="46"/>
  <c r="L43" i="46"/>
  <c r="M42" i="46" s="1"/>
  <c r="L42" i="46"/>
  <c r="K41" i="46"/>
  <c r="L40" i="46"/>
  <c r="L39" i="46"/>
  <c r="O38" i="46"/>
  <c r="O42" i="46" s="1"/>
  <c r="O46" i="46" s="1"/>
  <c r="O50" i="46" s="1"/>
  <c r="L38" i="46"/>
  <c r="M38" i="46" s="1"/>
  <c r="K37" i="46"/>
  <c r="L36" i="46"/>
  <c r="L35" i="46"/>
  <c r="L34" i="46"/>
  <c r="M34" i="46" s="1"/>
  <c r="O26" i="46"/>
  <c r="M26" i="46"/>
  <c r="N23" i="46"/>
  <c r="L23" i="46"/>
  <c r="K30" i="46" s="1"/>
  <c r="O20" i="46"/>
  <c r="M20" i="46"/>
  <c r="A20" i="46"/>
  <c r="O16" i="46"/>
  <c r="M16" i="46"/>
  <c r="O11" i="46"/>
  <c r="O8" i="46"/>
  <c r="M8" i="46"/>
  <c r="O5" i="46"/>
  <c r="M5" i="46"/>
  <c r="L52" i="45"/>
  <c r="L51" i="45"/>
  <c r="M50" i="45"/>
  <c r="L50" i="45"/>
  <c r="L48" i="45"/>
  <c r="L47" i="45"/>
  <c r="L46" i="45"/>
  <c r="M46" i="45" s="1"/>
  <c r="L44" i="45"/>
  <c r="L43" i="45"/>
  <c r="L42" i="45"/>
  <c r="M42" i="45" s="1"/>
  <c r="L40" i="45"/>
  <c r="L39" i="45"/>
  <c r="O38" i="45"/>
  <c r="O42" i="45" s="1"/>
  <c r="O46" i="45" s="1"/>
  <c r="O50" i="45" s="1"/>
  <c r="L38" i="45"/>
  <c r="M38" i="45" s="1"/>
  <c r="K37" i="45"/>
  <c r="K41" i="45" s="1"/>
  <c r="K45" i="45" s="1"/>
  <c r="K49" i="45" s="1"/>
  <c r="L36" i="45"/>
  <c r="L35" i="45"/>
  <c r="L34" i="45"/>
  <c r="M34" i="45" s="1"/>
  <c r="O26" i="45"/>
  <c r="M26" i="45"/>
  <c r="N23" i="45"/>
  <c r="L23" i="45"/>
  <c r="K30" i="45" s="1"/>
  <c r="O20" i="45"/>
  <c r="M20" i="45"/>
  <c r="A20" i="45"/>
  <c r="O16" i="45"/>
  <c r="M16" i="45"/>
  <c r="O11" i="45"/>
  <c r="M11" i="45"/>
  <c r="O8" i="45"/>
  <c r="M8" i="45"/>
  <c r="O5" i="45"/>
  <c r="M5" i="45"/>
  <c r="L52" i="44"/>
  <c r="L51" i="44"/>
  <c r="L50" i="44"/>
  <c r="M50" i="44" s="1"/>
  <c r="K49" i="44"/>
  <c r="L48" i="44"/>
  <c r="L47" i="44"/>
  <c r="L46" i="44"/>
  <c r="M46" i="44" s="1"/>
  <c r="K45" i="44"/>
  <c r="L44" i="44"/>
  <c r="L43" i="44"/>
  <c r="L42" i="44"/>
  <c r="M42" i="44" s="1"/>
  <c r="K41" i="44"/>
  <c r="L40" i="44"/>
  <c r="L39" i="44"/>
  <c r="O38" i="44"/>
  <c r="O42" i="44" s="1"/>
  <c r="O46" i="44" s="1"/>
  <c r="O50" i="44" s="1"/>
  <c r="L38" i="44"/>
  <c r="M38" i="44" s="1"/>
  <c r="K37" i="44"/>
  <c r="L36" i="44"/>
  <c r="L35" i="44"/>
  <c r="L34" i="44"/>
  <c r="M34" i="44" s="1"/>
  <c r="O26" i="44"/>
  <c r="M26" i="44"/>
  <c r="N23" i="44"/>
  <c r="L23" i="44"/>
  <c r="K30" i="44" s="1"/>
  <c r="O20" i="44"/>
  <c r="M20" i="44"/>
  <c r="A20" i="44"/>
  <c r="O16" i="44"/>
  <c r="M16" i="44"/>
  <c r="O11" i="44"/>
  <c r="M11" i="44"/>
  <c r="O8" i="44"/>
  <c r="M8" i="44"/>
  <c r="O5" i="44"/>
  <c r="M5" i="44"/>
  <c r="L52" i="43"/>
  <c r="L51" i="43"/>
  <c r="L50" i="43"/>
  <c r="M50" i="43" s="1"/>
  <c r="L48" i="43"/>
  <c r="L47" i="43"/>
  <c r="L46" i="43"/>
  <c r="M46" i="43" s="1"/>
  <c r="L44" i="43"/>
  <c r="L43" i="43"/>
  <c r="M42" i="43" s="1"/>
  <c r="L42" i="43"/>
  <c r="K41" i="43"/>
  <c r="K45" i="43" s="1"/>
  <c r="K49" i="43" s="1"/>
  <c r="L40" i="43"/>
  <c r="L39" i="43"/>
  <c r="O38" i="43"/>
  <c r="O42" i="43" s="1"/>
  <c r="O46" i="43" s="1"/>
  <c r="O50" i="43" s="1"/>
  <c r="L38" i="43"/>
  <c r="M38" i="43" s="1"/>
  <c r="K37" i="43"/>
  <c r="L36" i="43"/>
  <c r="L35" i="43"/>
  <c r="L34" i="43"/>
  <c r="M34" i="43" s="1"/>
  <c r="O26" i="43"/>
  <c r="M26" i="43"/>
  <c r="N23" i="43"/>
  <c r="L23" i="43"/>
  <c r="K30" i="43" s="1"/>
  <c r="O20" i="43"/>
  <c r="M20" i="43"/>
  <c r="A20" i="43"/>
  <c r="O16" i="43"/>
  <c r="M16" i="43"/>
  <c r="O11" i="43"/>
  <c r="M11" i="43"/>
  <c r="O8" i="43"/>
  <c r="M8" i="43"/>
  <c r="O5" i="43"/>
  <c r="M5" i="43"/>
  <c r="L52" i="41"/>
  <c r="L51" i="41"/>
  <c r="L50" i="41"/>
  <c r="M50" i="41" s="1"/>
  <c r="L48" i="41"/>
  <c r="L47" i="41"/>
  <c r="L46" i="41"/>
  <c r="M46" i="41" s="1"/>
  <c r="L44" i="41"/>
  <c r="L43" i="41"/>
  <c r="L42" i="41"/>
  <c r="M42" i="41" s="1"/>
  <c r="L40" i="41"/>
  <c r="L39" i="41"/>
  <c r="O38" i="41"/>
  <c r="O42" i="41" s="1"/>
  <c r="O46" i="41" s="1"/>
  <c r="O50" i="41" s="1"/>
  <c r="L38" i="41"/>
  <c r="M38" i="41" s="1"/>
  <c r="K37" i="41"/>
  <c r="K41" i="41" s="1"/>
  <c r="K45" i="41" s="1"/>
  <c r="K49" i="41" s="1"/>
  <c r="L36" i="41"/>
  <c r="L35" i="41"/>
  <c r="L34" i="41"/>
  <c r="M34" i="41" s="1"/>
  <c r="O26" i="41"/>
  <c r="M26" i="41"/>
  <c r="N23" i="41"/>
  <c r="L23" i="41"/>
  <c r="K30" i="41" s="1"/>
  <c r="O20" i="41"/>
  <c r="M20" i="41"/>
  <c r="A20" i="41"/>
  <c r="O16" i="41"/>
  <c r="M16" i="41"/>
  <c r="O11" i="41"/>
  <c r="M11" i="41"/>
  <c r="O8" i="41"/>
  <c r="M8" i="41"/>
  <c r="O5" i="41"/>
  <c r="M5" i="41"/>
  <c r="L52" i="40"/>
  <c r="L51" i="40"/>
  <c r="L50" i="40"/>
  <c r="M50" i="40" s="1"/>
  <c r="L48" i="40"/>
  <c r="L47" i="40"/>
  <c r="L46" i="40"/>
  <c r="M46" i="40" s="1"/>
  <c r="L44" i="40"/>
  <c r="L43" i="40"/>
  <c r="L42" i="40"/>
  <c r="M42" i="40" s="1"/>
  <c r="L40" i="40"/>
  <c r="L39" i="40"/>
  <c r="O38" i="40"/>
  <c r="O42" i="40" s="1"/>
  <c r="O46" i="40" s="1"/>
  <c r="O50" i="40" s="1"/>
  <c r="L38" i="40"/>
  <c r="M38" i="40" s="1"/>
  <c r="K37" i="40"/>
  <c r="K41" i="40" s="1"/>
  <c r="K45" i="40" s="1"/>
  <c r="K49" i="40" s="1"/>
  <c r="L36" i="40"/>
  <c r="L35" i="40"/>
  <c r="L34" i="40"/>
  <c r="M34" i="40" s="1"/>
  <c r="O26" i="40"/>
  <c r="M26" i="40"/>
  <c r="N23" i="40"/>
  <c r="L23" i="40"/>
  <c r="K30" i="40" s="1"/>
  <c r="O20" i="40"/>
  <c r="M20" i="40"/>
  <c r="A20" i="40"/>
  <c r="O16" i="40"/>
  <c r="M16" i="40"/>
  <c r="O11" i="40"/>
  <c r="M11" i="40"/>
  <c r="O8" i="40"/>
  <c r="M8" i="40"/>
  <c r="O5" i="40"/>
  <c r="M5" i="40"/>
  <c r="L52" i="39"/>
  <c r="L51" i="39"/>
  <c r="M50" i="39"/>
  <c r="L50" i="39"/>
  <c r="L48" i="39"/>
  <c r="L47" i="39"/>
  <c r="L46" i="39"/>
  <c r="M46" i="39" s="1"/>
  <c r="L44" i="39"/>
  <c r="L43" i="39"/>
  <c r="L42" i="39"/>
  <c r="M42" i="39" s="1"/>
  <c r="K41" i="39"/>
  <c r="K45" i="39" s="1"/>
  <c r="K49" i="39" s="1"/>
  <c r="L40" i="39"/>
  <c r="L39" i="39"/>
  <c r="O38" i="39"/>
  <c r="O42" i="39" s="1"/>
  <c r="O46" i="39" s="1"/>
  <c r="O50" i="39" s="1"/>
  <c r="L38" i="39"/>
  <c r="M38" i="39" s="1"/>
  <c r="K37" i="39"/>
  <c r="L36" i="39"/>
  <c r="L35" i="39"/>
  <c r="L34" i="39"/>
  <c r="M34" i="39" s="1"/>
  <c r="O26" i="39"/>
  <c r="M26" i="39"/>
  <c r="N23" i="39"/>
  <c r="L23" i="39"/>
  <c r="K30" i="39" s="1"/>
  <c r="O20" i="39"/>
  <c r="M20" i="39"/>
  <c r="A20" i="39"/>
  <c r="O16" i="39"/>
  <c r="M16" i="39"/>
  <c r="O11" i="39"/>
  <c r="M11" i="39"/>
  <c r="O8" i="39"/>
  <c r="M8" i="39"/>
  <c r="O5" i="39"/>
  <c r="M5" i="39"/>
  <c r="L52" i="38"/>
  <c r="L51" i="38"/>
  <c r="L50" i="38"/>
  <c r="M50" i="38" s="1"/>
  <c r="L48" i="38"/>
  <c r="L47" i="38"/>
  <c r="L46" i="38"/>
  <c r="M46" i="38" s="1"/>
  <c r="L44" i="38"/>
  <c r="L43" i="38"/>
  <c r="M42" i="38" s="1"/>
  <c r="L42" i="38"/>
  <c r="L40" i="38"/>
  <c r="L39" i="38"/>
  <c r="O38" i="38"/>
  <c r="O42" i="38" s="1"/>
  <c r="O46" i="38" s="1"/>
  <c r="O50" i="38" s="1"/>
  <c r="L38" i="38"/>
  <c r="M38" i="38" s="1"/>
  <c r="K37" i="38"/>
  <c r="K41" i="38" s="1"/>
  <c r="K45" i="38" s="1"/>
  <c r="K49" i="38" s="1"/>
  <c r="L36" i="38"/>
  <c r="L35" i="38"/>
  <c r="L34" i="38"/>
  <c r="M34" i="38" s="1"/>
  <c r="O26" i="38"/>
  <c r="M26" i="38"/>
  <c r="N23" i="38"/>
  <c r="L23" i="38"/>
  <c r="K30" i="38" s="1"/>
  <c r="O20" i="38"/>
  <c r="M20" i="38"/>
  <c r="A20" i="38"/>
  <c r="O16" i="38"/>
  <c r="M16" i="38"/>
  <c r="O11" i="38"/>
  <c r="M11" i="38"/>
  <c r="O8" i="38"/>
  <c r="M8" i="38"/>
  <c r="O5" i="38"/>
  <c r="M5" i="38"/>
  <c r="M5" i="37"/>
  <c r="L52" i="37"/>
  <c r="L51" i="37"/>
  <c r="L50" i="37"/>
  <c r="M50" i="37" s="1"/>
  <c r="L48" i="37"/>
  <c r="M46" i="37" s="1"/>
  <c r="L47" i="37"/>
  <c r="L46" i="37"/>
  <c r="L44" i="37"/>
  <c r="L43" i="37"/>
  <c r="L42" i="37"/>
  <c r="M42" i="37" s="1"/>
  <c r="L40" i="37"/>
  <c r="L39" i="37"/>
  <c r="O38" i="37"/>
  <c r="O42" i="37" s="1"/>
  <c r="O46" i="37" s="1"/>
  <c r="O50" i="37" s="1"/>
  <c r="L38" i="37"/>
  <c r="M38" i="37" s="1"/>
  <c r="K37" i="37"/>
  <c r="K41" i="37" s="1"/>
  <c r="K45" i="37" s="1"/>
  <c r="K49" i="37" s="1"/>
  <c r="L36" i="37"/>
  <c r="L35" i="37"/>
  <c r="L34" i="37"/>
  <c r="M34" i="37" s="1"/>
  <c r="O26" i="37"/>
  <c r="M26" i="37"/>
  <c r="N23" i="37"/>
  <c r="L23" i="37"/>
  <c r="K30" i="37" s="1"/>
  <c r="O20" i="37"/>
  <c r="M20" i="37"/>
  <c r="A20" i="37"/>
  <c r="O16" i="37"/>
  <c r="M16" i="37"/>
  <c r="O11" i="37"/>
  <c r="M11" i="37"/>
  <c r="O8" i="37"/>
  <c r="M8" i="37"/>
  <c r="O5" i="37"/>
  <c r="O26" i="12"/>
  <c r="M26" i="12"/>
  <c r="M20" i="12"/>
  <c r="L34" i="12"/>
  <c r="B33" i="47" l="1"/>
  <c r="B45" i="47"/>
  <c r="B37" i="47"/>
  <c r="B41" i="47"/>
  <c r="B49" i="47"/>
  <c r="B33" i="46"/>
  <c r="B37" i="46"/>
  <c r="B49" i="46"/>
  <c r="B41" i="46"/>
  <c r="B33" i="45"/>
  <c r="B45" i="45"/>
  <c r="B37" i="45"/>
  <c r="B41" i="45"/>
  <c r="B49" i="45"/>
  <c r="B33" i="44"/>
  <c r="B37" i="44"/>
  <c r="B41" i="44"/>
  <c r="B45" i="44"/>
  <c r="B49" i="44"/>
  <c r="B33" i="43"/>
  <c r="B45" i="43"/>
  <c r="B37" i="43"/>
  <c r="B41" i="43"/>
  <c r="B49" i="43"/>
  <c r="B33" i="41"/>
  <c r="B49" i="41"/>
  <c r="B37" i="41"/>
  <c r="B41" i="41"/>
  <c r="B45" i="41"/>
  <c r="B33" i="40"/>
  <c r="B49" i="40"/>
  <c r="B37" i="40"/>
  <c r="B41" i="40"/>
  <c r="B45" i="40"/>
  <c r="B33" i="39"/>
  <c r="B37" i="39"/>
  <c r="B49" i="39"/>
  <c r="B41" i="39"/>
  <c r="B45" i="39"/>
  <c r="B33" i="38"/>
  <c r="B49" i="38"/>
  <c r="B37" i="38"/>
  <c r="B41" i="38"/>
  <c r="B45" i="38"/>
  <c r="B33" i="37"/>
  <c r="B37" i="37"/>
  <c r="B41" i="37"/>
  <c r="B45" i="37"/>
  <c r="B49" i="37"/>
  <c r="M16" i="12"/>
  <c r="M8" i="12"/>
  <c r="M5" i="12"/>
  <c r="L52" i="12"/>
  <c r="L51" i="12"/>
  <c r="L50" i="12"/>
  <c r="L48" i="12"/>
  <c r="L47" i="12"/>
  <c r="M46" i="12" s="1"/>
  <c r="L46" i="12"/>
  <c r="L44" i="12"/>
  <c r="L43" i="12"/>
  <c r="L42" i="12"/>
  <c r="L40" i="12"/>
  <c r="L39" i="12"/>
  <c r="M38" i="12" s="1"/>
  <c r="L38" i="12"/>
  <c r="L35" i="12"/>
  <c r="L36" i="12"/>
  <c r="O38" i="12"/>
  <c r="O42" i="12" s="1"/>
  <c r="O46" i="12" s="1"/>
  <c r="O50" i="12" s="1"/>
  <c r="K37" i="12"/>
  <c r="K41" i="12" s="1"/>
  <c r="K45" i="12" s="1"/>
  <c r="K49" i="12" s="1"/>
  <c r="N23" i="12"/>
  <c r="L23" i="12"/>
  <c r="K30" i="12" s="1"/>
  <c r="O20" i="12"/>
  <c r="O16" i="12"/>
  <c r="O11" i="12"/>
  <c r="O8" i="12"/>
  <c r="O5" i="12"/>
  <c r="M50" i="12" l="1"/>
  <c r="M42" i="12"/>
  <c r="M34" i="12"/>
  <c r="B33" i="12" l="1"/>
  <c r="B49" i="12"/>
  <c r="B45" i="12"/>
  <c r="B41" i="12"/>
  <c r="B37" i="12"/>
</calcChain>
</file>

<file path=xl/sharedStrings.xml><?xml version="1.0" encoding="utf-8"?>
<sst xmlns="http://schemas.openxmlformats.org/spreadsheetml/2006/main" count="1849" uniqueCount="64">
  <si>
    <t>Equipe :</t>
  </si>
  <si>
    <t>Individuel</t>
  </si>
  <si>
    <t>Etudiant 1</t>
  </si>
  <si>
    <t>Etudiant 2</t>
  </si>
  <si>
    <t>Etudiant 3</t>
  </si>
  <si>
    <t>Etudiant 4</t>
  </si>
  <si>
    <t>/ 5</t>
  </si>
  <si>
    <t>x</t>
  </si>
  <si>
    <t>=</t>
  </si>
  <si>
    <t>Jeu obligatoire</t>
  </si>
  <si>
    <t>Jeux bonus</t>
  </si>
  <si>
    <t>Jeu</t>
  </si>
  <si>
    <t>Thème</t>
  </si>
  <si>
    <t>Animations</t>
  </si>
  <si>
    <t>Code</t>
  </si>
  <si>
    <t>Allocations / libérations</t>
  </si>
  <si>
    <t>Heure de début :</t>
  </si>
  <si>
    <t>Git non utilisé = 0/20</t>
  </si>
  <si>
    <r>
      <rPr>
        <b/>
        <i/>
        <sz val="11"/>
        <color theme="0" tint="-0.499984740745262"/>
        <rFont val="Calibri"/>
        <family val="2"/>
        <scheme val="minor"/>
      </rPr>
      <t>Malus :</t>
    </r>
    <r>
      <rPr>
        <i/>
        <sz val="11"/>
        <color theme="0" tint="-0.499984740745262"/>
        <rFont val="Calibri"/>
        <family val="2"/>
        <scheme val="minor"/>
      </rPr>
      <t xml:space="preserve"> utilisation de variables globales.</t>
    </r>
  </si>
  <si>
    <t>/</t>
  </si>
  <si>
    <t>de fin :</t>
  </si>
  <si>
    <t>Total équipe :</t>
  </si>
  <si>
    <t>Fluidité / Jouabilité</t>
  </si>
  <si>
    <t>Jeu fluide, sans latence, facile à prendre en mains.</t>
  </si>
  <si>
    <t>Conception</t>
  </si>
  <si>
    <t>Qualité soutenance</t>
  </si>
  <si>
    <t>Soutenance</t>
  </si>
  <si>
    <t>Présentation Marp</t>
  </si>
  <si>
    <t>Classement</t>
  </si>
  <si>
    <t>Joueurs</t>
  </si>
  <si>
    <t>Carte</t>
  </si>
  <si>
    <r>
      <t xml:space="preserve">5 tickets - </t>
    </r>
    <r>
      <rPr>
        <i/>
        <u/>
        <sz val="11"/>
        <color theme="0" tint="-0.499984740745262"/>
        <rFont val="Calibri"/>
        <family val="2"/>
        <scheme val="minor"/>
      </rPr>
      <t>Victoire</t>
    </r>
    <r>
      <rPr>
        <i/>
        <sz val="11"/>
        <color theme="0" tint="-0.499984740745262"/>
        <rFont val="Calibri"/>
        <family val="2"/>
        <scheme val="minor"/>
      </rPr>
      <t xml:space="preserve"> si l'autre joueur n'a plus de ticket.</t>
    </r>
  </si>
  <si>
    <t>Tickets / Victoire</t>
  </si>
  <si>
    <t>Nom :</t>
  </si>
  <si>
    <t>Prénom :</t>
  </si>
  <si>
    <t>/20</t>
  </si>
  <si>
    <r>
      <t xml:space="preserve">Qualité de la conception </t>
    </r>
    <r>
      <rPr>
        <i/>
        <sz val="8"/>
        <color theme="0" tint="-0.499984740745262"/>
        <rFont val="Calibri"/>
        <family val="2"/>
        <scheme val="minor"/>
      </rPr>
      <t>(DTI, ACD, Schémas, structures, tableaux…)</t>
    </r>
  </si>
  <si>
    <t>Cahier des Charges</t>
  </si>
  <si>
    <t>Bonus</t>
  </si>
  <si>
    <t>Vidéo</t>
  </si>
  <si>
    <t>Affiche de film</t>
  </si>
  <si>
    <r>
      <t xml:space="preserve">Bonne utilisation de Marp </t>
    </r>
    <r>
      <rPr>
        <i/>
        <sz val="11"/>
        <color rgb="FFFF0000"/>
        <rFont val="Calibri"/>
        <family val="2"/>
        <scheme val="minor"/>
      </rPr>
      <t>(autre outil = 0/3)</t>
    </r>
    <r>
      <rPr>
        <i/>
        <sz val="11"/>
        <color theme="0" tint="-0.499984740745262"/>
        <rFont val="Calibri"/>
        <family val="2"/>
        <scheme val="minor"/>
      </rPr>
      <t>.</t>
    </r>
  </si>
  <si>
    <t>Qualité de la présentation et la démonstration.</t>
  </si>
  <si>
    <t>Total équipe sans les bonus :</t>
  </si>
  <si>
    <t>Etudiant 5</t>
  </si>
  <si>
    <t>Beau visuel qui donne envie de regarer la vidéo.</t>
  </si>
  <si>
    <t>Vidéo présentant le projet.</t>
  </si>
  <si>
    <t>Infographie montrant les étapes de réalisation du projet.</t>
  </si>
  <si>
    <r>
      <t xml:space="preserve">La carte est le menu. </t>
    </r>
    <r>
      <rPr>
        <i/>
        <sz val="9"/>
        <color theme="0" tint="-0.499984740745262"/>
        <rFont val="Calibri"/>
        <family val="2"/>
        <scheme val="minor"/>
      </rPr>
      <t>(accès aux classements, quitter)</t>
    </r>
  </si>
  <si>
    <r>
      <t xml:space="preserve">Statistiques par attraction. </t>
    </r>
    <r>
      <rPr>
        <i/>
        <sz val="9"/>
        <color theme="0" tint="-0.499984740745262"/>
        <rFont val="Calibri"/>
        <family val="2"/>
        <scheme val="minor"/>
      </rPr>
      <t>(</t>
    </r>
    <r>
      <rPr>
        <i/>
        <u/>
        <sz val="9"/>
        <color theme="0" tint="-0.499984740745262"/>
        <rFont val="Calibri"/>
        <family val="2"/>
        <scheme val="minor"/>
      </rPr>
      <t>sauvegarde</t>
    </r>
    <r>
      <rPr>
        <i/>
        <sz val="9"/>
        <color theme="0" tint="-0.499984740745262"/>
        <rFont val="Calibri"/>
        <family val="2"/>
        <scheme val="minor"/>
      </rPr>
      <t>/chargement)</t>
    </r>
  </si>
  <si>
    <r>
      <t xml:space="preserve">Gestion </t>
    </r>
    <r>
      <rPr>
        <i/>
        <sz val="9"/>
        <color theme="0" tint="-0.499984740745262"/>
        <rFont val="Calibri"/>
        <family val="2"/>
        <scheme val="minor"/>
      </rPr>
      <t>(allocation/libération)</t>
    </r>
    <r>
      <rPr>
        <i/>
        <sz val="11"/>
        <color theme="0" tint="-0.499984740745262"/>
        <rFont val="Calibri"/>
        <family val="2"/>
        <scheme val="minor"/>
      </rPr>
      <t xml:space="preserve"> des images, polices…</t>
    </r>
  </si>
  <si>
    <t>Qualité code</t>
  </si>
  <si>
    <r>
      <t>Création joueurs.</t>
    </r>
    <r>
      <rPr>
        <i/>
        <sz val="10"/>
        <color theme="0" tint="-0.499984740745262"/>
        <rFont val="Calibri"/>
        <family val="2"/>
        <scheme val="minor"/>
      </rPr>
      <t xml:space="preserve"> </t>
    </r>
    <r>
      <rPr>
        <i/>
        <sz val="9"/>
        <color theme="0" tint="-0.499984740745262"/>
        <rFont val="Calibri"/>
        <family val="2"/>
        <scheme val="minor"/>
      </rPr>
      <t>(saisie noms par scanf=1 / clavier=2 / souris=1,5)</t>
    </r>
  </si>
  <si>
    <t>Infographie explicative</t>
  </si>
  <si>
    <t>Le thème du jeu est poussé et de qualité.</t>
  </si>
  <si>
    <r>
      <t xml:space="preserve">Qualité du code </t>
    </r>
    <r>
      <rPr>
        <i/>
        <sz val="9"/>
        <color theme="0" tint="-0.499984740745262"/>
        <rFont val="Calibri"/>
        <family val="2"/>
        <scheme val="minor"/>
      </rPr>
      <t>(noms, indentation, découpe, fonctions…)</t>
    </r>
  </si>
  <si>
    <r>
      <rPr>
        <b/>
        <u/>
        <sz val="7"/>
        <color theme="1"/>
        <rFont val="Calibri"/>
        <family val="2"/>
        <scheme val="minor"/>
      </rPr>
      <t>Facile :</t>
    </r>
    <r>
      <rPr>
        <sz val="7"/>
        <color theme="1"/>
        <rFont val="Calibri"/>
        <family val="2"/>
        <scheme val="minor"/>
      </rPr>
      <t xml:space="preserve"> Pêche aux canards, Taupe-la, Tir aux ballons, Paris hippiques </t>
    </r>
    <r>
      <rPr>
        <i/>
        <sz val="7"/>
        <color theme="5"/>
        <rFont val="Calibri"/>
        <family val="2"/>
        <scheme val="minor"/>
      </rPr>
      <t>(moyen si animations, collisions...)</t>
    </r>
    <r>
      <rPr>
        <b/>
        <u/>
        <sz val="7"/>
        <color theme="1"/>
        <rFont val="Calibri"/>
        <family val="2"/>
        <scheme val="minor"/>
      </rPr>
      <t xml:space="preserve">
Moyen :</t>
    </r>
    <r>
      <rPr>
        <sz val="7"/>
        <color theme="1"/>
        <rFont val="Calibri"/>
        <family val="2"/>
        <scheme val="minor"/>
      </rPr>
      <t xml:space="preserve"> Jackpot, Traversée de rivière, Palais des glaces </t>
    </r>
    <r>
      <rPr>
        <i/>
        <sz val="7"/>
        <color theme="1"/>
        <rFont val="Calibri"/>
        <family val="2"/>
        <scheme val="minor"/>
      </rPr>
      <t>(labyrinthe)</t>
    </r>
    <r>
      <rPr>
        <sz val="7"/>
        <color theme="1"/>
        <rFont val="Calibri"/>
        <family val="2"/>
        <scheme val="minor"/>
      </rPr>
      <t xml:space="preserve">
</t>
    </r>
    <r>
      <rPr>
        <b/>
        <u/>
        <sz val="7"/>
        <color theme="1"/>
        <rFont val="Calibri"/>
        <family val="2"/>
        <scheme val="minor"/>
      </rPr>
      <t>Difficile :</t>
    </r>
    <r>
      <rPr>
        <sz val="7"/>
        <color theme="1"/>
        <rFont val="Calibri"/>
        <family val="2"/>
        <scheme val="minor"/>
      </rPr>
      <t xml:space="preserve"> Guitar Hero, Snake </t>
    </r>
    <r>
      <rPr>
        <i/>
        <sz val="7"/>
        <color theme="1"/>
        <rFont val="Calibri"/>
        <family val="2"/>
        <scheme val="minor"/>
      </rPr>
      <t>(par liste chaînée)</t>
    </r>
  </si>
  <si>
    <r>
      <t xml:space="preserve">Git (régularité, description, qualité)       </t>
    </r>
    <r>
      <rPr>
        <b/>
        <sz val="11"/>
        <color rgb="FFFF0000"/>
        <rFont val="Calibri"/>
        <family val="2"/>
        <scheme val="minor"/>
      </rPr>
      <t>-5 si non utilisé</t>
    </r>
  </si>
  <si>
    <t>facile : 0,5
moyen : 0,75
difficile : 1</t>
  </si>
  <si>
    <t>Mouvements animés (sprites) sur la carte.</t>
  </si>
  <si>
    <t>Coefficient :</t>
  </si>
  <si>
    <t>Les joueurs choisissent l'attraction à tour de rôle.</t>
  </si>
  <si>
    <t>facile : 0,5
moyen : 0,5
difficile : 1</t>
  </si>
  <si>
    <t>Note finale par étudiant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</si>
</sst>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u/>
      <sz val="7"/>
      <color theme="1"/>
      <name val="Calibri"/>
      <family val="2"/>
      <scheme val="minor"/>
    </font>
    <font>
      <i/>
      <u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5"/>
      <color theme="5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9"/>
      <color theme="0" tint="-0.499984740745262"/>
      <name val="Calibri"/>
      <family val="2"/>
      <scheme val="minor"/>
    </font>
    <font>
      <i/>
      <sz val="7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left"/>
    </xf>
    <xf numFmtId="0" fontId="0" fillId="3" borderId="2" xfId="0" applyFill="1" applyBorder="1"/>
    <xf numFmtId="0" fontId="0" fillId="0" borderId="0" xfId="0" applyAlignment="1">
      <alignment horizontal="left"/>
    </xf>
    <xf numFmtId="0" fontId="0" fillId="3" borderId="22" xfId="0" applyFill="1" applyBorder="1" applyAlignment="1">
      <alignment horizontal="left" vertical="center" wrapText="1"/>
    </xf>
    <xf numFmtId="0" fontId="0" fillId="3" borderId="29" xfId="0" applyFill="1" applyBorder="1"/>
    <xf numFmtId="0" fontId="0" fillId="3" borderId="24" xfId="0" applyFill="1" applyBorder="1" applyAlignment="1">
      <alignment horizontal="right"/>
    </xf>
    <xf numFmtId="0" fontId="0" fillId="3" borderId="30" xfId="0" applyFill="1" applyBorder="1" applyAlignment="1">
      <alignment horizontal="left"/>
    </xf>
    <xf numFmtId="0" fontId="5" fillId="3" borderId="3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 applyAlignment="1">
      <alignment horizontal="right"/>
    </xf>
    <xf numFmtId="0" fontId="0" fillId="3" borderId="37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8" fillId="3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8" xfId="0" applyFont="1" applyFill="1" applyBorder="1"/>
    <xf numFmtId="0" fontId="2" fillId="2" borderId="13" xfId="0" applyFont="1" applyFill="1" applyBorder="1"/>
    <xf numFmtId="0" fontId="2" fillId="2" borderId="13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8" fillId="3" borderId="18" xfId="0" applyFont="1" applyFill="1" applyBorder="1" applyAlignment="1">
      <alignment horizontal="right"/>
    </xf>
    <xf numFmtId="0" fontId="8" fillId="3" borderId="38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left"/>
    </xf>
    <xf numFmtId="0" fontId="0" fillId="3" borderId="18" xfId="0" applyFill="1" applyBorder="1" applyAlignment="1">
      <alignment horizontal="right" vertical="center"/>
    </xf>
    <xf numFmtId="0" fontId="0" fillId="0" borderId="19" xfId="0" applyBorder="1"/>
    <xf numFmtId="0" fontId="0" fillId="3" borderId="19" xfId="0" applyFill="1" applyBorder="1" applyAlignment="1">
      <alignment horizontal="right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23" fillId="3" borderId="20" xfId="0" applyFont="1" applyFill="1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23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8" fillId="3" borderId="21" xfId="0" applyFont="1" applyFill="1" applyBorder="1" applyAlignment="1">
      <alignment horizontal="left" vertical="center"/>
    </xf>
    <xf numFmtId="0" fontId="0" fillId="3" borderId="0" xfId="0" applyFill="1" applyAlignment="1">
      <alignment horizontal="right"/>
    </xf>
    <xf numFmtId="0" fontId="0" fillId="3" borderId="21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21" xfId="0" applyFill="1" applyBorder="1" applyAlignment="1">
      <alignment horizontal="left"/>
    </xf>
    <xf numFmtId="0" fontId="0" fillId="3" borderId="16" xfId="0" applyFill="1" applyBorder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/>
    </xf>
    <xf numFmtId="11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21" xfId="0" applyFont="1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36" xfId="0" applyFont="1" applyFill="1" applyBorder="1" applyAlignment="1">
      <alignment horizontal="left" wrapText="1"/>
    </xf>
    <xf numFmtId="0" fontId="3" fillId="3" borderId="32" xfId="0" applyFont="1" applyFill="1" applyBorder="1" applyAlignment="1">
      <alignment horizontal="left" wrapText="1"/>
    </xf>
    <xf numFmtId="0" fontId="13" fillId="3" borderId="18" xfId="0" applyFont="1" applyFill="1" applyBorder="1" applyAlignment="1">
      <alignment horizontal="left" vertical="center" wrapText="1"/>
    </xf>
    <xf numFmtId="0" fontId="13" fillId="3" borderId="19" xfId="0" applyFont="1" applyFill="1" applyBorder="1" applyAlignment="1">
      <alignment horizontal="left" vertical="center" wrapText="1"/>
    </xf>
    <xf numFmtId="0" fontId="13" fillId="3" borderId="16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15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left"/>
    </xf>
    <xf numFmtId="0" fontId="12" fillId="3" borderId="21" xfId="0" applyFont="1" applyFill="1" applyBorder="1" applyAlignment="1">
      <alignment horizontal="left"/>
    </xf>
    <xf numFmtId="0" fontId="22" fillId="2" borderId="19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6" fillId="3" borderId="22" xfId="0" applyFont="1" applyFill="1" applyBorder="1" applyAlignment="1">
      <alignment horizontal="left" wrapText="1"/>
    </xf>
    <xf numFmtId="0" fontId="0" fillId="3" borderId="5" xfId="0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0" fillId="3" borderId="21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22" fillId="2" borderId="13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20" xfId="0" applyFont="1" applyFill="1" applyBorder="1" applyAlignment="1">
      <alignment horizontal="left"/>
    </xf>
    <xf numFmtId="0" fontId="0" fillId="3" borderId="16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 wrapText="1"/>
    </xf>
    <xf numFmtId="0" fontId="6" fillId="3" borderId="19" xfId="0" applyFont="1" applyFill="1" applyBorder="1" applyAlignment="1">
      <alignment horizontal="left" wrapText="1"/>
    </xf>
    <xf numFmtId="0" fontId="6" fillId="3" borderId="20" xfId="0" applyFont="1" applyFill="1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21" xfId="0" applyFont="1" applyFill="1" applyBorder="1" applyAlignment="1">
      <alignment horizontal="left"/>
    </xf>
    <xf numFmtId="0" fontId="0" fillId="3" borderId="19" xfId="0" applyFill="1" applyBorder="1" applyAlignment="1">
      <alignment horizontal="right" vertical="center"/>
    </xf>
    <xf numFmtId="0" fontId="0" fillId="3" borderId="38" xfId="0" applyFill="1" applyBorder="1" applyAlignment="1">
      <alignment horizontal="right" vertical="center"/>
    </xf>
    <xf numFmtId="0" fontId="6" fillId="3" borderId="11" xfId="0" applyFont="1" applyFill="1" applyBorder="1" applyAlignment="1">
      <alignment horizontal="left"/>
    </xf>
    <xf numFmtId="0" fontId="0" fillId="4" borderId="7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40" xfId="0" applyFill="1" applyBorder="1" applyProtection="1">
      <protection locked="0"/>
    </xf>
    <xf numFmtId="0" fontId="0" fillId="4" borderId="1" xfId="0" applyFill="1" applyBorder="1" applyAlignment="1" applyProtection="1">
      <alignment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35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left" vertical="center" wrapText="1"/>
      <protection locked="0"/>
    </xf>
    <xf numFmtId="0" fontId="0" fillId="4" borderId="21" xfId="0" applyFill="1" applyBorder="1" applyAlignment="1" applyProtection="1">
      <alignment horizontal="left" vertical="center" wrapText="1"/>
      <protection locked="0"/>
    </xf>
    <xf numFmtId="0" fontId="0" fillId="4" borderId="31" xfId="0" applyFill="1" applyBorder="1" applyAlignment="1" applyProtection="1">
      <alignment horizontal="left" vertical="center" wrapText="1"/>
      <protection locked="0"/>
    </xf>
    <xf numFmtId="0" fontId="0" fillId="4" borderId="33" xfId="0" applyFill="1" applyBorder="1" applyAlignment="1" applyProtection="1">
      <alignment horizontal="left" vertical="center" wrapText="1"/>
      <protection locked="0"/>
    </xf>
    <xf numFmtId="0" fontId="4" fillId="4" borderId="35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left" vertical="center" wrapText="1"/>
      <protection locked="0"/>
    </xf>
    <xf numFmtId="0" fontId="9" fillId="4" borderId="0" xfId="0" applyFont="1" applyFill="1" applyAlignment="1" applyProtection="1">
      <alignment horizontal="left" vertical="center" wrapText="1"/>
      <protection locked="0"/>
    </xf>
    <xf numFmtId="0" fontId="9" fillId="4" borderId="21" xfId="0" applyFont="1" applyFill="1" applyBorder="1" applyAlignment="1" applyProtection="1">
      <alignment horizontal="left" vertical="center" wrapText="1"/>
      <protection locked="0"/>
    </xf>
    <xf numFmtId="0" fontId="9" fillId="4" borderId="31" xfId="0" applyFont="1" applyFill="1" applyBorder="1" applyAlignment="1" applyProtection="1">
      <alignment horizontal="left" vertical="center" wrapText="1"/>
      <protection locked="0"/>
    </xf>
    <xf numFmtId="0" fontId="9" fillId="4" borderId="32" xfId="0" applyFont="1" applyFill="1" applyBorder="1" applyAlignment="1" applyProtection="1">
      <alignment horizontal="left" vertical="center" wrapText="1"/>
      <protection locked="0"/>
    </xf>
    <xf numFmtId="0" fontId="9" fillId="4" borderId="33" xfId="0" applyFont="1" applyFill="1" applyBorder="1" applyAlignment="1" applyProtection="1">
      <alignment horizontal="left" vertical="center" wrapText="1"/>
      <protection locked="0"/>
    </xf>
    <xf numFmtId="0" fontId="0" fillId="4" borderId="3" xfId="0" applyFill="1" applyBorder="1" applyProtection="1">
      <protection locked="0"/>
    </xf>
    <xf numFmtId="0" fontId="10" fillId="3" borderId="42" xfId="0" applyFont="1" applyFill="1" applyBorder="1" applyAlignment="1">
      <alignment horizontal="center" vertical="center"/>
    </xf>
    <xf numFmtId="0" fontId="0" fillId="4" borderId="0" xfId="0" applyFill="1" applyBorder="1" applyAlignment="1" applyProtection="1">
      <alignment horizontal="left" vertical="center" wrapText="1"/>
      <protection locked="0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4" borderId="46" xfId="0" applyFill="1" applyBorder="1" applyProtection="1">
      <protection locked="0"/>
    </xf>
    <xf numFmtId="0" fontId="0" fillId="3" borderId="43" xfId="0" applyFill="1" applyBorder="1"/>
    <xf numFmtId="0" fontId="0" fillId="3" borderId="32" xfId="0" applyFill="1" applyBorder="1"/>
    <xf numFmtId="0" fontId="0" fillId="4" borderId="2" xfId="0" applyFill="1" applyBorder="1" applyProtection="1">
      <protection locked="0"/>
    </xf>
    <xf numFmtId="0" fontId="2" fillId="2" borderId="15" xfId="0" applyFont="1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4" borderId="14" xfId="0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>
      <alignment horizontal="left" vertical="center"/>
    </xf>
    <xf numFmtId="0" fontId="5" fillId="3" borderId="50" xfId="0" applyFont="1" applyFill="1" applyBorder="1" applyAlignment="1">
      <alignment horizontal="center" vertical="center"/>
    </xf>
    <xf numFmtId="0" fontId="0" fillId="4" borderId="8" xfId="0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0" fillId="4" borderId="31" xfId="0" applyFill="1" applyBorder="1" applyProtection="1">
      <protection locked="0"/>
    </xf>
    <xf numFmtId="2" fontId="11" fillId="5" borderId="47" xfId="0" applyNumberFormat="1" applyFont="1" applyFill="1" applyBorder="1" applyAlignment="1">
      <alignment horizontal="center"/>
    </xf>
    <xf numFmtId="2" fontId="11" fillId="5" borderId="48" xfId="0" applyNumberFormat="1" applyFont="1" applyFill="1" applyBorder="1" applyAlignment="1">
      <alignment horizontal="center"/>
    </xf>
    <xf numFmtId="2" fontId="17" fillId="5" borderId="43" xfId="0" applyNumberFormat="1" applyFont="1" applyFill="1" applyBorder="1" applyAlignment="1">
      <alignment horizontal="center" vertical="center"/>
    </xf>
    <xf numFmtId="2" fontId="27" fillId="5" borderId="43" xfId="0" applyNumberFormat="1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right"/>
    </xf>
    <xf numFmtId="0" fontId="1" fillId="3" borderId="23" xfId="0" applyFont="1" applyFill="1" applyBorder="1" applyAlignment="1">
      <alignment horizontal="center"/>
    </xf>
    <xf numFmtId="0" fontId="29" fillId="2" borderId="13" xfId="0" applyFont="1" applyFill="1" applyBorder="1" applyAlignment="1">
      <alignment horizontal="right"/>
    </xf>
    <xf numFmtId="0" fontId="29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right"/>
    </xf>
    <xf numFmtId="0" fontId="1" fillId="3" borderId="38" xfId="0" applyFont="1" applyFill="1" applyBorder="1" applyAlignment="1">
      <alignment horizontal="center"/>
    </xf>
    <xf numFmtId="0" fontId="31" fillId="3" borderId="14" xfId="0" applyFont="1" applyFill="1" applyBorder="1" applyAlignment="1">
      <alignment horizontal="right"/>
    </xf>
    <xf numFmtId="0" fontId="31" fillId="3" borderId="39" xfId="0" applyFont="1" applyFill="1" applyBorder="1" applyAlignment="1">
      <alignment horizontal="center"/>
    </xf>
    <xf numFmtId="0" fontId="32" fillId="3" borderId="49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0" fillId="4" borderId="2" xfId="0" applyFont="1" applyFill="1" applyBorder="1" applyAlignment="1" applyProtection="1">
      <alignment vertical="center"/>
      <protection locked="0"/>
    </xf>
    <xf numFmtId="0" fontId="0" fillId="3" borderId="29" xfId="0" applyFont="1" applyFill="1" applyBorder="1"/>
    <xf numFmtId="0" fontId="0" fillId="3" borderId="2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center"/>
    </xf>
    <xf numFmtId="0" fontId="0" fillId="3" borderId="43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 vertical="center"/>
    </xf>
    <xf numFmtId="0" fontId="0" fillId="4" borderId="8" xfId="0" applyFont="1" applyFill="1" applyBorder="1" applyAlignment="1" applyProtection="1">
      <alignment horizontal="center" vertical="center"/>
      <protection locked="0"/>
    </xf>
    <xf numFmtId="0" fontId="0" fillId="3" borderId="34" xfId="0" applyFont="1" applyFill="1" applyBorder="1" applyAlignment="1">
      <alignment horizontal="left" vertical="center"/>
    </xf>
    <xf numFmtId="0" fontId="0" fillId="4" borderId="35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>
      <alignment horizontal="left" vertical="center" wrapText="1"/>
    </xf>
    <xf numFmtId="0" fontId="3" fillId="3" borderId="32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center"/>
    </xf>
    <xf numFmtId="0" fontId="0" fillId="3" borderId="32" xfId="0" applyFont="1" applyFill="1" applyBorder="1"/>
    <xf numFmtId="0" fontId="0" fillId="3" borderId="32" xfId="0" applyFont="1" applyFill="1" applyBorder="1" applyAlignment="1">
      <alignment horizontal="right"/>
    </xf>
    <xf numFmtId="0" fontId="0" fillId="3" borderId="37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right"/>
    </xf>
    <xf numFmtId="0" fontId="1" fillId="3" borderId="2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right" vertical="center"/>
    </xf>
    <xf numFmtId="0" fontId="1" fillId="3" borderId="28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0" fillId="4" borderId="51" xfId="0" applyFill="1" applyBorder="1" applyProtection="1">
      <protection locked="0"/>
    </xf>
    <xf numFmtId="0" fontId="1" fillId="3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left" vertical="center" wrapText="1"/>
    </xf>
    <xf numFmtId="0" fontId="10" fillId="3" borderId="52" xfId="0" applyFont="1" applyFill="1" applyBorder="1" applyAlignment="1">
      <alignment horizontal="center" vertical="center"/>
    </xf>
    <xf numFmtId="2" fontId="17" fillId="5" borderId="53" xfId="0" applyNumberFormat="1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vertical="center"/>
    </xf>
    <xf numFmtId="0" fontId="22" fillId="2" borderId="54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F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370C-FF46-4578-9EBE-3C916D6E448C}">
  <sheetPr>
    <tabColor rgb="FFFF0000"/>
  </sheetPr>
  <dimension ref="A1:R53"/>
  <sheetViews>
    <sheetView tabSelected="1" topLeftCell="A30" zoomScale="150" zoomScaleNormal="150" workbookViewId="0">
      <selection activeCell="B33" sqref="B33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 t="s">
        <v>27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sheet="1" objects="1" scenarios="1"/>
  <mergeCells count="98">
    <mergeCell ref="J25:L25"/>
    <mergeCell ref="N26:N27"/>
    <mergeCell ref="O26:O27"/>
    <mergeCell ref="A32:C32"/>
    <mergeCell ref="A8:C8"/>
    <mergeCell ref="D8:I8"/>
    <mergeCell ref="D1:E1"/>
    <mergeCell ref="F1:G1"/>
    <mergeCell ref="I1:J1"/>
    <mergeCell ref="D3:I3"/>
    <mergeCell ref="A4:C4"/>
    <mergeCell ref="D4:I4"/>
    <mergeCell ref="A5:C5"/>
    <mergeCell ref="D5:I5"/>
    <mergeCell ref="A6:C6"/>
    <mergeCell ref="D6:I6"/>
    <mergeCell ref="D7:I7"/>
    <mergeCell ref="A17:C17"/>
    <mergeCell ref="D17:I17"/>
    <mergeCell ref="D9:I9"/>
    <mergeCell ref="A10:C10"/>
    <mergeCell ref="D10:I10"/>
    <mergeCell ref="D11:I11"/>
    <mergeCell ref="D12:I12"/>
    <mergeCell ref="D13:I13"/>
    <mergeCell ref="A14:C14"/>
    <mergeCell ref="D14:I14"/>
    <mergeCell ref="A15:C16"/>
    <mergeCell ref="D15:I15"/>
    <mergeCell ref="D16:I16"/>
    <mergeCell ref="D25:I25"/>
    <mergeCell ref="A18:C18"/>
    <mergeCell ref="D18:I18"/>
    <mergeCell ref="D19:I19"/>
    <mergeCell ref="A20:C20"/>
    <mergeCell ref="D20:I20"/>
    <mergeCell ref="O20:O21"/>
    <mergeCell ref="A21:C21"/>
    <mergeCell ref="D21:I21"/>
    <mergeCell ref="D23:K23"/>
    <mergeCell ref="N23:O23"/>
    <mergeCell ref="N20:N21"/>
    <mergeCell ref="A26:C26"/>
    <mergeCell ref="D26:I26"/>
    <mergeCell ref="A27:C27"/>
    <mergeCell ref="D27:I27"/>
    <mergeCell ref="A28:C28"/>
    <mergeCell ref="D28:I28"/>
    <mergeCell ref="B34:C34"/>
    <mergeCell ref="I34:J36"/>
    <mergeCell ref="M34:M35"/>
    <mergeCell ref="N34:N35"/>
    <mergeCell ref="O34:O35"/>
    <mergeCell ref="A29:H31"/>
    <mergeCell ref="K30:L30"/>
    <mergeCell ref="N30:O30"/>
    <mergeCell ref="D32:I32"/>
    <mergeCell ref="D33:I33"/>
    <mergeCell ref="J32:L32"/>
    <mergeCell ref="A35:A36"/>
    <mergeCell ref="B35:C36"/>
    <mergeCell ref="D35:D36"/>
    <mergeCell ref="D37:I37"/>
    <mergeCell ref="B38:C38"/>
    <mergeCell ref="I38:J40"/>
    <mergeCell ref="O42:O43"/>
    <mergeCell ref="M38:M39"/>
    <mergeCell ref="N38:N39"/>
    <mergeCell ref="O38:O39"/>
    <mergeCell ref="A39:A40"/>
    <mergeCell ref="B39:C40"/>
    <mergeCell ref="D39:D40"/>
    <mergeCell ref="D41:I41"/>
    <mergeCell ref="B42:C42"/>
    <mergeCell ref="I42:J44"/>
    <mergeCell ref="M42:M43"/>
    <mergeCell ref="N42:N43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M50:M51"/>
    <mergeCell ref="N50:N51"/>
    <mergeCell ref="O50:O51"/>
    <mergeCell ref="M46:M47"/>
    <mergeCell ref="N46:N47"/>
    <mergeCell ref="O46:O47"/>
    <mergeCell ref="A51:A52"/>
    <mergeCell ref="B51:C52"/>
    <mergeCell ref="D51:D52"/>
    <mergeCell ref="D49:I49"/>
    <mergeCell ref="B50:C50"/>
    <mergeCell ref="I50:J52"/>
  </mergeCells>
  <conditionalFormatting sqref="L4:L6 L10 L12 L14:L18">
    <cfRule type="cellIs" dxfId="109" priority="5" operator="lessThan">
      <formula>0</formula>
    </cfRule>
    <cfRule type="cellIs" dxfId="108" priority="10" operator="greaterThan">
      <formula>K4</formula>
    </cfRule>
  </conditionalFormatting>
  <conditionalFormatting sqref="L8">
    <cfRule type="cellIs" dxfId="107" priority="6" operator="lessThan">
      <formula>0</formula>
    </cfRule>
    <cfRule type="cellIs" dxfId="106" priority="9" operator="greaterThan">
      <formula>K8</formula>
    </cfRule>
  </conditionalFormatting>
  <conditionalFormatting sqref="L11">
    <cfRule type="cellIs" dxfId="105" priority="7" operator="lessThan">
      <formula>K11</formula>
    </cfRule>
    <cfRule type="cellIs" dxfId="104" priority="8" operator="greaterThan">
      <formula>0</formula>
    </cfRule>
  </conditionalFormatting>
  <conditionalFormatting sqref="L20:L21">
    <cfRule type="cellIs" dxfId="103" priority="3" operator="lessThan">
      <formula>0</formula>
    </cfRule>
    <cfRule type="cellIs" dxfId="102" priority="4" operator="greaterThan">
      <formula>K20</formula>
    </cfRule>
  </conditionalFormatting>
  <conditionalFormatting sqref="L26:L28">
    <cfRule type="cellIs" dxfId="101" priority="1" operator="lessThan">
      <formula>0</formula>
    </cfRule>
    <cfRule type="cellIs" dxfId="10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ED4-94ED-492E-A72E-DE42805DB1F4}">
  <sheetPr>
    <tabColor theme="0"/>
  </sheetPr>
  <dimension ref="A1:R53"/>
  <sheetViews>
    <sheetView topLeftCell="A38" zoomScale="150" zoomScaleNormal="150" workbookViewId="0">
      <selection activeCell="L47" sqref="L47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qYBhEynOMyctrfVZcIZA+BF1knQPmz4l73sz4+uLqHzfkmkd6ITkhUM3zsbpU9//yaVlMF5QC1Ynior46Jwczg==" saltValue="y7EC3RZW5b0WnuneYOCioA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19" priority="5" operator="lessThan">
      <formula>0</formula>
    </cfRule>
    <cfRule type="cellIs" dxfId="18" priority="10" operator="greaterThan">
      <formula>K4</formula>
    </cfRule>
  </conditionalFormatting>
  <conditionalFormatting sqref="L8">
    <cfRule type="cellIs" dxfId="17" priority="6" operator="lessThan">
      <formula>0</formula>
    </cfRule>
    <cfRule type="cellIs" dxfId="16" priority="9" operator="greaterThan">
      <formula>K8</formula>
    </cfRule>
  </conditionalFormatting>
  <conditionalFormatting sqref="L11">
    <cfRule type="cellIs" dxfId="15" priority="7" operator="lessThan">
      <formula>K11</formula>
    </cfRule>
    <cfRule type="cellIs" dxfId="14" priority="8" operator="greaterThan">
      <formula>0</formula>
    </cfRule>
  </conditionalFormatting>
  <conditionalFormatting sqref="L20:L21">
    <cfRule type="cellIs" dxfId="13" priority="3" operator="lessThan">
      <formula>0</formula>
    </cfRule>
    <cfRule type="cellIs" dxfId="12" priority="4" operator="greaterThan">
      <formula>K20</formula>
    </cfRule>
  </conditionalFormatting>
  <conditionalFormatting sqref="L26:L28">
    <cfRule type="cellIs" dxfId="11" priority="1" operator="lessThan">
      <formula>0</formula>
    </cfRule>
    <cfRule type="cellIs" dxfId="1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6E2A-FD36-4CD7-BD20-F520FDBEBF6F}">
  <sheetPr>
    <tabColor theme="0"/>
  </sheetPr>
  <dimension ref="A1:R53"/>
  <sheetViews>
    <sheetView zoomScale="150" zoomScaleNormal="150" workbookViewId="0">
      <selection activeCell="Q8" sqref="Q8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CFl4yJN0SlFcT0pYL6UAmLUjE5in5+Bh6uEZL4CxjjMbK0MvaRVZ5gltNdqZZtA82JPPHX+tZD3qRqqXho2yPg==" saltValue="nNqvSeqdqxvmWoq62WIc1Q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9" priority="5" operator="lessThan">
      <formula>0</formula>
    </cfRule>
    <cfRule type="cellIs" dxfId="8" priority="10" operator="greaterThan">
      <formula>K4</formula>
    </cfRule>
  </conditionalFormatting>
  <conditionalFormatting sqref="L8">
    <cfRule type="cellIs" dxfId="7" priority="6" operator="lessThan">
      <formula>0</formula>
    </cfRule>
    <cfRule type="cellIs" dxfId="6" priority="9" operator="greaterThan">
      <formula>K8</formula>
    </cfRule>
  </conditionalFormatting>
  <conditionalFormatting sqref="L11">
    <cfRule type="cellIs" dxfId="5" priority="7" operator="lessThan">
      <formula>K11</formula>
    </cfRule>
    <cfRule type="cellIs" dxfId="4" priority="8" operator="greaterThan">
      <formula>0</formula>
    </cfRule>
  </conditionalFormatting>
  <conditionalFormatting sqref="L20:L21">
    <cfRule type="cellIs" dxfId="3" priority="3" operator="lessThan">
      <formula>0</formula>
    </cfRule>
    <cfRule type="cellIs" dxfId="2" priority="4" operator="greaterThan">
      <formula>K20</formula>
    </cfRule>
  </conditionalFormatting>
  <conditionalFormatting sqref="L26:L28">
    <cfRule type="cellIs" dxfId="1" priority="1" operator="lessThan">
      <formula>0</formula>
    </cfRule>
    <cfRule type="cellIs" dxfId="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E2FF-1A12-4584-8660-D37623FBF524}">
  <sheetPr>
    <tabColor theme="0"/>
  </sheetPr>
  <dimension ref="A1:R53"/>
  <sheetViews>
    <sheetView topLeftCell="A12" zoomScale="150" zoomScaleNormal="150" workbookViewId="0">
      <selection activeCell="A20" sqref="A20:C20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k78ErmxRV/M3ohHZRz56kCNP7QKr7qDZ0/eE3lRadTbRMb/9bHK7RA4GDa8AtAXZJKxDaN3ExqZZgf4DScNgGg==" saltValue="Q3/lYKXyhAybkVoFwIvPBA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99" priority="5" operator="lessThan">
      <formula>0</formula>
    </cfRule>
    <cfRule type="cellIs" dxfId="98" priority="10" operator="greaterThan">
      <formula>K4</formula>
    </cfRule>
  </conditionalFormatting>
  <conditionalFormatting sqref="L8">
    <cfRule type="cellIs" dxfId="97" priority="6" operator="lessThan">
      <formula>0</formula>
    </cfRule>
    <cfRule type="cellIs" dxfId="96" priority="9" operator="greaterThan">
      <formula>K8</formula>
    </cfRule>
  </conditionalFormatting>
  <conditionalFormatting sqref="L11">
    <cfRule type="cellIs" dxfId="95" priority="7" operator="lessThan">
      <formula>K11</formula>
    </cfRule>
    <cfRule type="cellIs" dxfId="94" priority="8" operator="greaterThan">
      <formula>0</formula>
    </cfRule>
  </conditionalFormatting>
  <conditionalFormatting sqref="L20:L21">
    <cfRule type="cellIs" dxfId="93" priority="3" operator="lessThan">
      <formula>0</formula>
    </cfRule>
    <cfRule type="cellIs" dxfId="92" priority="4" operator="greaterThan">
      <formula>K20</formula>
    </cfRule>
  </conditionalFormatting>
  <conditionalFormatting sqref="L26:L28">
    <cfRule type="cellIs" dxfId="91" priority="1" operator="lessThan">
      <formula>0</formula>
    </cfRule>
    <cfRule type="cellIs" dxfId="9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2C08-6704-4488-A514-844A1F632921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LlGhGz3V6TjOfD7nZX+zKkQhFnJRafpasuSVahKlh2u7sii9joY6pJWLsNKqHtNey8xsxmWjwtKUkuK92coDtg==" saltValue="MmYTsJn+JBLXXFJnB2lp/w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89" priority="5" operator="lessThan">
      <formula>0</formula>
    </cfRule>
    <cfRule type="cellIs" dxfId="88" priority="10" operator="greaterThan">
      <formula>K4</formula>
    </cfRule>
  </conditionalFormatting>
  <conditionalFormatting sqref="L8">
    <cfRule type="cellIs" dxfId="87" priority="6" operator="lessThan">
      <formula>0</formula>
    </cfRule>
    <cfRule type="cellIs" dxfId="86" priority="9" operator="greaterThan">
      <formula>K8</formula>
    </cfRule>
  </conditionalFormatting>
  <conditionalFormatting sqref="L11">
    <cfRule type="cellIs" dxfId="85" priority="7" operator="lessThan">
      <formula>K11</formula>
    </cfRule>
    <cfRule type="cellIs" dxfId="84" priority="8" operator="greaterThan">
      <formula>0</formula>
    </cfRule>
  </conditionalFormatting>
  <conditionalFormatting sqref="L20:L21">
    <cfRule type="cellIs" dxfId="83" priority="3" operator="lessThan">
      <formula>0</formula>
    </cfRule>
    <cfRule type="cellIs" dxfId="82" priority="4" operator="greaterThan">
      <formula>K20</formula>
    </cfRule>
  </conditionalFormatting>
  <conditionalFormatting sqref="L26:L28">
    <cfRule type="cellIs" dxfId="81" priority="1" operator="lessThan">
      <formula>0</formula>
    </cfRule>
    <cfRule type="cellIs" dxfId="8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4F19-77B7-46AF-85B4-D8143BDE4F14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pjAbIszQ6jgZSL2zzgNHkeNSAyzX4QaJ01yWiGAdJAu+5ECy2NjGu+/vdAR+y3iktdYXBKwdbwRsAUbCSHK28g==" saltValue="4dI7y7VxdxGPAb18m1YcTg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79" priority="5" operator="lessThan">
      <formula>0</formula>
    </cfRule>
    <cfRule type="cellIs" dxfId="78" priority="10" operator="greaterThan">
      <formula>K4</formula>
    </cfRule>
  </conditionalFormatting>
  <conditionalFormatting sqref="L8">
    <cfRule type="cellIs" dxfId="77" priority="6" operator="lessThan">
      <formula>0</formula>
    </cfRule>
    <cfRule type="cellIs" dxfId="76" priority="9" operator="greaterThan">
      <formula>K8</formula>
    </cfRule>
  </conditionalFormatting>
  <conditionalFormatting sqref="L11">
    <cfRule type="cellIs" dxfId="75" priority="7" operator="lessThan">
      <formula>K11</formula>
    </cfRule>
    <cfRule type="cellIs" dxfId="74" priority="8" operator="greaterThan">
      <formula>0</formula>
    </cfRule>
  </conditionalFormatting>
  <conditionalFormatting sqref="L20:L21">
    <cfRule type="cellIs" dxfId="73" priority="3" operator="lessThan">
      <formula>0</formula>
    </cfRule>
    <cfRule type="cellIs" dxfId="72" priority="4" operator="greaterThan">
      <formula>K20</formula>
    </cfRule>
  </conditionalFormatting>
  <conditionalFormatting sqref="L26:L28">
    <cfRule type="cellIs" dxfId="71" priority="1" operator="lessThan">
      <formula>0</formula>
    </cfRule>
    <cfRule type="cellIs" dxfId="7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BB3F-817E-416D-97D7-D197C5380AEE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Xs8iqKd4meUlg04sQAbuIh3gPRoPhyJGDZpSHPlW6HUFaIZXXAvIk0HoETEKwHS1f8bnsQES8WVgcYL+OlR2XA==" saltValue="yULn4ofnfTBPbp7PlYGvPQ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69" priority="5" operator="lessThan">
      <formula>0</formula>
    </cfRule>
    <cfRule type="cellIs" dxfId="68" priority="10" operator="greaterThan">
      <formula>K4</formula>
    </cfRule>
  </conditionalFormatting>
  <conditionalFormatting sqref="L8">
    <cfRule type="cellIs" dxfId="67" priority="6" operator="lessThan">
      <formula>0</formula>
    </cfRule>
    <cfRule type="cellIs" dxfId="66" priority="9" operator="greaterThan">
      <formula>K8</formula>
    </cfRule>
  </conditionalFormatting>
  <conditionalFormatting sqref="L11">
    <cfRule type="cellIs" dxfId="65" priority="7" operator="lessThan">
      <formula>K11</formula>
    </cfRule>
    <cfRule type="cellIs" dxfId="64" priority="8" operator="greaterThan">
      <formula>0</formula>
    </cfRule>
  </conditionalFormatting>
  <conditionalFormatting sqref="L20:L21">
    <cfRule type="cellIs" dxfId="63" priority="3" operator="lessThan">
      <formula>0</formula>
    </cfRule>
    <cfRule type="cellIs" dxfId="62" priority="4" operator="greaterThan">
      <formula>K20</formula>
    </cfRule>
  </conditionalFormatting>
  <conditionalFormatting sqref="L26:L28">
    <cfRule type="cellIs" dxfId="61" priority="1" operator="lessThan">
      <formula>0</formula>
    </cfRule>
    <cfRule type="cellIs" dxfId="6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A4C4-AA9A-433E-A890-8C4E311A34A9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QTqSPtuT+yS0nhqY/BfVg/gZofztOlutTP1zkgNZU/tlJAlqok6dXUHMz9fQKHNyQzbbCPE/xeKqvpbct0GvBg==" saltValue="N67wQmNry4Am224AdWYzwQ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59" priority="5" operator="lessThan">
      <formula>0</formula>
    </cfRule>
    <cfRule type="cellIs" dxfId="58" priority="10" operator="greaterThan">
      <formula>K4</formula>
    </cfRule>
  </conditionalFormatting>
  <conditionalFormatting sqref="L8">
    <cfRule type="cellIs" dxfId="57" priority="6" operator="lessThan">
      <formula>0</formula>
    </cfRule>
    <cfRule type="cellIs" dxfId="56" priority="9" operator="greaterThan">
      <formula>K8</formula>
    </cfRule>
  </conditionalFormatting>
  <conditionalFormatting sqref="L11">
    <cfRule type="cellIs" dxfId="55" priority="7" operator="lessThan">
      <formula>K11</formula>
    </cfRule>
    <cfRule type="cellIs" dxfId="54" priority="8" operator="greaterThan">
      <formula>0</formula>
    </cfRule>
  </conditionalFormatting>
  <conditionalFormatting sqref="L20:L21">
    <cfRule type="cellIs" dxfId="53" priority="3" operator="lessThan">
      <formula>0</formula>
    </cfRule>
    <cfRule type="cellIs" dxfId="52" priority="4" operator="greaterThan">
      <formula>K20</formula>
    </cfRule>
  </conditionalFormatting>
  <conditionalFormatting sqref="L26:L28">
    <cfRule type="cellIs" dxfId="51" priority="1" operator="lessThan">
      <formula>0</formula>
    </cfRule>
    <cfRule type="cellIs" dxfId="5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5435-8547-4A41-BCD8-9729A9C7CBEC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DkVY5B//QOPj8VlO97CalDTw/s//wrp8NSbLxQomrnylGJmDy5j4+GwGvSzMohV1ZxbJ2pCRMjZ0wRJrUgfIJg==" saltValue="hnL4RLkx55r8Nr/7yZaNjg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49" priority="5" operator="lessThan">
      <formula>0</formula>
    </cfRule>
    <cfRule type="cellIs" dxfId="48" priority="10" operator="greaterThan">
      <formula>K4</formula>
    </cfRule>
  </conditionalFormatting>
  <conditionalFormatting sqref="L8">
    <cfRule type="cellIs" dxfId="47" priority="6" operator="lessThan">
      <formula>0</formula>
    </cfRule>
    <cfRule type="cellIs" dxfId="46" priority="9" operator="greaterThan">
      <formula>K8</formula>
    </cfRule>
  </conditionalFormatting>
  <conditionalFormatting sqref="L11">
    <cfRule type="cellIs" dxfId="45" priority="7" operator="lessThan">
      <formula>K11</formula>
    </cfRule>
    <cfRule type="cellIs" dxfId="44" priority="8" operator="greaterThan">
      <formula>0</formula>
    </cfRule>
  </conditionalFormatting>
  <conditionalFormatting sqref="L20:L21">
    <cfRule type="cellIs" dxfId="43" priority="3" operator="lessThan">
      <formula>0</formula>
    </cfRule>
    <cfRule type="cellIs" dxfId="42" priority="4" operator="greaterThan">
      <formula>K20</formula>
    </cfRule>
  </conditionalFormatting>
  <conditionalFormatting sqref="L26:L28">
    <cfRule type="cellIs" dxfId="41" priority="1" operator="lessThan">
      <formula>0</formula>
    </cfRule>
    <cfRule type="cellIs" dxfId="4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F980-1BA2-40D2-ACC1-D2A1C61FA9EF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6zvn/2wRrYyfkwuEdWnUFktvGLt/tzx9yt1rnF1fEAUcBCdM6rd8b52aJ70rUVmzWgx6vkPzs7I7p4qAjcdkYg==" saltValue="KPGlgYS8EQrsRaXeKFAwfQ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39" priority="5" operator="lessThan">
      <formula>0</formula>
    </cfRule>
    <cfRule type="cellIs" dxfId="38" priority="10" operator="greaterThan">
      <formula>K4</formula>
    </cfRule>
  </conditionalFormatting>
  <conditionalFormatting sqref="L8">
    <cfRule type="cellIs" dxfId="37" priority="6" operator="lessThan">
      <formula>0</formula>
    </cfRule>
    <cfRule type="cellIs" dxfId="36" priority="9" operator="greaterThan">
      <formula>K8</formula>
    </cfRule>
  </conditionalFormatting>
  <conditionalFormatting sqref="L11">
    <cfRule type="cellIs" dxfId="35" priority="7" operator="lessThan">
      <formula>K11</formula>
    </cfRule>
    <cfRule type="cellIs" dxfId="34" priority="8" operator="greaterThan">
      <formula>0</formula>
    </cfRule>
  </conditionalFormatting>
  <conditionalFormatting sqref="L20:L21">
    <cfRule type="cellIs" dxfId="33" priority="3" operator="lessThan">
      <formula>0</formula>
    </cfRule>
    <cfRule type="cellIs" dxfId="32" priority="4" operator="greaterThan">
      <formula>K20</formula>
    </cfRule>
  </conditionalFormatting>
  <conditionalFormatting sqref="L26:L28">
    <cfRule type="cellIs" dxfId="31" priority="1" operator="lessThan">
      <formula>0</formula>
    </cfRule>
    <cfRule type="cellIs" dxfId="3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6450-12B8-4EDC-AB8F-27E9FEF90064}">
  <sheetPr>
    <tabColor theme="0"/>
  </sheetPr>
  <dimension ref="A1:R53"/>
  <sheetViews>
    <sheetView zoomScale="150" zoomScaleNormal="150" workbookViewId="0">
      <selection activeCell="M5" sqref="M5"/>
    </sheetView>
  </sheetViews>
  <sheetFormatPr baseColWidth="10" defaultRowHeight="14.5" x14ac:dyDescent="0.35"/>
  <cols>
    <col min="1" max="1" width="10" customWidth="1"/>
    <col min="2" max="2" width="8.453125" customWidth="1"/>
    <col min="3" max="3" width="2.26953125" customWidth="1"/>
    <col min="4" max="4" width="14.1796875" customWidth="1"/>
    <col min="5" max="5" width="6.7265625" customWidth="1"/>
    <col min="6" max="6" width="3.26953125" customWidth="1"/>
    <col min="7" max="7" width="8.453125" customWidth="1"/>
    <col min="8" max="8" width="6.7265625" customWidth="1"/>
    <col min="9" max="9" width="10.81640625" customWidth="1"/>
    <col min="10" max="10" width="1.453125" style="1" customWidth="1"/>
    <col min="11" max="11" width="3.26953125" style="2" customWidth="1"/>
    <col min="12" max="12" width="5.453125" customWidth="1"/>
    <col min="13" max="13" width="4" customWidth="1"/>
    <col min="14" max="14" width="2" style="1" customWidth="1"/>
    <col min="15" max="15" width="2.81640625" style="6" customWidth="1"/>
  </cols>
  <sheetData>
    <row r="1" spans="1:15" ht="18" customHeight="1" thickBot="1" x14ac:dyDescent="0.4">
      <c r="A1" s="27" t="s">
        <v>0</v>
      </c>
      <c r="B1" s="116"/>
      <c r="C1" s="28"/>
      <c r="D1" s="109" t="s">
        <v>16</v>
      </c>
      <c r="E1" s="110"/>
      <c r="F1" s="117"/>
      <c r="G1" s="118"/>
      <c r="H1" s="29" t="s">
        <v>20</v>
      </c>
      <c r="I1" s="117"/>
      <c r="J1" s="118"/>
      <c r="K1" s="30"/>
      <c r="L1" s="28"/>
      <c r="M1" s="31"/>
      <c r="N1" s="29"/>
      <c r="O1" s="32" t="s">
        <v>17</v>
      </c>
    </row>
    <row r="2" spans="1:15" s="17" customForma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7"/>
    </row>
    <row r="3" spans="1:15" ht="10" customHeight="1" x14ac:dyDescent="0.35">
      <c r="A3" s="18"/>
      <c r="B3" s="19"/>
      <c r="C3" s="19"/>
      <c r="D3" s="85" t="s">
        <v>11</v>
      </c>
      <c r="E3" s="85"/>
      <c r="F3" s="85"/>
      <c r="G3" s="85"/>
      <c r="H3" s="85"/>
      <c r="I3" s="85"/>
      <c r="J3" s="20"/>
      <c r="K3" s="3"/>
      <c r="L3" s="19"/>
      <c r="M3" s="19"/>
      <c r="N3" s="20"/>
      <c r="O3" s="21"/>
    </row>
    <row r="4" spans="1:15" ht="18" customHeight="1" thickBot="1" x14ac:dyDescent="0.4">
      <c r="A4" s="74" t="s">
        <v>12</v>
      </c>
      <c r="B4" s="74"/>
      <c r="C4" s="74"/>
      <c r="D4" s="111" t="s">
        <v>54</v>
      </c>
      <c r="E4" s="111"/>
      <c r="F4" s="111"/>
      <c r="G4" s="111"/>
      <c r="H4" s="111"/>
      <c r="I4" s="111"/>
      <c r="J4" s="160" t="s">
        <v>19</v>
      </c>
      <c r="K4" s="161">
        <v>1</v>
      </c>
      <c r="L4" s="112"/>
      <c r="M4" s="5"/>
      <c r="N4" s="38"/>
      <c r="O4" s="39"/>
    </row>
    <row r="5" spans="1:15" ht="18" customHeight="1" thickBot="1" x14ac:dyDescent="0.4">
      <c r="A5" s="78" t="s">
        <v>22</v>
      </c>
      <c r="B5" s="78"/>
      <c r="C5" s="78"/>
      <c r="D5" s="79" t="s">
        <v>23</v>
      </c>
      <c r="E5" s="80"/>
      <c r="F5" s="80"/>
      <c r="G5" s="80"/>
      <c r="H5" s="80"/>
      <c r="I5" s="81"/>
      <c r="J5" s="162" t="s">
        <v>19</v>
      </c>
      <c r="K5" s="163">
        <v>1</v>
      </c>
      <c r="L5" s="132"/>
      <c r="M5" s="138">
        <f>SUM(L4:L6)</f>
        <v>0</v>
      </c>
      <c r="N5" s="47" t="s">
        <v>19</v>
      </c>
      <c r="O5" s="199">
        <f>SUMIF(K4:K6,"&gt;0")</f>
        <v>5</v>
      </c>
    </row>
    <row r="6" spans="1:15" ht="18" customHeight="1" x14ac:dyDescent="0.35">
      <c r="A6" s="86" t="s">
        <v>13</v>
      </c>
      <c r="B6" s="86"/>
      <c r="C6" s="86"/>
      <c r="D6" s="87" t="s">
        <v>59</v>
      </c>
      <c r="E6" s="88"/>
      <c r="F6" s="88"/>
      <c r="G6" s="88"/>
      <c r="H6" s="88"/>
      <c r="I6" s="89"/>
      <c r="J6" s="164" t="s">
        <v>19</v>
      </c>
      <c r="K6" s="165">
        <v>3</v>
      </c>
      <c r="L6" s="114"/>
      <c r="M6" s="5"/>
      <c r="N6" s="38"/>
      <c r="O6" s="39"/>
    </row>
    <row r="7" spans="1:15" ht="10" customHeight="1" thickBot="1" x14ac:dyDescent="0.4">
      <c r="A7" s="18"/>
      <c r="B7" s="19"/>
      <c r="C7" s="19"/>
      <c r="D7" s="85" t="s">
        <v>24</v>
      </c>
      <c r="E7" s="85"/>
      <c r="F7" s="85"/>
      <c r="G7" s="85"/>
      <c r="H7" s="85"/>
      <c r="I7" s="85"/>
      <c r="J7" s="20"/>
      <c r="K7" s="3"/>
      <c r="L7" s="19"/>
      <c r="M7" s="24"/>
      <c r="N7" s="20"/>
      <c r="O7" s="21"/>
    </row>
    <row r="8" spans="1:15" ht="18" customHeight="1" thickBot="1" x14ac:dyDescent="0.4">
      <c r="A8" s="105" t="s">
        <v>24</v>
      </c>
      <c r="B8" s="105"/>
      <c r="C8" s="105"/>
      <c r="D8" s="106" t="s">
        <v>36</v>
      </c>
      <c r="E8" s="107"/>
      <c r="F8" s="107"/>
      <c r="G8" s="107"/>
      <c r="H8" s="107"/>
      <c r="I8" s="108"/>
      <c r="J8" s="156" t="s">
        <v>19</v>
      </c>
      <c r="K8" s="157">
        <v>5</v>
      </c>
      <c r="L8" s="140"/>
      <c r="M8" s="138">
        <f>L8</f>
        <v>0</v>
      </c>
      <c r="N8" s="47" t="s">
        <v>19</v>
      </c>
      <c r="O8" s="199">
        <f>SUMIF(K8,"&gt;0")</f>
        <v>5</v>
      </c>
    </row>
    <row r="9" spans="1:15" ht="10" customHeight="1" x14ac:dyDescent="0.35">
      <c r="A9" s="18"/>
      <c r="B9" s="19"/>
      <c r="C9" s="19"/>
      <c r="D9" s="85" t="s">
        <v>14</v>
      </c>
      <c r="E9" s="85"/>
      <c r="F9" s="85"/>
      <c r="G9" s="85"/>
      <c r="H9" s="85"/>
      <c r="I9" s="85"/>
      <c r="J9" s="158"/>
      <c r="K9" s="159"/>
      <c r="L9" s="19"/>
      <c r="M9" s="141"/>
      <c r="N9" s="20"/>
      <c r="O9" s="21"/>
    </row>
    <row r="10" spans="1:15" ht="18" customHeight="1" thickBot="1" x14ac:dyDescent="0.4">
      <c r="A10" s="90" t="s">
        <v>51</v>
      </c>
      <c r="B10" s="91"/>
      <c r="C10" s="92"/>
      <c r="D10" s="93" t="s">
        <v>55</v>
      </c>
      <c r="E10" s="94"/>
      <c r="F10" s="94"/>
      <c r="G10" s="94"/>
      <c r="H10" s="94"/>
      <c r="I10" s="95"/>
      <c r="J10" s="160" t="s">
        <v>19</v>
      </c>
      <c r="K10" s="161">
        <v>4</v>
      </c>
      <c r="L10" s="112"/>
      <c r="M10" s="5"/>
      <c r="N10" s="38"/>
      <c r="O10" s="39"/>
    </row>
    <row r="11" spans="1:15" ht="18" customHeight="1" thickBot="1" x14ac:dyDescent="0.4">
      <c r="A11" s="52"/>
      <c r="B11" s="53"/>
      <c r="C11" s="39"/>
      <c r="D11" s="96" t="s">
        <v>18</v>
      </c>
      <c r="E11" s="97"/>
      <c r="F11" s="97"/>
      <c r="G11" s="97"/>
      <c r="H11" s="97"/>
      <c r="I11" s="98"/>
      <c r="J11" s="22" t="s">
        <v>19</v>
      </c>
      <c r="K11" s="23">
        <v>-2</v>
      </c>
      <c r="L11" s="137"/>
      <c r="M11" s="138">
        <f>SUM(L10:L12)</f>
        <v>0</v>
      </c>
      <c r="N11" s="47" t="s">
        <v>19</v>
      </c>
      <c r="O11" s="199">
        <f>SUMIF(K10:K12,"&gt;0")</f>
        <v>5</v>
      </c>
    </row>
    <row r="12" spans="1:15" ht="18" customHeight="1" thickBot="1" x14ac:dyDescent="0.4">
      <c r="A12" s="50" t="s">
        <v>15</v>
      </c>
      <c r="B12" s="31"/>
      <c r="C12" s="51"/>
      <c r="D12" s="79" t="s">
        <v>50</v>
      </c>
      <c r="E12" s="80"/>
      <c r="F12" s="80"/>
      <c r="G12" s="80"/>
      <c r="H12" s="80"/>
      <c r="I12" s="81"/>
      <c r="J12" s="162" t="s">
        <v>19</v>
      </c>
      <c r="K12" s="163">
        <v>1</v>
      </c>
      <c r="L12" s="113"/>
      <c r="M12" s="5"/>
      <c r="N12" s="42"/>
      <c r="O12" s="40"/>
    </row>
    <row r="13" spans="1:15" ht="10" customHeight="1" x14ac:dyDescent="0.35">
      <c r="A13" s="18"/>
      <c r="B13" s="19"/>
      <c r="C13" s="19"/>
      <c r="D13" s="85" t="s">
        <v>37</v>
      </c>
      <c r="E13" s="85"/>
      <c r="F13" s="85"/>
      <c r="G13" s="85"/>
      <c r="H13" s="85"/>
      <c r="I13" s="85"/>
      <c r="J13" s="158"/>
      <c r="K13" s="159"/>
      <c r="L13" s="19"/>
      <c r="M13" s="19"/>
      <c r="N13" s="20"/>
      <c r="O13" s="21"/>
    </row>
    <row r="14" spans="1:15" ht="18" customHeight="1" thickBot="1" x14ac:dyDescent="0.4">
      <c r="A14" s="74" t="s">
        <v>29</v>
      </c>
      <c r="B14" s="74"/>
      <c r="C14" s="74"/>
      <c r="D14" s="93" t="s">
        <v>52</v>
      </c>
      <c r="E14" s="94"/>
      <c r="F14" s="94"/>
      <c r="G14" s="94"/>
      <c r="H14" s="94"/>
      <c r="I14" s="95"/>
      <c r="J14" s="160" t="s">
        <v>19</v>
      </c>
      <c r="K14" s="161">
        <v>2</v>
      </c>
      <c r="L14" s="112"/>
      <c r="M14" s="43"/>
      <c r="N14" s="38"/>
      <c r="O14" s="44"/>
    </row>
    <row r="15" spans="1:15" ht="18" customHeight="1" thickBot="1" x14ac:dyDescent="0.4">
      <c r="A15" s="99" t="s">
        <v>30</v>
      </c>
      <c r="B15" s="100"/>
      <c r="C15" s="101"/>
      <c r="D15" s="79" t="s">
        <v>61</v>
      </c>
      <c r="E15" s="80"/>
      <c r="F15" s="80"/>
      <c r="G15" s="80"/>
      <c r="H15" s="80"/>
      <c r="I15" s="81"/>
      <c r="J15" s="162" t="s">
        <v>19</v>
      </c>
      <c r="K15" s="163">
        <v>1</v>
      </c>
      <c r="L15" s="113"/>
      <c r="M15" s="43"/>
      <c r="N15" s="38"/>
      <c r="O15" s="44"/>
    </row>
    <row r="16" spans="1:15" ht="18" customHeight="1" thickBot="1" x14ac:dyDescent="0.4">
      <c r="A16" s="102"/>
      <c r="B16" s="103"/>
      <c r="C16" s="104"/>
      <c r="D16" s="79" t="s">
        <v>48</v>
      </c>
      <c r="E16" s="80"/>
      <c r="F16" s="80"/>
      <c r="G16" s="80"/>
      <c r="H16" s="80"/>
      <c r="I16" s="81"/>
      <c r="J16" s="162" t="s">
        <v>19</v>
      </c>
      <c r="K16" s="163">
        <v>2</v>
      </c>
      <c r="L16" s="132"/>
      <c r="M16" s="138">
        <f>SUM(L14:L18)</f>
        <v>0</v>
      </c>
      <c r="N16" s="47" t="s">
        <v>19</v>
      </c>
      <c r="O16" s="200">
        <f>SUMIF(K14:K18,"&gt;0")</f>
        <v>10</v>
      </c>
    </row>
    <row r="17" spans="1:17" ht="18" customHeight="1" thickBot="1" x14ac:dyDescent="0.4">
      <c r="A17" s="78" t="s">
        <v>28</v>
      </c>
      <c r="B17" s="78"/>
      <c r="C17" s="78"/>
      <c r="D17" s="79" t="s">
        <v>49</v>
      </c>
      <c r="E17" s="80"/>
      <c r="F17" s="80"/>
      <c r="G17" s="80"/>
      <c r="H17" s="80"/>
      <c r="I17" s="81"/>
      <c r="J17" s="162" t="s">
        <v>19</v>
      </c>
      <c r="K17" s="163">
        <v>3</v>
      </c>
      <c r="L17" s="113"/>
      <c r="M17" s="43"/>
      <c r="N17" s="38"/>
      <c r="O17" s="39"/>
    </row>
    <row r="18" spans="1:17" ht="18" customHeight="1" x14ac:dyDescent="0.35">
      <c r="A18" s="86" t="s">
        <v>32</v>
      </c>
      <c r="B18" s="86"/>
      <c r="C18" s="86"/>
      <c r="D18" s="87" t="s">
        <v>31</v>
      </c>
      <c r="E18" s="88"/>
      <c r="F18" s="88"/>
      <c r="G18" s="88"/>
      <c r="H18" s="88"/>
      <c r="I18" s="89"/>
      <c r="J18" s="164" t="s">
        <v>19</v>
      </c>
      <c r="K18" s="165">
        <v>2</v>
      </c>
      <c r="L18" s="114"/>
      <c r="M18" s="43"/>
      <c r="N18" s="38"/>
      <c r="O18" s="44"/>
    </row>
    <row r="19" spans="1:17" ht="10" customHeight="1" thickBot="1" x14ac:dyDescent="0.4">
      <c r="A19" s="18"/>
      <c r="B19" s="19"/>
      <c r="C19" s="19"/>
      <c r="D19" s="85" t="s">
        <v>26</v>
      </c>
      <c r="E19" s="85"/>
      <c r="F19" s="85"/>
      <c r="G19" s="85"/>
      <c r="H19" s="85"/>
      <c r="I19" s="85"/>
      <c r="J19" s="158"/>
      <c r="K19" s="159"/>
      <c r="L19" s="19"/>
      <c r="M19" s="24"/>
      <c r="N19" s="20"/>
      <c r="O19" s="21"/>
    </row>
    <row r="20" spans="1:17" ht="15" thickBot="1" x14ac:dyDescent="0.4">
      <c r="A20" s="74">
        <f>SUM(L20:L21)</f>
        <v>0</v>
      </c>
      <c r="B20" s="74"/>
      <c r="C20" s="74"/>
      <c r="D20" s="75" t="s">
        <v>41</v>
      </c>
      <c r="E20" s="76"/>
      <c r="F20" s="76"/>
      <c r="G20" s="76"/>
      <c r="H20" s="76"/>
      <c r="I20" s="77"/>
      <c r="J20" s="166" t="s">
        <v>19</v>
      </c>
      <c r="K20" s="167">
        <v>3</v>
      </c>
      <c r="L20" s="150"/>
      <c r="M20" s="138">
        <f>SUM(L20:L21)</f>
        <v>0</v>
      </c>
      <c r="N20" s="201" t="s">
        <v>19</v>
      </c>
      <c r="O20" s="202">
        <f>SUMIF(K20:K21,"&gt;0")</f>
        <v>5</v>
      </c>
      <c r="Q20" s="17"/>
    </row>
    <row r="21" spans="1:17" ht="15" thickBot="1" x14ac:dyDescent="0.4">
      <c r="A21" s="78" t="s">
        <v>25</v>
      </c>
      <c r="B21" s="78"/>
      <c r="C21" s="78"/>
      <c r="D21" s="79" t="s">
        <v>42</v>
      </c>
      <c r="E21" s="80"/>
      <c r="F21" s="80"/>
      <c r="G21" s="80"/>
      <c r="H21" s="80"/>
      <c r="I21" s="81"/>
      <c r="J21" s="162" t="s">
        <v>19</v>
      </c>
      <c r="K21" s="163">
        <v>2</v>
      </c>
      <c r="L21" s="113"/>
      <c r="N21" s="201"/>
      <c r="O21" s="202"/>
    </row>
    <row r="22" spans="1:17" ht="3" customHeight="1" thickBot="1" x14ac:dyDescent="0.4">
      <c r="A22" s="45"/>
      <c r="B22" s="43"/>
      <c r="C22" s="43"/>
      <c r="D22" s="43"/>
      <c r="E22" s="43"/>
      <c r="F22" s="43"/>
      <c r="G22" s="43"/>
      <c r="H22" s="43"/>
      <c r="I22" s="4"/>
      <c r="J22" s="38"/>
      <c r="K22" s="46"/>
      <c r="L22" s="43"/>
      <c r="M22" s="43"/>
      <c r="N22" s="38"/>
      <c r="O22" s="44"/>
    </row>
    <row r="23" spans="1:17" ht="15" thickBot="1" x14ac:dyDescent="0.4">
      <c r="A23" s="45"/>
      <c r="B23" s="43"/>
      <c r="C23" s="43"/>
      <c r="D23" s="203" t="s">
        <v>43</v>
      </c>
      <c r="E23" s="203"/>
      <c r="F23" s="203"/>
      <c r="G23" s="203"/>
      <c r="H23" s="203"/>
      <c r="I23" s="203"/>
      <c r="J23" s="203"/>
      <c r="K23" s="204"/>
      <c r="L23" s="196">
        <f>SUM(L4:L21)</f>
        <v>0</v>
      </c>
      <c r="M23" s="47" t="s">
        <v>19</v>
      </c>
      <c r="N23" s="83">
        <f>SUMIF(K4:K21,"&gt;0")</f>
        <v>30</v>
      </c>
      <c r="O23" s="84"/>
    </row>
    <row r="24" spans="1:17" x14ac:dyDescent="0.35">
      <c r="A24" s="45"/>
      <c r="B24" s="43"/>
      <c r="C24" s="43"/>
      <c r="D24" s="43"/>
      <c r="E24" s="43"/>
      <c r="F24" s="43"/>
      <c r="G24" s="43"/>
      <c r="H24" s="43"/>
      <c r="I24" s="41"/>
      <c r="J24" s="38"/>
      <c r="K24" s="46"/>
      <c r="L24" s="43"/>
      <c r="M24" s="43"/>
      <c r="N24" s="38"/>
      <c r="O24" s="44"/>
    </row>
    <row r="25" spans="1:17" ht="15" thickBot="1" x14ac:dyDescent="0.4">
      <c r="A25" s="18"/>
      <c r="B25" s="19"/>
      <c r="C25" s="19"/>
      <c r="D25" s="85" t="s">
        <v>38</v>
      </c>
      <c r="E25" s="85"/>
      <c r="F25" s="85"/>
      <c r="G25" s="85"/>
      <c r="H25" s="85"/>
      <c r="I25" s="85"/>
      <c r="J25" s="73" t="s">
        <v>60</v>
      </c>
      <c r="K25" s="73"/>
      <c r="L25" s="73"/>
      <c r="M25" s="155">
        <v>1</v>
      </c>
      <c r="N25" s="20"/>
      <c r="O25" s="21"/>
    </row>
    <row r="26" spans="1:17" ht="15" thickBot="1" x14ac:dyDescent="0.4">
      <c r="A26" s="74" t="s">
        <v>39</v>
      </c>
      <c r="B26" s="74"/>
      <c r="C26" s="74"/>
      <c r="D26" s="75" t="s">
        <v>46</v>
      </c>
      <c r="E26" s="76"/>
      <c r="F26" s="76"/>
      <c r="G26" s="76"/>
      <c r="H26" s="76"/>
      <c r="I26" s="77"/>
      <c r="J26" s="166" t="s">
        <v>19</v>
      </c>
      <c r="K26" s="167">
        <v>3</v>
      </c>
      <c r="L26" s="115"/>
      <c r="M26" s="138">
        <f>SUM(L26:L28)</f>
        <v>0</v>
      </c>
      <c r="N26" s="56" t="s">
        <v>19</v>
      </c>
      <c r="O26" s="82">
        <f>SUMIF(K26:K28,"&gt;0")</f>
        <v>6</v>
      </c>
    </row>
    <row r="27" spans="1:17" ht="15" thickBot="1" x14ac:dyDescent="0.4">
      <c r="A27" s="78" t="s">
        <v>40</v>
      </c>
      <c r="B27" s="78"/>
      <c r="C27" s="78"/>
      <c r="D27" s="79" t="s">
        <v>45</v>
      </c>
      <c r="E27" s="80"/>
      <c r="F27" s="80"/>
      <c r="G27" s="80"/>
      <c r="H27" s="80"/>
      <c r="I27" s="81"/>
      <c r="J27" s="162" t="s">
        <v>19</v>
      </c>
      <c r="K27" s="197">
        <v>1</v>
      </c>
      <c r="L27" s="198"/>
      <c r="N27" s="56"/>
      <c r="O27" s="82"/>
    </row>
    <row r="28" spans="1:17" ht="15" thickBot="1" x14ac:dyDescent="0.4">
      <c r="A28" s="78" t="s">
        <v>53</v>
      </c>
      <c r="B28" s="78"/>
      <c r="C28" s="78"/>
      <c r="D28" s="79" t="s">
        <v>47</v>
      </c>
      <c r="E28" s="80"/>
      <c r="F28" s="80"/>
      <c r="G28" s="80"/>
      <c r="H28" s="80"/>
      <c r="I28" s="81"/>
      <c r="J28" s="162" t="s">
        <v>19</v>
      </c>
      <c r="K28" s="163">
        <v>2</v>
      </c>
      <c r="L28" s="112"/>
      <c r="M28" s="5"/>
      <c r="N28" s="38"/>
      <c r="O28" s="44"/>
    </row>
    <row r="29" spans="1:17" ht="15" thickBot="1" x14ac:dyDescent="0.4">
      <c r="A29" s="65" t="s">
        <v>56</v>
      </c>
      <c r="B29" s="66"/>
      <c r="C29" s="66"/>
      <c r="D29" s="66"/>
      <c r="E29" s="66"/>
      <c r="F29" s="66"/>
      <c r="G29" s="66"/>
      <c r="H29" s="66"/>
      <c r="I29" s="4"/>
      <c r="J29" s="38"/>
      <c r="K29" s="46"/>
      <c r="L29" s="43"/>
      <c r="M29" s="43"/>
      <c r="N29" s="38"/>
      <c r="O29" s="44"/>
    </row>
    <row r="30" spans="1:17" ht="19" thickBot="1" x14ac:dyDescent="0.5">
      <c r="A30" s="67"/>
      <c r="B30" s="68"/>
      <c r="C30" s="68"/>
      <c r="D30" s="68"/>
      <c r="E30" s="68"/>
      <c r="F30" s="68"/>
      <c r="G30" s="68"/>
      <c r="H30" s="68"/>
      <c r="J30" s="38" t="s">
        <v>21</v>
      </c>
      <c r="K30" s="151">
        <f>($L$23*$N$30/$N$23)+(SUM(L26:L28)*$M$25/SUM(K26:K28))</f>
        <v>0</v>
      </c>
      <c r="L30" s="152"/>
      <c r="M30" s="48" t="s">
        <v>19</v>
      </c>
      <c r="N30" s="70">
        <v>12</v>
      </c>
      <c r="O30" s="71"/>
    </row>
    <row r="31" spans="1:17" ht="15" thickBot="1" x14ac:dyDescent="0.4">
      <c r="A31" s="67"/>
      <c r="B31" s="205"/>
      <c r="C31" s="205"/>
      <c r="D31" s="69"/>
      <c r="E31" s="69"/>
      <c r="F31" s="69"/>
      <c r="G31" s="69"/>
      <c r="H31" s="69"/>
      <c r="I31" s="41"/>
      <c r="J31" s="38"/>
      <c r="K31" s="46"/>
      <c r="L31" s="43"/>
      <c r="M31" s="43"/>
      <c r="N31" s="38"/>
      <c r="O31" s="44"/>
    </row>
    <row r="32" spans="1:17" ht="15" thickBot="1" x14ac:dyDescent="0.4">
      <c r="A32" s="209" t="s">
        <v>63</v>
      </c>
      <c r="B32" s="210"/>
      <c r="C32" s="211"/>
      <c r="D32" s="72" t="s">
        <v>1</v>
      </c>
      <c r="E32" s="72"/>
      <c r="F32" s="72"/>
      <c r="G32" s="72"/>
      <c r="H32" s="72"/>
      <c r="I32" s="72"/>
      <c r="J32" s="73" t="s">
        <v>60</v>
      </c>
      <c r="K32" s="73"/>
      <c r="L32" s="73"/>
      <c r="M32" s="155">
        <v>1.5</v>
      </c>
      <c r="N32" s="25"/>
      <c r="O32" s="26"/>
    </row>
    <row r="33" spans="1:15" ht="15" thickBot="1" x14ac:dyDescent="0.4">
      <c r="A33" s="206" t="s">
        <v>2</v>
      </c>
      <c r="B33" s="207">
        <f>$K$30+M34*(20-$N$30)/(O34-10)</f>
        <v>0</v>
      </c>
      <c r="C33" s="208" t="s">
        <v>35</v>
      </c>
      <c r="D33" s="60" t="s">
        <v>57</v>
      </c>
      <c r="E33" s="60"/>
      <c r="F33" s="145"/>
      <c r="G33" s="145"/>
      <c r="H33" s="60"/>
      <c r="I33" s="60"/>
      <c r="J33" s="192" t="s">
        <v>19</v>
      </c>
      <c r="K33" s="193">
        <v>3</v>
      </c>
      <c r="L33" s="137"/>
      <c r="M33" s="8"/>
      <c r="N33" s="9"/>
      <c r="O33" s="10"/>
    </row>
    <row r="34" spans="1:15" ht="15.75" customHeight="1" thickBot="1" x14ac:dyDescent="0.4">
      <c r="A34" s="15" t="s">
        <v>33</v>
      </c>
      <c r="B34" s="54" t="s">
        <v>34</v>
      </c>
      <c r="C34" s="55"/>
      <c r="D34" s="7" t="s">
        <v>9</v>
      </c>
      <c r="E34" s="144"/>
      <c r="F34" s="168" t="s">
        <v>6</v>
      </c>
      <c r="G34" s="146" t="s">
        <v>7</v>
      </c>
      <c r="H34" s="148"/>
      <c r="I34" s="61" t="s">
        <v>58</v>
      </c>
      <c r="J34" s="62"/>
      <c r="K34" s="46" t="s">
        <v>8</v>
      </c>
      <c r="L34" s="138">
        <f>E34*H34*$M$32</f>
        <v>0</v>
      </c>
      <c r="M34" s="142">
        <f>SUM(L33:L36)</f>
        <v>0</v>
      </c>
      <c r="N34" s="56" t="s">
        <v>19</v>
      </c>
      <c r="O34" s="57">
        <v>20</v>
      </c>
    </row>
    <row r="35" spans="1:15" ht="15" thickBot="1" x14ac:dyDescent="0.4">
      <c r="A35" s="120"/>
      <c r="B35" s="121"/>
      <c r="C35" s="122"/>
      <c r="D35" s="58" t="s">
        <v>10</v>
      </c>
      <c r="E35" s="147"/>
      <c r="F35" s="168" t="s">
        <v>6</v>
      </c>
      <c r="G35" s="146" t="s">
        <v>7</v>
      </c>
      <c r="H35" s="149"/>
      <c r="I35" s="61"/>
      <c r="J35" s="62"/>
      <c r="K35" s="46" t="s">
        <v>8</v>
      </c>
      <c r="L35" s="138">
        <f t="shared" ref="L35:L36" si="0">E35*H35*$M$32</f>
        <v>0</v>
      </c>
      <c r="M35" s="143"/>
      <c r="N35" s="56"/>
      <c r="O35" s="57"/>
    </row>
    <row r="36" spans="1:15" ht="15" thickBot="1" x14ac:dyDescent="0.4">
      <c r="A36" s="123"/>
      <c r="B36" s="134"/>
      <c r="C36" s="124"/>
      <c r="D36" s="59"/>
      <c r="E36" s="119"/>
      <c r="F36" s="169" t="s">
        <v>6</v>
      </c>
      <c r="G36" s="11" t="s">
        <v>7</v>
      </c>
      <c r="H36" s="125"/>
      <c r="I36" s="63"/>
      <c r="J36" s="64"/>
      <c r="K36" s="12" t="s">
        <v>8</v>
      </c>
      <c r="L36" s="138">
        <f t="shared" si="0"/>
        <v>0</v>
      </c>
      <c r="M36" s="139"/>
      <c r="N36" s="13"/>
      <c r="O36" s="14"/>
    </row>
    <row r="37" spans="1:15" ht="15.75" customHeight="1" thickBot="1" x14ac:dyDescent="0.4">
      <c r="A37" s="133" t="s">
        <v>3</v>
      </c>
      <c r="B37" s="153">
        <f>$K$30+M38*(20-$N$30)/(O38-10)</f>
        <v>0</v>
      </c>
      <c r="C37" s="16" t="s">
        <v>35</v>
      </c>
      <c r="D37" s="60" t="s">
        <v>57</v>
      </c>
      <c r="E37" s="60"/>
      <c r="F37" s="145"/>
      <c r="G37" s="145"/>
      <c r="H37" s="60"/>
      <c r="I37" s="60"/>
      <c r="J37" s="192" t="s">
        <v>19</v>
      </c>
      <c r="K37" s="193">
        <f>K33</f>
        <v>3</v>
      </c>
      <c r="L37" s="140"/>
      <c r="M37" s="8"/>
      <c r="N37" s="9"/>
      <c r="O37" s="10"/>
    </row>
    <row r="38" spans="1:15" ht="15.75" customHeight="1" thickBot="1" x14ac:dyDescent="0.4">
      <c r="A38" s="15" t="s">
        <v>33</v>
      </c>
      <c r="B38" s="54" t="s">
        <v>34</v>
      </c>
      <c r="C38" s="55"/>
      <c r="D38" s="7" t="s">
        <v>9</v>
      </c>
      <c r="E38" s="144"/>
      <c r="F38" s="168" t="s">
        <v>6</v>
      </c>
      <c r="G38" s="146" t="s">
        <v>7</v>
      </c>
      <c r="H38" s="148"/>
      <c r="I38" s="61" t="s">
        <v>58</v>
      </c>
      <c r="J38" s="62"/>
      <c r="K38" s="46" t="s">
        <v>8</v>
      </c>
      <c r="L38" s="138">
        <f>E38*H38*$M$32</f>
        <v>0</v>
      </c>
      <c r="M38" s="135">
        <f>SUM(L37:L40)</f>
        <v>0</v>
      </c>
      <c r="N38" s="56" t="s">
        <v>19</v>
      </c>
      <c r="O38" s="57">
        <f>O34</f>
        <v>20</v>
      </c>
    </row>
    <row r="39" spans="1:15" ht="15" thickBot="1" x14ac:dyDescent="0.4">
      <c r="A39" s="120"/>
      <c r="B39" s="121"/>
      <c r="C39" s="122"/>
      <c r="D39" s="58" t="s">
        <v>10</v>
      </c>
      <c r="E39" s="147"/>
      <c r="F39" s="168" t="s">
        <v>6</v>
      </c>
      <c r="G39" s="146" t="s">
        <v>7</v>
      </c>
      <c r="H39" s="149"/>
      <c r="I39" s="61"/>
      <c r="J39" s="62"/>
      <c r="K39" s="46" t="s">
        <v>8</v>
      </c>
      <c r="L39" s="138">
        <f t="shared" ref="L39:L40" si="1">E39*H39*$M$32</f>
        <v>0</v>
      </c>
      <c r="M39" s="136"/>
      <c r="N39" s="56"/>
      <c r="O39" s="57"/>
    </row>
    <row r="40" spans="1:15" ht="15" thickBot="1" x14ac:dyDescent="0.4">
      <c r="A40" s="123"/>
      <c r="B40" s="134"/>
      <c r="C40" s="124"/>
      <c r="D40" s="59"/>
      <c r="E40" s="119"/>
      <c r="F40" s="169" t="s">
        <v>6</v>
      </c>
      <c r="G40" s="11" t="s">
        <v>7</v>
      </c>
      <c r="H40" s="125"/>
      <c r="I40" s="63"/>
      <c r="J40" s="64"/>
      <c r="K40" s="12" t="s">
        <v>8</v>
      </c>
      <c r="L40" s="138">
        <f t="shared" si="1"/>
        <v>0</v>
      </c>
      <c r="M40" s="139"/>
      <c r="N40" s="13"/>
      <c r="O40" s="14"/>
    </row>
    <row r="41" spans="1:15" ht="15.75" customHeight="1" thickBot="1" x14ac:dyDescent="0.4">
      <c r="A41" s="133" t="s">
        <v>4</v>
      </c>
      <c r="B41" s="153">
        <f>$K$30+M42*(20-$N$30)/(O42-10)</f>
        <v>0</v>
      </c>
      <c r="C41" s="16" t="s">
        <v>35</v>
      </c>
      <c r="D41" s="60" t="s">
        <v>57</v>
      </c>
      <c r="E41" s="60"/>
      <c r="F41" s="145"/>
      <c r="G41" s="145"/>
      <c r="H41" s="60"/>
      <c r="I41" s="60"/>
      <c r="J41" s="192" t="s">
        <v>19</v>
      </c>
      <c r="K41" s="193">
        <f>K37</f>
        <v>3</v>
      </c>
      <c r="L41" s="140"/>
      <c r="M41" s="8"/>
      <c r="N41" s="9"/>
      <c r="O41" s="10"/>
    </row>
    <row r="42" spans="1:15" ht="15.75" customHeight="1" thickBot="1" x14ac:dyDescent="0.4">
      <c r="A42" s="15" t="s">
        <v>33</v>
      </c>
      <c r="B42" s="54" t="s">
        <v>34</v>
      </c>
      <c r="C42" s="55"/>
      <c r="D42" s="7" t="s">
        <v>9</v>
      </c>
      <c r="E42" s="144"/>
      <c r="F42" s="168" t="s">
        <v>6</v>
      </c>
      <c r="G42" s="146" t="s">
        <v>7</v>
      </c>
      <c r="H42" s="148"/>
      <c r="I42" s="61" t="s">
        <v>58</v>
      </c>
      <c r="J42" s="62"/>
      <c r="K42" s="46" t="s">
        <v>8</v>
      </c>
      <c r="L42" s="138">
        <f>E42*H42*$M$32</f>
        <v>0</v>
      </c>
      <c r="M42" s="135">
        <f>SUM(L41:L44)</f>
        <v>0</v>
      </c>
      <c r="N42" s="56" t="s">
        <v>19</v>
      </c>
      <c r="O42" s="57">
        <f>O38</f>
        <v>20</v>
      </c>
    </row>
    <row r="43" spans="1:15" ht="15" thickBot="1" x14ac:dyDescent="0.4">
      <c r="A43" s="120"/>
      <c r="B43" s="121"/>
      <c r="C43" s="122"/>
      <c r="D43" s="58" t="s">
        <v>10</v>
      </c>
      <c r="E43" s="147"/>
      <c r="F43" s="168" t="s">
        <v>6</v>
      </c>
      <c r="G43" s="146" t="s">
        <v>7</v>
      </c>
      <c r="H43" s="149"/>
      <c r="I43" s="61"/>
      <c r="J43" s="62"/>
      <c r="K43" s="46" t="s">
        <v>8</v>
      </c>
      <c r="L43" s="138">
        <f t="shared" ref="L43:L44" si="2">E43*H43*$M$32</f>
        <v>0</v>
      </c>
      <c r="M43" s="136"/>
      <c r="N43" s="56"/>
      <c r="O43" s="57"/>
    </row>
    <row r="44" spans="1:15" ht="15" thickBot="1" x14ac:dyDescent="0.4">
      <c r="A44" s="123"/>
      <c r="B44" s="134"/>
      <c r="C44" s="124"/>
      <c r="D44" s="59"/>
      <c r="E44" s="119"/>
      <c r="F44" s="169" t="s">
        <v>6</v>
      </c>
      <c r="G44" s="11" t="s">
        <v>7</v>
      </c>
      <c r="H44" s="125"/>
      <c r="I44" s="63"/>
      <c r="J44" s="64"/>
      <c r="K44" s="12" t="s">
        <v>8</v>
      </c>
      <c r="L44" s="138">
        <f t="shared" si="2"/>
        <v>0</v>
      </c>
      <c r="M44" s="139"/>
      <c r="N44" s="13"/>
      <c r="O44" s="14"/>
    </row>
    <row r="45" spans="1:15" ht="15.75" customHeight="1" thickBot="1" x14ac:dyDescent="0.4">
      <c r="A45" s="133" t="s">
        <v>5</v>
      </c>
      <c r="B45" s="153">
        <f>$K$30+M46*(20-$N$30)/(O46-10)</f>
        <v>0</v>
      </c>
      <c r="C45" s="16" t="s">
        <v>35</v>
      </c>
      <c r="D45" s="60" t="s">
        <v>57</v>
      </c>
      <c r="E45" s="60"/>
      <c r="F45" s="145"/>
      <c r="G45" s="145"/>
      <c r="H45" s="60"/>
      <c r="I45" s="60"/>
      <c r="J45" s="192" t="s">
        <v>19</v>
      </c>
      <c r="K45" s="193">
        <f>K41</f>
        <v>3</v>
      </c>
      <c r="L45" s="140"/>
      <c r="M45" s="8"/>
      <c r="N45" s="9"/>
      <c r="O45" s="10"/>
    </row>
    <row r="46" spans="1:15" ht="15.75" customHeight="1" thickBot="1" x14ac:dyDescent="0.4">
      <c r="A46" s="15" t="s">
        <v>33</v>
      </c>
      <c r="B46" s="54" t="s">
        <v>34</v>
      </c>
      <c r="C46" s="55"/>
      <c r="D46" s="7" t="s">
        <v>9</v>
      </c>
      <c r="E46" s="144"/>
      <c r="F46" s="168" t="s">
        <v>6</v>
      </c>
      <c r="G46" s="146" t="s">
        <v>7</v>
      </c>
      <c r="H46" s="148"/>
      <c r="I46" s="61" t="s">
        <v>62</v>
      </c>
      <c r="J46" s="62"/>
      <c r="K46" s="46" t="s">
        <v>8</v>
      </c>
      <c r="L46" s="138">
        <f>E46*H46*$M$32</f>
        <v>0</v>
      </c>
      <c r="M46" s="135">
        <f>SUM(L45:L48)</f>
        <v>0</v>
      </c>
      <c r="N46" s="56" t="s">
        <v>19</v>
      </c>
      <c r="O46" s="57">
        <f>O42</f>
        <v>20</v>
      </c>
    </row>
    <row r="47" spans="1:15" ht="15" thickBot="1" x14ac:dyDescent="0.4">
      <c r="A47" s="120"/>
      <c r="B47" s="121"/>
      <c r="C47" s="122"/>
      <c r="D47" s="58" t="s">
        <v>10</v>
      </c>
      <c r="E47" s="147"/>
      <c r="F47" s="168" t="s">
        <v>6</v>
      </c>
      <c r="G47" s="146" t="s">
        <v>7</v>
      </c>
      <c r="H47" s="149"/>
      <c r="I47" s="61"/>
      <c r="J47" s="62"/>
      <c r="K47" s="46" t="s">
        <v>8</v>
      </c>
      <c r="L47" s="138">
        <f t="shared" ref="L47:L48" si="3">E47*H47*$M$32</f>
        <v>0</v>
      </c>
      <c r="M47" s="136"/>
      <c r="N47" s="56"/>
      <c r="O47" s="57"/>
    </row>
    <row r="48" spans="1:15" ht="15" thickBot="1" x14ac:dyDescent="0.4">
      <c r="A48" s="123"/>
      <c r="B48" s="134"/>
      <c r="C48" s="124"/>
      <c r="D48" s="59"/>
      <c r="E48" s="119"/>
      <c r="F48" s="169" t="s">
        <v>6</v>
      </c>
      <c r="G48" s="11" t="s">
        <v>7</v>
      </c>
      <c r="H48" s="125"/>
      <c r="I48" s="63"/>
      <c r="J48" s="64"/>
      <c r="K48" s="12" t="s">
        <v>8</v>
      </c>
      <c r="L48" s="138">
        <f t="shared" si="3"/>
        <v>0</v>
      </c>
      <c r="M48" s="139"/>
      <c r="N48" s="13"/>
      <c r="O48" s="14"/>
    </row>
    <row r="49" spans="1:18" ht="12" customHeight="1" thickBot="1" x14ac:dyDescent="0.4">
      <c r="A49" s="133" t="s">
        <v>44</v>
      </c>
      <c r="B49" s="154">
        <f>$K$30+M50*(20-$N$30)/(O50-10)</f>
        <v>0</v>
      </c>
      <c r="C49" s="16" t="s">
        <v>35</v>
      </c>
      <c r="D49" s="60" t="s">
        <v>57</v>
      </c>
      <c r="E49" s="60"/>
      <c r="F49" s="145"/>
      <c r="G49" s="145"/>
      <c r="H49" s="60"/>
      <c r="I49" s="60"/>
      <c r="J49" s="194" t="s">
        <v>19</v>
      </c>
      <c r="K49" s="195">
        <f>K45</f>
        <v>3</v>
      </c>
      <c r="L49" s="170"/>
      <c r="M49" s="171"/>
      <c r="N49" s="172"/>
      <c r="O49" s="173"/>
    </row>
    <row r="50" spans="1:18" ht="12" customHeight="1" thickBot="1" x14ac:dyDescent="0.4">
      <c r="A50" s="15" t="s">
        <v>33</v>
      </c>
      <c r="B50" s="54" t="s">
        <v>34</v>
      </c>
      <c r="C50" s="55"/>
      <c r="D50" s="174" t="s">
        <v>9</v>
      </c>
      <c r="E50" s="175"/>
      <c r="F50" s="168" t="s">
        <v>6</v>
      </c>
      <c r="G50" s="146" t="s">
        <v>7</v>
      </c>
      <c r="H50" s="148"/>
      <c r="I50" s="176" t="s">
        <v>58</v>
      </c>
      <c r="J50" s="177"/>
      <c r="K50" s="178" t="s">
        <v>8</v>
      </c>
      <c r="L50" s="179">
        <f>E50*H50*$M$32</f>
        <v>0</v>
      </c>
      <c r="M50" s="142">
        <f>SUM(L49:L52)</f>
        <v>0</v>
      </c>
      <c r="N50" s="180" t="s">
        <v>19</v>
      </c>
      <c r="O50" s="181">
        <f>O46</f>
        <v>20</v>
      </c>
    </row>
    <row r="51" spans="1:18" ht="12" customHeight="1" thickBot="1" x14ac:dyDescent="0.4">
      <c r="A51" s="126"/>
      <c r="B51" s="127"/>
      <c r="C51" s="128"/>
      <c r="D51" s="182" t="s">
        <v>10</v>
      </c>
      <c r="E51" s="183"/>
      <c r="F51" s="168" t="s">
        <v>6</v>
      </c>
      <c r="G51" s="146" t="s">
        <v>7</v>
      </c>
      <c r="H51" s="149"/>
      <c r="I51" s="176"/>
      <c r="J51" s="177"/>
      <c r="K51" s="178" t="s">
        <v>8</v>
      </c>
      <c r="L51" s="179">
        <f t="shared" ref="L51:L52" si="4">E51*H51*$M$32</f>
        <v>0</v>
      </c>
      <c r="M51" s="143"/>
      <c r="N51" s="180"/>
      <c r="O51" s="181"/>
    </row>
    <row r="52" spans="1:18" ht="16" customHeight="1" thickBot="1" x14ac:dyDescent="0.4">
      <c r="A52" s="129"/>
      <c r="B52" s="130"/>
      <c r="C52" s="131"/>
      <c r="D52" s="184"/>
      <c r="E52" s="185"/>
      <c r="F52" s="169" t="s">
        <v>6</v>
      </c>
      <c r="G52" s="11" t="s">
        <v>7</v>
      </c>
      <c r="H52" s="125"/>
      <c r="I52" s="186"/>
      <c r="J52" s="187"/>
      <c r="K52" s="188" t="s">
        <v>8</v>
      </c>
      <c r="L52" s="179">
        <f t="shared" si="4"/>
        <v>0</v>
      </c>
      <c r="M52" s="189"/>
      <c r="N52" s="190"/>
      <c r="O52" s="191"/>
    </row>
    <row r="53" spans="1:18" x14ac:dyDescent="0.35">
      <c r="R53" s="49"/>
    </row>
  </sheetData>
  <sheetProtection algorithmName="SHA-512" hashValue="Xo7B1LToPcdUDU2ItHjgnXEt7bMXCEBLAoKBevaXTh3LbHTKYcNgEOmglP9wpZBrEYXnZiHayrZ4i2so6TYRSQ==" saltValue="pQs0St4SnHVIQ5nuApAsUQ==" spinCount="100000" sheet="1" objects="1" scenarios="1"/>
  <mergeCells count="98">
    <mergeCell ref="A51:A52"/>
    <mergeCell ref="B51:C52"/>
    <mergeCell ref="D51:D52"/>
    <mergeCell ref="D49:I49"/>
    <mergeCell ref="B50:C50"/>
    <mergeCell ref="I50:J52"/>
    <mergeCell ref="M50:M51"/>
    <mergeCell ref="N50:N51"/>
    <mergeCell ref="O50:O51"/>
    <mergeCell ref="M46:M47"/>
    <mergeCell ref="N46:N47"/>
    <mergeCell ref="O46:O47"/>
    <mergeCell ref="A47:A48"/>
    <mergeCell ref="B47:C48"/>
    <mergeCell ref="D47:D48"/>
    <mergeCell ref="A43:A44"/>
    <mergeCell ref="B43:C44"/>
    <mergeCell ref="D43:D44"/>
    <mergeCell ref="D45:I45"/>
    <mergeCell ref="B46:C46"/>
    <mergeCell ref="I46:J48"/>
    <mergeCell ref="D41:I41"/>
    <mergeCell ref="B42:C42"/>
    <mergeCell ref="I42:J44"/>
    <mergeCell ref="M42:M43"/>
    <mergeCell ref="N42:N43"/>
    <mergeCell ref="O42:O43"/>
    <mergeCell ref="M38:M39"/>
    <mergeCell ref="N38:N39"/>
    <mergeCell ref="O38:O39"/>
    <mergeCell ref="A39:A40"/>
    <mergeCell ref="B39:C40"/>
    <mergeCell ref="D39:D40"/>
    <mergeCell ref="A35:A36"/>
    <mergeCell ref="B35:C36"/>
    <mergeCell ref="D35:D36"/>
    <mergeCell ref="D37:I37"/>
    <mergeCell ref="B38:C38"/>
    <mergeCell ref="I38:J40"/>
    <mergeCell ref="D33:I33"/>
    <mergeCell ref="B34:C34"/>
    <mergeCell ref="I34:J36"/>
    <mergeCell ref="M34:M35"/>
    <mergeCell ref="N34:N35"/>
    <mergeCell ref="O34:O35"/>
    <mergeCell ref="A28:C28"/>
    <mergeCell ref="D28:I28"/>
    <mergeCell ref="A29:H31"/>
    <mergeCell ref="K30:L30"/>
    <mergeCell ref="N30:O30"/>
    <mergeCell ref="A32:C32"/>
    <mergeCell ref="D32:I32"/>
    <mergeCell ref="J32:L32"/>
    <mergeCell ref="A26:C26"/>
    <mergeCell ref="D26:I26"/>
    <mergeCell ref="N26:N27"/>
    <mergeCell ref="O26:O27"/>
    <mergeCell ref="A27:C27"/>
    <mergeCell ref="D27:I27"/>
    <mergeCell ref="O20:O21"/>
    <mergeCell ref="A21:C21"/>
    <mergeCell ref="D21:I21"/>
    <mergeCell ref="D23:K23"/>
    <mergeCell ref="N23:O23"/>
    <mergeCell ref="D25:I25"/>
    <mergeCell ref="J25:L25"/>
    <mergeCell ref="A18:C18"/>
    <mergeCell ref="D18:I18"/>
    <mergeCell ref="D19:I19"/>
    <mergeCell ref="A20:C20"/>
    <mergeCell ref="D20:I20"/>
    <mergeCell ref="N20:N21"/>
    <mergeCell ref="A14:C14"/>
    <mergeCell ref="D14:I14"/>
    <mergeCell ref="A15:C16"/>
    <mergeCell ref="D15:I15"/>
    <mergeCell ref="D16:I16"/>
    <mergeCell ref="A17:C17"/>
    <mergeCell ref="D17:I17"/>
    <mergeCell ref="D9:I9"/>
    <mergeCell ref="A10:C10"/>
    <mergeCell ref="D10:I10"/>
    <mergeCell ref="D11:I11"/>
    <mergeCell ref="D12:I12"/>
    <mergeCell ref="D13:I13"/>
    <mergeCell ref="A5:C5"/>
    <mergeCell ref="D5:I5"/>
    <mergeCell ref="A6:C6"/>
    <mergeCell ref="D6:I6"/>
    <mergeCell ref="D7:I7"/>
    <mergeCell ref="A8:C8"/>
    <mergeCell ref="D8:I8"/>
    <mergeCell ref="D1:E1"/>
    <mergeCell ref="F1:G1"/>
    <mergeCell ref="I1:J1"/>
    <mergeCell ref="D3:I3"/>
    <mergeCell ref="A4:C4"/>
    <mergeCell ref="D4:I4"/>
  </mergeCells>
  <conditionalFormatting sqref="L4:L6 L10 L12 L14:L18">
    <cfRule type="cellIs" dxfId="29" priority="5" operator="lessThan">
      <formula>0</formula>
    </cfRule>
    <cfRule type="cellIs" dxfId="28" priority="10" operator="greaterThan">
      <formula>K4</formula>
    </cfRule>
  </conditionalFormatting>
  <conditionalFormatting sqref="L8">
    <cfRule type="cellIs" dxfId="27" priority="6" operator="lessThan">
      <formula>0</formula>
    </cfRule>
    <cfRule type="cellIs" dxfId="26" priority="9" operator="greaterThan">
      <formula>K8</formula>
    </cfRule>
  </conditionalFormatting>
  <conditionalFormatting sqref="L11">
    <cfRule type="cellIs" dxfId="25" priority="7" operator="lessThan">
      <formula>K11</formula>
    </cfRule>
    <cfRule type="cellIs" dxfId="24" priority="8" operator="greaterThan">
      <formula>0</formula>
    </cfRule>
  </conditionalFormatting>
  <conditionalFormatting sqref="L20:L21">
    <cfRule type="cellIs" dxfId="23" priority="3" operator="lessThan">
      <formula>0</formula>
    </cfRule>
    <cfRule type="cellIs" dxfId="22" priority="4" operator="greaterThan">
      <formula>K20</formula>
    </cfRule>
  </conditionalFormatting>
  <conditionalFormatting sqref="L26:L28">
    <cfRule type="cellIs" dxfId="21" priority="1" operator="lessThan">
      <formula>0</formula>
    </cfRule>
    <cfRule type="cellIs" dxfId="20" priority="2" operator="greaterThan">
      <formula>K26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Barème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HINTZY Antoine</dc:creator>
  <cp:lastModifiedBy>SEGADO Jean-pierre</cp:lastModifiedBy>
  <cp:lastPrinted>2023-04-19T16:39:51Z</cp:lastPrinted>
  <dcterms:created xsi:type="dcterms:W3CDTF">2023-04-14T07:44:02Z</dcterms:created>
  <dcterms:modified xsi:type="dcterms:W3CDTF">2023-04-25T15:01:36Z</dcterms:modified>
</cp:coreProperties>
</file>