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COTIZACION" sheetId="1" r:id="rId1"/>
    <sheet name="COTIZACION ACTIVIDAD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7" i="2" l="1"/>
  <c r="N177" i="2"/>
  <c r="T173" i="2"/>
  <c r="T169" i="2"/>
  <c r="T165" i="2"/>
  <c r="T161" i="2"/>
  <c r="T157" i="2"/>
  <c r="T153" i="2"/>
  <c r="T149" i="2"/>
  <c r="T145" i="2"/>
  <c r="T141" i="2"/>
  <c r="T137" i="2"/>
  <c r="T133" i="2"/>
  <c r="T129" i="2"/>
  <c r="T177" i="2" s="1"/>
  <c r="AC119" i="2"/>
  <c r="Z119" i="2"/>
  <c r="T119" i="2"/>
  <c r="Q119" i="2"/>
  <c r="N119" i="2"/>
  <c r="AF115" i="2"/>
  <c r="AC115" i="2"/>
  <c r="W173" i="2" s="1"/>
  <c r="W115" i="2"/>
  <c r="Q115" i="2"/>
  <c r="AF111" i="2"/>
  <c r="AC111" i="2"/>
  <c r="W169" i="2" s="1"/>
  <c r="W111" i="2"/>
  <c r="Q111" i="2"/>
  <c r="AF107" i="2"/>
  <c r="AC107" i="2"/>
  <c r="W165" i="2" s="1"/>
  <c r="W107" i="2"/>
  <c r="Q107" i="2"/>
  <c r="AF103" i="2"/>
  <c r="AC103" i="2"/>
  <c r="W161" i="2" s="1"/>
  <c r="W103" i="2"/>
  <c r="Q103" i="2"/>
  <c r="AF99" i="2"/>
  <c r="AC99" i="2"/>
  <c r="W157" i="2" s="1"/>
  <c r="W99" i="2"/>
  <c r="Q99" i="2"/>
  <c r="AF95" i="2"/>
  <c r="AC95" i="2"/>
  <c r="W153" i="2" s="1"/>
  <c r="W95" i="2"/>
  <c r="Q95" i="2"/>
  <c r="AF91" i="2"/>
  <c r="AC91" i="2"/>
  <c r="W149" i="2" s="1"/>
  <c r="W91" i="2"/>
  <c r="Q91" i="2"/>
  <c r="AF87" i="2"/>
  <c r="AC87" i="2"/>
  <c r="W145" i="2" s="1"/>
  <c r="W87" i="2"/>
  <c r="Q87" i="2"/>
  <c r="AF83" i="2"/>
  <c r="AC83" i="2"/>
  <c r="W141" i="2" s="1"/>
  <c r="W83" i="2"/>
  <c r="Q83" i="2"/>
  <c r="AF79" i="2"/>
  <c r="AC79" i="2"/>
  <c r="W137" i="2" s="1"/>
  <c r="W79" i="2"/>
  <c r="Q79" i="2"/>
  <c r="AF75" i="2"/>
  <c r="AC75" i="2"/>
  <c r="W133" i="2" s="1"/>
  <c r="W75" i="2"/>
  <c r="Q75" i="2"/>
  <c r="AF71" i="2"/>
  <c r="AF119" i="2" s="1"/>
  <c r="AC71" i="2"/>
  <c r="W129" i="2" s="1"/>
  <c r="W177" i="2" s="1"/>
  <c r="W71" i="2"/>
  <c r="W119" i="2" s="1"/>
  <c r="Q71" i="2"/>
  <c r="W58" i="2"/>
  <c r="T58" i="2"/>
  <c r="Q58" i="2"/>
  <c r="Z54" i="2"/>
  <c r="Z50" i="2"/>
  <c r="Z46" i="2"/>
  <c r="Z42" i="2"/>
  <c r="Z38" i="2"/>
  <c r="Z34" i="2"/>
  <c r="Z30" i="2"/>
  <c r="Z26" i="2"/>
  <c r="Z22" i="2"/>
  <c r="Z18" i="2"/>
  <c r="Z14" i="2"/>
  <c r="Z58" i="2" s="1"/>
  <c r="Z10" i="2"/>
  <c r="AL45" i="1"/>
  <c r="AZ41" i="1"/>
  <c r="BW25" i="1"/>
  <c r="BS25" i="1"/>
  <c r="BK25" i="1"/>
  <c r="CA23" i="1"/>
  <c r="CA21" i="1"/>
  <c r="CA19" i="1"/>
  <c r="CA17" i="1"/>
  <c r="CA15" i="1"/>
  <c r="CA29" i="1" s="1"/>
  <c r="CA13" i="1"/>
</calcChain>
</file>

<file path=xl/sharedStrings.xml><?xml version="1.0" encoding="utf-8"?>
<sst xmlns="http://schemas.openxmlformats.org/spreadsheetml/2006/main" count="232" uniqueCount="135">
  <si>
    <t>NOMINA</t>
  </si>
  <si>
    <t>REFACCIONES</t>
  </si>
  <si>
    <t>EQUIPOS Y HERRAMIENTAS</t>
  </si>
  <si>
    <t>PERSONAL</t>
  </si>
  <si>
    <t>SALARIO</t>
  </si>
  <si>
    <t>HORAS LABORADAS</t>
  </si>
  <si>
    <t>SALARIO ANUAL</t>
  </si>
  <si>
    <t>MATERIAL</t>
  </si>
  <si>
    <t>MARCA</t>
  </si>
  <si>
    <t>CANTIDAD</t>
  </si>
  <si>
    <t>COSTO</t>
  </si>
  <si>
    <t>COSTO TOTAL</t>
  </si>
  <si>
    <t>HERRAMIENTAS Y EQUIPOS REQUERIDOS</t>
  </si>
  <si>
    <t>CANTIDAD EMPLEADOS</t>
  </si>
  <si>
    <t>DIAS LABORADOS</t>
  </si>
  <si>
    <t>SALARIO SEMANAL</t>
  </si>
  <si>
    <t>TOTAL INDIVIDUAL</t>
  </si>
  <si>
    <t>TOTAL</t>
  </si>
  <si>
    <t>AYUDANTE</t>
  </si>
  <si>
    <t>$ 30 POR HORA</t>
  </si>
  <si>
    <t>112 HORAS</t>
  </si>
  <si>
    <t>ACEITE</t>
  </si>
  <si>
    <t>Mobil Delvac Legend™ 25W-50 Alta Viscosidad</t>
  </si>
  <si>
    <t>50 L</t>
  </si>
  <si>
    <t xml:space="preserve">$ 2650 CUBETA 20 L </t>
  </si>
  <si>
    <t>LLAVE PERICA 12''</t>
  </si>
  <si>
    <t xml:space="preserve"> MAESTRO MECANICO</t>
  </si>
  <si>
    <t>$ 60 POR HORA</t>
  </si>
  <si>
    <t>18 HORAS</t>
  </si>
  <si>
    <t>FILTRO ACEITE</t>
  </si>
  <si>
    <t>Fleetguard Para Motor Cummins Lf16352</t>
  </si>
  <si>
    <t>LLAVE STILSON 14''</t>
  </si>
  <si>
    <t>TECNICO ELECTRICO</t>
  </si>
  <si>
    <t>$ 100 POR HORA</t>
  </si>
  <si>
    <t>2 HORAS</t>
  </si>
  <si>
    <t>FILTRO AIRE</t>
  </si>
  <si>
    <t>Cummins 1402609 Onan</t>
  </si>
  <si>
    <t>JUEGO DE DADOS CON MATRACA</t>
  </si>
  <si>
    <t>SOLDADOR</t>
  </si>
  <si>
    <t>$ 200 POR HORA</t>
  </si>
  <si>
    <t>0 HORAS</t>
  </si>
  <si>
    <t>ANTICONGELANTE</t>
  </si>
  <si>
    <t>ROSHFRANS COOLANT DIESEL LONG LIFE</t>
  </si>
  <si>
    <t>25 L</t>
  </si>
  <si>
    <t>$1190 CUBETA 20 L</t>
  </si>
  <si>
    <t>DESARMADOR DE ESTRELLA 1/4'' x 6''</t>
  </si>
  <si>
    <t>OPERADOR</t>
  </si>
  <si>
    <t>$ 500 POR HORA</t>
  </si>
  <si>
    <t>BANDAS</t>
  </si>
  <si>
    <t>H100 2.5 Diesel</t>
  </si>
  <si>
    <t>DESARMADOR PLANO 1/4'' x 6''</t>
  </si>
  <si>
    <t>JEFE DE MANTENIMIENTO</t>
  </si>
  <si>
    <t>$ 600 POR HORA</t>
  </si>
  <si>
    <t>RADIADOR</t>
  </si>
  <si>
    <t>2485B284 para diesel engine 1006-6T</t>
  </si>
  <si>
    <t>JUEGO DE LLAVES ALLEN</t>
  </si>
  <si>
    <t>BATERIA</t>
  </si>
  <si>
    <t>Lth Modelo: L-8d-1125 Ar, Servicio Pesado.</t>
  </si>
  <si>
    <t>MARTILLO DE UÑA</t>
  </si>
  <si>
    <t>SALARIO MINIMO</t>
  </si>
  <si>
    <t>JORNADA</t>
  </si>
  <si>
    <t>TOALLAS</t>
  </si>
  <si>
    <t>Scott Shop Towel Toalla Azul Multiuso</t>
  </si>
  <si>
    <t>VERNIER</t>
  </si>
  <si>
    <t>8 HORAS</t>
  </si>
  <si>
    <t>CEPILLO DE ALAMBRE</t>
  </si>
  <si>
    <t>Truper</t>
  </si>
  <si>
    <t>EMBUDO</t>
  </si>
  <si>
    <t>TOTAL NOMINA</t>
  </si>
  <si>
    <t>DIA</t>
  </si>
  <si>
    <t>ACIDO MURIATICO</t>
  </si>
  <si>
    <t>Quita - Cret</t>
  </si>
  <si>
    <t>5 L</t>
  </si>
  <si>
    <t>$20 L</t>
  </si>
  <si>
    <t>MULTIMETRO</t>
  </si>
  <si>
    <t>GASOLINA BLANCA</t>
  </si>
  <si>
    <t>Comex</t>
  </si>
  <si>
    <t>20 L</t>
  </si>
  <si>
    <t>$50 L</t>
  </si>
  <si>
    <t>PULIDORA</t>
  </si>
  <si>
    <t>DIESEL</t>
  </si>
  <si>
    <t>Pemex</t>
  </si>
  <si>
    <t>100 L</t>
  </si>
  <si>
    <t>$ 23.39 L</t>
  </si>
  <si>
    <t>JUEGO DE LLAVES TORX</t>
  </si>
  <si>
    <t>TINNER</t>
  </si>
  <si>
    <t>10 BOTELLAS</t>
  </si>
  <si>
    <t>$ 86.52 BOTELLA</t>
  </si>
  <si>
    <t>BAYONETA</t>
  </si>
  <si>
    <t>PINTURA EN AEROSOL</t>
  </si>
  <si>
    <t>10 LATAS</t>
  </si>
  <si>
    <t>$ 98 LATA</t>
  </si>
  <si>
    <t>TORQUIMETRO</t>
  </si>
  <si>
    <t>AFLOJATODO</t>
  </si>
  <si>
    <t>WD-40</t>
  </si>
  <si>
    <t>$95 LATA</t>
  </si>
  <si>
    <t>CARBUKLIN</t>
  </si>
  <si>
    <t>Gunk M4814HES</t>
  </si>
  <si>
    <t>$116 LATA</t>
  </si>
  <si>
    <t>COTIZACION</t>
  </si>
  <si>
    <t>ACTIVIDAD</t>
  </si>
  <si>
    <t>MATERIAL REQUERIDO</t>
  </si>
  <si>
    <t>COSTO TRABAJO</t>
  </si>
  <si>
    <t>IVA</t>
  </si>
  <si>
    <t>VENTA AL CLIENTE</t>
  </si>
  <si>
    <t>GANANCIA</t>
  </si>
  <si>
    <t>LIMPIEZA</t>
  </si>
  <si>
    <t>1 AYUDANTE</t>
  </si>
  <si>
    <t>GUANTES, BOTAS, OVEROL, LENTES, CASCO, TRAPOS, CEPILLO DE ALAMBRE, TINNER, GASOLINA BLANCA, ACIDO MURIATICO, DESARADOR PLANO Y DESARMADOR DE ESTRELLA</t>
  </si>
  <si>
    <t>CAMBIO DE ACEITE</t>
  </si>
  <si>
    <t>1 MAESTRO MECANICO</t>
  </si>
  <si>
    <t>GUANTES, BOTAS, OVEROL, LENTES, CASCO, TRAPOS,  ACEITE, FILTRO DE ACEITE, LLAVE TORX, LLAVE ALLEN, LLLAVE PERICA, DESARMADOR PLANO Y DESARMADOR DE ESTRELLA</t>
  </si>
  <si>
    <t>CAMBIO DE FILTROS</t>
  </si>
  <si>
    <t>GUANTES, BOTAS, OVEROL, LENTES, CASCO,FILTRO DE AIRE, PINZA DE PRESION, LLAVE ALLEN , LLAVE TORX, TRAPOS</t>
  </si>
  <si>
    <t>AJUSTE DE PIEZAS</t>
  </si>
  <si>
    <t>GUANTES, BOTAS, OVEROL, LENTES, CASCO,  LLAVE PERICA, LLAVE ALLEN, LLAVE TORX, PINZA DE PRESION, LLAVE STILSON,  DESARMADOR PLANO, DESARMADOR DE ESTRELLA, MATRACA CON DADOS</t>
  </si>
  <si>
    <t>REVISION DE NIVELES</t>
  </si>
  <si>
    <t>GUANTES, BOTAS, OVEROL, LENTES, CASCO, BAYONETA</t>
  </si>
  <si>
    <t>CHEQUEO DE TEMPERATURAS</t>
  </si>
  <si>
    <t>GUANTES, BOTAS, OVEROL, LENTES, CASCO,,</t>
  </si>
  <si>
    <t>CHEQUEO DE VIBRACIONES</t>
  </si>
  <si>
    <t>CAMBIO DE REFRIGERANTE</t>
  </si>
  <si>
    <t>GUANTES, BOTAS, OVEROL, LENTES, CASCO, ANTICONGELANTE, BAYONETA,  DESARMADOR DE ESTRELLA Y DESARMADOR PLANO</t>
  </si>
  <si>
    <t>CAMBIO DE BANDAS</t>
  </si>
  <si>
    <t>1 MAESTRO MECANICO                                          1 AYUDANTE</t>
  </si>
  <si>
    <t>GUANTES, BOTAS, OVEROL, LENTES, CASCO, BANDAS, POLEAS, DESARMADOR PLANO Y DESARMADOR DE ESTRELLA</t>
  </si>
  <si>
    <t>CAMBIO DE JUNTAS</t>
  </si>
  <si>
    <t>1 TECNICO ELECTRICO</t>
  </si>
  <si>
    <t>GUANTES, BOTAS, OVEROL, LENTES, CASCO, MULTIMETRO</t>
  </si>
  <si>
    <t>MARCHA</t>
  </si>
  <si>
    <t>VECES AL AÑO</t>
  </si>
  <si>
    <t>COSTO TOTAL DEL TRABAJO</t>
  </si>
  <si>
    <t>IVA TOTAL</t>
  </si>
  <si>
    <t>GANANCIA TOTAL</t>
  </si>
  <si>
    <t>VENTA AL CLIENTE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</si>
</sst>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6" fontId="0" fillId="9" borderId="1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6" fontId="0" fillId="11" borderId="1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6" fontId="0" fillId="4" borderId="1" xfId="0" applyNumberFormat="1" applyFill="1" applyBorder="1" applyAlignment="1">
      <alignment horizontal="center" vertical="center"/>
    </xf>
    <xf numFmtId="6" fontId="0" fillId="12" borderId="1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3" fontId="2" fillId="13" borderId="1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6" fontId="0" fillId="8" borderId="1" xfId="0" applyNumberFormat="1" applyFill="1" applyBorder="1" applyAlignment="1">
      <alignment horizontal="center" vertical="center"/>
    </xf>
    <xf numFmtId="6" fontId="2" fillId="13" borderId="1" xfId="0" applyNumberFormat="1" applyFont="1" applyFill="1" applyBorder="1" applyAlignment="1">
      <alignment horizontal="center" vertical="center"/>
    </xf>
    <xf numFmtId="6" fontId="2" fillId="13" borderId="2" xfId="0" applyNumberFormat="1" applyFont="1" applyFill="1" applyBorder="1" applyAlignment="1">
      <alignment horizontal="center" vertical="center"/>
    </xf>
    <xf numFmtId="6" fontId="2" fillId="13" borderId="3" xfId="0" applyNumberFormat="1" applyFont="1" applyFill="1" applyBorder="1" applyAlignment="1">
      <alignment horizontal="center" vertical="center"/>
    </xf>
    <xf numFmtId="6" fontId="2" fillId="13" borderId="4" xfId="0" applyNumberFormat="1" applyFont="1" applyFill="1" applyBorder="1" applyAlignment="1">
      <alignment horizontal="center" vertical="center"/>
    </xf>
    <xf numFmtId="6" fontId="2" fillId="13" borderId="5" xfId="0" applyNumberFormat="1" applyFont="1" applyFill="1" applyBorder="1" applyAlignment="1">
      <alignment horizontal="center" vertical="center"/>
    </xf>
    <xf numFmtId="6" fontId="2" fillId="13" borderId="6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2" fillId="15" borderId="8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0" fillId="15" borderId="8" xfId="0" applyFill="1" applyBorder="1"/>
    <xf numFmtId="0" fontId="0" fillId="15" borderId="0" xfId="0" applyFill="1" applyBorder="1"/>
    <xf numFmtId="0" fontId="0" fillId="15" borderId="9" xfId="0" applyFill="1" applyBorder="1"/>
    <xf numFmtId="6" fontId="2" fillId="8" borderId="1" xfId="0" applyNumberFormat="1" applyFont="1" applyFill="1" applyBorder="1" applyAlignment="1">
      <alignment horizontal="center" vertical="center"/>
    </xf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8" fontId="0" fillId="9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4" fontId="2" fillId="0" borderId="8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44" fontId="2" fillId="13" borderId="1" xfId="0" applyNumberFormat="1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NOMINA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[1]COTIZACION!$BK$14</c:f>
              <c:strCache>
                <c:ptCount val="1"/>
                <c:pt idx="0">
                  <c:v>CANTIDAD EMPLEADOS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[1]COTIZACION!$BG$15:$BG$33</c:f>
              <c:strCache>
                <c:ptCount val="14"/>
                <c:pt idx="1">
                  <c:v>AYUDANTE</c:v>
                </c:pt>
                <c:pt idx="3">
                  <c:v> MAESTRO MECANICO</c:v>
                </c:pt>
                <c:pt idx="5">
                  <c:v>TECNICO ELECTRICO</c:v>
                </c:pt>
                <c:pt idx="7">
                  <c:v>SOLDADOR</c:v>
                </c:pt>
                <c:pt idx="9">
                  <c:v>OPERADOR</c:v>
                </c:pt>
                <c:pt idx="11">
                  <c:v>JEFE DE MANTENIMIENTO</c:v>
                </c:pt>
                <c:pt idx="13">
                  <c:v>TOTAL</c:v>
                </c:pt>
              </c:strCache>
            </c:strRef>
          </c:cat>
          <c:val>
            <c:numRef>
              <c:f>[1]COTIZACION!$BK$15:$BK$33</c:f>
              <c:numCache>
                <c:formatCode>#,##0</c:formatCode>
                <c:ptCount val="19"/>
                <c:pt idx="1">
                  <c:v>9</c:v>
                </c:pt>
                <c:pt idx="3">
                  <c:v>4</c:v>
                </c:pt>
                <c:pt idx="5" formatCode="General">
                  <c:v>4</c:v>
                </c:pt>
                <c:pt idx="7" formatCode="General">
                  <c:v>5</c:v>
                </c:pt>
                <c:pt idx="9" formatCode="General">
                  <c:v>3</c:v>
                </c:pt>
                <c:pt idx="11" formatCode="General">
                  <c:v>2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362-8A84-CF71373F4650}"/>
            </c:ext>
          </c:extLst>
        </c:ser>
        <c:ser>
          <c:idx val="7"/>
          <c:order val="7"/>
          <c:tx>
            <c:strRef>
              <c:f>[1]COTIZACION!$BO$14</c:f>
              <c:strCache>
                <c:ptCount val="1"/>
                <c:pt idx="0">
                  <c:v>DIAS LABORADOS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[1]COTIZACION!$BG$15:$BG$33</c:f>
              <c:strCache>
                <c:ptCount val="14"/>
                <c:pt idx="1">
                  <c:v>AYUDANTE</c:v>
                </c:pt>
                <c:pt idx="3">
                  <c:v> MAESTRO MECANICO</c:v>
                </c:pt>
                <c:pt idx="5">
                  <c:v>TECNICO ELECTRICO</c:v>
                </c:pt>
                <c:pt idx="7">
                  <c:v>SOLDADOR</c:v>
                </c:pt>
                <c:pt idx="9">
                  <c:v>OPERADOR</c:v>
                </c:pt>
                <c:pt idx="11">
                  <c:v>JEFE DE MANTENIMIENTO</c:v>
                </c:pt>
                <c:pt idx="13">
                  <c:v>TOTAL</c:v>
                </c:pt>
              </c:strCache>
            </c:strRef>
          </c:cat>
          <c:val>
            <c:numRef>
              <c:f>[1]COTIZACION!$BO$15:$BO$33</c:f>
              <c:numCache>
                <c:formatCode>General</c:formatCode>
                <c:ptCount val="19"/>
                <c:pt idx="1">
                  <c:v>6</c:v>
                </c:pt>
                <c:pt idx="3">
                  <c:v>6</c:v>
                </c:pt>
                <c:pt idx="5">
                  <c:v>6</c:v>
                </c:pt>
                <c:pt idx="7">
                  <c:v>6</c:v>
                </c:pt>
                <c:pt idx="9">
                  <c:v>6</c:v>
                </c:pt>
                <c:pt idx="11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4-4362-8A84-CF71373F4650}"/>
            </c:ext>
          </c:extLst>
        </c:ser>
        <c:ser>
          <c:idx val="11"/>
          <c:order val="11"/>
          <c:tx>
            <c:strRef>
              <c:f>[1]COTIZACION!$BS$14</c:f>
              <c:strCache>
                <c:ptCount val="1"/>
                <c:pt idx="0">
                  <c:v>SALARIO SEMANAL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[1]COTIZACION!$BG$15:$BG$33</c:f>
              <c:strCache>
                <c:ptCount val="14"/>
                <c:pt idx="1">
                  <c:v>AYUDANTE</c:v>
                </c:pt>
                <c:pt idx="3">
                  <c:v> MAESTRO MECANICO</c:v>
                </c:pt>
                <c:pt idx="5">
                  <c:v>TECNICO ELECTRICO</c:v>
                </c:pt>
                <c:pt idx="7">
                  <c:v>SOLDADOR</c:v>
                </c:pt>
                <c:pt idx="9">
                  <c:v>OPERADOR</c:v>
                </c:pt>
                <c:pt idx="11">
                  <c:v>JEFE DE MANTENIMIENTO</c:v>
                </c:pt>
                <c:pt idx="13">
                  <c:v>TOTAL</c:v>
                </c:pt>
              </c:strCache>
            </c:strRef>
          </c:cat>
          <c:val>
            <c:numRef>
              <c:f>[1]COTIZACION!$BS$15:$BS$33</c:f>
              <c:numCache>
                <c:formatCode>"$"#,##0_);[Red]\("$"#,##0\)</c:formatCode>
                <c:ptCount val="19"/>
                <c:pt idx="1">
                  <c:v>1700</c:v>
                </c:pt>
                <c:pt idx="3">
                  <c:v>2500</c:v>
                </c:pt>
                <c:pt idx="5">
                  <c:v>3000</c:v>
                </c:pt>
                <c:pt idx="7">
                  <c:v>3600</c:v>
                </c:pt>
                <c:pt idx="9">
                  <c:v>5500</c:v>
                </c:pt>
                <c:pt idx="11">
                  <c:v>10000</c:v>
                </c:pt>
                <c:pt idx="13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4-4362-8A84-CF71373F4650}"/>
            </c:ext>
          </c:extLst>
        </c:ser>
        <c:ser>
          <c:idx val="15"/>
          <c:order val="15"/>
          <c:tx>
            <c:strRef>
              <c:f>[1]COTIZACION!$BW$14</c:f>
              <c:strCache>
                <c:ptCount val="1"/>
                <c:pt idx="0">
                  <c:v>TOTAL INDIVIDUAL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[1]COTIZACION!$BG$15:$BG$33</c:f>
              <c:strCache>
                <c:ptCount val="14"/>
                <c:pt idx="1">
                  <c:v>AYUDANTE</c:v>
                </c:pt>
                <c:pt idx="3">
                  <c:v> MAESTRO MECANICO</c:v>
                </c:pt>
                <c:pt idx="5">
                  <c:v>TECNICO ELECTRICO</c:v>
                </c:pt>
                <c:pt idx="7">
                  <c:v>SOLDADOR</c:v>
                </c:pt>
                <c:pt idx="9">
                  <c:v>OPERADOR</c:v>
                </c:pt>
                <c:pt idx="11">
                  <c:v>JEFE DE MANTENIMIENTO</c:v>
                </c:pt>
                <c:pt idx="13">
                  <c:v>TOTAL</c:v>
                </c:pt>
              </c:strCache>
            </c:strRef>
          </c:cat>
          <c:val>
            <c:numRef>
              <c:f>[1]COTIZACION!$BW$15:$BW$33</c:f>
              <c:numCache>
                <c:formatCode>"$"#,##0_);[Red]\("$"#,##0\)</c:formatCode>
                <c:ptCount val="19"/>
                <c:pt idx="1">
                  <c:v>1700</c:v>
                </c:pt>
                <c:pt idx="3">
                  <c:v>2500</c:v>
                </c:pt>
                <c:pt idx="5">
                  <c:v>3000</c:v>
                </c:pt>
                <c:pt idx="7">
                  <c:v>3600</c:v>
                </c:pt>
                <c:pt idx="9">
                  <c:v>5500</c:v>
                </c:pt>
                <c:pt idx="11">
                  <c:v>10000</c:v>
                </c:pt>
                <c:pt idx="13">
                  <c:v>26300</c:v>
                </c:pt>
                <c:pt idx="1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4-4362-8A84-CF71373F4650}"/>
            </c:ext>
          </c:extLst>
        </c:ser>
        <c:ser>
          <c:idx val="19"/>
          <c:order val="19"/>
          <c:tx>
            <c:strRef>
              <c:f>[1]COTIZACION!$CA$14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B4-4362-8A84-CF71373F46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[1]COTIZACION!$BG$15:$BG$33</c:f>
              <c:strCache>
                <c:ptCount val="14"/>
                <c:pt idx="1">
                  <c:v>AYUDANTE</c:v>
                </c:pt>
                <c:pt idx="3">
                  <c:v> MAESTRO MECANICO</c:v>
                </c:pt>
                <c:pt idx="5">
                  <c:v>TECNICO ELECTRICO</c:v>
                </c:pt>
                <c:pt idx="7">
                  <c:v>SOLDADOR</c:v>
                </c:pt>
                <c:pt idx="9">
                  <c:v>OPERADOR</c:v>
                </c:pt>
                <c:pt idx="11">
                  <c:v>JEFE DE MANTENIMIENTO</c:v>
                </c:pt>
                <c:pt idx="13">
                  <c:v>TOTAL</c:v>
                </c:pt>
              </c:strCache>
            </c:strRef>
          </c:cat>
          <c:val>
            <c:numRef>
              <c:f>[1]COTIZACION!$CA$15:$CA$33</c:f>
              <c:numCache>
                <c:formatCode>#,##0</c:formatCode>
                <c:ptCount val="19"/>
                <c:pt idx="1">
                  <c:v>10200</c:v>
                </c:pt>
                <c:pt idx="3">
                  <c:v>15000</c:v>
                </c:pt>
                <c:pt idx="5">
                  <c:v>18000</c:v>
                </c:pt>
                <c:pt idx="7">
                  <c:v>21600</c:v>
                </c:pt>
                <c:pt idx="9">
                  <c:v>33000</c:v>
                </c:pt>
                <c:pt idx="11">
                  <c:v>60000</c:v>
                </c:pt>
                <c:pt idx="17" formatCode="&quot;$&quot;#,##0_);[Red]\(&quot;$&quot;#,##0\)">
                  <c:v>147600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4-4362-8A84-CF71373F4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222064"/>
        <c:axId val="583228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[1]COTIZACION!$BH$14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[1]COTIZACION!$BH$15:$BH$33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9B4-4362-8A84-CF71373F465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[1]COTIZACION!$BI$14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[1]COTIZACION!$BI$15:$BI$33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B4-4362-8A84-CF71373F465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[1]COTIZACION!$BJ$14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[1]COTIZACION!$BJ$15:$BJ$33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B4-4362-8A84-CF71373F465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[1]COTIZACION!$BL$15:$BL$33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B4-4362-8A84-CF71373F46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[1]COTIZACION!$BM$14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[1]COTIZACION!$BM$15:$BM$33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B4-4362-8A84-CF71373F465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[1]COTIZACION!$BN$14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[1]COTIZACION!$BN$15:$BN$33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B4-4362-8A84-CF71373F465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[1]COTIZACION!$BP$14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[1]COTIZACION!$BP$15:$BP$33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B4-4362-8A84-CF71373F465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[1]COTIZACION!$BQ$14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[1]COTIZACION!$BQ$15:$BQ$33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B4-4362-8A84-CF71373F465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[1]COTIZACION!$BR$14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[1]COTIZACION!$BR$15:$BR$33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B4-4362-8A84-CF71373F465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[1]COTIZACION!$BT$14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[1]COTIZACION!$BT$15:$BT$33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B4-4362-8A84-CF71373F465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[1]COTIZACION!$BU$14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[1]COTIZACION!$BU$15:$BU$33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B4-4362-8A84-CF71373F465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[1]COTIZACION!$BV$14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[1]COTIZACION!$BV$15:$BV$33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B4-4362-8A84-CF71373F4650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[1]COTIZACION!$BX$14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[1]COTIZACION!$BX$15:$BX$33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B4-4362-8A84-CF71373F4650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[1]COTIZACION!$BY$14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[1]COTIZACION!$BY$15:$BY$33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9B4-4362-8A84-CF71373F4650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[1]COTIZACION!$BZ$14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[1]COTIZACION!$BZ$15:$BZ$33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9B4-4362-8A84-CF71373F4650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[1]COTIZACION!$CB$15:$CB$33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9B4-4362-8A84-CF71373F4650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[1]COTIZACION!$CC$15:$CC$33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9B4-4362-8A84-CF71373F4650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[1]COTIZACION!$BG$15:$BG$33</c15:sqref>
                        </c15:formulaRef>
                      </c:ext>
                    </c:extLst>
                    <c:strCache>
                      <c:ptCount val="14"/>
                      <c:pt idx="1">
                        <c:v>AYUDANTE</c:v>
                      </c:pt>
                      <c:pt idx="3">
                        <c:v> MAESTRO MECANICO</c:v>
                      </c:pt>
                      <c:pt idx="5">
                        <c:v>TECNICO ELECTRICO</c:v>
                      </c:pt>
                      <c:pt idx="7">
                        <c:v>SOLDADOR</c:v>
                      </c:pt>
                      <c:pt idx="9">
                        <c:v>OPERADOR</c:v>
                      </c:pt>
                      <c:pt idx="11">
                        <c:v>JEFE DE MANTENIMIENTO</c:v>
                      </c:pt>
                      <c:pt idx="1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[1]COTIZACION!$CD$15:$CD$33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9B4-4362-8A84-CF71373F4650}"/>
                  </c:ext>
                </c:extLst>
              </c15:ser>
            </c15:filteredBarSeries>
          </c:ext>
        </c:extLst>
      </c:barChart>
      <c:catAx>
        <c:axId val="583222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228624"/>
        <c:crosses val="autoZero"/>
        <c:auto val="1"/>
        <c:lblAlgn val="ctr"/>
        <c:lblOffset val="100"/>
        <c:noMultiLvlLbl val="0"/>
      </c:catAx>
      <c:valAx>
        <c:axId val="583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2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COTIZACION 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5"/>
          <c:tx>
            <c:strRef>
              <c:f>'[1]COTIZACION ACTIVIDAD'!$Q$11</c:f>
              <c:strCache>
                <c:ptCount val="1"/>
                <c:pt idx="0">
                  <c:v>COSTO TRABAJO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ACTIVIDAD'!$D$12:$K$61</c15:sqref>
                  </c15:fullRef>
                  <c15:levelRef>
                    <c15:sqref>'[1]COTIZACION ACTIVIDAD'!$D$12:$D$61</c15:sqref>
                  </c15:levelRef>
                </c:ext>
              </c:extLst>
              <c:f>'[1]COTIZACION ACTIVIDAD'!$D$12:$D$61</c:f>
              <c:strCache>
                <c:ptCount val="49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ACTIVIDAD'!$Q$12:$Q$61</c:f>
              <c:numCache>
                <c:formatCode>_("$"* #,##0.00_);_("$"* \(#,##0.00\);_("$"* "-"??_);_(@_)</c:formatCode>
                <c:ptCount val="50"/>
                <c:pt idx="0">
                  <c:v>1300</c:v>
                </c:pt>
                <c:pt idx="4">
                  <c:v>2400</c:v>
                </c:pt>
                <c:pt idx="8">
                  <c:v>3200</c:v>
                </c:pt>
                <c:pt idx="12">
                  <c:v>1400</c:v>
                </c:pt>
                <c:pt idx="16">
                  <c:v>500</c:v>
                </c:pt>
                <c:pt idx="20">
                  <c:v>500</c:v>
                </c:pt>
                <c:pt idx="24">
                  <c:v>500</c:v>
                </c:pt>
                <c:pt idx="28">
                  <c:v>1200</c:v>
                </c:pt>
                <c:pt idx="32">
                  <c:v>2100</c:v>
                </c:pt>
                <c:pt idx="36">
                  <c:v>4200</c:v>
                </c:pt>
                <c:pt idx="40">
                  <c:v>500</c:v>
                </c:pt>
                <c:pt idx="44">
                  <c:v>500</c:v>
                </c:pt>
                <c:pt idx="48">
                  <c:v>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D72-881E-A31936ABA128}"/>
            </c:ext>
          </c:extLst>
        </c:ser>
        <c:ser>
          <c:idx val="8"/>
          <c:order val="8"/>
          <c:tx>
            <c:strRef>
              <c:f>'[1]COTIZACION ACTIVIDAD'!$T$11</c:f>
              <c:strCache>
                <c:ptCount val="1"/>
                <c:pt idx="0">
                  <c:v>IVA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ACTIVIDAD'!$D$12:$K$61</c15:sqref>
                  </c15:fullRef>
                  <c15:levelRef>
                    <c15:sqref>'[1]COTIZACION ACTIVIDAD'!$D$12:$D$61</c15:sqref>
                  </c15:levelRef>
                </c:ext>
              </c:extLst>
              <c:f>'[1]COTIZACION ACTIVIDAD'!$D$12:$D$61</c:f>
              <c:strCache>
                <c:ptCount val="49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ACTIVIDAD'!$T$12:$T$61</c:f>
              <c:numCache>
                <c:formatCode>_("$"* #,##0.00_);_("$"* \(#,##0.00\);_("$"* "-"??_);_(@_)</c:formatCode>
                <c:ptCount val="50"/>
                <c:pt idx="0">
                  <c:v>208</c:v>
                </c:pt>
                <c:pt idx="4">
                  <c:v>384</c:v>
                </c:pt>
                <c:pt idx="8">
                  <c:v>512</c:v>
                </c:pt>
                <c:pt idx="12">
                  <c:v>224</c:v>
                </c:pt>
                <c:pt idx="16">
                  <c:v>80</c:v>
                </c:pt>
                <c:pt idx="20">
                  <c:v>80</c:v>
                </c:pt>
                <c:pt idx="24">
                  <c:v>80</c:v>
                </c:pt>
                <c:pt idx="28">
                  <c:v>192</c:v>
                </c:pt>
                <c:pt idx="32">
                  <c:v>336</c:v>
                </c:pt>
                <c:pt idx="36">
                  <c:v>672</c:v>
                </c:pt>
                <c:pt idx="40">
                  <c:v>80</c:v>
                </c:pt>
                <c:pt idx="44">
                  <c:v>80</c:v>
                </c:pt>
                <c:pt idx="48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3-4D72-881E-A31936ABA128}"/>
            </c:ext>
          </c:extLst>
        </c:ser>
        <c:ser>
          <c:idx val="11"/>
          <c:order val="11"/>
          <c:tx>
            <c:strRef>
              <c:f>'[1]COTIZACION ACTIVIDAD'!$W$11</c:f>
              <c:strCache>
                <c:ptCount val="1"/>
                <c:pt idx="0">
                  <c:v>VENTA AL CLIENTE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ACTIVIDAD'!$D$12:$K$61</c15:sqref>
                  </c15:fullRef>
                  <c15:levelRef>
                    <c15:sqref>'[1]COTIZACION ACTIVIDAD'!$D$12:$D$61</c15:sqref>
                  </c15:levelRef>
                </c:ext>
              </c:extLst>
              <c:f>'[1]COTIZACION ACTIVIDAD'!$D$12:$D$61</c:f>
              <c:strCache>
                <c:ptCount val="49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ACTIVIDAD'!$W$12:$W$61</c:f>
              <c:numCache>
                <c:formatCode>_("$"* #,##0.00_);_("$"* \(#,##0.00\);_("$"* "-"??_);_(@_)</c:formatCode>
                <c:ptCount val="50"/>
                <c:pt idx="0">
                  <c:v>2200</c:v>
                </c:pt>
                <c:pt idx="4">
                  <c:v>3400</c:v>
                </c:pt>
                <c:pt idx="8">
                  <c:v>4300</c:v>
                </c:pt>
                <c:pt idx="12">
                  <c:v>2700</c:v>
                </c:pt>
                <c:pt idx="16">
                  <c:v>750</c:v>
                </c:pt>
                <c:pt idx="20">
                  <c:v>750</c:v>
                </c:pt>
                <c:pt idx="24">
                  <c:v>750</c:v>
                </c:pt>
                <c:pt idx="28">
                  <c:v>2000</c:v>
                </c:pt>
                <c:pt idx="32">
                  <c:v>3100</c:v>
                </c:pt>
                <c:pt idx="36">
                  <c:v>5600</c:v>
                </c:pt>
                <c:pt idx="40">
                  <c:v>750</c:v>
                </c:pt>
                <c:pt idx="44">
                  <c:v>750</c:v>
                </c:pt>
                <c:pt idx="48">
                  <c:v>27050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3-4D72-881E-A31936ABA128}"/>
            </c:ext>
          </c:extLst>
        </c:ser>
        <c:ser>
          <c:idx val="14"/>
          <c:order val="14"/>
          <c:tx>
            <c:strRef>
              <c:f>'[1]COTIZACION ACTIVIDAD'!$Z$11</c:f>
              <c:strCache>
                <c:ptCount val="1"/>
                <c:pt idx="0">
                  <c:v>GANANCIA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ACTIVIDAD'!$D$12:$K$61</c15:sqref>
                  </c15:fullRef>
                  <c15:levelRef>
                    <c15:sqref>'[1]COTIZACION ACTIVIDAD'!$D$12:$D$61</c15:sqref>
                  </c15:levelRef>
                </c:ext>
              </c:extLst>
              <c:f>'[1]COTIZACION ACTIVIDAD'!$D$12:$D$61</c:f>
              <c:strCache>
                <c:ptCount val="49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ACTIVIDAD'!$Z$12:$Z$61</c:f>
              <c:numCache>
                <c:formatCode>_("$"* #,##0.00_);_("$"* \(#,##0.00\);_("$"* "-"??_);_(@_)</c:formatCode>
                <c:ptCount val="50"/>
                <c:pt idx="0">
                  <c:v>-692</c:v>
                </c:pt>
                <c:pt idx="4">
                  <c:v>-616</c:v>
                </c:pt>
                <c:pt idx="8">
                  <c:v>-588</c:v>
                </c:pt>
                <c:pt idx="12">
                  <c:v>-1076</c:v>
                </c:pt>
                <c:pt idx="16">
                  <c:v>-170</c:v>
                </c:pt>
                <c:pt idx="20">
                  <c:v>-170</c:v>
                </c:pt>
                <c:pt idx="24">
                  <c:v>-170</c:v>
                </c:pt>
                <c:pt idx="28">
                  <c:v>-608</c:v>
                </c:pt>
                <c:pt idx="32">
                  <c:v>-664</c:v>
                </c:pt>
                <c:pt idx="36">
                  <c:v>-728</c:v>
                </c:pt>
                <c:pt idx="40">
                  <c:v>-170</c:v>
                </c:pt>
                <c:pt idx="44">
                  <c:v>-170</c:v>
                </c:pt>
                <c:pt idx="48">
                  <c:v>-5822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3-4D72-881E-A31936AB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552496"/>
        <c:axId val="431552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'[1]COTIZACION ACTIVIDAD'!$L$11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'[1]COTIZACION ACTIVIDAD'!$L$12:$L$61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183-4D72-881E-A31936ABA1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ACTIVIDAD'!$M$12:$M$61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83-4D72-881E-A31936ABA1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ACTIVIDAD'!$N$11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ACTIVIDAD'!$N$12:$N$61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83-4D72-881E-A31936ABA1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ACTIVIDAD'!$O$12:$O$61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83-4D72-881E-A31936ABA1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ACTIVIDAD'!$P$12:$P$61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83-4D72-881E-A31936ABA12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ACTIVIDAD'!$R$12:$R$61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83-4D72-881E-A31936ABA12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ACTIVIDAD'!$S$12:$S$61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83-4D72-881E-A31936ABA12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ACTIVIDAD'!$U$12:$U$61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183-4D72-881E-A31936ABA12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ACTIVIDAD'!$V$12:$V$61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83-4D72-881E-A31936ABA12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ACTIVIDAD'!$X$12:$X$61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183-4D72-881E-A31936ABA12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ACTIVIDAD'!$Y$12:$Y$61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183-4D72-881E-A31936ABA12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ACTIVIDAD'!$AA$12:$AA$61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83-4D72-881E-A31936ABA12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ACTIVIDAD'!$D$12:$K$61</c15:sqref>
                        </c15:fullRef>
                        <c15:levelRef>
                          <c15:sqref>'[1]COTIZACION ACTIVIDAD'!$D$12:$D$61</c15:sqref>
                        </c15:levelRef>
                        <c15:formulaRef>
                          <c15:sqref>'[1]COTIZACION ACTIVIDAD'!$D$12:$D$61</c15:sqref>
                        </c15:formulaRef>
                      </c:ext>
                    </c:extLst>
                    <c:strCache>
                      <c:ptCount val="49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ACTIVIDAD'!$AB$12:$AB$61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83-4D72-881E-A31936ABA128}"/>
                  </c:ext>
                </c:extLst>
              </c15:ser>
            </c15:filteredBarSeries>
          </c:ext>
        </c:extLst>
      </c:barChart>
      <c:catAx>
        <c:axId val="43155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552824"/>
        <c:crosses val="autoZero"/>
        <c:auto val="1"/>
        <c:lblAlgn val="ctr"/>
        <c:lblOffset val="100"/>
        <c:noMultiLvlLbl val="0"/>
      </c:catAx>
      <c:valAx>
        <c:axId val="43155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5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COTIZACION</a:t>
            </a:r>
            <a:r>
              <a:rPr lang="es-MX" baseline="0"/>
              <a:t> FINAL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'[1]COTIZACION ACTIVIDAD'!$K$70:$K$72</c:f>
              <c:strCache>
                <c:ptCount val="3"/>
                <c:pt idx="0">
                  <c:v>COTIZACION</c:v>
                </c:pt>
                <c:pt idx="2">
                  <c:v>VECES AL AÑO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ACTIVIDAD'!$K$73:$K$122</c:f>
              <c:numCache>
                <c:formatCode>General</c:formatCode>
                <c:ptCount val="50"/>
                <c:pt idx="0">
                  <c:v>24</c:v>
                </c:pt>
                <c:pt idx="4">
                  <c:v>4</c:v>
                </c:pt>
                <c:pt idx="8">
                  <c:v>3</c:v>
                </c:pt>
                <c:pt idx="12">
                  <c:v>3</c:v>
                </c:pt>
                <c:pt idx="16">
                  <c:v>24</c:v>
                </c:pt>
                <c:pt idx="20">
                  <c:v>12</c:v>
                </c:pt>
                <c:pt idx="24">
                  <c:v>4</c:v>
                </c:pt>
                <c:pt idx="28">
                  <c:v>3</c:v>
                </c:pt>
                <c:pt idx="32">
                  <c:v>2</c:v>
                </c:pt>
                <c:pt idx="36">
                  <c:v>2</c:v>
                </c:pt>
                <c:pt idx="40">
                  <c:v>6</c:v>
                </c:pt>
                <c:pt idx="44">
                  <c:v>6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0FB-9041-0136DC18D34B}"/>
            </c:ext>
          </c:extLst>
        </c:ser>
        <c:ser>
          <c:idx val="5"/>
          <c:order val="5"/>
          <c:tx>
            <c:strRef>
              <c:f>'[1]COTIZACION ACTIVIDAD'!$N$70:$N$72</c:f>
              <c:strCache>
                <c:ptCount val="3"/>
                <c:pt idx="0">
                  <c:v>COTIZACION</c:v>
                </c:pt>
                <c:pt idx="2">
                  <c:v>COSTO TRABAJO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ACTIVIDAD'!$N$73:$N$122</c:f>
              <c:numCache>
                <c:formatCode>_("$"* #,##0.00_);_("$"* \(#,##0.00\);_("$"* "-"??_);_(@_)</c:formatCode>
                <c:ptCount val="50"/>
                <c:pt idx="0">
                  <c:v>1300</c:v>
                </c:pt>
                <c:pt idx="4">
                  <c:v>2400</c:v>
                </c:pt>
                <c:pt idx="8">
                  <c:v>3200</c:v>
                </c:pt>
                <c:pt idx="12">
                  <c:v>1400</c:v>
                </c:pt>
                <c:pt idx="16">
                  <c:v>500</c:v>
                </c:pt>
                <c:pt idx="20">
                  <c:v>500</c:v>
                </c:pt>
                <c:pt idx="24">
                  <c:v>500</c:v>
                </c:pt>
                <c:pt idx="28">
                  <c:v>1200</c:v>
                </c:pt>
                <c:pt idx="32">
                  <c:v>2100</c:v>
                </c:pt>
                <c:pt idx="36">
                  <c:v>4200</c:v>
                </c:pt>
                <c:pt idx="40">
                  <c:v>500</c:v>
                </c:pt>
                <c:pt idx="44">
                  <c:v>500</c:v>
                </c:pt>
                <c:pt idx="48">
                  <c:v>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E-40FB-9041-0136DC18D34B}"/>
            </c:ext>
          </c:extLst>
        </c:ser>
        <c:ser>
          <c:idx val="8"/>
          <c:order val="8"/>
          <c:tx>
            <c:strRef>
              <c:f>'[1]COTIZACION ACTIVIDAD'!$Q$70:$Q$72</c:f>
              <c:strCache>
                <c:ptCount val="3"/>
                <c:pt idx="0">
                  <c:v>COTIZACION</c:v>
                </c:pt>
                <c:pt idx="2">
                  <c:v>COSTO TOTAL DEL TRABAJO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ACTIVIDAD'!$Q$73:$Q$122</c:f>
              <c:numCache>
                <c:formatCode>_("$"* #,##0.00_);_("$"* \(#,##0.00\);_("$"* "-"??_);_(@_)</c:formatCode>
                <c:ptCount val="50"/>
                <c:pt idx="0">
                  <c:v>31200</c:v>
                </c:pt>
                <c:pt idx="4">
                  <c:v>9600</c:v>
                </c:pt>
                <c:pt idx="8">
                  <c:v>9600</c:v>
                </c:pt>
                <c:pt idx="12">
                  <c:v>4200</c:v>
                </c:pt>
                <c:pt idx="16">
                  <c:v>12000</c:v>
                </c:pt>
                <c:pt idx="20">
                  <c:v>6000</c:v>
                </c:pt>
                <c:pt idx="24">
                  <c:v>2000</c:v>
                </c:pt>
                <c:pt idx="28">
                  <c:v>3600</c:v>
                </c:pt>
                <c:pt idx="32">
                  <c:v>4200</c:v>
                </c:pt>
                <c:pt idx="36">
                  <c:v>8400</c:v>
                </c:pt>
                <c:pt idx="40">
                  <c:v>3000</c:v>
                </c:pt>
                <c:pt idx="44">
                  <c:v>3000</c:v>
                </c:pt>
                <c:pt idx="48">
                  <c:v>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E-40FB-9041-0136DC18D34B}"/>
            </c:ext>
          </c:extLst>
        </c:ser>
        <c:ser>
          <c:idx val="11"/>
          <c:order val="11"/>
          <c:tx>
            <c:strRef>
              <c:f>'[1]COTIZACION ACTIVIDAD'!$T$70:$T$72</c:f>
              <c:strCache>
                <c:ptCount val="3"/>
                <c:pt idx="0">
                  <c:v>COTIZACION</c:v>
                </c:pt>
                <c:pt idx="2">
                  <c:v>IVA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ACTIVIDAD'!$T$73:$T$122</c:f>
              <c:numCache>
                <c:formatCode>_("$"* #,##0.00_);_("$"* \(#,##0.00\);_("$"* "-"??_);_(@_)</c:formatCode>
                <c:ptCount val="50"/>
                <c:pt idx="0">
                  <c:v>208</c:v>
                </c:pt>
                <c:pt idx="4">
                  <c:v>384</c:v>
                </c:pt>
                <c:pt idx="8">
                  <c:v>512</c:v>
                </c:pt>
                <c:pt idx="12">
                  <c:v>224</c:v>
                </c:pt>
                <c:pt idx="16">
                  <c:v>80</c:v>
                </c:pt>
                <c:pt idx="20">
                  <c:v>80</c:v>
                </c:pt>
                <c:pt idx="24">
                  <c:v>80</c:v>
                </c:pt>
                <c:pt idx="28">
                  <c:v>192</c:v>
                </c:pt>
                <c:pt idx="32">
                  <c:v>336</c:v>
                </c:pt>
                <c:pt idx="36">
                  <c:v>672</c:v>
                </c:pt>
                <c:pt idx="40">
                  <c:v>80</c:v>
                </c:pt>
                <c:pt idx="44">
                  <c:v>80</c:v>
                </c:pt>
                <c:pt idx="48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E-40FB-9041-0136DC18D34B}"/>
            </c:ext>
          </c:extLst>
        </c:ser>
        <c:ser>
          <c:idx val="14"/>
          <c:order val="14"/>
          <c:tx>
            <c:strRef>
              <c:f>'[1]COTIZACION ACTIVIDAD'!$W$70:$W$72</c:f>
              <c:strCache>
                <c:ptCount val="3"/>
                <c:pt idx="0">
                  <c:v>COTIZACION</c:v>
                </c:pt>
                <c:pt idx="2">
                  <c:v>IVA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ACTIVIDAD'!$W$73:$W$122</c:f>
              <c:numCache>
                <c:formatCode>_("$"* #,##0.00_);_("$"* \(#,##0.00\);_("$"* "-"??_);_(@_)</c:formatCode>
                <c:ptCount val="50"/>
                <c:pt idx="0">
                  <c:v>4992</c:v>
                </c:pt>
                <c:pt idx="4">
                  <c:v>1536</c:v>
                </c:pt>
                <c:pt idx="8">
                  <c:v>1536</c:v>
                </c:pt>
                <c:pt idx="12">
                  <c:v>672</c:v>
                </c:pt>
                <c:pt idx="16">
                  <c:v>1920</c:v>
                </c:pt>
                <c:pt idx="20">
                  <c:v>960</c:v>
                </c:pt>
                <c:pt idx="24">
                  <c:v>320</c:v>
                </c:pt>
                <c:pt idx="28">
                  <c:v>576</c:v>
                </c:pt>
                <c:pt idx="32">
                  <c:v>672</c:v>
                </c:pt>
                <c:pt idx="36">
                  <c:v>1344</c:v>
                </c:pt>
                <c:pt idx="40">
                  <c:v>480</c:v>
                </c:pt>
                <c:pt idx="44">
                  <c:v>480</c:v>
                </c:pt>
                <c:pt idx="48">
                  <c:v>15488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E-40FB-9041-0136DC18D34B}"/>
            </c:ext>
          </c:extLst>
        </c:ser>
        <c:ser>
          <c:idx val="17"/>
          <c:order val="17"/>
          <c:tx>
            <c:strRef>
              <c:f>'[1]COTIZACION ACTIVIDAD'!$Z$70:$Z$72</c:f>
              <c:strCache>
                <c:ptCount val="3"/>
                <c:pt idx="0">
                  <c:v>COTIZACION</c:v>
                </c:pt>
                <c:pt idx="2">
                  <c:v>VENTA AL CLIENTE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ACTIVIDAD'!$Z$73:$Z$122</c:f>
              <c:numCache>
                <c:formatCode>_("$"* #,##0.00_);_("$"* \(#,##0.00\);_("$"* "-"??_);_(@_)</c:formatCode>
                <c:ptCount val="50"/>
                <c:pt idx="0">
                  <c:v>2200</c:v>
                </c:pt>
                <c:pt idx="4">
                  <c:v>3400</c:v>
                </c:pt>
                <c:pt idx="8">
                  <c:v>4300</c:v>
                </c:pt>
                <c:pt idx="12">
                  <c:v>2700</c:v>
                </c:pt>
                <c:pt idx="16">
                  <c:v>750</c:v>
                </c:pt>
                <c:pt idx="20">
                  <c:v>750</c:v>
                </c:pt>
                <c:pt idx="24">
                  <c:v>750</c:v>
                </c:pt>
                <c:pt idx="28">
                  <c:v>2000</c:v>
                </c:pt>
                <c:pt idx="32">
                  <c:v>3100</c:v>
                </c:pt>
                <c:pt idx="36">
                  <c:v>5600</c:v>
                </c:pt>
                <c:pt idx="40">
                  <c:v>750</c:v>
                </c:pt>
                <c:pt idx="44">
                  <c:v>750</c:v>
                </c:pt>
                <c:pt idx="48">
                  <c:v>27050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E-40FB-9041-0136DC18D34B}"/>
            </c:ext>
          </c:extLst>
        </c:ser>
        <c:ser>
          <c:idx val="20"/>
          <c:order val="20"/>
          <c:tx>
            <c:strRef>
              <c:f>'[1]COTIZACION ACTIVIDAD'!$AC$70:$AC$72</c:f>
              <c:strCache>
                <c:ptCount val="3"/>
                <c:pt idx="0">
                  <c:v>COTIZACION</c:v>
                </c:pt>
                <c:pt idx="2">
                  <c:v>GANANCIA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ACTIVIDAD'!$AC$73:$AC$122</c:f>
              <c:numCache>
                <c:formatCode>_("$"* #,##0.00_);_("$"* \(#,##0.00\);_("$"* "-"??_);_(@_)</c:formatCode>
                <c:ptCount val="50"/>
                <c:pt idx="0">
                  <c:v>692</c:v>
                </c:pt>
                <c:pt idx="4">
                  <c:v>616</c:v>
                </c:pt>
                <c:pt idx="8">
                  <c:v>588</c:v>
                </c:pt>
                <c:pt idx="12">
                  <c:v>1076</c:v>
                </c:pt>
                <c:pt idx="16">
                  <c:v>170</c:v>
                </c:pt>
                <c:pt idx="20">
                  <c:v>170</c:v>
                </c:pt>
                <c:pt idx="24">
                  <c:v>170</c:v>
                </c:pt>
                <c:pt idx="28">
                  <c:v>608</c:v>
                </c:pt>
                <c:pt idx="32">
                  <c:v>664</c:v>
                </c:pt>
                <c:pt idx="36">
                  <c:v>728</c:v>
                </c:pt>
                <c:pt idx="40">
                  <c:v>170</c:v>
                </c:pt>
                <c:pt idx="44">
                  <c:v>170</c:v>
                </c:pt>
                <c:pt idx="48">
                  <c:v>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E-40FB-9041-0136DC18D34B}"/>
            </c:ext>
          </c:extLst>
        </c:ser>
        <c:ser>
          <c:idx val="23"/>
          <c:order val="23"/>
          <c:tx>
            <c:strRef>
              <c:f>'[1]COTIZACION ACTIVIDAD'!$AF$70:$AF$72</c:f>
              <c:strCache>
                <c:ptCount val="3"/>
                <c:pt idx="0">
                  <c:v>COTIZACION</c:v>
                </c:pt>
                <c:pt idx="2">
                  <c:v>GANANCIA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ACTIVIDAD'!$D$73:$H$122</c15:sqref>
                  </c15:fullRef>
                  <c15:levelRef>
                    <c15:sqref>'[1]COTIZACION ACTIVIDAD'!$D$73:$D$122</c15:sqref>
                  </c15:levelRef>
                </c:ext>
              </c:extLst>
              <c:f>'[1]COTIZACION ACTIVIDAD'!$D$73:$D$122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ACTIVIDAD'!$AF$73:$AF$122</c:f>
              <c:numCache>
                <c:formatCode>_("$"* #,##0.00_);_("$"* \(#,##0.00\);_("$"* "-"??_);_(@_)</c:formatCode>
                <c:ptCount val="50"/>
                <c:pt idx="0">
                  <c:v>16608</c:v>
                </c:pt>
                <c:pt idx="4">
                  <c:v>2464</c:v>
                </c:pt>
                <c:pt idx="8">
                  <c:v>1764</c:v>
                </c:pt>
                <c:pt idx="12">
                  <c:v>3228</c:v>
                </c:pt>
                <c:pt idx="16">
                  <c:v>4080</c:v>
                </c:pt>
                <c:pt idx="20">
                  <c:v>2040</c:v>
                </c:pt>
                <c:pt idx="24">
                  <c:v>680</c:v>
                </c:pt>
                <c:pt idx="28">
                  <c:v>1824</c:v>
                </c:pt>
                <c:pt idx="32">
                  <c:v>1328</c:v>
                </c:pt>
                <c:pt idx="36">
                  <c:v>1456</c:v>
                </c:pt>
                <c:pt idx="40">
                  <c:v>1020</c:v>
                </c:pt>
                <c:pt idx="44">
                  <c:v>1020</c:v>
                </c:pt>
                <c:pt idx="48">
                  <c:v>37512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E-40FB-9041-0136DC18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6747448"/>
        <c:axId val="536742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'[1]COTIZACION ACTIVIDAD'!$I$70:$I$72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PERSONAL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'[1]COTIZACION ACTIVIDAD'!$I$73:$I$122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FDE-40FB-9041-0136DC18D3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ACTIVIDAD'!$J$70:$J$72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PERSONAL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ACTIVIDAD'!$J$73:$J$122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DE-40FB-9041-0136DC18D3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ACTIVIDAD'!$L$70:$L$72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VECES AL AÑO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ACTIVIDAD'!$L$73:$L$122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DE-40FB-9041-0136DC18D3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ACTIVIDAD'!$M$70:$M$72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VECES AL AÑO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ACTIVIDAD'!$M$73:$M$122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DE-40FB-9041-0136DC18D3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ACTIVIDAD'!$O$70:$O$72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COSTO TRABAJO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ACTIVIDAD'!$O$73:$O$122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DE-40FB-9041-0136DC18D3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ACTIVIDAD'!$P$70:$P$72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COSTO TRABAJO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ACTIVIDAD'!$P$73:$P$122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FDE-40FB-9041-0136DC18D34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ACTIVIDAD'!$R$70:$R$72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COSTO TOTAL DEL TRABAJO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ACTIVIDAD'!$R$73:$R$122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FDE-40FB-9041-0136DC18D34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ACTIVIDAD'!$S$70:$S$72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COSTO TOTAL DEL TRABAJO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ACTIVIDAD'!$S$73:$S$122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FDE-40FB-9041-0136DC18D3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ACTIVIDAD'!$U$70:$U$72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IVA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ACTIVIDAD'!$U$73:$U$122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FDE-40FB-9041-0136DC18D34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ACTIVIDAD'!$V$70:$V$72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IVA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ACTIVIDAD'!$V$73:$V$122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FDE-40FB-9041-0136DC18D34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ACTIVIDAD'!$X$70:$X$72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IVA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ACTIVIDAD'!$X$73:$X$122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FDE-40FB-9041-0136DC18D34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ACTIVIDAD'!$Y$70:$Y$72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IVA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ACTIVIDAD'!$Y$73:$Y$122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FDE-40FB-9041-0136DC18D34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ACTIVIDAD'!$AA$70:$AA$72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VENTA AL CLIENTE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ACTIVIDAD'!$AA$73:$AA$122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FDE-40FB-9041-0136DC18D34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ACTIVIDAD'!$AB$70:$AB$72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VENTA AL CLIENTE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ACTIVIDAD'!$AB$73:$AB$122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FDE-40FB-9041-0136DC18D34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ACTIVIDAD'!$AD$70:$AD$72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GANANCIA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ACTIVIDAD'!$AD$73:$AD$122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FDE-40FB-9041-0136DC18D34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ACTIVIDAD'!$AE$70:$AE$72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GANANCIA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ACTIVIDAD'!$AE$73:$AE$122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FDE-40FB-9041-0136DC18D34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ACTIVIDAD'!$AG$70:$AG$72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GANANCIA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ACTIVIDAD'!$AG$73:$AG$122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FDE-40FB-9041-0136DC18D34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ACTIVIDAD'!$AH$70:$AH$72</c15:sqref>
                        </c15:formulaRef>
                      </c:ext>
                    </c:extLst>
                    <c:strCache>
                      <c:ptCount val="3"/>
                      <c:pt idx="0">
                        <c:v>COTIZACION</c:v>
                      </c:pt>
                      <c:pt idx="2">
                        <c:v>GANANCIA 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ACTIVIDAD'!$D$73:$H$122</c15:sqref>
                        </c15:fullRef>
                        <c15:levelRef>
                          <c15:sqref>'[1]COTIZACION ACTIVIDAD'!$D$73:$D$122</c15:sqref>
                        </c15:levelRef>
                        <c15:formulaRef>
                          <c15:sqref>'[1]COTIZACION ACTIVIDAD'!$D$73:$D$122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ACTIVIDAD'!$AH$73:$AH$122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FDE-40FB-9041-0136DC18D34B}"/>
                  </c:ext>
                </c:extLst>
              </c15:ser>
            </c15:filteredBarSeries>
          </c:ext>
        </c:extLst>
      </c:barChart>
      <c:catAx>
        <c:axId val="5367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742856"/>
        <c:crosses val="autoZero"/>
        <c:auto val="1"/>
        <c:lblAlgn val="ctr"/>
        <c:lblOffset val="100"/>
        <c:noMultiLvlLbl val="0"/>
      </c:catAx>
      <c:valAx>
        <c:axId val="5367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7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COTIZACION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'[1]COTIZACION ACTIVIDAD'!$K$130</c:f>
              <c:strCache>
                <c:ptCount val="1"/>
                <c:pt idx="0">
                  <c:v>VECES AL AÑO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ACTIVIDAD'!$D$131:$H$180</c15:sqref>
                  </c15:fullRef>
                  <c15:levelRef>
                    <c15:sqref>'[1]COTIZACION ACTIVIDAD'!$D$131:$D$180</c15:sqref>
                  </c15:levelRef>
                </c:ext>
              </c:extLst>
              <c:f>'[1]COTIZACION ACTIVIDAD'!$D$131:$D$180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ACTIVIDAD'!$K$131:$K$180</c:f>
              <c:numCache>
                <c:formatCode>General</c:formatCode>
                <c:ptCount val="50"/>
                <c:pt idx="0">
                  <c:v>24</c:v>
                </c:pt>
                <c:pt idx="4">
                  <c:v>4</c:v>
                </c:pt>
                <c:pt idx="8">
                  <c:v>3</c:v>
                </c:pt>
                <c:pt idx="12">
                  <c:v>3</c:v>
                </c:pt>
                <c:pt idx="16">
                  <c:v>24</c:v>
                </c:pt>
                <c:pt idx="20">
                  <c:v>12</c:v>
                </c:pt>
                <c:pt idx="24">
                  <c:v>4</c:v>
                </c:pt>
                <c:pt idx="28">
                  <c:v>3</c:v>
                </c:pt>
                <c:pt idx="32">
                  <c:v>2</c:v>
                </c:pt>
                <c:pt idx="36">
                  <c:v>2</c:v>
                </c:pt>
                <c:pt idx="40">
                  <c:v>6</c:v>
                </c:pt>
                <c:pt idx="44">
                  <c:v>6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01E-AB11-0F08B2C391BC}"/>
            </c:ext>
          </c:extLst>
        </c:ser>
        <c:ser>
          <c:idx val="5"/>
          <c:order val="5"/>
          <c:tx>
            <c:strRef>
              <c:f>'[1]COTIZACION ACTIVIDAD'!$N$130</c:f>
              <c:strCache>
                <c:ptCount val="1"/>
                <c:pt idx="0">
                  <c:v>COSTO TOTAL DEL TRABAJO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ACTIVIDAD'!$D$131:$H$180</c15:sqref>
                  </c15:fullRef>
                  <c15:levelRef>
                    <c15:sqref>'[1]COTIZACION ACTIVIDAD'!$D$131:$D$180</c15:sqref>
                  </c15:levelRef>
                </c:ext>
              </c:extLst>
              <c:f>'[1]COTIZACION ACTIVIDAD'!$D$131:$D$180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ACTIVIDAD'!$N$131:$N$180</c:f>
              <c:numCache>
                <c:formatCode>_("$"* #,##0.00_);_("$"* \(#,##0.00\);_("$"* "-"??_);_(@_)</c:formatCode>
                <c:ptCount val="50"/>
                <c:pt idx="0">
                  <c:v>31200</c:v>
                </c:pt>
                <c:pt idx="4">
                  <c:v>9600</c:v>
                </c:pt>
                <c:pt idx="8">
                  <c:v>9600</c:v>
                </c:pt>
                <c:pt idx="12">
                  <c:v>4200</c:v>
                </c:pt>
                <c:pt idx="16">
                  <c:v>12000</c:v>
                </c:pt>
                <c:pt idx="20">
                  <c:v>6000</c:v>
                </c:pt>
                <c:pt idx="24">
                  <c:v>2000</c:v>
                </c:pt>
                <c:pt idx="28">
                  <c:v>3600</c:v>
                </c:pt>
                <c:pt idx="32">
                  <c:v>4200</c:v>
                </c:pt>
                <c:pt idx="36">
                  <c:v>8400</c:v>
                </c:pt>
                <c:pt idx="40">
                  <c:v>3000</c:v>
                </c:pt>
                <c:pt idx="44">
                  <c:v>3000</c:v>
                </c:pt>
                <c:pt idx="48">
                  <c:v>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2-401E-AB11-0F08B2C391BC}"/>
            </c:ext>
          </c:extLst>
        </c:ser>
        <c:ser>
          <c:idx val="8"/>
          <c:order val="8"/>
          <c:tx>
            <c:strRef>
              <c:f>'[1]COTIZACION ACTIVIDAD'!$Q$130</c:f>
              <c:strCache>
                <c:ptCount val="1"/>
                <c:pt idx="0">
                  <c:v>IVA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ACTIVIDAD'!$D$131:$H$180</c15:sqref>
                  </c15:fullRef>
                  <c15:levelRef>
                    <c15:sqref>'[1]COTIZACION ACTIVIDAD'!$D$131:$D$180</c15:sqref>
                  </c15:levelRef>
                </c:ext>
              </c:extLst>
              <c:f>'[1]COTIZACION ACTIVIDAD'!$D$131:$D$180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ACTIVIDAD'!$Q$131:$Q$180</c:f>
              <c:numCache>
                <c:formatCode>_("$"* #,##0.00_);_("$"* \(#,##0.00\);_("$"* "-"??_);_(@_)</c:formatCode>
                <c:ptCount val="50"/>
                <c:pt idx="0">
                  <c:v>4992</c:v>
                </c:pt>
                <c:pt idx="4">
                  <c:v>1536</c:v>
                </c:pt>
                <c:pt idx="8">
                  <c:v>1536</c:v>
                </c:pt>
                <c:pt idx="12">
                  <c:v>672</c:v>
                </c:pt>
                <c:pt idx="16">
                  <c:v>1920</c:v>
                </c:pt>
                <c:pt idx="20">
                  <c:v>960</c:v>
                </c:pt>
                <c:pt idx="24">
                  <c:v>320</c:v>
                </c:pt>
                <c:pt idx="28">
                  <c:v>576</c:v>
                </c:pt>
                <c:pt idx="32">
                  <c:v>672</c:v>
                </c:pt>
                <c:pt idx="36">
                  <c:v>1344</c:v>
                </c:pt>
                <c:pt idx="40">
                  <c:v>480</c:v>
                </c:pt>
                <c:pt idx="44">
                  <c:v>480</c:v>
                </c:pt>
                <c:pt idx="48">
                  <c:v>15488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2-401E-AB11-0F08B2C391BC}"/>
            </c:ext>
          </c:extLst>
        </c:ser>
        <c:ser>
          <c:idx val="11"/>
          <c:order val="11"/>
          <c:tx>
            <c:strRef>
              <c:f>'[1]COTIZACION ACTIVIDAD'!$T$130</c:f>
              <c:strCache>
                <c:ptCount val="1"/>
                <c:pt idx="0">
                  <c:v>VENTA AL CLIENTE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ACTIVIDAD'!$D$131:$H$180</c15:sqref>
                  </c15:fullRef>
                  <c15:levelRef>
                    <c15:sqref>'[1]COTIZACION ACTIVIDAD'!$D$131:$D$180</c15:sqref>
                  </c15:levelRef>
                </c:ext>
              </c:extLst>
              <c:f>'[1]COTIZACION ACTIVIDAD'!$D$131:$D$180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ACTIVIDAD'!$T$131:$T$180</c:f>
              <c:numCache>
                <c:formatCode>_("$"* #,##0.00_);_("$"* \(#,##0.00\);_("$"* "-"??_);_(@_)</c:formatCode>
                <c:ptCount val="50"/>
                <c:pt idx="0">
                  <c:v>52800</c:v>
                </c:pt>
                <c:pt idx="4">
                  <c:v>13600</c:v>
                </c:pt>
                <c:pt idx="8">
                  <c:v>12900</c:v>
                </c:pt>
                <c:pt idx="12">
                  <c:v>8100</c:v>
                </c:pt>
                <c:pt idx="16">
                  <c:v>18000</c:v>
                </c:pt>
                <c:pt idx="20">
                  <c:v>9000</c:v>
                </c:pt>
                <c:pt idx="24">
                  <c:v>3000</c:v>
                </c:pt>
                <c:pt idx="28">
                  <c:v>6000</c:v>
                </c:pt>
                <c:pt idx="32">
                  <c:v>6200</c:v>
                </c:pt>
                <c:pt idx="36">
                  <c:v>11200</c:v>
                </c:pt>
                <c:pt idx="40">
                  <c:v>4500</c:v>
                </c:pt>
                <c:pt idx="44">
                  <c:v>4500</c:v>
                </c:pt>
                <c:pt idx="48">
                  <c:v>149800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2-401E-AB11-0F08B2C391BC}"/>
            </c:ext>
          </c:extLst>
        </c:ser>
        <c:ser>
          <c:idx val="14"/>
          <c:order val="14"/>
          <c:tx>
            <c:strRef>
              <c:f>'[1]COTIZACION ACTIVIDAD'!$W$130</c:f>
              <c:strCache>
                <c:ptCount val="1"/>
                <c:pt idx="0">
                  <c:v>GANANCIA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'[1]COTIZACION ACTIVIDAD'!$D$131:$H$180</c15:sqref>
                  </c15:fullRef>
                  <c15:levelRef>
                    <c15:sqref>'[1]COTIZACION ACTIVIDAD'!$D$131:$D$180</c15:sqref>
                  </c15:levelRef>
                </c:ext>
              </c:extLst>
              <c:f>'[1]COTIZACION ACTIVIDAD'!$D$131:$D$180</c:f>
              <c:strCache>
                <c:ptCount val="45"/>
                <c:pt idx="0">
                  <c:v>LIMPIEZA</c:v>
                </c:pt>
                <c:pt idx="4">
                  <c:v>CAMBIO DE ACEITE</c:v>
                </c:pt>
                <c:pt idx="8">
                  <c:v>CAMBIO DE FILTROS</c:v>
                </c:pt>
                <c:pt idx="12">
                  <c:v>AJUSTE DE PIEZAS</c:v>
                </c:pt>
                <c:pt idx="16">
                  <c:v>REVISION DE NIVELES</c:v>
                </c:pt>
                <c:pt idx="20">
                  <c:v>CHEQUEO DE TEMPERATURAS</c:v>
                </c:pt>
                <c:pt idx="24">
                  <c:v>CHEQUEO DE VIBRACIONES</c:v>
                </c:pt>
                <c:pt idx="28">
                  <c:v>CAMBIO DE REFRIGERANTE</c:v>
                </c:pt>
                <c:pt idx="32">
                  <c:v>CAMBIO DE BANDAS</c:v>
                </c:pt>
                <c:pt idx="36">
                  <c:v>CAMBIO DE JUNTAS</c:v>
                </c:pt>
                <c:pt idx="40">
                  <c:v>BATERIA</c:v>
                </c:pt>
                <c:pt idx="44">
                  <c:v>MARCHA</c:v>
                </c:pt>
              </c:strCache>
            </c:strRef>
          </c:cat>
          <c:val>
            <c:numRef>
              <c:f>'[1]COTIZACION ACTIVIDAD'!$W$131:$W$180</c:f>
              <c:numCache>
                <c:formatCode>_("$"* #,##0.00_);_("$"* \(#,##0.00\);_("$"* "-"??_);_(@_)</c:formatCode>
                <c:ptCount val="50"/>
                <c:pt idx="0">
                  <c:v>16608</c:v>
                </c:pt>
                <c:pt idx="4">
                  <c:v>2464</c:v>
                </c:pt>
                <c:pt idx="8">
                  <c:v>1764</c:v>
                </c:pt>
                <c:pt idx="12">
                  <c:v>3228</c:v>
                </c:pt>
                <c:pt idx="16">
                  <c:v>4080</c:v>
                </c:pt>
                <c:pt idx="20">
                  <c:v>2040</c:v>
                </c:pt>
                <c:pt idx="24">
                  <c:v>680</c:v>
                </c:pt>
                <c:pt idx="28">
                  <c:v>1824</c:v>
                </c:pt>
                <c:pt idx="32">
                  <c:v>1328</c:v>
                </c:pt>
                <c:pt idx="36">
                  <c:v>1456</c:v>
                </c:pt>
                <c:pt idx="40">
                  <c:v>1020</c:v>
                </c:pt>
                <c:pt idx="44">
                  <c:v>1020</c:v>
                </c:pt>
                <c:pt idx="48">
                  <c:v>37512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2-401E-AB11-0F08B2C3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039392"/>
        <c:axId val="602041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'[1]COTIZACION ACTIVIDAD'!$I$130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'[1]COTIZACION ACTIVIDAD'!$I$131:$I$180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F22-401E-AB11-0F08B2C391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ACTIVIDAD'!$J$130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ACTIVIDAD'!$J$131:$J$180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22-401E-AB11-0F08B2C391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ACTIVIDAD'!$L$130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ACTIVIDAD'!$L$131:$L$180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22-401E-AB11-0F08B2C391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ACTIVIDAD'!$M$131:$M$180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22-401E-AB11-0F08B2C391B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ACTIVIDAD'!$O$131:$O$180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22-401E-AB11-0F08B2C391B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ACTIVIDAD'!$P$131:$P$180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22-401E-AB11-0F08B2C391B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ACTIVIDAD'!$R$131:$R$180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22-401E-AB11-0F08B2C391B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ACTIVIDAD'!$S$131:$S$180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F22-401E-AB11-0F08B2C391B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ACTIVIDAD'!$U$131:$U$180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F22-401E-AB11-0F08B2C391B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ACTIVIDAD'!$V$131:$V$180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F22-401E-AB11-0F08B2C391B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ACTIVIDAD'!$X$131:$X$180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F22-401E-AB11-0F08B2C391B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ACTIVIDAD'!$Y$130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'[1]COTIZACION ACTIVIDAD'!$D$131:$H$180</c15:sqref>
                        </c15:fullRef>
                        <c15:levelRef>
                          <c15:sqref>'[1]COTIZACION ACTIVIDAD'!$D$131:$D$180</c15:sqref>
                        </c15:levelRef>
                        <c15:formulaRef>
                          <c15:sqref>'[1]COTIZACION ACTIVIDAD'!$D$131:$D$180</c15:sqref>
                        </c15:formulaRef>
                      </c:ext>
                    </c:extLst>
                    <c:strCache>
                      <c:ptCount val="45"/>
                      <c:pt idx="0">
                        <c:v>LIMPIEZA</c:v>
                      </c:pt>
                      <c:pt idx="4">
                        <c:v>CAMBIO DE ACEITE</c:v>
                      </c:pt>
                      <c:pt idx="8">
                        <c:v>CAMBIO DE FILTROS</c:v>
                      </c:pt>
                      <c:pt idx="12">
                        <c:v>AJUSTE DE PIEZAS</c:v>
                      </c:pt>
                      <c:pt idx="16">
                        <c:v>REVISION DE NIVELES</c:v>
                      </c:pt>
                      <c:pt idx="20">
                        <c:v>CHEQUEO DE TEMPERATURAS</c:v>
                      </c:pt>
                      <c:pt idx="24">
                        <c:v>CHEQUEO DE VIBRACIONES</c:v>
                      </c:pt>
                      <c:pt idx="28">
                        <c:v>CAMBIO DE REFRIGERANTE</c:v>
                      </c:pt>
                      <c:pt idx="32">
                        <c:v>CAMBIO DE BANDAS</c:v>
                      </c:pt>
                      <c:pt idx="36">
                        <c:v>CAMBIO DE JUNTAS</c:v>
                      </c:pt>
                      <c:pt idx="40">
                        <c:v>BATERIA</c:v>
                      </c:pt>
                      <c:pt idx="44">
                        <c:v>MARCHA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'[1]COTIZACION ACTIVIDAD'!$Y$131:$Y$180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F22-401E-AB11-0F08B2C391BC}"/>
                  </c:ext>
                </c:extLst>
              </c15:ser>
            </c15:filteredBarSeries>
          </c:ext>
        </c:extLst>
      </c:barChart>
      <c:catAx>
        <c:axId val="602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041688"/>
        <c:crosses val="autoZero"/>
        <c:auto val="1"/>
        <c:lblAlgn val="ctr"/>
        <c:lblOffset val="100"/>
        <c:noMultiLvlLbl val="0"/>
      </c:catAx>
      <c:valAx>
        <c:axId val="6020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761999</xdr:colOff>
      <xdr:row>7</xdr:row>
      <xdr:rowOff>9525</xdr:rowOff>
    </xdr:from>
    <xdr:to>
      <xdr:col>108</xdr:col>
      <xdr:colOff>0</xdr:colOff>
      <xdr:row>54</xdr:row>
      <xdr:rowOff>174625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105</xdr:col>
      <xdr:colOff>571500</xdr:colOff>
      <xdr:row>49</xdr:row>
      <xdr:rowOff>158750</xdr:rowOff>
    </xdr:from>
    <xdr:ext cx="1101648" cy="264560"/>
    <xdr:sp macro="" textlink="">
      <xdr:nvSpPr>
        <xdr:cNvPr id="3" name="CuadroTexto 2"/>
        <xdr:cNvSpPr txBox="1"/>
      </xdr:nvSpPr>
      <xdr:spPr>
        <a:xfrm>
          <a:off x="80581500" y="10264775"/>
          <a:ext cx="1101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TOTAL</a:t>
          </a:r>
          <a:r>
            <a:rPr lang="es-MX" sz="1100" baseline="0">
              <a:solidFill>
                <a:schemeClr val="bg1"/>
              </a:solidFill>
            </a:rPr>
            <a:t> NOMINA</a:t>
          </a:r>
          <a:endParaRPr lang="es-MX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19049</xdr:colOff>
      <xdr:row>6</xdr:row>
      <xdr:rowOff>4761</xdr:rowOff>
    </xdr:from>
    <xdr:to>
      <xdr:col>54</xdr:col>
      <xdr:colOff>714374</xdr:colOff>
      <xdr:row>58</xdr:row>
      <xdr:rowOff>166686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67</xdr:row>
      <xdr:rowOff>19050</xdr:rowOff>
    </xdr:from>
    <xdr:to>
      <xdr:col>66</xdr:col>
      <xdr:colOff>723900</xdr:colOff>
      <xdr:row>120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23813</xdr:colOff>
      <xdr:row>125</xdr:row>
      <xdr:rowOff>33337</xdr:rowOff>
    </xdr:from>
    <xdr:to>
      <xdr:col>63</xdr:col>
      <xdr:colOff>738187</xdr:colOff>
      <xdr:row>177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62</xdr:col>
      <xdr:colOff>309562</xdr:colOff>
      <xdr:row>174</xdr:row>
      <xdr:rowOff>166686</xdr:rowOff>
    </xdr:from>
    <xdr:ext cx="857250" cy="452437"/>
    <xdr:sp macro="" textlink="">
      <xdr:nvSpPr>
        <xdr:cNvPr id="5" name="CuadroTexto 4"/>
        <xdr:cNvSpPr txBox="1"/>
      </xdr:nvSpPr>
      <xdr:spPr>
        <a:xfrm>
          <a:off x="47553562" y="34132836"/>
          <a:ext cx="857250" cy="452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>
              <a:solidFill>
                <a:schemeClr val="bg1"/>
              </a:solidFill>
            </a:rPr>
            <a:t>TOTAL</a:t>
          </a:r>
        </a:p>
      </xdr:txBody>
    </xdr:sp>
    <xdr:clientData/>
  </xdr:oneCellAnchor>
  <xdr:oneCellAnchor>
    <xdr:from>
      <xdr:col>65</xdr:col>
      <xdr:colOff>428625</xdr:colOff>
      <xdr:row>117</xdr:row>
      <xdr:rowOff>0</xdr:rowOff>
    </xdr:from>
    <xdr:ext cx="857250" cy="452437"/>
    <xdr:sp macro="" textlink="">
      <xdr:nvSpPr>
        <xdr:cNvPr id="6" name="CuadroTexto 5"/>
        <xdr:cNvSpPr txBox="1"/>
      </xdr:nvSpPr>
      <xdr:spPr>
        <a:xfrm>
          <a:off x="49958625" y="22955250"/>
          <a:ext cx="857250" cy="452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>
              <a:solidFill>
                <a:schemeClr val="bg1"/>
              </a:solidFill>
            </a:rPr>
            <a:t>TOTAL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TIVIDADES%20UNIVERSIDAD\PLAN%20DE%20MANTENIMIENTO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ZACION%20ACTIVIDA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DE PRESENTACION"/>
      <sheetName val="INTRODUCCION"/>
      <sheetName val="CRONOGRAMA DE ACTIVIDADES"/>
      <sheetName val="DESCRIPCION DE ACTIVIDADES"/>
      <sheetName val="PROCEDIMIENTOS"/>
      <sheetName val="PERSONAL QUE INTERVIENE"/>
      <sheetName val="FICHA TECNICA"/>
      <sheetName val="COMPONENTES DEL EQUIPO"/>
      <sheetName val="REFACCIONES"/>
      <sheetName val="HERRAMIENTAS"/>
      <sheetName val="PROCEDIMIENTOS DE SEGURIDAD"/>
      <sheetName val="ORDEN DE SERVICIO"/>
      <sheetName val="ORDEN DE TRABAJO"/>
      <sheetName val="BITACORA"/>
      <sheetName val="COTIZACION"/>
      <sheetName val="COTIZACION A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BK14" t="str">
            <v>CANTIDAD EMPLEADOS</v>
          </cell>
          <cell r="BO14" t="str">
            <v>DIAS LABORADOS</v>
          </cell>
          <cell r="BS14" t="str">
            <v>SALARIO SEMANAL</v>
          </cell>
          <cell r="BW14" t="str">
            <v>TOTAL INDIVIDUAL</v>
          </cell>
          <cell r="CA14" t="str">
            <v>TOTAL</v>
          </cell>
        </row>
        <row r="16">
          <cell r="BG16" t="str">
            <v>AYUDANTE</v>
          </cell>
          <cell r="BK16">
            <v>9</v>
          </cell>
          <cell r="BO16">
            <v>6</v>
          </cell>
          <cell r="BS16">
            <v>1700</v>
          </cell>
          <cell r="BW16">
            <v>1700</v>
          </cell>
          <cell r="CA16">
            <v>10200</v>
          </cell>
        </row>
        <row r="18">
          <cell r="BG18" t="str">
            <v xml:space="preserve"> MAESTRO MECANICO</v>
          </cell>
          <cell r="BK18">
            <v>4</v>
          </cell>
          <cell r="BO18">
            <v>6</v>
          </cell>
          <cell r="BS18">
            <v>2500</v>
          </cell>
          <cell r="BW18">
            <v>2500</v>
          </cell>
          <cell r="CA18">
            <v>15000</v>
          </cell>
        </row>
        <row r="20">
          <cell r="BG20" t="str">
            <v>TECNICO ELECTRICO</v>
          </cell>
          <cell r="BK20">
            <v>4</v>
          </cell>
          <cell r="BO20">
            <v>6</v>
          </cell>
          <cell r="BS20">
            <v>3000</v>
          </cell>
          <cell r="BW20">
            <v>3000</v>
          </cell>
          <cell r="CA20">
            <v>18000</v>
          </cell>
        </row>
        <row r="22">
          <cell r="BG22" t="str">
            <v>SOLDADOR</v>
          </cell>
          <cell r="BK22">
            <v>5</v>
          </cell>
          <cell r="BO22">
            <v>6</v>
          </cell>
          <cell r="BS22">
            <v>3600</v>
          </cell>
          <cell r="BW22">
            <v>3600</v>
          </cell>
          <cell r="CA22">
            <v>21600</v>
          </cell>
        </row>
        <row r="24">
          <cell r="BG24" t="str">
            <v>OPERADOR</v>
          </cell>
          <cell r="BK24">
            <v>3</v>
          </cell>
          <cell r="BO24">
            <v>6</v>
          </cell>
          <cell r="BS24">
            <v>5500</v>
          </cell>
          <cell r="BW24">
            <v>5500</v>
          </cell>
          <cell r="CA24">
            <v>33000</v>
          </cell>
        </row>
        <row r="26">
          <cell r="BG26" t="str">
            <v>JEFE DE MANTENIMIENTO</v>
          </cell>
          <cell r="BK26">
            <v>2</v>
          </cell>
          <cell r="BO26">
            <v>6</v>
          </cell>
          <cell r="BS26">
            <v>10000</v>
          </cell>
          <cell r="BW26">
            <v>10000</v>
          </cell>
          <cell r="CA26">
            <v>60000</v>
          </cell>
        </row>
        <row r="28">
          <cell r="BG28" t="str">
            <v>TOTAL</v>
          </cell>
          <cell r="BK28">
            <v>27</v>
          </cell>
          <cell r="BO28">
            <v>6</v>
          </cell>
          <cell r="BS28">
            <v>26300</v>
          </cell>
          <cell r="BW28">
            <v>26300</v>
          </cell>
        </row>
        <row r="32">
          <cell r="BW32" t="str">
            <v>TOTAL NOMINA</v>
          </cell>
          <cell r="CA32">
            <v>147600</v>
          </cell>
        </row>
      </sheetData>
      <sheetData sheetId="15">
        <row r="11">
          <cell r="Q11" t="str">
            <v>COSTO TRABAJO</v>
          </cell>
          <cell r="T11" t="str">
            <v>IVA</v>
          </cell>
          <cell r="W11" t="str">
            <v>VENTA AL CLIENTE</v>
          </cell>
          <cell r="Z11" t="str">
            <v>GANANCIA</v>
          </cell>
        </row>
        <row r="12">
          <cell r="D12" t="str">
            <v>LIMPIEZA</v>
          </cell>
          <cell r="H12" t="str">
            <v>1 AYUDANTE</v>
          </cell>
          <cell r="K12" t="str">
            <v>GUANTES, BOTAS, OVEROL, LENTES, CASCO, TRAPOS, CEPILLO DE ALAMBRE, TINNER, GASOLINA BLANCA, ACIDO MURIATICO, DESARADOR PLANO Y DESARMADOR DE ESTRELLA</v>
          </cell>
          <cell r="Q12">
            <v>1300</v>
          </cell>
          <cell r="T12">
            <v>208</v>
          </cell>
          <cell r="W12">
            <v>2200</v>
          </cell>
          <cell r="Z12">
            <v>-692</v>
          </cell>
        </row>
        <row r="16">
          <cell r="D16" t="str">
            <v>CAMBIO DE ACEITE</v>
          </cell>
          <cell r="H16" t="str">
            <v>1 MAESTRO MECANICO</v>
          </cell>
          <cell r="K16" t="str">
            <v>GUANTES, BOTAS, OVEROL, LENTES, CASCO, TRAPOS,  ACEITE, FILTRO DE ACEITE, LLAVE TORX, LLAVE ALLEN, LLLAVE PERICA, DESARMADOR PLANO Y DESARMADOR DE ESTRELLA</v>
          </cell>
          <cell r="Q16">
            <v>2400</v>
          </cell>
          <cell r="T16">
            <v>384</v>
          </cell>
          <cell r="W16">
            <v>3400</v>
          </cell>
          <cell r="Z16">
            <v>-616</v>
          </cell>
        </row>
        <row r="20">
          <cell r="D20" t="str">
            <v>CAMBIO DE FILTROS</v>
          </cell>
          <cell r="H20" t="str">
            <v>1 MAESTRO MECANICO</v>
          </cell>
          <cell r="K20" t="str">
            <v>GUANTES, BOTAS, OVEROL, LENTES, CASCO,FILTRO DE AIRE, PINZA DE PRESION, LLAVE ALLEN , LLAVE TORX, TRAPOS</v>
          </cell>
          <cell r="Q20">
            <v>3200</v>
          </cell>
          <cell r="T20">
            <v>512</v>
          </cell>
          <cell r="W20">
            <v>4300</v>
          </cell>
          <cell r="Z20">
            <v>-588</v>
          </cell>
        </row>
        <row r="24">
          <cell r="D24" t="str">
            <v>AJUSTE DE PIEZAS</v>
          </cell>
          <cell r="H24" t="str">
            <v>1 AYUDANTE</v>
          </cell>
          <cell r="K24" t="str">
            <v>GUANTES, BOTAS, OVEROL, LENTES, CASCO,  LLAVE PERICA, LLAVE ALLEN, LLAVE TORX, PINZA DE PRESION, LLAVE STILSON,  DESARMADOR PLANO, DESARMADOR DE ESTRELLA, MATRACA CON DADOS</v>
          </cell>
          <cell r="Q24">
            <v>1400</v>
          </cell>
          <cell r="T24">
            <v>224</v>
          </cell>
          <cell r="W24">
            <v>2700</v>
          </cell>
          <cell r="Z24">
            <v>-1076</v>
          </cell>
        </row>
        <row r="28">
          <cell r="D28" t="str">
            <v>REVISION DE NIVELES</v>
          </cell>
          <cell r="H28" t="str">
            <v>1 AYUDANTE</v>
          </cell>
          <cell r="K28" t="str">
            <v>GUANTES, BOTAS, OVEROL, LENTES, CASCO, BAYONETA</v>
          </cell>
          <cell r="Q28">
            <v>500</v>
          </cell>
          <cell r="T28">
            <v>80</v>
          </cell>
          <cell r="W28">
            <v>750</v>
          </cell>
          <cell r="Z28">
            <v>-170</v>
          </cell>
        </row>
        <row r="32">
          <cell r="D32" t="str">
            <v>CHEQUEO DE TEMPERATURAS</v>
          </cell>
          <cell r="H32" t="str">
            <v>1 AYUDANTE</v>
          </cell>
          <cell r="K32" t="str">
            <v>GUANTES, BOTAS, OVEROL, LENTES, CASCO,,</v>
          </cell>
          <cell r="Q32">
            <v>500</v>
          </cell>
          <cell r="T32">
            <v>80</v>
          </cell>
          <cell r="W32">
            <v>750</v>
          </cell>
          <cell r="Z32">
            <v>-170</v>
          </cell>
        </row>
        <row r="36">
          <cell r="D36" t="str">
            <v>CHEQUEO DE VIBRACIONES</v>
          </cell>
          <cell r="H36" t="str">
            <v>1 AYUDANTE</v>
          </cell>
          <cell r="K36" t="str">
            <v>GUANTES, BOTAS, OVEROL, LENTES, CASCO,,</v>
          </cell>
          <cell r="Q36">
            <v>500</v>
          </cell>
          <cell r="T36">
            <v>80</v>
          </cell>
          <cell r="W36">
            <v>750</v>
          </cell>
          <cell r="Z36">
            <v>-170</v>
          </cell>
        </row>
        <row r="40">
          <cell r="D40" t="str">
            <v>CAMBIO DE REFRIGERANTE</v>
          </cell>
          <cell r="H40" t="str">
            <v>1 AYUDANTE</v>
          </cell>
          <cell r="K40" t="str">
            <v>GUANTES, BOTAS, OVEROL, LENTES, CASCO, ANTICONGELANTE, BAYONETA,  DESARMADOR DE ESTRELLA Y DESARMADOR PLANO</v>
          </cell>
          <cell r="Q40">
            <v>1200</v>
          </cell>
          <cell r="T40">
            <v>192</v>
          </cell>
          <cell r="W40">
            <v>2000</v>
          </cell>
          <cell r="Z40">
            <v>-608</v>
          </cell>
        </row>
        <row r="44">
          <cell r="D44" t="str">
            <v>CAMBIO DE BANDAS</v>
          </cell>
          <cell r="H44" t="str">
            <v>1 MAESTRO MECANICO                                          1 AYUDANTE</v>
          </cell>
          <cell r="K44" t="str">
            <v>GUANTES, BOTAS, OVEROL, LENTES, CASCO, BANDAS, POLEAS, DESARMADOR PLANO Y DESARMADOR DE ESTRELLA</v>
          </cell>
          <cell r="Q44">
            <v>2100</v>
          </cell>
          <cell r="T44">
            <v>336</v>
          </cell>
          <cell r="W44">
            <v>3100</v>
          </cell>
          <cell r="Z44">
            <v>-664</v>
          </cell>
        </row>
        <row r="48">
          <cell r="D48" t="str">
            <v>CAMBIO DE JUNTAS</v>
          </cell>
          <cell r="H48" t="str">
            <v>1 MAESTRO MECANICO                                          1 AYUDANTE</v>
          </cell>
          <cell r="K48" t="str">
            <v>GUANTES, BOTAS, OVEROL, LENTES, CASCO,  LLAVE PERICA, LLAVE ALLEN, LLAVE TORX, PINZA DE PRESION, LLAVE STILSON,  DESARMADOR PLANO, DESARMADOR DE ESTRELLA, MATRACA CON DADOS</v>
          </cell>
          <cell r="Q48">
            <v>4200</v>
          </cell>
          <cell r="T48">
            <v>672</v>
          </cell>
          <cell r="W48">
            <v>5600</v>
          </cell>
          <cell r="Z48">
            <v>-728</v>
          </cell>
        </row>
        <row r="52">
          <cell r="D52" t="str">
            <v>BATERIA</v>
          </cell>
          <cell r="H52" t="str">
            <v>1 TECNICO ELECTRICO</v>
          </cell>
          <cell r="K52" t="str">
            <v>GUANTES, BOTAS, OVEROL, LENTES, CASCO, MULTIMETRO</v>
          </cell>
          <cell r="Q52">
            <v>500</v>
          </cell>
          <cell r="T52">
            <v>80</v>
          </cell>
          <cell r="W52">
            <v>750</v>
          </cell>
          <cell r="Z52">
            <v>-170</v>
          </cell>
        </row>
        <row r="56">
          <cell r="D56" t="str">
            <v>MARCHA</v>
          </cell>
          <cell r="H56" t="str">
            <v>1 TECNICO ELECTRICO</v>
          </cell>
          <cell r="K56" t="str">
            <v>GUANTES, BOTAS, OVEROL, LENTES, CASCO, MULTIMETRO</v>
          </cell>
          <cell r="Q56">
            <v>500</v>
          </cell>
          <cell r="T56">
            <v>80</v>
          </cell>
          <cell r="W56">
            <v>750</v>
          </cell>
          <cell r="Z56">
            <v>-170</v>
          </cell>
        </row>
        <row r="60">
          <cell r="K60" t="str">
            <v>TOTAL</v>
          </cell>
          <cell r="Q60">
            <v>18300</v>
          </cell>
          <cell r="T60">
            <v>2928</v>
          </cell>
          <cell r="W60">
            <v>27050</v>
          </cell>
          <cell r="Z60">
            <v>-5822</v>
          </cell>
        </row>
        <row r="72">
          <cell r="K72" t="str">
            <v>VECES AL AÑO</v>
          </cell>
          <cell r="N72" t="str">
            <v>COSTO TRABAJO</v>
          </cell>
          <cell r="Q72" t="str">
            <v>COSTO TOTAL DEL TRABAJO</v>
          </cell>
          <cell r="T72" t="str">
            <v>IVA</v>
          </cell>
          <cell r="W72" t="str">
            <v>IVA TOTAL</v>
          </cell>
          <cell r="Z72" t="str">
            <v>VENTA AL CLIENTE</v>
          </cell>
          <cell r="AC72" t="str">
            <v>GANANCIA</v>
          </cell>
          <cell r="AF72" t="str">
            <v>GANANCIA TOTAL</v>
          </cell>
        </row>
        <row r="73">
          <cell r="D73" t="str">
            <v>LIMPIEZA</v>
          </cell>
          <cell r="H73" t="str">
            <v>1 AYUDANTE</v>
          </cell>
          <cell r="K73">
            <v>24</v>
          </cell>
          <cell r="N73">
            <v>1300</v>
          </cell>
          <cell r="Q73">
            <v>31200</v>
          </cell>
          <cell r="T73">
            <v>208</v>
          </cell>
          <cell r="W73">
            <v>4992</v>
          </cell>
          <cell r="Z73">
            <v>2200</v>
          </cell>
          <cell r="AC73">
            <v>692</v>
          </cell>
          <cell r="AF73">
            <v>16608</v>
          </cell>
        </row>
        <row r="77">
          <cell r="D77" t="str">
            <v>CAMBIO DE ACEITE</v>
          </cell>
          <cell r="H77" t="str">
            <v>1 MAESTRO MECANICO</v>
          </cell>
          <cell r="K77">
            <v>4</v>
          </cell>
          <cell r="N77">
            <v>2400</v>
          </cell>
          <cell r="Q77">
            <v>9600</v>
          </cell>
          <cell r="T77">
            <v>384</v>
          </cell>
          <cell r="W77">
            <v>1536</v>
          </cell>
          <cell r="Z77">
            <v>3400</v>
          </cell>
          <cell r="AC77">
            <v>616</v>
          </cell>
          <cell r="AF77">
            <v>2464</v>
          </cell>
        </row>
        <row r="81">
          <cell r="D81" t="str">
            <v>CAMBIO DE FILTROS</v>
          </cell>
          <cell r="H81" t="str">
            <v>1 MAESTRO MECANICO</v>
          </cell>
          <cell r="K81">
            <v>3</v>
          </cell>
          <cell r="N81">
            <v>3200</v>
          </cell>
          <cell r="Q81">
            <v>9600</v>
          </cell>
          <cell r="T81">
            <v>512</v>
          </cell>
          <cell r="W81">
            <v>1536</v>
          </cell>
          <cell r="Z81">
            <v>4300</v>
          </cell>
          <cell r="AC81">
            <v>588</v>
          </cell>
          <cell r="AF81">
            <v>1764</v>
          </cell>
        </row>
        <row r="85">
          <cell r="D85" t="str">
            <v>AJUSTE DE PIEZAS</v>
          </cell>
          <cell r="H85" t="str">
            <v>1 AYUDANTE</v>
          </cell>
          <cell r="K85">
            <v>3</v>
          </cell>
          <cell r="N85">
            <v>1400</v>
          </cell>
          <cell r="Q85">
            <v>4200</v>
          </cell>
          <cell r="T85">
            <v>224</v>
          </cell>
          <cell r="W85">
            <v>672</v>
          </cell>
          <cell r="Z85">
            <v>2700</v>
          </cell>
          <cell r="AC85">
            <v>1076</v>
          </cell>
          <cell r="AF85">
            <v>3228</v>
          </cell>
        </row>
        <row r="89">
          <cell r="D89" t="str">
            <v>REVISION DE NIVELES</v>
          </cell>
          <cell r="H89" t="str">
            <v>1 AYUDANTE</v>
          </cell>
          <cell r="K89">
            <v>24</v>
          </cell>
          <cell r="N89">
            <v>500</v>
          </cell>
          <cell r="Q89">
            <v>12000</v>
          </cell>
          <cell r="T89">
            <v>80</v>
          </cell>
          <cell r="W89">
            <v>1920</v>
          </cell>
          <cell r="Z89">
            <v>750</v>
          </cell>
          <cell r="AC89">
            <v>170</v>
          </cell>
          <cell r="AF89">
            <v>4080</v>
          </cell>
        </row>
        <row r="93">
          <cell r="D93" t="str">
            <v>CHEQUEO DE TEMPERATURAS</v>
          </cell>
          <cell r="H93" t="str">
            <v>1 AYUDANTE</v>
          </cell>
          <cell r="K93">
            <v>12</v>
          </cell>
          <cell r="N93">
            <v>500</v>
          </cell>
          <cell r="Q93">
            <v>6000</v>
          </cell>
          <cell r="T93">
            <v>80</v>
          </cell>
          <cell r="W93">
            <v>960</v>
          </cell>
          <cell r="Z93">
            <v>750</v>
          </cell>
          <cell r="AC93">
            <v>170</v>
          </cell>
          <cell r="AF93">
            <v>2040</v>
          </cell>
        </row>
        <row r="97">
          <cell r="D97" t="str">
            <v>CHEQUEO DE VIBRACIONES</v>
          </cell>
          <cell r="H97" t="str">
            <v>1 AYUDANTE</v>
          </cell>
          <cell r="K97">
            <v>4</v>
          </cell>
          <cell r="N97">
            <v>500</v>
          </cell>
          <cell r="Q97">
            <v>2000</v>
          </cell>
          <cell r="T97">
            <v>80</v>
          </cell>
          <cell r="W97">
            <v>320</v>
          </cell>
          <cell r="Z97">
            <v>750</v>
          </cell>
          <cell r="AC97">
            <v>170</v>
          </cell>
          <cell r="AF97">
            <v>680</v>
          </cell>
        </row>
        <row r="101">
          <cell r="D101" t="str">
            <v>CAMBIO DE REFRIGERANTE</v>
          </cell>
          <cell r="H101" t="str">
            <v>1 AYUDANTE</v>
          </cell>
          <cell r="K101">
            <v>3</v>
          </cell>
          <cell r="N101">
            <v>1200</v>
          </cell>
          <cell r="Q101">
            <v>3600</v>
          </cell>
          <cell r="T101">
            <v>192</v>
          </cell>
          <cell r="W101">
            <v>576</v>
          </cell>
          <cell r="Z101">
            <v>2000</v>
          </cell>
          <cell r="AC101">
            <v>608</v>
          </cell>
          <cell r="AF101">
            <v>1824</v>
          </cell>
        </row>
        <row r="105">
          <cell r="D105" t="str">
            <v>CAMBIO DE BANDAS</v>
          </cell>
          <cell r="H105" t="str">
            <v>1 MAESTRO MECANICO                                          1 AYUDANTE</v>
          </cell>
          <cell r="K105">
            <v>2</v>
          </cell>
          <cell r="N105">
            <v>2100</v>
          </cell>
          <cell r="Q105">
            <v>4200</v>
          </cell>
          <cell r="T105">
            <v>336</v>
          </cell>
          <cell r="W105">
            <v>672</v>
          </cell>
          <cell r="Z105">
            <v>3100</v>
          </cell>
          <cell r="AC105">
            <v>664</v>
          </cell>
          <cell r="AF105">
            <v>1328</v>
          </cell>
        </row>
        <row r="109">
          <cell r="D109" t="str">
            <v>CAMBIO DE JUNTAS</v>
          </cell>
          <cell r="H109" t="str">
            <v>1 MAESTRO MECANICO                                          1 AYUDANTE</v>
          </cell>
          <cell r="K109">
            <v>2</v>
          </cell>
          <cell r="N109">
            <v>4200</v>
          </cell>
          <cell r="Q109">
            <v>8400</v>
          </cell>
          <cell r="T109">
            <v>672</v>
          </cell>
          <cell r="W109">
            <v>1344</v>
          </cell>
          <cell r="Z109">
            <v>5600</v>
          </cell>
          <cell r="AC109">
            <v>728</v>
          </cell>
          <cell r="AF109">
            <v>1456</v>
          </cell>
        </row>
        <row r="113">
          <cell r="D113" t="str">
            <v>BATERIA</v>
          </cell>
          <cell r="H113" t="str">
            <v>1 TECNICO ELECTRICO</v>
          </cell>
          <cell r="K113">
            <v>6</v>
          </cell>
          <cell r="N113">
            <v>500</v>
          </cell>
          <cell r="Q113">
            <v>3000</v>
          </cell>
          <cell r="T113">
            <v>80</v>
          </cell>
          <cell r="W113">
            <v>480</v>
          </cell>
          <cell r="Z113">
            <v>750</v>
          </cell>
          <cell r="AC113">
            <v>170</v>
          </cell>
          <cell r="AF113">
            <v>1020</v>
          </cell>
        </row>
        <row r="117">
          <cell r="D117" t="str">
            <v>MARCHA</v>
          </cell>
          <cell r="H117" t="str">
            <v>1 TECNICO ELECTRICO</v>
          </cell>
          <cell r="K117">
            <v>6</v>
          </cell>
          <cell r="N117">
            <v>500</v>
          </cell>
          <cell r="Q117">
            <v>3000</v>
          </cell>
          <cell r="T117">
            <v>80</v>
          </cell>
          <cell r="W117">
            <v>480</v>
          </cell>
          <cell r="Z117">
            <v>750</v>
          </cell>
          <cell r="AC117">
            <v>170</v>
          </cell>
          <cell r="AF117">
            <v>1020</v>
          </cell>
        </row>
        <row r="121">
          <cell r="K121" t="str">
            <v>TOTAL</v>
          </cell>
          <cell r="N121">
            <v>18300</v>
          </cell>
          <cell r="Q121">
            <v>96800</v>
          </cell>
          <cell r="T121">
            <v>2928</v>
          </cell>
          <cell r="W121">
            <v>15488</v>
          </cell>
          <cell r="Z121">
            <v>27050</v>
          </cell>
          <cell r="AC121">
            <v>5822</v>
          </cell>
          <cell r="AF121">
            <v>37512</v>
          </cell>
        </row>
        <row r="130">
          <cell r="K130" t="str">
            <v>VECES AL AÑO</v>
          </cell>
          <cell r="N130" t="str">
            <v>COSTO TOTAL DEL TRABAJO</v>
          </cell>
          <cell r="Q130" t="str">
            <v>IVA TOTAL</v>
          </cell>
          <cell r="T130" t="str">
            <v>VENTA AL CLIENTE TOTAL</v>
          </cell>
          <cell r="W130" t="str">
            <v>GANANCIA TOTAL</v>
          </cell>
        </row>
        <row r="131">
          <cell r="D131" t="str">
            <v>LIMPIEZA</v>
          </cell>
          <cell r="H131" t="str">
            <v>1 AYUDANTE</v>
          </cell>
          <cell r="K131">
            <v>24</v>
          </cell>
          <cell r="N131">
            <v>31200</v>
          </cell>
          <cell r="Q131">
            <v>4992</v>
          </cell>
          <cell r="T131">
            <v>52800</v>
          </cell>
          <cell r="W131">
            <v>16608</v>
          </cell>
        </row>
        <row r="135">
          <cell r="D135" t="str">
            <v>CAMBIO DE ACEITE</v>
          </cell>
          <cell r="H135" t="str">
            <v>1 MAESTRO MECANICO</v>
          </cell>
          <cell r="K135">
            <v>4</v>
          </cell>
          <cell r="N135">
            <v>9600</v>
          </cell>
          <cell r="Q135">
            <v>1536</v>
          </cell>
          <cell r="T135">
            <v>13600</v>
          </cell>
          <cell r="W135">
            <v>2464</v>
          </cell>
        </row>
        <row r="139">
          <cell r="D139" t="str">
            <v>CAMBIO DE FILTROS</v>
          </cell>
          <cell r="H139" t="str">
            <v>1 MAESTRO MECANICO</v>
          </cell>
          <cell r="K139">
            <v>3</v>
          </cell>
          <cell r="N139">
            <v>9600</v>
          </cell>
          <cell r="Q139">
            <v>1536</v>
          </cell>
          <cell r="T139">
            <v>12900</v>
          </cell>
          <cell r="W139">
            <v>1764</v>
          </cell>
        </row>
        <row r="143">
          <cell r="D143" t="str">
            <v>AJUSTE DE PIEZAS</v>
          </cell>
          <cell r="H143" t="str">
            <v>1 AYUDANTE</v>
          </cell>
          <cell r="K143">
            <v>3</v>
          </cell>
          <cell r="N143">
            <v>4200</v>
          </cell>
          <cell r="Q143">
            <v>672</v>
          </cell>
          <cell r="T143">
            <v>8100</v>
          </cell>
          <cell r="W143">
            <v>3228</v>
          </cell>
        </row>
        <row r="147">
          <cell r="D147" t="str">
            <v>REVISION DE NIVELES</v>
          </cell>
          <cell r="H147" t="str">
            <v>1 AYUDANTE</v>
          </cell>
          <cell r="K147">
            <v>24</v>
          </cell>
          <cell r="N147">
            <v>12000</v>
          </cell>
          <cell r="Q147">
            <v>1920</v>
          </cell>
          <cell r="T147">
            <v>18000</v>
          </cell>
          <cell r="W147">
            <v>4080</v>
          </cell>
        </row>
        <row r="151">
          <cell r="D151" t="str">
            <v>CHEQUEO DE TEMPERATURAS</v>
          </cell>
          <cell r="H151" t="str">
            <v>1 AYUDANTE</v>
          </cell>
          <cell r="K151">
            <v>12</v>
          </cell>
          <cell r="N151">
            <v>6000</v>
          </cell>
          <cell r="Q151">
            <v>960</v>
          </cell>
          <cell r="T151">
            <v>9000</v>
          </cell>
          <cell r="W151">
            <v>2040</v>
          </cell>
        </row>
        <row r="155">
          <cell r="D155" t="str">
            <v>CHEQUEO DE VIBRACIONES</v>
          </cell>
          <cell r="H155" t="str">
            <v>1 AYUDANTE</v>
          </cell>
          <cell r="K155">
            <v>4</v>
          </cell>
          <cell r="N155">
            <v>2000</v>
          </cell>
          <cell r="Q155">
            <v>320</v>
          </cell>
          <cell r="T155">
            <v>3000</v>
          </cell>
          <cell r="W155">
            <v>680</v>
          </cell>
        </row>
        <row r="159">
          <cell r="D159" t="str">
            <v>CAMBIO DE REFRIGERANTE</v>
          </cell>
          <cell r="H159" t="str">
            <v>1 AYUDANTE</v>
          </cell>
          <cell r="K159">
            <v>3</v>
          </cell>
          <cell r="N159">
            <v>3600</v>
          </cell>
          <cell r="Q159">
            <v>576</v>
          </cell>
          <cell r="T159">
            <v>6000</v>
          </cell>
          <cell r="W159">
            <v>1824</v>
          </cell>
        </row>
        <row r="163">
          <cell r="D163" t="str">
            <v>CAMBIO DE BANDAS</v>
          </cell>
          <cell r="H163" t="str">
            <v>1 MAESTRO MECANICO                                          1 AYUDANTE</v>
          </cell>
          <cell r="K163">
            <v>2</v>
          </cell>
          <cell r="N163">
            <v>4200</v>
          </cell>
          <cell r="Q163">
            <v>672</v>
          </cell>
          <cell r="T163">
            <v>6200</v>
          </cell>
          <cell r="W163">
            <v>1328</v>
          </cell>
        </row>
        <row r="167">
          <cell r="D167" t="str">
            <v>CAMBIO DE JUNTAS</v>
          </cell>
          <cell r="H167" t="str">
            <v>1 MAESTRO MECANICO                                          1 AYUDANTE</v>
          </cell>
          <cell r="K167">
            <v>2</v>
          </cell>
          <cell r="N167">
            <v>8400</v>
          </cell>
          <cell r="Q167">
            <v>1344</v>
          </cell>
          <cell r="T167">
            <v>11200</v>
          </cell>
          <cell r="W167">
            <v>1456</v>
          </cell>
        </row>
        <row r="171">
          <cell r="D171" t="str">
            <v>BATERIA</v>
          </cell>
          <cell r="H171" t="str">
            <v>1 TECNICO ELECTRICO</v>
          </cell>
          <cell r="K171">
            <v>6</v>
          </cell>
          <cell r="N171">
            <v>3000</v>
          </cell>
          <cell r="Q171">
            <v>480</v>
          </cell>
          <cell r="T171">
            <v>4500</v>
          </cell>
          <cell r="W171">
            <v>1020</v>
          </cell>
        </row>
        <row r="175">
          <cell r="D175" t="str">
            <v>MARCHA</v>
          </cell>
          <cell r="H175" t="str">
            <v>1 TECNICO ELECTRICO</v>
          </cell>
          <cell r="K175">
            <v>6</v>
          </cell>
          <cell r="N175">
            <v>3000</v>
          </cell>
          <cell r="Q175">
            <v>480</v>
          </cell>
          <cell r="T175">
            <v>4500</v>
          </cell>
          <cell r="W175">
            <v>1020</v>
          </cell>
        </row>
        <row r="179">
          <cell r="K179" t="str">
            <v>TOTAL</v>
          </cell>
          <cell r="N179">
            <v>96800</v>
          </cell>
          <cell r="Q179">
            <v>15488</v>
          </cell>
          <cell r="T179">
            <v>149800</v>
          </cell>
          <cell r="W179">
            <v>37512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 ACTIVIDA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CD46"/>
  <sheetViews>
    <sheetView tabSelected="1" workbookViewId="0">
      <selection activeCell="D6" sqref="D6"/>
    </sheetView>
  </sheetViews>
  <sheetFormatPr baseColWidth="10" defaultRowHeight="15" x14ac:dyDescent="0.25"/>
  <sheetData>
    <row r="7" spans="3:82" ht="15.75" thickBot="1" x14ac:dyDescent="0.3"/>
    <row r="8" spans="3:82" x14ac:dyDescent="0.25"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U8" s="1" t="s">
        <v>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3"/>
      <c r="AQ8" s="1" t="s">
        <v>2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5"/>
      <c r="BG8" s="1" t="s">
        <v>0</v>
      </c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3"/>
    </row>
    <row r="9" spans="3:82" ht="15.75" thickBot="1" x14ac:dyDescent="0.3"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8"/>
      <c r="AQ9" s="9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G9" s="6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8"/>
    </row>
    <row r="10" spans="3:82" ht="15.75" thickBot="1" x14ac:dyDescent="0.3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3:82" x14ac:dyDescent="0.25">
      <c r="C11" s="14" t="s">
        <v>3</v>
      </c>
      <c r="D11" s="15"/>
      <c r="E11" s="15"/>
      <c r="F11" s="16"/>
      <c r="G11" s="17" t="s">
        <v>4</v>
      </c>
      <c r="H11" s="18"/>
      <c r="I11" s="18"/>
      <c r="J11" s="19"/>
      <c r="K11" s="20" t="s">
        <v>5</v>
      </c>
      <c r="L11" s="21"/>
      <c r="M11" s="21"/>
      <c r="N11" s="22"/>
      <c r="O11" s="23" t="s">
        <v>6</v>
      </c>
      <c r="P11" s="24"/>
      <c r="Q11" s="24"/>
      <c r="R11" s="25"/>
      <c r="U11" s="17" t="s">
        <v>7</v>
      </c>
      <c r="V11" s="18"/>
      <c r="W11" s="18"/>
      <c r="X11" s="18"/>
      <c r="Y11" s="18"/>
      <c r="Z11" s="19"/>
      <c r="AA11" s="23" t="s">
        <v>8</v>
      </c>
      <c r="AB11" s="24"/>
      <c r="AC11" s="24"/>
      <c r="AD11" s="24"/>
      <c r="AE11" s="25"/>
      <c r="AF11" s="26" t="s">
        <v>9</v>
      </c>
      <c r="AG11" s="27"/>
      <c r="AH11" s="28"/>
      <c r="AI11" s="29" t="s">
        <v>10</v>
      </c>
      <c r="AJ11" s="30"/>
      <c r="AK11" s="31"/>
      <c r="AL11" s="32" t="s">
        <v>11</v>
      </c>
      <c r="AM11" s="33"/>
      <c r="AN11" s="34"/>
      <c r="AQ11" s="26" t="s">
        <v>9</v>
      </c>
      <c r="AR11" s="27"/>
      <c r="AS11" s="28"/>
      <c r="AT11" s="35" t="s">
        <v>12</v>
      </c>
      <c r="AU11" s="36"/>
      <c r="AV11" s="36"/>
      <c r="AW11" s="36"/>
      <c r="AX11" s="36"/>
      <c r="AY11" s="37"/>
      <c r="AZ11" s="38" t="s">
        <v>10</v>
      </c>
      <c r="BA11" s="39"/>
      <c r="BB11" s="39"/>
      <c r="BC11" s="39"/>
      <c r="BD11" s="40"/>
      <c r="BG11" s="14" t="s">
        <v>3</v>
      </c>
      <c r="BH11" s="15"/>
      <c r="BI11" s="15"/>
      <c r="BJ11" s="16"/>
      <c r="BK11" s="23" t="s">
        <v>13</v>
      </c>
      <c r="BL11" s="24"/>
      <c r="BM11" s="24"/>
      <c r="BN11" s="25"/>
      <c r="BO11" s="20" t="s">
        <v>14</v>
      </c>
      <c r="BP11" s="21"/>
      <c r="BQ11" s="21"/>
      <c r="BR11" s="22"/>
      <c r="BS11" s="17" t="s">
        <v>15</v>
      </c>
      <c r="BT11" s="18"/>
      <c r="BU11" s="18"/>
      <c r="BV11" s="19"/>
      <c r="BW11" s="41" t="s">
        <v>16</v>
      </c>
      <c r="BX11" s="42"/>
      <c r="BY11" s="42"/>
      <c r="BZ11" s="43"/>
      <c r="CA11" s="44" t="s">
        <v>17</v>
      </c>
      <c r="CB11" s="45"/>
      <c r="CC11" s="45"/>
      <c r="CD11" s="46"/>
    </row>
    <row r="12" spans="3:82" ht="15.75" thickBot="1" x14ac:dyDescent="0.3">
      <c r="C12" s="47"/>
      <c r="D12" s="48"/>
      <c r="E12" s="48"/>
      <c r="F12" s="49"/>
      <c r="G12" s="50"/>
      <c r="H12" s="51"/>
      <c r="I12" s="51"/>
      <c r="J12" s="52"/>
      <c r="K12" s="53"/>
      <c r="L12" s="54"/>
      <c r="M12" s="54"/>
      <c r="N12" s="55"/>
      <c r="O12" s="56"/>
      <c r="P12" s="57"/>
      <c r="Q12" s="57"/>
      <c r="R12" s="58"/>
      <c r="U12" s="50"/>
      <c r="V12" s="51"/>
      <c r="W12" s="51"/>
      <c r="X12" s="51"/>
      <c r="Y12" s="51"/>
      <c r="Z12" s="52"/>
      <c r="AA12" s="56"/>
      <c r="AB12" s="57"/>
      <c r="AC12" s="57"/>
      <c r="AD12" s="57"/>
      <c r="AE12" s="58"/>
      <c r="AF12" s="59"/>
      <c r="AG12" s="60"/>
      <c r="AH12" s="61"/>
      <c r="AI12" s="62"/>
      <c r="AJ12" s="63"/>
      <c r="AK12" s="64"/>
      <c r="AL12" s="65"/>
      <c r="AM12" s="66"/>
      <c r="AN12" s="67"/>
      <c r="AQ12" s="59"/>
      <c r="AR12" s="60"/>
      <c r="AS12" s="61"/>
      <c r="AT12" s="68"/>
      <c r="AU12" s="69"/>
      <c r="AV12" s="69"/>
      <c r="AW12" s="69"/>
      <c r="AX12" s="69"/>
      <c r="AY12" s="70"/>
      <c r="AZ12" s="71"/>
      <c r="BA12" s="72"/>
      <c r="BB12" s="72"/>
      <c r="BC12" s="72"/>
      <c r="BD12" s="73"/>
      <c r="BG12" s="47"/>
      <c r="BH12" s="48"/>
      <c r="BI12" s="48"/>
      <c r="BJ12" s="49"/>
      <c r="BK12" s="56"/>
      <c r="BL12" s="57"/>
      <c r="BM12" s="57"/>
      <c r="BN12" s="58"/>
      <c r="BO12" s="53"/>
      <c r="BP12" s="54"/>
      <c r="BQ12" s="54"/>
      <c r="BR12" s="55"/>
      <c r="BS12" s="50"/>
      <c r="BT12" s="51"/>
      <c r="BU12" s="51"/>
      <c r="BV12" s="52"/>
      <c r="BW12" s="74"/>
      <c r="BX12" s="75"/>
      <c r="BY12" s="75"/>
      <c r="BZ12" s="76"/>
      <c r="CA12" s="77"/>
      <c r="CB12" s="78"/>
      <c r="CC12" s="78"/>
      <c r="CD12" s="79"/>
    </row>
    <row r="13" spans="3:82" x14ac:dyDescent="0.25">
      <c r="C13" s="80" t="s">
        <v>18</v>
      </c>
      <c r="D13" s="81"/>
      <c r="E13" s="81"/>
      <c r="F13" s="82"/>
      <c r="G13" s="83" t="s">
        <v>19</v>
      </c>
      <c r="H13" s="84"/>
      <c r="I13" s="84"/>
      <c r="J13" s="85"/>
      <c r="K13" s="86" t="s">
        <v>20</v>
      </c>
      <c r="L13" s="87"/>
      <c r="M13" s="87"/>
      <c r="N13" s="88"/>
      <c r="O13" s="89">
        <v>3360</v>
      </c>
      <c r="P13" s="90"/>
      <c r="Q13" s="90"/>
      <c r="R13" s="91"/>
      <c r="U13" s="83" t="s">
        <v>21</v>
      </c>
      <c r="V13" s="84"/>
      <c r="W13" s="84"/>
      <c r="X13" s="84"/>
      <c r="Y13" s="84"/>
      <c r="Z13" s="85"/>
      <c r="AA13" s="92" t="s">
        <v>22</v>
      </c>
      <c r="AB13" s="90"/>
      <c r="AC13" s="90"/>
      <c r="AD13" s="90"/>
      <c r="AE13" s="91"/>
      <c r="AF13" s="93" t="s">
        <v>23</v>
      </c>
      <c r="AG13" s="94"/>
      <c r="AH13" s="95"/>
      <c r="AI13" s="96" t="s">
        <v>24</v>
      </c>
      <c r="AJ13" s="97"/>
      <c r="AK13" s="98"/>
      <c r="AL13" s="99">
        <v>7950</v>
      </c>
      <c r="AM13" s="100"/>
      <c r="AN13" s="101"/>
      <c r="AQ13" s="93">
        <v>1</v>
      </c>
      <c r="AR13" s="94"/>
      <c r="AS13" s="95"/>
      <c r="AT13" s="102" t="s">
        <v>25</v>
      </c>
      <c r="AU13" s="103"/>
      <c r="AV13" s="103"/>
      <c r="AW13" s="103"/>
      <c r="AX13" s="103"/>
      <c r="AY13" s="104"/>
      <c r="AZ13" s="105">
        <v>130</v>
      </c>
      <c r="BA13" s="106"/>
      <c r="BB13" s="106"/>
      <c r="BC13" s="106"/>
      <c r="BD13" s="107"/>
      <c r="BG13" s="80" t="s">
        <v>18</v>
      </c>
      <c r="BH13" s="81"/>
      <c r="BI13" s="81"/>
      <c r="BJ13" s="82"/>
      <c r="BK13" s="89">
        <v>9</v>
      </c>
      <c r="BL13" s="90"/>
      <c r="BM13" s="90"/>
      <c r="BN13" s="91"/>
      <c r="BO13" s="86">
        <v>6</v>
      </c>
      <c r="BP13" s="87"/>
      <c r="BQ13" s="87"/>
      <c r="BR13" s="88"/>
      <c r="BS13" s="108">
        <v>1700</v>
      </c>
      <c r="BT13" s="84"/>
      <c r="BU13" s="84"/>
      <c r="BV13" s="85"/>
      <c r="BW13" s="109">
        <v>1700</v>
      </c>
      <c r="BX13" s="110"/>
      <c r="BY13" s="110"/>
      <c r="BZ13" s="111"/>
      <c r="CA13" s="112">
        <f>PRODUCT(BW13*BO13)</f>
        <v>10200</v>
      </c>
      <c r="CB13" s="45"/>
      <c r="CC13" s="45"/>
      <c r="CD13" s="46"/>
    </row>
    <row r="14" spans="3:82" ht="15.75" thickBot="1" x14ac:dyDescent="0.3">
      <c r="C14" s="113"/>
      <c r="D14" s="114"/>
      <c r="E14" s="114"/>
      <c r="F14" s="115"/>
      <c r="G14" s="116"/>
      <c r="H14" s="117"/>
      <c r="I14" s="117"/>
      <c r="J14" s="118"/>
      <c r="K14" s="119"/>
      <c r="L14" s="120"/>
      <c r="M14" s="120"/>
      <c r="N14" s="121"/>
      <c r="O14" s="122"/>
      <c r="P14" s="123"/>
      <c r="Q14" s="123"/>
      <c r="R14" s="124"/>
      <c r="U14" s="116"/>
      <c r="V14" s="117"/>
      <c r="W14" s="117"/>
      <c r="X14" s="117"/>
      <c r="Y14" s="117"/>
      <c r="Z14" s="118"/>
      <c r="AA14" s="122"/>
      <c r="AB14" s="123"/>
      <c r="AC14" s="123"/>
      <c r="AD14" s="123"/>
      <c r="AE14" s="124"/>
      <c r="AF14" s="125"/>
      <c r="AG14" s="126"/>
      <c r="AH14" s="127"/>
      <c r="AI14" s="128"/>
      <c r="AJ14" s="129"/>
      <c r="AK14" s="130"/>
      <c r="AL14" s="131"/>
      <c r="AM14" s="132"/>
      <c r="AN14" s="133"/>
      <c r="AQ14" s="125"/>
      <c r="AR14" s="126"/>
      <c r="AS14" s="127"/>
      <c r="AT14" s="134"/>
      <c r="AU14" s="135"/>
      <c r="AV14" s="135"/>
      <c r="AW14" s="135"/>
      <c r="AX14" s="135"/>
      <c r="AY14" s="136"/>
      <c r="AZ14" s="137"/>
      <c r="BA14" s="138"/>
      <c r="BB14" s="138"/>
      <c r="BC14" s="138"/>
      <c r="BD14" s="139"/>
      <c r="BG14" s="113"/>
      <c r="BH14" s="114"/>
      <c r="BI14" s="114"/>
      <c r="BJ14" s="115"/>
      <c r="BK14" s="122"/>
      <c r="BL14" s="123"/>
      <c r="BM14" s="123"/>
      <c r="BN14" s="124"/>
      <c r="BO14" s="119"/>
      <c r="BP14" s="120"/>
      <c r="BQ14" s="120"/>
      <c r="BR14" s="121"/>
      <c r="BS14" s="116"/>
      <c r="BT14" s="117"/>
      <c r="BU14" s="117"/>
      <c r="BV14" s="118"/>
      <c r="BW14" s="140"/>
      <c r="BX14" s="141"/>
      <c r="BY14" s="141"/>
      <c r="BZ14" s="142"/>
      <c r="CA14" s="77"/>
      <c r="CB14" s="78"/>
      <c r="CC14" s="78"/>
      <c r="CD14" s="79"/>
    </row>
    <row r="15" spans="3:82" x14ac:dyDescent="0.25">
      <c r="C15" s="80" t="s">
        <v>26</v>
      </c>
      <c r="D15" s="81"/>
      <c r="E15" s="81"/>
      <c r="F15" s="82"/>
      <c r="G15" s="83" t="s">
        <v>27</v>
      </c>
      <c r="H15" s="84"/>
      <c r="I15" s="84"/>
      <c r="J15" s="85"/>
      <c r="K15" s="86" t="s">
        <v>28</v>
      </c>
      <c r="L15" s="87"/>
      <c r="M15" s="87"/>
      <c r="N15" s="88"/>
      <c r="O15" s="89">
        <v>1080</v>
      </c>
      <c r="P15" s="90"/>
      <c r="Q15" s="90"/>
      <c r="R15" s="91"/>
      <c r="U15" s="83" t="s">
        <v>29</v>
      </c>
      <c r="V15" s="84"/>
      <c r="W15" s="84"/>
      <c r="X15" s="84"/>
      <c r="Y15" s="84"/>
      <c r="Z15" s="85"/>
      <c r="AA15" s="92" t="s">
        <v>30</v>
      </c>
      <c r="AB15" s="90"/>
      <c r="AC15" s="90"/>
      <c r="AD15" s="90"/>
      <c r="AE15" s="91"/>
      <c r="AF15" s="93">
        <v>4</v>
      </c>
      <c r="AG15" s="94"/>
      <c r="AH15" s="95"/>
      <c r="AI15" s="143">
        <v>2178</v>
      </c>
      <c r="AJ15" s="97"/>
      <c r="AK15" s="98"/>
      <c r="AL15" s="99">
        <v>8712</v>
      </c>
      <c r="AM15" s="100"/>
      <c r="AN15" s="101"/>
      <c r="AQ15" s="93">
        <v>1</v>
      </c>
      <c r="AR15" s="94"/>
      <c r="AS15" s="95"/>
      <c r="AT15" s="102" t="s">
        <v>31</v>
      </c>
      <c r="AU15" s="103"/>
      <c r="AV15" s="103"/>
      <c r="AW15" s="103"/>
      <c r="AX15" s="103"/>
      <c r="AY15" s="104"/>
      <c r="AZ15" s="105">
        <v>1170</v>
      </c>
      <c r="BA15" s="106"/>
      <c r="BB15" s="106"/>
      <c r="BC15" s="106"/>
      <c r="BD15" s="107"/>
      <c r="BG15" s="80" t="s">
        <v>26</v>
      </c>
      <c r="BH15" s="81"/>
      <c r="BI15" s="81"/>
      <c r="BJ15" s="82"/>
      <c r="BK15" s="89">
        <v>4</v>
      </c>
      <c r="BL15" s="90"/>
      <c r="BM15" s="90"/>
      <c r="BN15" s="91"/>
      <c r="BO15" s="86">
        <v>6</v>
      </c>
      <c r="BP15" s="87"/>
      <c r="BQ15" s="87"/>
      <c r="BR15" s="88"/>
      <c r="BS15" s="108">
        <v>2500</v>
      </c>
      <c r="BT15" s="84"/>
      <c r="BU15" s="84"/>
      <c r="BV15" s="85"/>
      <c r="BW15" s="109">
        <v>2500</v>
      </c>
      <c r="BX15" s="110"/>
      <c r="BY15" s="110"/>
      <c r="BZ15" s="111"/>
      <c r="CA15" s="112">
        <f t="shared" ref="CA15" si="0">PRODUCT(BW15*BO15)</f>
        <v>15000</v>
      </c>
      <c r="CB15" s="45"/>
      <c r="CC15" s="45"/>
      <c r="CD15" s="46"/>
    </row>
    <row r="16" spans="3:82" ht="15.75" thickBot="1" x14ac:dyDescent="0.3">
      <c r="C16" s="113"/>
      <c r="D16" s="114"/>
      <c r="E16" s="114"/>
      <c r="F16" s="115"/>
      <c r="G16" s="116"/>
      <c r="H16" s="117"/>
      <c r="I16" s="117"/>
      <c r="J16" s="118"/>
      <c r="K16" s="119"/>
      <c r="L16" s="120"/>
      <c r="M16" s="120"/>
      <c r="N16" s="121"/>
      <c r="O16" s="122"/>
      <c r="P16" s="123"/>
      <c r="Q16" s="123"/>
      <c r="R16" s="124"/>
      <c r="U16" s="116"/>
      <c r="V16" s="117"/>
      <c r="W16" s="117"/>
      <c r="X16" s="117"/>
      <c r="Y16" s="117"/>
      <c r="Z16" s="118"/>
      <c r="AA16" s="122"/>
      <c r="AB16" s="123"/>
      <c r="AC16" s="123"/>
      <c r="AD16" s="123"/>
      <c r="AE16" s="124"/>
      <c r="AF16" s="125"/>
      <c r="AG16" s="126"/>
      <c r="AH16" s="127"/>
      <c r="AI16" s="128"/>
      <c r="AJ16" s="129"/>
      <c r="AK16" s="130"/>
      <c r="AL16" s="131"/>
      <c r="AM16" s="132"/>
      <c r="AN16" s="133"/>
      <c r="AQ16" s="125"/>
      <c r="AR16" s="126"/>
      <c r="AS16" s="127"/>
      <c r="AT16" s="134"/>
      <c r="AU16" s="135"/>
      <c r="AV16" s="135"/>
      <c r="AW16" s="135"/>
      <c r="AX16" s="135"/>
      <c r="AY16" s="136"/>
      <c r="AZ16" s="137"/>
      <c r="BA16" s="138"/>
      <c r="BB16" s="138"/>
      <c r="BC16" s="138"/>
      <c r="BD16" s="139"/>
      <c r="BG16" s="113"/>
      <c r="BH16" s="114"/>
      <c r="BI16" s="114"/>
      <c r="BJ16" s="115"/>
      <c r="BK16" s="122"/>
      <c r="BL16" s="123"/>
      <c r="BM16" s="123"/>
      <c r="BN16" s="124"/>
      <c r="BO16" s="119"/>
      <c r="BP16" s="120"/>
      <c r="BQ16" s="120"/>
      <c r="BR16" s="121"/>
      <c r="BS16" s="116"/>
      <c r="BT16" s="117"/>
      <c r="BU16" s="117"/>
      <c r="BV16" s="118"/>
      <c r="BW16" s="140"/>
      <c r="BX16" s="141"/>
      <c r="BY16" s="141"/>
      <c r="BZ16" s="142"/>
      <c r="CA16" s="77"/>
      <c r="CB16" s="78"/>
      <c r="CC16" s="78"/>
      <c r="CD16" s="79"/>
    </row>
    <row r="17" spans="3:82" x14ac:dyDescent="0.25">
      <c r="C17" s="80" t="s">
        <v>32</v>
      </c>
      <c r="D17" s="81"/>
      <c r="E17" s="81"/>
      <c r="F17" s="82"/>
      <c r="G17" s="83" t="s">
        <v>33</v>
      </c>
      <c r="H17" s="84"/>
      <c r="I17" s="84"/>
      <c r="J17" s="85"/>
      <c r="K17" s="86" t="s">
        <v>34</v>
      </c>
      <c r="L17" s="87"/>
      <c r="M17" s="87"/>
      <c r="N17" s="88"/>
      <c r="O17" s="92">
        <v>200</v>
      </c>
      <c r="P17" s="90"/>
      <c r="Q17" s="90"/>
      <c r="R17" s="91"/>
      <c r="U17" s="83" t="s">
        <v>35</v>
      </c>
      <c r="V17" s="84"/>
      <c r="W17" s="84"/>
      <c r="X17" s="84"/>
      <c r="Y17" s="84"/>
      <c r="Z17" s="85"/>
      <c r="AA17" s="92" t="s">
        <v>36</v>
      </c>
      <c r="AB17" s="90"/>
      <c r="AC17" s="90"/>
      <c r="AD17" s="90"/>
      <c r="AE17" s="91"/>
      <c r="AF17" s="93">
        <v>4</v>
      </c>
      <c r="AG17" s="94"/>
      <c r="AH17" s="95"/>
      <c r="AI17" s="143">
        <v>1744</v>
      </c>
      <c r="AJ17" s="97"/>
      <c r="AK17" s="98"/>
      <c r="AL17" s="99">
        <v>6976</v>
      </c>
      <c r="AM17" s="100"/>
      <c r="AN17" s="101"/>
      <c r="AQ17" s="93">
        <v>1</v>
      </c>
      <c r="AR17" s="94"/>
      <c r="AS17" s="95"/>
      <c r="AT17" s="102" t="s">
        <v>37</v>
      </c>
      <c r="AU17" s="103"/>
      <c r="AV17" s="103"/>
      <c r="AW17" s="103"/>
      <c r="AX17" s="103"/>
      <c r="AY17" s="104"/>
      <c r="AZ17" s="105">
        <v>1659</v>
      </c>
      <c r="BA17" s="106"/>
      <c r="BB17" s="106"/>
      <c r="BC17" s="106"/>
      <c r="BD17" s="107"/>
      <c r="BG17" s="80" t="s">
        <v>32</v>
      </c>
      <c r="BH17" s="81"/>
      <c r="BI17" s="81"/>
      <c r="BJ17" s="82"/>
      <c r="BK17" s="92">
        <v>4</v>
      </c>
      <c r="BL17" s="90"/>
      <c r="BM17" s="90"/>
      <c r="BN17" s="91"/>
      <c r="BO17" s="86">
        <v>6</v>
      </c>
      <c r="BP17" s="87"/>
      <c r="BQ17" s="87"/>
      <c r="BR17" s="88"/>
      <c r="BS17" s="108">
        <v>3000</v>
      </c>
      <c r="BT17" s="84"/>
      <c r="BU17" s="84"/>
      <c r="BV17" s="85"/>
      <c r="BW17" s="109">
        <v>3000</v>
      </c>
      <c r="BX17" s="110"/>
      <c r="BY17" s="110"/>
      <c r="BZ17" s="111"/>
      <c r="CA17" s="112">
        <f t="shared" ref="CA17" si="1">PRODUCT(BW17*BO17)</f>
        <v>18000</v>
      </c>
      <c r="CB17" s="45"/>
      <c r="CC17" s="45"/>
      <c r="CD17" s="46"/>
    </row>
    <row r="18" spans="3:82" ht="15.75" thickBot="1" x14ac:dyDescent="0.3">
      <c r="C18" s="113"/>
      <c r="D18" s="114"/>
      <c r="E18" s="114"/>
      <c r="F18" s="115"/>
      <c r="G18" s="116"/>
      <c r="H18" s="117"/>
      <c r="I18" s="117"/>
      <c r="J18" s="118"/>
      <c r="K18" s="119"/>
      <c r="L18" s="120"/>
      <c r="M18" s="120"/>
      <c r="N18" s="121"/>
      <c r="O18" s="122"/>
      <c r="P18" s="123"/>
      <c r="Q18" s="123"/>
      <c r="R18" s="124"/>
      <c r="U18" s="116"/>
      <c r="V18" s="117"/>
      <c r="W18" s="117"/>
      <c r="X18" s="117"/>
      <c r="Y18" s="117"/>
      <c r="Z18" s="118"/>
      <c r="AA18" s="122"/>
      <c r="AB18" s="123"/>
      <c r="AC18" s="123"/>
      <c r="AD18" s="123"/>
      <c r="AE18" s="124"/>
      <c r="AF18" s="125"/>
      <c r="AG18" s="126"/>
      <c r="AH18" s="127"/>
      <c r="AI18" s="128"/>
      <c r="AJ18" s="129"/>
      <c r="AK18" s="130"/>
      <c r="AL18" s="131"/>
      <c r="AM18" s="132"/>
      <c r="AN18" s="133"/>
      <c r="AQ18" s="125"/>
      <c r="AR18" s="126"/>
      <c r="AS18" s="127"/>
      <c r="AT18" s="134"/>
      <c r="AU18" s="135"/>
      <c r="AV18" s="135"/>
      <c r="AW18" s="135"/>
      <c r="AX18" s="135"/>
      <c r="AY18" s="136"/>
      <c r="AZ18" s="137"/>
      <c r="BA18" s="138"/>
      <c r="BB18" s="138"/>
      <c r="BC18" s="138"/>
      <c r="BD18" s="139"/>
      <c r="BG18" s="113"/>
      <c r="BH18" s="114"/>
      <c r="BI18" s="114"/>
      <c r="BJ18" s="115"/>
      <c r="BK18" s="122"/>
      <c r="BL18" s="123"/>
      <c r="BM18" s="123"/>
      <c r="BN18" s="124"/>
      <c r="BO18" s="119"/>
      <c r="BP18" s="120"/>
      <c r="BQ18" s="120"/>
      <c r="BR18" s="121"/>
      <c r="BS18" s="116"/>
      <c r="BT18" s="117"/>
      <c r="BU18" s="117"/>
      <c r="BV18" s="118"/>
      <c r="BW18" s="140"/>
      <c r="BX18" s="141"/>
      <c r="BY18" s="141"/>
      <c r="BZ18" s="142"/>
      <c r="CA18" s="77"/>
      <c r="CB18" s="78"/>
      <c r="CC18" s="78"/>
      <c r="CD18" s="79"/>
    </row>
    <row r="19" spans="3:82" x14ac:dyDescent="0.25">
      <c r="C19" s="80" t="s">
        <v>38</v>
      </c>
      <c r="D19" s="81"/>
      <c r="E19" s="81"/>
      <c r="F19" s="82"/>
      <c r="G19" s="83" t="s">
        <v>39</v>
      </c>
      <c r="H19" s="84"/>
      <c r="I19" s="84"/>
      <c r="J19" s="85"/>
      <c r="K19" s="86" t="s">
        <v>40</v>
      </c>
      <c r="L19" s="87"/>
      <c r="M19" s="87"/>
      <c r="N19" s="88"/>
      <c r="O19" s="92">
        <v>0</v>
      </c>
      <c r="P19" s="90"/>
      <c r="Q19" s="90"/>
      <c r="R19" s="91"/>
      <c r="U19" s="83" t="s">
        <v>41</v>
      </c>
      <c r="V19" s="84"/>
      <c r="W19" s="84"/>
      <c r="X19" s="84"/>
      <c r="Y19" s="84"/>
      <c r="Z19" s="85"/>
      <c r="AA19" s="92" t="s">
        <v>42</v>
      </c>
      <c r="AB19" s="90"/>
      <c r="AC19" s="90"/>
      <c r="AD19" s="90"/>
      <c r="AE19" s="91"/>
      <c r="AF19" s="93" t="s">
        <v>43</v>
      </c>
      <c r="AG19" s="94"/>
      <c r="AH19" s="95"/>
      <c r="AI19" s="96" t="s">
        <v>44</v>
      </c>
      <c r="AJ19" s="97"/>
      <c r="AK19" s="98"/>
      <c r="AL19" s="99">
        <v>2380</v>
      </c>
      <c r="AM19" s="100"/>
      <c r="AN19" s="101"/>
      <c r="AQ19" s="93">
        <v>1</v>
      </c>
      <c r="AR19" s="94"/>
      <c r="AS19" s="95"/>
      <c r="AT19" s="102" t="s">
        <v>45</v>
      </c>
      <c r="AU19" s="103"/>
      <c r="AV19" s="103"/>
      <c r="AW19" s="103"/>
      <c r="AX19" s="103"/>
      <c r="AY19" s="104"/>
      <c r="AZ19" s="105">
        <v>52</v>
      </c>
      <c r="BA19" s="106"/>
      <c r="BB19" s="106"/>
      <c r="BC19" s="106"/>
      <c r="BD19" s="107"/>
      <c r="BG19" s="80" t="s">
        <v>38</v>
      </c>
      <c r="BH19" s="81"/>
      <c r="BI19" s="81"/>
      <c r="BJ19" s="82"/>
      <c r="BK19" s="92">
        <v>5</v>
      </c>
      <c r="BL19" s="90"/>
      <c r="BM19" s="90"/>
      <c r="BN19" s="91"/>
      <c r="BO19" s="86">
        <v>6</v>
      </c>
      <c r="BP19" s="87"/>
      <c r="BQ19" s="87"/>
      <c r="BR19" s="88"/>
      <c r="BS19" s="108">
        <v>3600</v>
      </c>
      <c r="BT19" s="84"/>
      <c r="BU19" s="84"/>
      <c r="BV19" s="85"/>
      <c r="BW19" s="109">
        <v>3600</v>
      </c>
      <c r="BX19" s="110"/>
      <c r="BY19" s="110"/>
      <c r="BZ19" s="111"/>
      <c r="CA19" s="112">
        <f t="shared" ref="CA19" si="2">PRODUCT(BW19*BO19)</f>
        <v>21600</v>
      </c>
      <c r="CB19" s="45"/>
      <c r="CC19" s="45"/>
      <c r="CD19" s="46"/>
    </row>
    <row r="20" spans="3:82" ht="15.75" thickBot="1" x14ac:dyDescent="0.3">
      <c r="C20" s="113"/>
      <c r="D20" s="114"/>
      <c r="E20" s="114"/>
      <c r="F20" s="115"/>
      <c r="G20" s="116"/>
      <c r="H20" s="117"/>
      <c r="I20" s="117"/>
      <c r="J20" s="118"/>
      <c r="K20" s="119"/>
      <c r="L20" s="120"/>
      <c r="M20" s="120"/>
      <c r="N20" s="121"/>
      <c r="O20" s="122"/>
      <c r="P20" s="123"/>
      <c r="Q20" s="123"/>
      <c r="R20" s="124"/>
      <c r="U20" s="116"/>
      <c r="V20" s="117"/>
      <c r="W20" s="117"/>
      <c r="X20" s="117"/>
      <c r="Y20" s="117"/>
      <c r="Z20" s="118"/>
      <c r="AA20" s="122"/>
      <c r="AB20" s="123"/>
      <c r="AC20" s="123"/>
      <c r="AD20" s="123"/>
      <c r="AE20" s="124"/>
      <c r="AF20" s="125"/>
      <c r="AG20" s="126"/>
      <c r="AH20" s="127"/>
      <c r="AI20" s="128"/>
      <c r="AJ20" s="129"/>
      <c r="AK20" s="130"/>
      <c r="AL20" s="131"/>
      <c r="AM20" s="132"/>
      <c r="AN20" s="133"/>
      <c r="AQ20" s="125"/>
      <c r="AR20" s="126"/>
      <c r="AS20" s="127"/>
      <c r="AT20" s="134"/>
      <c r="AU20" s="135"/>
      <c r="AV20" s="135"/>
      <c r="AW20" s="135"/>
      <c r="AX20" s="135"/>
      <c r="AY20" s="136"/>
      <c r="AZ20" s="137"/>
      <c r="BA20" s="138"/>
      <c r="BB20" s="138"/>
      <c r="BC20" s="138"/>
      <c r="BD20" s="139"/>
      <c r="BG20" s="113"/>
      <c r="BH20" s="114"/>
      <c r="BI20" s="114"/>
      <c r="BJ20" s="115"/>
      <c r="BK20" s="122"/>
      <c r="BL20" s="123"/>
      <c r="BM20" s="123"/>
      <c r="BN20" s="124"/>
      <c r="BO20" s="119"/>
      <c r="BP20" s="120"/>
      <c r="BQ20" s="120"/>
      <c r="BR20" s="121"/>
      <c r="BS20" s="116"/>
      <c r="BT20" s="117"/>
      <c r="BU20" s="117"/>
      <c r="BV20" s="118"/>
      <c r="BW20" s="140"/>
      <c r="BX20" s="141"/>
      <c r="BY20" s="141"/>
      <c r="BZ20" s="142"/>
      <c r="CA20" s="77"/>
      <c r="CB20" s="78"/>
      <c r="CC20" s="78"/>
      <c r="CD20" s="79"/>
    </row>
    <row r="21" spans="3:82" x14ac:dyDescent="0.25">
      <c r="C21" s="80" t="s">
        <v>46</v>
      </c>
      <c r="D21" s="81"/>
      <c r="E21" s="81"/>
      <c r="F21" s="82"/>
      <c r="G21" s="83" t="s">
        <v>47</v>
      </c>
      <c r="H21" s="84"/>
      <c r="I21" s="84"/>
      <c r="J21" s="85"/>
      <c r="K21" s="86" t="s">
        <v>40</v>
      </c>
      <c r="L21" s="87"/>
      <c r="M21" s="87"/>
      <c r="N21" s="88"/>
      <c r="O21" s="92">
        <v>0</v>
      </c>
      <c r="P21" s="90"/>
      <c r="Q21" s="90"/>
      <c r="R21" s="91"/>
      <c r="U21" s="83" t="s">
        <v>48</v>
      </c>
      <c r="V21" s="84"/>
      <c r="W21" s="84"/>
      <c r="X21" s="84"/>
      <c r="Y21" s="84"/>
      <c r="Z21" s="85"/>
      <c r="AA21" s="92" t="s">
        <v>49</v>
      </c>
      <c r="AB21" s="90"/>
      <c r="AC21" s="90"/>
      <c r="AD21" s="90"/>
      <c r="AE21" s="91"/>
      <c r="AF21" s="93">
        <v>3</v>
      </c>
      <c r="AG21" s="94"/>
      <c r="AH21" s="95"/>
      <c r="AI21" s="143">
        <v>1888</v>
      </c>
      <c r="AJ21" s="97"/>
      <c r="AK21" s="98"/>
      <c r="AL21" s="99">
        <v>5664</v>
      </c>
      <c r="AM21" s="100"/>
      <c r="AN21" s="101"/>
      <c r="AQ21" s="93">
        <v>1</v>
      </c>
      <c r="AR21" s="94"/>
      <c r="AS21" s="95"/>
      <c r="AT21" s="102" t="s">
        <v>50</v>
      </c>
      <c r="AU21" s="103"/>
      <c r="AV21" s="103"/>
      <c r="AW21" s="103"/>
      <c r="AX21" s="103"/>
      <c r="AY21" s="104"/>
      <c r="AZ21" s="105">
        <v>52</v>
      </c>
      <c r="BA21" s="106"/>
      <c r="BB21" s="106"/>
      <c r="BC21" s="106"/>
      <c r="BD21" s="107"/>
      <c r="BG21" s="80" t="s">
        <v>46</v>
      </c>
      <c r="BH21" s="81"/>
      <c r="BI21" s="81"/>
      <c r="BJ21" s="82"/>
      <c r="BK21" s="92">
        <v>3</v>
      </c>
      <c r="BL21" s="90"/>
      <c r="BM21" s="90"/>
      <c r="BN21" s="91"/>
      <c r="BO21" s="86">
        <v>6</v>
      </c>
      <c r="BP21" s="87"/>
      <c r="BQ21" s="87"/>
      <c r="BR21" s="88"/>
      <c r="BS21" s="108">
        <v>5500</v>
      </c>
      <c r="BT21" s="84"/>
      <c r="BU21" s="84"/>
      <c r="BV21" s="85"/>
      <c r="BW21" s="109">
        <v>5500</v>
      </c>
      <c r="BX21" s="110"/>
      <c r="BY21" s="110"/>
      <c r="BZ21" s="111"/>
      <c r="CA21" s="112">
        <f t="shared" ref="CA21" si="3">PRODUCT(BW21*BO21)</f>
        <v>33000</v>
      </c>
      <c r="CB21" s="45"/>
      <c r="CC21" s="45"/>
      <c r="CD21" s="46"/>
    </row>
    <row r="22" spans="3:82" ht="15.75" thickBot="1" x14ac:dyDescent="0.3">
      <c r="C22" s="113"/>
      <c r="D22" s="114"/>
      <c r="E22" s="114"/>
      <c r="F22" s="115"/>
      <c r="G22" s="116"/>
      <c r="H22" s="117"/>
      <c r="I22" s="117"/>
      <c r="J22" s="118"/>
      <c r="K22" s="119"/>
      <c r="L22" s="120"/>
      <c r="M22" s="120"/>
      <c r="N22" s="121"/>
      <c r="O22" s="122"/>
      <c r="P22" s="123"/>
      <c r="Q22" s="123"/>
      <c r="R22" s="124"/>
      <c r="U22" s="116"/>
      <c r="V22" s="117"/>
      <c r="W22" s="117"/>
      <c r="X22" s="117"/>
      <c r="Y22" s="117"/>
      <c r="Z22" s="118"/>
      <c r="AA22" s="122"/>
      <c r="AB22" s="123"/>
      <c r="AC22" s="123"/>
      <c r="AD22" s="123"/>
      <c r="AE22" s="124"/>
      <c r="AF22" s="125"/>
      <c r="AG22" s="126"/>
      <c r="AH22" s="127"/>
      <c r="AI22" s="128"/>
      <c r="AJ22" s="129"/>
      <c r="AK22" s="130"/>
      <c r="AL22" s="131"/>
      <c r="AM22" s="132"/>
      <c r="AN22" s="133"/>
      <c r="AQ22" s="125"/>
      <c r="AR22" s="126"/>
      <c r="AS22" s="127"/>
      <c r="AT22" s="134"/>
      <c r="AU22" s="135"/>
      <c r="AV22" s="135"/>
      <c r="AW22" s="135"/>
      <c r="AX22" s="135"/>
      <c r="AY22" s="136"/>
      <c r="AZ22" s="137"/>
      <c r="BA22" s="138"/>
      <c r="BB22" s="138"/>
      <c r="BC22" s="138"/>
      <c r="BD22" s="139"/>
      <c r="BG22" s="113"/>
      <c r="BH22" s="114"/>
      <c r="BI22" s="114"/>
      <c r="BJ22" s="115"/>
      <c r="BK22" s="122"/>
      <c r="BL22" s="123"/>
      <c r="BM22" s="123"/>
      <c r="BN22" s="124"/>
      <c r="BO22" s="119"/>
      <c r="BP22" s="120"/>
      <c r="BQ22" s="120"/>
      <c r="BR22" s="121"/>
      <c r="BS22" s="116"/>
      <c r="BT22" s="117"/>
      <c r="BU22" s="117"/>
      <c r="BV22" s="118"/>
      <c r="BW22" s="140"/>
      <c r="BX22" s="141"/>
      <c r="BY22" s="141"/>
      <c r="BZ22" s="142"/>
      <c r="CA22" s="77"/>
      <c r="CB22" s="78"/>
      <c r="CC22" s="78"/>
      <c r="CD22" s="79"/>
    </row>
    <row r="23" spans="3:82" x14ac:dyDescent="0.25">
      <c r="C23" s="80" t="s">
        <v>51</v>
      </c>
      <c r="D23" s="81"/>
      <c r="E23" s="81"/>
      <c r="F23" s="82"/>
      <c r="G23" s="83" t="s">
        <v>52</v>
      </c>
      <c r="H23" s="84"/>
      <c r="I23" s="84"/>
      <c r="J23" s="85"/>
      <c r="K23" s="86" t="s">
        <v>40</v>
      </c>
      <c r="L23" s="87"/>
      <c r="M23" s="87"/>
      <c r="N23" s="88"/>
      <c r="O23" s="92">
        <v>0</v>
      </c>
      <c r="P23" s="90"/>
      <c r="Q23" s="90"/>
      <c r="R23" s="91"/>
      <c r="U23" s="83" t="s">
        <v>53</v>
      </c>
      <c r="V23" s="84"/>
      <c r="W23" s="84"/>
      <c r="X23" s="84"/>
      <c r="Y23" s="84"/>
      <c r="Z23" s="85"/>
      <c r="AA23" s="92" t="s">
        <v>54</v>
      </c>
      <c r="AB23" s="90"/>
      <c r="AC23" s="90"/>
      <c r="AD23" s="90"/>
      <c r="AE23" s="91"/>
      <c r="AF23" s="93">
        <v>2</v>
      </c>
      <c r="AG23" s="94"/>
      <c r="AH23" s="95"/>
      <c r="AI23" s="143">
        <v>5193</v>
      </c>
      <c r="AJ23" s="97"/>
      <c r="AK23" s="98"/>
      <c r="AL23" s="99">
        <v>10386</v>
      </c>
      <c r="AM23" s="100"/>
      <c r="AN23" s="101"/>
      <c r="AQ23" s="93">
        <v>1</v>
      </c>
      <c r="AR23" s="94"/>
      <c r="AS23" s="95"/>
      <c r="AT23" s="102" t="s">
        <v>55</v>
      </c>
      <c r="AU23" s="103"/>
      <c r="AV23" s="103"/>
      <c r="AW23" s="103"/>
      <c r="AX23" s="103"/>
      <c r="AY23" s="104"/>
      <c r="AZ23" s="105">
        <v>143</v>
      </c>
      <c r="BA23" s="106"/>
      <c r="BB23" s="106"/>
      <c r="BC23" s="106"/>
      <c r="BD23" s="107"/>
      <c r="BG23" s="80" t="s">
        <v>51</v>
      </c>
      <c r="BH23" s="81"/>
      <c r="BI23" s="81"/>
      <c r="BJ23" s="82"/>
      <c r="BK23" s="92">
        <v>2</v>
      </c>
      <c r="BL23" s="90"/>
      <c r="BM23" s="90"/>
      <c r="BN23" s="91"/>
      <c r="BO23" s="86">
        <v>6</v>
      </c>
      <c r="BP23" s="87"/>
      <c r="BQ23" s="87"/>
      <c r="BR23" s="88"/>
      <c r="BS23" s="108">
        <v>10000</v>
      </c>
      <c r="BT23" s="84"/>
      <c r="BU23" s="84"/>
      <c r="BV23" s="85"/>
      <c r="BW23" s="109">
        <v>10000</v>
      </c>
      <c r="BX23" s="110"/>
      <c r="BY23" s="110"/>
      <c r="BZ23" s="111"/>
      <c r="CA23" s="112">
        <f t="shared" ref="CA23" si="4">PRODUCT(BW23*BO23)</f>
        <v>60000</v>
      </c>
      <c r="CB23" s="45"/>
      <c r="CC23" s="45"/>
      <c r="CD23" s="46"/>
    </row>
    <row r="24" spans="3:82" ht="15.75" thickBot="1" x14ac:dyDescent="0.3">
      <c r="C24" s="113"/>
      <c r="D24" s="114"/>
      <c r="E24" s="114"/>
      <c r="F24" s="115"/>
      <c r="G24" s="116"/>
      <c r="H24" s="117"/>
      <c r="I24" s="117"/>
      <c r="J24" s="118"/>
      <c r="K24" s="119"/>
      <c r="L24" s="120"/>
      <c r="M24" s="120"/>
      <c r="N24" s="121"/>
      <c r="O24" s="122"/>
      <c r="P24" s="123"/>
      <c r="Q24" s="123"/>
      <c r="R24" s="124"/>
      <c r="U24" s="116"/>
      <c r="V24" s="117"/>
      <c r="W24" s="117"/>
      <c r="X24" s="117"/>
      <c r="Y24" s="117"/>
      <c r="Z24" s="118"/>
      <c r="AA24" s="122"/>
      <c r="AB24" s="123"/>
      <c r="AC24" s="123"/>
      <c r="AD24" s="123"/>
      <c r="AE24" s="124"/>
      <c r="AF24" s="125"/>
      <c r="AG24" s="126"/>
      <c r="AH24" s="127"/>
      <c r="AI24" s="128"/>
      <c r="AJ24" s="129"/>
      <c r="AK24" s="130"/>
      <c r="AL24" s="131"/>
      <c r="AM24" s="132"/>
      <c r="AN24" s="133"/>
      <c r="AQ24" s="125"/>
      <c r="AR24" s="126"/>
      <c r="AS24" s="127"/>
      <c r="AT24" s="134"/>
      <c r="AU24" s="135"/>
      <c r="AV24" s="135"/>
      <c r="AW24" s="135"/>
      <c r="AX24" s="135"/>
      <c r="AY24" s="136"/>
      <c r="AZ24" s="137"/>
      <c r="BA24" s="138"/>
      <c r="BB24" s="138"/>
      <c r="BC24" s="138"/>
      <c r="BD24" s="139"/>
      <c r="BG24" s="113"/>
      <c r="BH24" s="114"/>
      <c r="BI24" s="114"/>
      <c r="BJ24" s="115"/>
      <c r="BK24" s="122"/>
      <c r="BL24" s="123"/>
      <c r="BM24" s="123"/>
      <c r="BN24" s="124"/>
      <c r="BO24" s="119"/>
      <c r="BP24" s="120"/>
      <c r="BQ24" s="120"/>
      <c r="BR24" s="121"/>
      <c r="BS24" s="116"/>
      <c r="BT24" s="117"/>
      <c r="BU24" s="117"/>
      <c r="BV24" s="118"/>
      <c r="BW24" s="140"/>
      <c r="BX24" s="141"/>
      <c r="BY24" s="141"/>
      <c r="BZ24" s="142"/>
      <c r="CA24" s="77"/>
      <c r="CB24" s="78"/>
      <c r="CC24" s="78"/>
      <c r="CD24" s="79"/>
    </row>
    <row r="25" spans="3:82" x14ac:dyDescent="0.25">
      <c r="U25" s="83" t="s">
        <v>56</v>
      </c>
      <c r="V25" s="84"/>
      <c r="W25" s="84"/>
      <c r="X25" s="84"/>
      <c r="Y25" s="84"/>
      <c r="Z25" s="85"/>
      <c r="AA25" s="92" t="s">
        <v>57</v>
      </c>
      <c r="AB25" s="90"/>
      <c r="AC25" s="90"/>
      <c r="AD25" s="90"/>
      <c r="AE25" s="91"/>
      <c r="AF25" s="93">
        <v>1</v>
      </c>
      <c r="AG25" s="94"/>
      <c r="AH25" s="95"/>
      <c r="AI25" s="143">
        <v>4899</v>
      </c>
      <c r="AJ25" s="97"/>
      <c r="AK25" s="98"/>
      <c r="AL25" s="99">
        <v>4899</v>
      </c>
      <c r="AM25" s="100"/>
      <c r="AN25" s="101"/>
      <c r="AQ25" s="93">
        <v>1</v>
      </c>
      <c r="AR25" s="94"/>
      <c r="AS25" s="95"/>
      <c r="AT25" s="102" t="s">
        <v>58</v>
      </c>
      <c r="AU25" s="103"/>
      <c r="AV25" s="103"/>
      <c r="AW25" s="103"/>
      <c r="AX25" s="103"/>
      <c r="AY25" s="104"/>
      <c r="AZ25" s="105">
        <v>107</v>
      </c>
      <c r="BA25" s="106"/>
      <c r="BB25" s="106"/>
      <c r="BC25" s="106"/>
      <c r="BD25" s="107"/>
      <c r="BG25" s="44" t="s">
        <v>17</v>
      </c>
      <c r="BH25" s="45"/>
      <c r="BI25" s="45"/>
      <c r="BJ25" s="46"/>
      <c r="BK25" s="112">
        <f>SUM(BK13:BN24)</f>
        <v>27</v>
      </c>
      <c r="BL25" s="45"/>
      <c r="BM25" s="45"/>
      <c r="BN25" s="46"/>
      <c r="BO25" s="44">
        <v>6</v>
      </c>
      <c r="BP25" s="45"/>
      <c r="BQ25" s="45"/>
      <c r="BR25" s="46"/>
      <c r="BS25" s="144">
        <f>SUM(BS13:BV24)</f>
        <v>26300</v>
      </c>
      <c r="BT25" s="45"/>
      <c r="BU25" s="45"/>
      <c r="BV25" s="46"/>
      <c r="BW25" s="144">
        <f>SUM(BW13:BZ24)</f>
        <v>26300</v>
      </c>
      <c r="BX25" s="45"/>
      <c r="BY25" s="45"/>
      <c r="BZ25" s="46"/>
      <c r="CA25" s="144"/>
      <c r="CB25" s="145"/>
      <c r="CC25" s="145"/>
      <c r="CD25" s="146"/>
    </row>
    <row r="26" spans="3:82" ht="15.75" thickBot="1" x14ac:dyDescent="0.3">
      <c r="U26" s="116"/>
      <c r="V26" s="117"/>
      <c r="W26" s="117"/>
      <c r="X26" s="117"/>
      <c r="Y26" s="117"/>
      <c r="Z26" s="118"/>
      <c r="AA26" s="122"/>
      <c r="AB26" s="123"/>
      <c r="AC26" s="123"/>
      <c r="AD26" s="123"/>
      <c r="AE26" s="124"/>
      <c r="AF26" s="125"/>
      <c r="AG26" s="126"/>
      <c r="AH26" s="127"/>
      <c r="AI26" s="128"/>
      <c r="AJ26" s="129"/>
      <c r="AK26" s="130"/>
      <c r="AL26" s="131"/>
      <c r="AM26" s="132"/>
      <c r="AN26" s="133"/>
      <c r="AQ26" s="125"/>
      <c r="AR26" s="126"/>
      <c r="AS26" s="127"/>
      <c r="AT26" s="134"/>
      <c r="AU26" s="135"/>
      <c r="AV26" s="135"/>
      <c r="AW26" s="135"/>
      <c r="AX26" s="135"/>
      <c r="AY26" s="136"/>
      <c r="AZ26" s="137"/>
      <c r="BA26" s="138"/>
      <c r="BB26" s="138"/>
      <c r="BC26" s="138"/>
      <c r="BD26" s="139"/>
      <c r="BG26" s="77"/>
      <c r="BH26" s="78"/>
      <c r="BI26" s="78"/>
      <c r="BJ26" s="79"/>
      <c r="BK26" s="77"/>
      <c r="BL26" s="78"/>
      <c r="BM26" s="78"/>
      <c r="BN26" s="79"/>
      <c r="BO26" s="77"/>
      <c r="BP26" s="78"/>
      <c r="BQ26" s="78"/>
      <c r="BR26" s="79"/>
      <c r="BS26" s="77"/>
      <c r="BT26" s="78"/>
      <c r="BU26" s="78"/>
      <c r="BV26" s="79"/>
      <c r="BW26" s="77"/>
      <c r="BX26" s="78"/>
      <c r="BY26" s="78"/>
      <c r="BZ26" s="79"/>
      <c r="CA26" s="147"/>
      <c r="CB26" s="148"/>
      <c r="CC26" s="148"/>
      <c r="CD26" s="149"/>
    </row>
    <row r="27" spans="3:82" x14ac:dyDescent="0.25">
      <c r="C27" s="29" t="s">
        <v>59</v>
      </c>
      <c r="D27" s="30"/>
      <c r="E27" s="31"/>
      <c r="F27" s="150" t="s">
        <v>60</v>
      </c>
      <c r="G27" s="151"/>
      <c r="H27" s="152"/>
      <c r="U27" s="83" t="s">
        <v>61</v>
      </c>
      <c r="V27" s="84"/>
      <c r="W27" s="84"/>
      <c r="X27" s="84"/>
      <c r="Y27" s="84"/>
      <c r="Z27" s="85"/>
      <c r="AA27" s="92" t="s">
        <v>62</v>
      </c>
      <c r="AB27" s="90"/>
      <c r="AC27" s="90"/>
      <c r="AD27" s="90"/>
      <c r="AE27" s="91"/>
      <c r="AF27" s="93">
        <v>10</v>
      </c>
      <c r="AG27" s="94"/>
      <c r="AH27" s="95"/>
      <c r="AI27" s="143">
        <v>80</v>
      </c>
      <c r="AJ27" s="97"/>
      <c r="AK27" s="98"/>
      <c r="AL27" s="99">
        <v>800</v>
      </c>
      <c r="AM27" s="100"/>
      <c r="AN27" s="101"/>
      <c r="AQ27" s="93">
        <v>1</v>
      </c>
      <c r="AR27" s="94"/>
      <c r="AS27" s="95"/>
      <c r="AT27" s="102" t="s">
        <v>63</v>
      </c>
      <c r="AU27" s="103"/>
      <c r="AV27" s="103"/>
      <c r="AW27" s="103"/>
      <c r="AX27" s="103"/>
      <c r="AY27" s="104"/>
      <c r="AZ27" s="105">
        <v>92</v>
      </c>
      <c r="BA27" s="106"/>
      <c r="BB27" s="106"/>
      <c r="BC27" s="106"/>
      <c r="BD27" s="107"/>
      <c r="BG27" s="153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5"/>
      <c r="BW27" s="156"/>
      <c r="BX27" s="157"/>
      <c r="BY27" s="157"/>
      <c r="BZ27" s="158"/>
      <c r="CA27" s="156"/>
      <c r="CB27" s="157"/>
      <c r="CC27" s="157"/>
      <c r="CD27" s="158"/>
    </row>
    <row r="28" spans="3:82" ht="15.75" thickBot="1" x14ac:dyDescent="0.3">
      <c r="C28" s="62"/>
      <c r="D28" s="63"/>
      <c r="E28" s="64"/>
      <c r="F28" s="159"/>
      <c r="G28" s="160"/>
      <c r="H28" s="161"/>
      <c r="U28" s="116"/>
      <c r="V28" s="117"/>
      <c r="W28" s="117"/>
      <c r="X28" s="117"/>
      <c r="Y28" s="117"/>
      <c r="Z28" s="118"/>
      <c r="AA28" s="122"/>
      <c r="AB28" s="123"/>
      <c r="AC28" s="123"/>
      <c r="AD28" s="123"/>
      <c r="AE28" s="124"/>
      <c r="AF28" s="125"/>
      <c r="AG28" s="126"/>
      <c r="AH28" s="127"/>
      <c r="AI28" s="128"/>
      <c r="AJ28" s="129"/>
      <c r="AK28" s="130"/>
      <c r="AL28" s="131"/>
      <c r="AM28" s="132"/>
      <c r="AN28" s="133"/>
      <c r="AQ28" s="125"/>
      <c r="AR28" s="126"/>
      <c r="AS28" s="127"/>
      <c r="AT28" s="134"/>
      <c r="AU28" s="135"/>
      <c r="AV28" s="135"/>
      <c r="AW28" s="135"/>
      <c r="AX28" s="135"/>
      <c r="AY28" s="136"/>
      <c r="AZ28" s="137"/>
      <c r="BA28" s="138"/>
      <c r="BB28" s="138"/>
      <c r="BC28" s="138"/>
      <c r="BD28" s="139"/>
      <c r="BG28" s="162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4"/>
      <c r="BW28" s="156"/>
      <c r="BX28" s="157"/>
      <c r="BY28" s="157"/>
      <c r="BZ28" s="158"/>
      <c r="CA28" s="156"/>
      <c r="CB28" s="157"/>
      <c r="CC28" s="157"/>
      <c r="CD28" s="158"/>
    </row>
    <row r="29" spans="3:82" x14ac:dyDescent="0.25">
      <c r="C29" s="29">
        <v>172</v>
      </c>
      <c r="D29" s="30"/>
      <c r="E29" s="31"/>
      <c r="F29" s="150" t="s">
        <v>64</v>
      </c>
      <c r="G29" s="151"/>
      <c r="H29" s="152"/>
      <c r="U29" s="83" t="s">
        <v>65</v>
      </c>
      <c r="V29" s="84"/>
      <c r="W29" s="84"/>
      <c r="X29" s="84"/>
      <c r="Y29" s="84"/>
      <c r="Z29" s="85"/>
      <c r="AA29" s="92" t="s">
        <v>66</v>
      </c>
      <c r="AB29" s="90"/>
      <c r="AC29" s="90"/>
      <c r="AD29" s="90"/>
      <c r="AE29" s="91"/>
      <c r="AF29" s="93">
        <v>3</v>
      </c>
      <c r="AG29" s="94"/>
      <c r="AH29" s="95"/>
      <c r="AI29" s="143">
        <v>40</v>
      </c>
      <c r="AJ29" s="97"/>
      <c r="AK29" s="98"/>
      <c r="AL29" s="99">
        <v>120</v>
      </c>
      <c r="AM29" s="100"/>
      <c r="AN29" s="101"/>
      <c r="AQ29" s="93">
        <v>1</v>
      </c>
      <c r="AR29" s="94"/>
      <c r="AS29" s="95"/>
      <c r="AT29" s="102" t="s">
        <v>67</v>
      </c>
      <c r="AU29" s="103"/>
      <c r="AV29" s="103"/>
      <c r="AW29" s="103"/>
      <c r="AX29" s="103"/>
      <c r="AY29" s="104"/>
      <c r="AZ29" s="105">
        <v>30</v>
      </c>
      <c r="BA29" s="106"/>
      <c r="BB29" s="106"/>
      <c r="BC29" s="106"/>
      <c r="BD29" s="107"/>
      <c r="BG29" s="162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4"/>
      <c r="BW29" s="29" t="s">
        <v>68</v>
      </c>
      <c r="BX29" s="30"/>
      <c r="BY29" s="30"/>
      <c r="BZ29" s="31"/>
      <c r="CA29" s="165">
        <f>SUM(CA15:CD26)</f>
        <v>147600</v>
      </c>
      <c r="CB29" s="30"/>
      <c r="CC29" s="30"/>
      <c r="CD29" s="31"/>
    </row>
    <row r="30" spans="3:82" ht="15.75" thickBot="1" x14ac:dyDescent="0.3">
      <c r="C30" s="62"/>
      <c r="D30" s="63"/>
      <c r="E30" s="64"/>
      <c r="F30" s="159"/>
      <c r="G30" s="160"/>
      <c r="H30" s="161"/>
      <c r="U30" s="116"/>
      <c r="V30" s="117"/>
      <c r="W30" s="117"/>
      <c r="X30" s="117"/>
      <c r="Y30" s="117"/>
      <c r="Z30" s="118"/>
      <c r="AA30" s="122"/>
      <c r="AB30" s="123"/>
      <c r="AC30" s="123"/>
      <c r="AD30" s="123"/>
      <c r="AE30" s="124"/>
      <c r="AF30" s="125"/>
      <c r="AG30" s="126"/>
      <c r="AH30" s="127"/>
      <c r="AI30" s="128"/>
      <c r="AJ30" s="129"/>
      <c r="AK30" s="130"/>
      <c r="AL30" s="131"/>
      <c r="AM30" s="132"/>
      <c r="AN30" s="133"/>
      <c r="AQ30" s="125"/>
      <c r="AR30" s="126"/>
      <c r="AS30" s="127"/>
      <c r="AT30" s="134"/>
      <c r="AU30" s="135"/>
      <c r="AV30" s="135"/>
      <c r="AW30" s="135"/>
      <c r="AX30" s="135"/>
      <c r="AY30" s="136"/>
      <c r="AZ30" s="137"/>
      <c r="BA30" s="138"/>
      <c r="BB30" s="138"/>
      <c r="BC30" s="138"/>
      <c r="BD30" s="139"/>
      <c r="BG30" s="166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8"/>
      <c r="BW30" s="62"/>
      <c r="BX30" s="63"/>
      <c r="BY30" s="63"/>
      <c r="BZ30" s="64"/>
      <c r="CA30" s="62"/>
      <c r="CB30" s="63"/>
      <c r="CC30" s="63"/>
      <c r="CD30" s="64"/>
    </row>
    <row r="31" spans="3:82" x14ac:dyDescent="0.25">
      <c r="C31" s="29">
        <v>256</v>
      </c>
      <c r="D31" s="30"/>
      <c r="E31" s="31"/>
      <c r="F31" s="150" t="s">
        <v>69</v>
      </c>
      <c r="G31" s="151"/>
      <c r="H31" s="152"/>
      <c r="U31" s="83" t="s">
        <v>70</v>
      </c>
      <c r="V31" s="84"/>
      <c r="W31" s="84"/>
      <c r="X31" s="84"/>
      <c r="Y31" s="84"/>
      <c r="Z31" s="85"/>
      <c r="AA31" s="92" t="s">
        <v>71</v>
      </c>
      <c r="AB31" s="90"/>
      <c r="AC31" s="90"/>
      <c r="AD31" s="90"/>
      <c r="AE31" s="91"/>
      <c r="AF31" s="93" t="s">
        <v>72</v>
      </c>
      <c r="AG31" s="94"/>
      <c r="AH31" s="95"/>
      <c r="AI31" s="96" t="s">
        <v>73</v>
      </c>
      <c r="AJ31" s="97"/>
      <c r="AK31" s="98"/>
      <c r="AL31" s="99">
        <v>100</v>
      </c>
      <c r="AM31" s="100"/>
      <c r="AN31" s="101"/>
      <c r="AQ31" s="93">
        <v>1</v>
      </c>
      <c r="AR31" s="94"/>
      <c r="AS31" s="95"/>
      <c r="AT31" s="102" t="s">
        <v>74</v>
      </c>
      <c r="AU31" s="103"/>
      <c r="AV31" s="103"/>
      <c r="AW31" s="103"/>
      <c r="AX31" s="103"/>
      <c r="AY31" s="104"/>
      <c r="AZ31" s="105">
        <v>748</v>
      </c>
      <c r="BA31" s="106"/>
      <c r="BB31" s="106"/>
      <c r="BC31" s="106"/>
      <c r="BD31" s="107"/>
    </row>
    <row r="32" spans="3:82" ht="15.75" thickBot="1" x14ac:dyDescent="0.3">
      <c r="C32" s="62"/>
      <c r="D32" s="63"/>
      <c r="E32" s="64"/>
      <c r="F32" s="159"/>
      <c r="G32" s="160"/>
      <c r="H32" s="161"/>
      <c r="U32" s="116"/>
      <c r="V32" s="117"/>
      <c r="W32" s="117"/>
      <c r="X32" s="117"/>
      <c r="Y32" s="117"/>
      <c r="Z32" s="118"/>
      <c r="AA32" s="122"/>
      <c r="AB32" s="123"/>
      <c r="AC32" s="123"/>
      <c r="AD32" s="123"/>
      <c r="AE32" s="124"/>
      <c r="AF32" s="125"/>
      <c r="AG32" s="126"/>
      <c r="AH32" s="127"/>
      <c r="AI32" s="128"/>
      <c r="AJ32" s="129"/>
      <c r="AK32" s="130"/>
      <c r="AL32" s="131"/>
      <c r="AM32" s="132"/>
      <c r="AN32" s="133"/>
      <c r="AQ32" s="125"/>
      <c r="AR32" s="126"/>
      <c r="AS32" s="127"/>
      <c r="AT32" s="134"/>
      <c r="AU32" s="135"/>
      <c r="AV32" s="135"/>
      <c r="AW32" s="135"/>
      <c r="AX32" s="135"/>
      <c r="AY32" s="136"/>
      <c r="AZ32" s="137"/>
      <c r="BA32" s="138"/>
      <c r="BB32" s="138"/>
      <c r="BC32" s="138"/>
      <c r="BD32" s="139"/>
    </row>
    <row r="33" spans="21:56" x14ac:dyDescent="0.25">
      <c r="U33" s="83" t="s">
        <v>75</v>
      </c>
      <c r="V33" s="84"/>
      <c r="W33" s="84"/>
      <c r="X33" s="84"/>
      <c r="Y33" s="84"/>
      <c r="Z33" s="85"/>
      <c r="AA33" s="92" t="s">
        <v>76</v>
      </c>
      <c r="AB33" s="90"/>
      <c r="AC33" s="90"/>
      <c r="AD33" s="90"/>
      <c r="AE33" s="91"/>
      <c r="AF33" s="93" t="s">
        <v>77</v>
      </c>
      <c r="AG33" s="94"/>
      <c r="AH33" s="95"/>
      <c r="AI33" s="96" t="s">
        <v>78</v>
      </c>
      <c r="AJ33" s="97"/>
      <c r="AK33" s="98"/>
      <c r="AL33" s="99">
        <v>1000</v>
      </c>
      <c r="AM33" s="100"/>
      <c r="AN33" s="101"/>
      <c r="AQ33" s="93">
        <v>1</v>
      </c>
      <c r="AR33" s="94"/>
      <c r="AS33" s="95"/>
      <c r="AT33" s="102" t="s">
        <v>79</v>
      </c>
      <c r="AU33" s="103"/>
      <c r="AV33" s="103"/>
      <c r="AW33" s="103"/>
      <c r="AX33" s="103"/>
      <c r="AY33" s="104"/>
      <c r="AZ33" s="105">
        <v>2275</v>
      </c>
      <c r="BA33" s="106"/>
      <c r="BB33" s="106"/>
      <c r="BC33" s="106"/>
      <c r="BD33" s="107"/>
    </row>
    <row r="34" spans="21:56" ht="15.75" thickBot="1" x14ac:dyDescent="0.3">
      <c r="U34" s="116"/>
      <c r="V34" s="117"/>
      <c r="W34" s="117"/>
      <c r="X34" s="117"/>
      <c r="Y34" s="117"/>
      <c r="Z34" s="118"/>
      <c r="AA34" s="122"/>
      <c r="AB34" s="123"/>
      <c r="AC34" s="123"/>
      <c r="AD34" s="123"/>
      <c r="AE34" s="124"/>
      <c r="AF34" s="125"/>
      <c r="AG34" s="126"/>
      <c r="AH34" s="127"/>
      <c r="AI34" s="128"/>
      <c r="AJ34" s="129"/>
      <c r="AK34" s="130"/>
      <c r="AL34" s="131"/>
      <c r="AM34" s="132"/>
      <c r="AN34" s="133"/>
      <c r="AQ34" s="125"/>
      <c r="AR34" s="126"/>
      <c r="AS34" s="127"/>
      <c r="AT34" s="134"/>
      <c r="AU34" s="135"/>
      <c r="AV34" s="135"/>
      <c r="AW34" s="135"/>
      <c r="AX34" s="135"/>
      <c r="AY34" s="136"/>
      <c r="AZ34" s="137"/>
      <c r="BA34" s="138"/>
      <c r="BB34" s="138"/>
      <c r="BC34" s="138"/>
      <c r="BD34" s="139"/>
    </row>
    <row r="35" spans="21:56" x14ac:dyDescent="0.25">
      <c r="U35" s="83" t="s">
        <v>80</v>
      </c>
      <c r="V35" s="84"/>
      <c r="W35" s="84"/>
      <c r="X35" s="84"/>
      <c r="Y35" s="84"/>
      <c r="Z35" s="85"/>
      <c r="AA35" s="92" t="s">
        <v>81</v>
      </c>
      <c r="AB35" s="90"/>
      <c r="AC35" s="90"/>
      <c r="AD35" s="90"/>
      <c r="AE35" s="91"/>
      <c r="AF35" s="93" t="s">
        <v>82</v>
      </c>
      <c r="AG35" s="94"/>
      <c r="AH35" s="95"/>
      <c r="AI35" s="96" t="s">
        <v>83</v>
      </c>
      <c r="AJ35" s="97"/>
      <c r="AK35" s="98"/>
      <c r="AL35" s="99">
        <v>2339</v>
      </c>
      <c r="AM35" s="100"/>
      <c r="AN35" s="101"/>
      <c r="AQ35" s="93">
        <v>1</v>
      </c>
      <c r="AR35" s="94"/>
      <c r="AS35" s="95"/>
      <c r="AT35" s="102" t="s">
        <v>84</v>
      </c>
      <c r="AU35" s="103"/>
      <c r="AV35" s="103"/>
      <c r="AW35" s="103"/>
      <c r="AX35" s="103"/>
      <c r="AY35" s="104"/>
      <c r="AZ35" s="105">
        <v>140</v>
      </c>
      <c r="BA35" s="106"/>
      <c r="BB35" s="106"/>
      <c r="BC35" s="106"/>
      <c r="BD35" s="107"/>
    </row>
    <row r="36" spans="21:56" ht="15.75" thickBot="1" x14ac:dyDescent="0.3">
      <c r="U36" s="116"/>
      <c r="V36" s="117"/>
      <c r="W36" s="117"/>
      <c r="X36" s="117"/>
      <c r="Y36" s="117"/>
      <c r="Z36" s="118"/>
      <c r="AA36" s="122"/>
      <c r="AB36" s="123"/>
      <c r="AC36" s="123"/>
      <c r="AD36" s="123"/>
      <c r="AE36" s="124"/>
      <c r="AF36" s="125"/>
      <c r="AG36" s="126"/>
      <c r="AH36" s="127"/>
      <c r="AI36" s="128"/>
      <c r="AJ36" s="129"/>
      <c r="AK36" s="130"/>
      <c r="AL36" s="131"/>
      <c r="AM36" s="132"/>
      <c r="AN36" s="133"/>
      <c r="AQ36" s="125"/>
      <c r="AR36" s="126"/>
      <c r="AS36" s="127"/>
      <c r="AT36" s="134"/>
      <c r="AU36" s="135"/>
      <c r="AV36" s="135"/>
      <c r="AW36" s="135"/>
      <c r="AX36" s="135"/>
      <c r="AY36" s="136"/>
      <c r="AZ36" s="137"/>
      <c r="BA36" s="138"/>
      <c r="BB36" s="138"/>
      <c r="BC36" s="138"/>
      <c r="BD36" s="139"/>
    </row>
    <row r="37" spans="21:56" x14ac:dyDescent="0.25">
      <c r="U37" s="83" t="s">
        <v>85</v>
      </c>
      <c r="V37" s="84"/>
      <c r="W37" s="84"/>
      <c r="X37" s="84"/>
      <c r="Y37" s="84"/>
      <c r="Z37" s="85"/>
      <c r="AA37" s="92" t="s">
        <v>76</v>
      </c>
      <c r="AB37" s="90"/>
      <c r="AC37" s="90"/>
      <c r="AD37" s="90"/>
      <c r="AE37" s="91"/>
      <c r="AF37" s="93" t="s">
        <v>86</v>
      </c>
      <c r="AG37" s="94"/>
      <c r="AH37" s="95"/>
      <c r="AI37" s="96" t="s">
        <v>87</v>
      </c>
      <c r="AJ37" s="97"/>
      <c r="AK37" s="98"/>
      <c r="AL37" s="169">
        <v>865.2</v>
      </c>
      <c r="AM37" s="100"/>
      <c r="AN37" s="101"/>
      <c r="AQ37" s="93">
        <v>1</v>
      </c>
      <c r="AR37" s="94"/>
      <c r="AS37" s="95"/>
      <c r="AT37" s="102" t="s">
        <v>88</v>
      </c>
      <c r="AU37" s="103"/>
      <c r="AV37" s="103"/>
      <c r="AW37" s="103"/>
      <c r="AX37" s="103"/>
      <c r="AY37" s="104"/>
      <c r="AZ37" s="105">
        <v>103</v>
      </c>
      <c r="BA37" s="106"/>
      <c r="BB37" s="106"/>
      <c r="BC37" s="106"/>
      <c r="BD37" s="107"/>
    </row>
    <row r="38" spans="21:56" ht="15.75" thickBot="1" x14ac:dyDescent="0.3">
      <c r="U38" s="116"/>
      <c r="V38" s="117"/>
      <c r="W38" s="117"/>
      <c r="X38" s="117"/>
      <c r="Y38" s="117"/>
      <c r="Z38" s="118"/>
      <c r="AA38" s="122"/>
      <c r="AB38" s="123"/>
      <c r="AC38" s="123"/>
      <c r="AD38" s="123"/>
      <c r="AE38" s="124"/>
      <c r="AF38" s="125"/>
      <c r="AG38" s="126"/>
      <c r="AH38" s="127"/>
      <c r="AI38" s="128"/>
      <c r="AJ38" s="129"/>
      <c r="AK38" s="130"/>
      <c r="AL38" s="131"/>
      <c r="AM38" s="132"/>
      <c r="AN38" s="133"/>
      <c r="AQ38" s="125"/>
      <c r="AR38" s="126"/>
      <c r="AS38" s="127"/>
      <c r="AT38" s="134"/>
      <c r="AU38" s="135"/>
      <c r="AV38" s="135"/>
      <c r="AW38" s="135"/>
      <c r="AX38" s="135"/>
      <c r="AY38" s="136"/>
      <c r="AZ38" s="137"/>
      <c r="BA38" s="138"/>
      <c r="BB38" s="138"/>
      <c r="BC38" s="138"/>
      <c r="BD38" s="139"/>
    </row>
    <row r="39" spans="21:56" x14ac:dyDescent="0.25">
      <c r="U39" s="83" t="s">
        <v>89</v>
      </c>
      <c r="V39" s="84"/>
      <c r="W39" s="84"/>
      <c r="X39" s="84"/>
      <c r="Y39" s="84"/>
      <c r="Z39" s="85"/>
      <c r="AA39" s="92" t="s">
        <v>76</v>
      </c>
      <c r="AB39" s="90"/>
      <c r="AC39" s="90"/>
      <c r="AD39" s="90"/>
      <c r="AE39" s="91"/>
      <c r="AF39" s="93" t="s">
        <v>90</v>
      </c>
      <c r="AG39" s="94"/>
      <c r="AH39" s="95"/>
      <c r="AI39" s="96" t="s">
        <v>91</v>
      </c>
      <c r="AJ39" s="97"/>
      <c r="AK39" s="98"/>
      <c r="AL39" s="99">
        <v>980</v>
      </c>
      <c r="AM39" s="100"/>
      <c r="AN39" s="101"/>
      <c r="AQ39" s="93">
        <v>1</v>
      </c>
      <c r="AR39" s="94"/>
      <c r="AS39" s="95"/>
      <c r="AT39" s="102" t="s">
        <v>92</v>
      </c>
      <c r="AU39" s="103"/>
      <c r="AV39" s="103"/>
      <c r="AW39" s="103"/>
      <c r="AX39" s="103"/>
      <c r="AY39" s="104"/>
      <c r="AZ39" s="105">
        <v>654</v>
      </c>
      <c r="BA39" s="106"/>
      <c r="BB39" s="106"/>
      <c r="BC39" s="106"/>
      <c r="BD39" s="107"/>
    </row>
    <row r="40" spans="21:56" ht="15.75" thickBot="1" x14ac:dyDescent="0.3">
      <c r="U40" s="116"/>
      <c r="V40" s="117"/>
      <c r="W40" s="117"/>
      <c r="X40" s="117"/>
      <c r="Y40" s="117"/>
      <c r="Z40" s="118"/>
      <c r="AA40" s="122"/>
      <c r="AB40" s="123"/>
      <c r="AC40" s="123"/>
      <c r="AD40" s="123"/>
      <c r="AE40" s="124"/>
      <c r="AF40" s="125"/>
      <c r="AG40" s="126"/>
      <c r="AH40" s="127"/>
      <c r="AI40" s="128"/>
      <c r="AJ40" s="129"/>
      <c r="AK40" s="130"/>
      <c r="AL40" s="131"/>
      <c r="AM40" s="132"/>
      <c r="AN40" s="133"/>
      <c r="AQ40" s="125"/>
      <c r="AR40" s="126"/>
      <c r="AS40" s="127"/>
      <c r="AT40" s="134"/>
      <c r="AU40" s="135"/>
      <c r="AV40" s="135"/>
      <c r="AW40" s="135"/>
      <c r="AX40" s="135"/>
      <c r="AY40" s="136"/>
      <c r="AZ40" s="137"/>
      <c r="BA40" s="138"/>
      <c r="BB40" s="138"/>
      <c r="BC40" s="138"/>
      <c r="BD40" s="139"/>
    </row>
    <row r="41" spans="21:56" x14ac:dyDescent="0.25">
      <c r="U41" s="83" t="s">
        <v>93</v>
      </c>
      <c r="V41" s="84"/>
      <c r="W41" s="84"/>
      <c r="X41" s="84"/>
      <c r="Y41" s="84"/>
      <c r="Z41" s="85"/>
      <c r="AA41" s="92" t="s">
        <v>94</v>
      </c>
      <c r="AB41" s="90"/>
      <c r="AC41" s="90"/>
      <c r="AD41" s="90"/>
      <c r="AE41" s="91"/>
      <c r="AF41" s="93" t="s">
        <v>90</v>
      </c>
      <c r="AG41" s="94"/>
      <c r="AH41" s="95"/>
      <c r="AI41" s="96" t="s">
        <v>95</v>
      </c>
      <c r="AJ41" s="97"/>
      <c r="AK41" s="98"/>
      <c r="AL41" s="99">
        <v>950</v>
      </c>
      <c r="AM41" s="100"/>
      <c r="AN41" s="101"/>
      <c r="AQ41" s="170"/>
      <c r="AR41" s="171"/>
      <c r="AS41" s="172"/>
      <c r="AT41" s="44" t="s">
        <v>17</v>
      </c>
      <c r="AU41" s="45"/>
      <c r="AV41" s="45"/>
      <c r="AW41" s="45"/>
      <c r="AX41" s="45"/>
      <c r="AY41" s="46"/>
      <c r="AZ41" s="144">
        <f>SUM(AZ13:BD40)</f>
        <v>7355</v>
      </c>
      <c r="BA41" s="45"/>
      <c r="BB41" s="45"/>
      <c r="BC41" s="45"/>
      <c r="BD41" s="46"/>
    </row>
    <row r="42" spans="21:56" ht="15.75" thickBot="1" x14ac:dyDescent="0.3">
      <c r="U42" s="116"/>
      <c r="V42" s="117"/>
      <c r="W42" s="117"/>
      <c r="X42" s="117"/>
      <c r="Y42" s="117"/>
      <c r="Z42" s="118"/>
      <c r="AA42" s="122"/>
      <c r="AB42" s="123"/>
      <c r="AC42" s="123"/>
      <c r="AD42" s="123"/>
      <c r="AE42" s="124"/>
      <c r="AF42" s="125"/>
      <c r="AG42" s="126"/>
      <c r="AH42" s="127"/>
      <c r="AI42" s="128"/>
      <c r="AJ42" s="129"/>
      <c r="AK42" s="130"/>
      <c r="AL42" s="131"/>
      <c r="AM42" s="132"/>
      <c r="AN42" s="133"/>
      <c r="AQ42" s="173"/>
      <c r="AR42" s="174"/>
      <c r="AS42" s="175"/>
      <c r="AT42" s="77"/>
      <c r="AU42" s="78"/>
      <c r="AV42" s="78"/>
      <c r="AW42" s="78"/>
      <c r="AX42" s="78"/>
      <c r="AY42" s="79"/>
      <c r="AZ42" s="77"/>
      <c r="BA42" s="78"/>
      <c r="BB42" s="78"/>
      <c r="BC42" s="78"/>
      <c r="BD42" s="79"/>
    </row>
    <row r="43" spans="21:56" x14ac:dyDescent="0.25">
      <c r="U43" s="83" t="s">
        <v>96</v>
      </c>
      <c r="V43" s="84"/>
      <c r="W43" s="84"/>
      <c r="X43" s="84"/>
      <c r="Y43" s="84"/>
      <c r="Z43" s="85"/>
      <c r="AA43" s="92" t="s">
        <v>97</v>
      </c>
      <c r="AB43" s="90"/>
      <c r="AC43" s="90"/>
      <c r="AD43" s="90"/>
      <c r="AE43" s="91"/>
      <c r="AF43" s="93" t="s">
        <v>90</v>
      </c>
      <c r="AG43" s="94"/>
      <c r="AH43" s="95"/>
      <c r="AI43" s="96" t="s">
        <v>98</v>
      </c>
      <c r="AJ43" s="97"/>
      <c r="AK43" s="98"/>
      <c r="AL43" s="99">
        <v>1116</v>
      </c>
      <c r="AM43" s="100"/>
      <c r="AN43" s="101"/>
    </row>
    <row r="44" spans="21:56" ht="15.75" thickBot="1" x14ac:dyDescent="0.3">
      <c r="U44" s="116"/>
      <c r="V44" s="117"/>
      <c r="W44" s="117"/>
      <c r="X44" s="117"/>
      <c r="Y44" s="117"/>
      <c r="Z44" s="118"/>
      <c r="AA44" s="122"/>
      <c r="AB44" s="123"/>
      <c r="AC44" s="123"/>
      <c r="AD44" s="123"/>
      <c r="AE44" s="124"/>
      <c r="AF44" s="125"/>
      <c r="AG44" s="126"/>
      <c r="AH44" s="127"/>
      <c r="AI44" s="128"/>
      <c r="AJ44" s="129"/>
      <c r="AK44" s="130"/>
      <c r="AL44" s="131"/>
      <c r="AM44" s="132"/>
      <c r="AN44" s="133"/>
    </row>
    <row r="45" spans="21:56" x14ac:dyDescent="0.25">
      <c r="U45" s="170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2"/>
      <c r="AI45" s="44" t="s">
        <v>17</v>
      </c>
      <c r="AJ45" s="176"/>
      <c r="AK45" s="177"/>
      <c r="AL45" s="144">
        <f>SUM(AL13:AN44)</f>
        <v>55237.2</v>
      </c>
      <c r="AM45" s="45"/>
      <c r="AN45" s="46"/>
    </row>
    <row r="46" spans="21:56" ht="15.75" thickBot="1" x14ac:dyDescent="0.3">
      <c r="U46" s="173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5"/>
      <c r="AI46" s="178"/>
      <c r="AJ46" s="179"/>
      <c r="AK46" s="180"/>
      <c r="AL46" s="77"/>
      <c r="AM46" s="78"/>
      <c r="AN46" s="79"/>
    </row>
  </sheetData>
  <mergeCells count="228">
    <mergeCell ref="U45:AH46"/>
    <mergeCell ref="AI45:AK46"/>
    <mergeCell ref="AL45:AN46"/>
    <mergeCell ref="AT41:AY42"/>
    <mergeCell ref="AZ41:BD42"/>
    <mergeCell ref="U43:Z44"/>
    <mergeCell ref="AA43:AE44"/>
    <mergeCell ref="AF43:AH44"/>
    <mergeCell ref="AI43:AK44"/>
    <mergeCell ref="AL43:AN44"/>
    <mergeCell ref="U41:Z42"/>
    <mergeCell ref="AA41:AE42"/>
    <mergeCell ref="AF41:AH42"/>
    <mergeCell ref="AI41:AK42"/>
    <mergeCell ref="AL41:AN42"/>
    <mergeCell ref="AQ41:AS42"/>
    <mergeCell ref="AT37:AY38"/>
    <mergeCell ref="AZ37:BD38"/>
    <mergeCell ref="U39:Z40"/>
    <mergeCell ref="AA39:AE40"/>
    <mergeCell ref="AF39:AH40"/>
    <mergeCell ref="AI39:AK40"/>
    <mergeCell ref="AL39:AN40"/>
    <mergeCell ref="AQ39:AS40"/>
    <mergeCell ref="AT39:AY40"/>
    <mergeCell ref="AZ39:BD40"/>
    <mergeCell ref="U37:Z38"/>
    <mergeCell ref="AA37:AE38"/>
    <mergeCell ref="AF37:AH38"/>
    <mergeCell ref="AI37:AK38"/>
    <mergeCell ref="AL37:AN38"/>
    <mergeCell ref="AQ37:AS38"/>
    <mergeCell ref="AT33:AY34"/>
    <mergeCell ref="AZ33:BD34"/>
    <mergeCell ref="U35:Z36"/>
    <mergeCell ref="AA35:AE36"/>
    <mergeCell ref="AF35:AH36"/>
    <mergeCell ref="AI35:AK36"/>
    <mergeCell ref="AL35:AN36"/>
    <mergeCell ref="AQ35:AS36"/>
    <mergeCell ref="AT35:AY36"/>
    <mergeCell ref="AZ35:BD36"/>
    <mergeCell ref="AL31:AN32"/>
    <mergeCell ref="AQ31:AS32"/>
    <mergeCell ref="AT31:AY32"/>
    <mergeCell ref="AZ31:BD32"/>
    <mergeCell ref="U33:Z34"/>
    <mergeCell ref="AA33:AE34"/>
    <mergeCell ref="AF33:AH34"/>
    <mergeCell ref="AI33:AK34"/>
    <mergeCell ref="AL33:AN34"/>
    <mergeCell ref="AQ33:AS34"/>
    <mergeCell ref="AT29:AY30"/>
    <mergeCell ref="AZ29:BD30"/>
    <mergeCell ref="BW29:BZ30"/>
    <mergeCell ref="CA29:CD30"/>
    <mergeCell ref="C31:E32"/>
    <mergeCell ref="F31:H32"/>
    <mergeCell ref="U31:Z32"/>
    <mergeCell ref="AA31:AE32"/>
    <mergeCell ref="AF31:AH32"/>
    <mergeCell ref="AI31:AK32"/>
    <mergeCell ref="AT27:AY28"/>
    <mergeCell ref="AZ27:BD28"/>
    <mergeCell ref="C29:E30"/>
    <mergeCell ref="F29:H30"/>
    <mergeCell ref="U29:Z30"/>
    <mergeCell ref="AA29:AE30"/>
    <mergeCell ref="AF29:AH30"/>
    <mergeCell ref="AI29:AK30"/>
    <mergeCell ref="AL29:AN30"/>
    <mergeCell ref="AQ29:AS30"/>
    <mergeCell ref="BW25:BZ26"/>
    <mergeCell ref="CA25:CD26"/>
    <mergeCell ref="C27:E28"/>
    <mergeCell ref="F27:H28"/>
    <mergeCell ref="U27:Z28"/>
    <mergeCell ref="AA27:AE28"/>
    <mergeCell ref="AF27:AH28"/>
    <mergeCell ref="AI27:AK28"/>
    <mergeCell ref="AL27:AN28"/>
    <mergeCell ref="AQ27:AS28"/>
    <mergeCell ref="AT25:AY26"/>
    <mergeCell ref="AZ25:BD26"/>
    <mergeCell ref="BG25:BJ26"/>
    <mergeCell ref="BK25:BN26"/>
    <mergeCell ref="BO25:BR26"/>
    <mergeCell ref="BS25:BV26"/>
    <mergeCell ref="U25:Z26"/>
    <mergeCell ref="AA25:AE26"/>
    <mergeCell ref="AF25:AH26"/>
    <mergeCell ref="AI25:AK26"/>
    <mergeCell ref="AL25:AN26"/>
    <mergeCell ref="AQ25:AS26"/>
    <mergeCell ref="BG23:BJ24"/>
    <mergeCell ref="BK23:BN24"/>
    <mergeCell ref="BO23:BR24"/>
    <mergeCell ref="BS23:BV24"/>
    <mergeCell ref="BW23:BZ24"/>
    <mergeCell ref="CA23:CD24"/>
    <mergeCell ref="AF23:AH24"/>
    <mergeCell ref="AI23:AK24"/>
    <mergeCell ref="AL23:AN24"/>
    <mergeCell ref="AQ23:AS24"/>
    <mergeCell ref="AT23:AY24"/>
    <mergeCell ref="AZ23:BD24"/>
    <mergeCell ref="C23:F24"/>
    <mergeCell ref="G23:J24"/>
    <mergeCell ref="K23:N24"/>
    <mergeCell ref="O23:R24"/>
    <mergeCell ref="U23:Z24"/>
    <mergeCell ref="AA23:AE24"/>
    <mergeCell ref="BG21:BJ22"/>
    <mergeCell ref="BK21:BN22"/>
    <mergeCell ref="BO21:BR22"/>
    <mergeCell ref="BS21:BV22"/>
    <mergeCell ref="BW21:BZ22"/>
    <mergeCell ref="CA21:CD22"/>
    <mergeCell ref="AF21:AH22"/>
    <mergeCell ref="AI21:AK22"/>
    <mergeCell ref="AL21:AN22"/>
    <mergeCell ref="AQ21:AS22"/>
    <mergeCell ref="AT21:AY22"/>
    <mergeCell ref="AZ21:BD22"/>
    <mergeCell ref="C21:F22"/>
    <mergeCell ref="G21:J22"/>
    <mergeCell ref="K21:N22"/>
    <mergeCell ref="O21:R22"/>
    <mergeCell ref="U21:Z22"/>
    <mergeCell ref="AA21:AE22"/>
    <mergeCell ref="BG19:BJ20"/>
    <mergeCell ref="BK19:BN20"/>
    <mergeCell ref="BO19:BR20"/>
    <mergeCell ref="BS19:BV20"/>
    <mergeCell ref="BW19:BZ20"/>
    <mergeCell ref="CA19:CD20"/>
    <mergeCell ref="AF19:AH20"/>
    <mergeCell ref="AI19:AK20"/>
    <mergeCell ref="AL19:AN20"/>
    <mergeCell ref="AQ19:AS20"/>
    <mergeCell ref="AT19:AY20"/>
    <mergeCell ref="AZ19:BD20"/>
    <mergeCell ref="C19:F20"/>
    <mergeCell ref="G19:J20"/>
    <mergeCell ref="K19:N20"/>
    <mergeCell ref="O19:R20"/>
    <mergeCell ref="U19:Z20"/>
    <mergeCell ref="AA19:AE20"/>
    <mergeCell ref="BG17:BJ18"/>
    <mergeCell ref="BK17:BN18"/>
    <mergeCell ref="BO17:BR18"/>
    <mergeCell ref="BS17:BV18"/>
    <mergeCell ref="BW17:BZ18"/>
    <mergeCell ref="CA17:CD18"/>
    <mergeCell ref="AF17:AH18"/>
    <mergeCell ref="AI17:AK18"/>
    <mergeCell ref="AL17:AN18"/>
    <mergeCell ref="AQ17:AS18"/>
    <mergeCell ref="AT17:AY18"/>
    <mergeCell ref="AZ17:BD18"/>
    <mergeCell ref="C17:F18"/>
    <mergeCell ref="G17:J18"/>
    <mergeCell ref="K17:N18"/>
    <mergeCell ref="O17:R18"/>
    <mergeCell ref="U17:Z18"/>
    <mergeCell ref="AA17:AE18"/>
    <mergeCell ref="BG15:BJ16"/>
    <mergeCell ref="BK15:BN16"/>
    <mergeCell ref="BO15:BR16"/>
    <mergeCell ref="BS15:BV16"/>
    <mergeCell ref="BW15:BZ16"/>
    <mergeCell ref="CA15:CD16"/>
    <mergeCell ref="AF15:AH16"/>
    <mergeCell ref="AI15:AK16"/>
    <mergeCell ref="AL15:AN16"/>
    <mergeCell ref="AQ15:AS16"/>
    <mergeCell ref="AT15:AY16"/>
    <mergeCell ref="AZ15:BD16"/>
    <mergeCell ref="C15:F16"/>
    <mergeCell ref="G15:J16"/>
    <mergeCell ref="K15:N16"/>
    <mergeCell ref="O15:R16"/>
    <mergeCell ref="U15:Z16"/>
    <mergeCell ref="AA15:AE16"/>
    <mergeCell ref="BG13:BJ14"/>
    <mergeCell ref="BK13:BN14"/>
    <mergeCell ref="BO13:BR14"/>
    <mergeCell ref="BS13:BV14"/>
    <mergeCell ref="BW13:BZ14"/>
    <mergeCell ref="CA13:CD14"/>
    <mergeCell ref="AF13:AH14"/>
    <mergeCell ref="AI13:AK14"/>
    <mergeCell ref="AL13:AN14"/>
    <mergeCell ref="AQ13:AS14"/>
    <mergeCell ref="AT13:AY14"/>
    <mergeCell ref="AZ13:BD14"/>
    <mergeCell ref="C13:F14"/>
    <mergeCell ref="G13:J14"/>
    <mergeCell ref="K13:N14"/>
    <mergeCell ref="O13:R14"/>
    <mergeCell ref="U13:Z14"/>
    <mergeCell ref="AA13:AE14"/>
    <mergeCell ref="BG11:BJ12"/>
    <mergeCell ref="BK11:BN12"/>
    <mergeCell ref="BO11:BR12"/>
    <mergeCell ref="BS11:BV12"/>
    <mergeCell ref="BW11:BZ12"/>
    <mergeCell ref="CA11:CD12"/>
    <mergeCell ref="AF11:AH12"/>
    <mergeCell ref="AI11:AK12"/>
    <mergeCell ref="AL11:AN12"/>
    <mergeCell ref="AQ11:AS12"/>
    <mergeCell ref="AT11:AY12"/>
    <mergeCell ref="AZ11:BD12"/>
    <mergeCell ref="C11:F12"/>
    <mergeCell ref="G11:J12"/>
    <mergeCell ref="K11:N12"/>
    <mergeCell ref="O11:R12"/>
    <mergeCell ref="U11:Z12"/>
    <mergeCell ref="AA11:AE12"/>
    <mergeCell ref="C8:R9"/>
    <mergeCell ref="U8:AN9"/>
    <mergeCell ref="AQ8:BD9"/>
    <mergeCell ref="BG8:CD9"/>
    <mergeCell ref="C10:R10"/>
    <mergeCell ref="U10:AH10"/>
    <mergeCell ref="AQ10:BD10"/>
    <mergeCell ref="BG10:BV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P178"/>
  <sheetViews>
    <sheetView workbookViewId="0">
      <selection activeCell="B5" sqref="B5"/>
    </sheetView>
  </sheetViews>
  <sheetFormatPr baseColWidth="10" defaultRowHeight="15" x14ac:dyDescent="0.25"/>
  <sheetData>
    <row r="5" spans="3:68" x14ac:dyDescent="0.25"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</row>
    <row r="6" spans="3:68" ht="15.75" thickBot="1" x14ac:dyDescent="0.3"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  <c r="BK6" s="181"/>
      <c r="BL6" s="181"/>
      <c r="BM6" s="181"/>
      <c r="BN6" s="181"/>
      <c r="BO6" s="181"/>
      <c r="BP6" s="181"/>
    </row>
    <row r="7" spans="3:68" x14ac:dyDescent="0.25">
      <c r="C7" s="181"/>
      <c r="D7" s="182" t="s">
        <v>99</v>
      </c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4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</row>
    <row r="8" spans="3:68" ht="15.75" thickBot="1" x14ac:dyDescent="0.3">
      <c r="C8" s="181"/>
      <c r="D8" s="185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7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</row>
    <row r="9" spans="3:68" ht="15.75" thickBot="1" x14ac:dyDescent="0.3">
      <c r="C9" s="181"/>
      <c r="D9" s="188" t="s">
        <v>100</v>
      </c>
      <c r="E9" s="189"/>
      <c r="F9" s="189"/>
      <c r="G9" s="190"/>
      <c r="H9" s="188" t="s">
        <v>3</v>
      </c>
      <c r="I9" s="189"/>
      <c r="J9" s="190"/>
      <c r="K9" s="188" t="s">
        <v>101</v>
      </c>
      <c r="L9" s="189"/>
      <c r="M9" s="189"/>
      <c r="N9" s="189"/>
      <c r="O9" s="189"/>
      <c r="P9" s="190"/>
      <c r="Q9" s="188" t="s">
        <v>102</v>
      </c>
      <c r="R9" s="189"/>
      <c r="S9" s="190"/>
      <c r="T9" s="188" t="s">
        <v>103</v>
      </c>
      <c r="U9" s="189"/>
      <c r="V9" s="190"/>
      <c r="W9" s="188" t="s">
        <v>104</v>
      </c>
      <c r="X9" s="189"/>
      <c r="Y9" s="190"/>
      <c r="Z9" s="188" t="s">
        <v>105</v>
      </c>
      <c r="AA9" s="189"/>
      <c r="AB9" s="190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</row>
    <row r="10" spans="3:68" x14ac:dyDescent="0.25">
      <c r="C10" s="181"/>
      <c r="D10" s="191" t="s">
        <v>106</v>
      </c>
      <c r="E10" s="192"/>
      <c r="F10" s="192"/>
      <c r="G10" s="193"/>
      <c r="H10" s="194" t="s">
        <v>107</v>
      </c>
      <c r="I10" s="195"/>
      <c r="J10" s="196"/>
      <c r="K10" s="197" t="s">
        <v>108</v>
      </c>
      <c r="L10" s="198"/>
      <c r="M10" s="198"/>
      <c r="N10" s="198"/>
      <c r="O10" s="198"/>
      <c r="P10" s="199"/>
      <c r="Q10" s="200">
        <v>1300</v>
      </c>
      <c r="R10" s="201"/>
      <c r="S10" s="202"/>
      <c r="T10" s="200">
        <v>208</v>
      </c>
      <c r="U10" s="201"/>
      <c r="V10" s="202"/>
      <c r="W10" s="200">
        <v>2200</v>
      </c>
      <c r="X10" s="201"/>
      <c r="Y10" s="202"/>
      <c r="Z10" s="200">
        <f>SUM(Q10:V13)-(W10)</f>
        <v>-692</v>
      </c>
      <c r="AA10" s="201"/>
      <c r="AB10" s="202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</row>
    <row r="11" spans="3:68" x14ac:dyDescent="0.25">
      <c r="C11" s="181"/>
      <c r="D11" s="203"/>
      <c r="E11" s="204"/>
      <c r="F11" s="204"/>
      <c r="G11" s="205"/>
      <c r="H11" s="206"/>
      <c r="I11" s="207"/>
      <c r="J11" s="208"/>
      <c r="K11" s="209"/>
      <c r="L11" s="210"/>
      <c r="M11" s="210"/>
      <c r="N11" s="210"/>
      <c r="O11" s="210"/>
      <c r="P11" s="211"/>
      <c r="Q11" s="212"/>
      <c r="R11" s="213"/>
      <c r="S11" s="214"/>
      <c r="T11" s="212"/>
      <c r="U11" s="213"/>
      <c r="V11" s="214"/>
      <c r="W11" s="212"/>
      <c r="X11" s="213"/>
      <c r="Y11" s="214"/>
      <c r="Z11" s="212"/>
      <c r="AA11" s="213"/>
      <c r="AB11" s="214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</row>
    <row r="12" spans="3:68" x14ac:dyDescent="0.25">
      <c r="C12" s="181"/>
      <c r="D12" s="203"/>
      <c r="E12" s="204"/>
      <c r="F12" s="204"/>
      <c r="G12" s="205"/>
      <c r="H12" s="206"/>
      <c r="I12" s="207"/>
      <c r="J12" s="208"/>
      <c r="K12" s="209"/>
      <c r="L12" s="210"/>
      <c r="M12" s="210"/>
      <c r="N12" s="210"/>
      <c r="O12" s="210"/>
      <c r="P12" s="211"/>
      <c r="Q12" s="212"/>
      <c r="R12" s="213"/>
      <c r="S12" s="214"/>
      <c r="T12" s="212"/>
      <c r="U12" s="213"/>
      <c r="V12" s="214"/>
      <c r="W12" s="212"/>
      <c r="X12" s="213"/>
      <c r="Y12" s="214"/>
      <c r="Z12" s="212"/>
      <c r="AA12" s="213"/>
      <c r="AB12" s="214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</row>
    <row r="13" spans="3:68" ht="15.75" thickBot="1" x14ac:dyDescent="0.3">
      <c r="C13" s="181"/>
      <c r="D13" s="215"/>
      <c r="E13" s="216"/>
      <c r="F13" s="216"/>
      <c r="G13" s="217"/>
      <c r="H13" s="218"/>
      <c r="I13" s="219"/>
      <c r="J13" s="220"/>
      <c r="K13" s="221"/>
      <c r="L13" s="222"/>
      <c r="M13" s="222"/>
      <c r="N13" s="222"/>
      <c r="O13" s="222"/>
      <c r="P13" s="223"/>
      <c r="Q13" s="224"/>
      <c r="R13" s="225"/>
      <c r="S13" s="226"/>
      <c r="T13" s="224"/>
      <c r="U13" s="225"/>
      <c r="V13" s="226"/>
      <c r="W13" s="224"/>
      <c r="X13" s="225"/>
      <c r="Y13" s="226"/>
      <c r="Z13" s="224"/>
      <c r="AA13" s="225"/>
      <c r="AB13" s="226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</row>
    <row r="14" spans="3:68" x14ac:dyDescent="0.25">
      <c r="C14" s="181"/>
      <c r="D14" s="191" t="s">
        <v>109</v>
      </c>
      <c r="E14" s="192"/>
      <c r="F14" s="192"/>
      <c r="G14" s="193"/>
      <c r="H14" s="194" t="s">
        <v>110</v>
      </c>
      <c r="I14" s="195"/>
      <c r="J14" s="196"/>
      <c r="K14" s="197" t="s">
        <v>111</v>
      </c>
      <c r="L14" s="198"/>
      <c r="M14" s="198"/>
      <c r="N14" s="198"/>
      <c r="O14" s="198"/>
      <c r="P14" s="199"/>
      <c r="Q14" s="200">
        <v>2400</v>
      </c>
      <c r="R14" s="201"/>
      <c r="S14" s="202"/>
      <c r="T14" s="200">
        <v>384</v>
      </c>
      <c r="U14" s="201"/>
      <c r="V14" s="202"/>
      <c r="W14" s="200">
        <v>3400</v>
      </c>
      <c r="X14" s="201"/>
      <c r="Y14" s="202"/>
      <c r="Z14" s="200">
        <f>SUM(Q14:V17)-(W14)</f>
        <v>-616</v>
      </c>
      <c r="AA14" s="201"/>
      <c r="AB14" s="202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1"/>
      <c r="BN14" s="181"/>
      <c r="BO14" s="181"/>
      <c r="BP14" s="181"/>
    </row>
    <row r="15" spans="3:68" x14ac:dyDescent="0.25">
      <c r="C15" s="181"/>
      <c r="D15" s="203"/>
      <c r="E15" s="204"/>
      <c r="F15" s="204"/>
      <c r="G15" s="205"/>
      <c r="H15" s="206"/>
      <c r="I15" s="207"/>
      <c r="J15" s="208"/>
      <c r="K15" s="209"/>
      <c r="L15" s="210"/>
      <c r="M15" s="210"/>
      <c r="N15" s="210"/>
      <c r="O15" s="210"/>
      <c r="P15" s="211"/>
      <c r="Q15" s="212"/>
      <c r="R15" s="213"/>
      <c r="S15" s="214"/>
      <c r="T15" s="212"/>
      <c r="U15" s="213"/>
      <c r="V15" s="214"/>
      <c r="W15" s="212"/>
      <c r="X15" s="213"/>
      <c r="Y15" s="214"/>
      <c r="Z15" s="212"/>
      <c r="AA15" s="213"/>
      <c r="AB15" s="214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1"/>
      <c r="BN15" s="181"/>
      <c r="BO15" s="181"/>
      <c r="BP15" s="181"/>
    </row>
    <row r="16" spans="3:68" x14ac:dyDescent="0.25">
      <c r="C16" s="181"/>
      <c r="D16" s="203"/>
      <c r="E16" s="204"/>
      <c r="F16" s="204"/>
      <c r="G16" s="205"/>
      <c r="H16" s="206"/>
      <c r="I16" s="207"/>
      <c r="J16" s="208"/>
      <c r="K16" s="209"/>
      <c r="L16" s="210"/>
      <c r="M16" s="210"/>
      <c r="N16" s="210"/>
      <c r="O16" s="210"/>
      <c r="P16" s="211"/>
      <c r="Q16" s="212"/>
      <c r="R16" s="213"/>
      <c r="S16" s="214"/>
      <c r="T16" s="212"/>
      <c r="U16" s="213"/>
      <c r="V16" s="214"/>
      <c r="W16" s="212"/>
      <c r="X16" s="213"/>
      <c r="Y16" s="214"/>
      <c r="Z16" s="212"/>
      <c r="AA16" s="213"/>
      <c r="AB16" s="214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</row>
    <row r="17" spans="3:68" ht="15.75" thickBot="1" x14ac:dyDescent="0.3">
      <c r="C17" s="181"/>
      <c r="D17" s="215"/>
      <c r="E17" s="216"/>
      <c r="F17" s="216"/>
      <c r="G17" s="217"/>
      <c r="H17" s="218"/>
      <c r="I17" s="219"/>
      <c r="J17" s="220"/>
      <c r="K17" s="221"/>
      <c r="L17" s="222"/>
      <c r="M17" s="222"/>
      <c r="N17" s="222"/>
      <c r="O17" s="222"/>
      <c r="P17" s="223"/>
      <c r="Q17" s="224"/>
      <c r="R17" s="225"/>
      <c r="S17" s="226"/>
      <c r="T17" s="224"/>
      <c r="U17" s="225"/>
      <c r="V17" s="226"/>
      <c r="W17" s="224"/>
      <c r="X17" s="225"/>
      <c r="Y17" s="226"/>
      <c r="Z17" s="224"/>
      <c r="AA17" s="225"/>
      <c r="AB17" s="226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</row>
    <row r="18" spans="3:68" x14ac:dyDescent="0.25">
      <c r="C18" s="181"/>
      <c r="D18" s="191" t="s">
        <v>112</v>
      </c>
      <c r="E18" s="192"/>
      <c r="F18" s="192"/>
      <c r="G18" s="193"/>
      <c r="H18" s="194" t="s">
        <v>110</v>
      </c>
      <c r="I18" s="195"/>
      <c r="J18" s="196"/>
      <c r="K18" s="197" t="s">
        <v>113</v>
      </c>
      <c r="L18" s="198"/>
      <c r="M18" s="198"/>
      <c r="N18" s="198"/>
      <c r="O18" s="198"/>
      <c r="P18" s="199"/>
      <c r="Q18" s="200">
        <v>3200</v>
      </c>
      <c r="R18" s="201"/>
      <c r="S18" s="202"/>
      <c r="T18" s="200">
        <v>512</v>
      </c>
      <c r="U18" s="201"/>
      <c r="V18" s="202"/>
      <c r="W18" s="200">
        <v>4300</v>
      </c>
      <c r="X18" s="201"/>
      <c r="Y18" s="202"/>
      <c r="Z18" s="200">
        <f>SUM(Q18:V21)-(W18)</f>
        <v>-588</v>
      </c>
      <c r="AA18" s="201"/>
      <c r="AB18" s="202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</row>
    <row r="19" spans="3:68" x14ac:dyDescent="0.25">
      <c r="C19" s="181"/>
      <c r="D19" s="203"/>
      <c r="E19" s="204"/>
      <c r="F19" s="204"/>
      <c r="G19" s="205"/>
      <c r="H19" s="206"/>
      <c r="I19" s="207"/>
      <c r="J19" s="208"/>
      <c r="K19" s="209"/>
      <c r="L19" s="210"/>
      <c r="M19" s="210"/>
      <c r="N19" s="210"/>
      <c r="O19" s="210"/>
      <c r="P19" s="211"/>
      <c r="Q19" s="212"/>
      <c r="R19" s="213"/>
      <c r="S19" s="214"/>
      <c r="T19" s="212"/>
      <c r="U19" s="213"/>
      <c r="V19" s="214"/>
      <c r="W19" s="212"/>
      <c r="X19" s="213"/>
      <c r="Y19" s="214"/>
      <c r="Z19" s="212"/>
      <c r="AA19" s="213"/>
      <c r="AB19" s="214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</row>
    <row r="20" spans="3:68" x14ac:dyDescent="0.25">
      <c r="C20" s="181"/>
      <c r="D20" s="203"/>
      <c r="E20" s="204"/>
      <c r="F20" s="204"/>
      <c r="G20" s="205"/>
      <c r="H20" s="206"/>
      <c r="I20" s="207"/>
      <c r="J20" s="208"/>
      <c r="K20" s="209"/>
      <c r="L20" s="210"/>
      <c r="M20" s="210"/>
      <c r="N20" s="210"/>
      <c r="O20" s="210"/>
      <c r="P20" s="211"/>
      <c r="Q20" s="212"/>
      <c r="R20" s="213"/>
      <c r="S20" s="214"/>
      <c r="T20" s="212"/>
      <c r="U20" s="213"/>
      <c r="V20" s="214"/>
      <c r="W20" s="212"/>
      <c r="X20" s="213"/>
      <c r="Y20" s="214"/>
      <c r="Z20" s="212"/>
      <c r="AA20" s="213"/>
      <c r="AB20" s="214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spans="3:68" ht="15.75" thickBot="1" x14ac:dyDescent="0.3">
      <c r="C21" s="181"/>
      <c r="D21" s="215"/>
      <c r="E21" s="216"/>
      <c r="F21" s="216"/>
      <c r="G21" s="217"/>
      <c r="H21" s="218"/>
      <c r="I21" s="219"/>
      <c r="J21" s="220"/>
      <c r="K21" s="221"/>
      <c r="L21" s="222"/>
      <c r="M21" s="222"/>
      <c r="N21" s="222"/>
      <c r="O21" s="222"/>
      <c r="P21" s="223"/>
      <c r="Q21" s="224"/>
      <c r="R21" s="225"/>
      <c r="S21" s="226"/>
      <c r="T21" s="224"/>
      <c r="U21" s="225"/>
      <c r="V21" s="226"/>
      <c r="W21" s="224"/>
      <c r="X21" s="225"/>
      <c r="Y21" s="226"/>
      <c r="Z21" s="224"/>
      <c r="AA21" s="225"/>
      <c r="AB21" s="226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</row>
    <row r="22" spans="3:68" x14ac:dyDescent="0.25">
      <c r="C22" s="181"/>
      <c r="D22" s="191" t="s">
        <v>114</v>
      </c>
      <c r="E22" s="192"/>
      <c r="F22" s="192"/>
      <c r="G22" s="193"/>
      <c r="H22" s="194" t="s">
        <v>107</v>
      </c>
      <c r="I22" s="195"/>
      <c r="J22" s="196"/>
      <c r="K22" s="197" t="s">
        <v>115</v>
      </c>
      <c r="L22" s="198"/>
      <c r="M22" s="198"/>
      <c r="N22" s="198"/>
      <c r="O22" s="198"/>
      <c r="P22" s="199"/>
      <c r="Q22" s="200">
        <v>1400</v>
      </c>
      <c r="R22" s="201"/>
      <c r="S22" s="202"/>
      <c r="T22" s="200">
        <v>224</v>
      </c>
      <c r="U22" s="201"/>
      <c r="V22" s="202"/>
      <c r="W22" s="200">
        <v>2700</v>
      </c>
      <c r="X22" s="201"/>
      <c r="Y22" s="202"/>
      <c r="Z22" s="200">
        <f>SUM(Q22:V25)-(W22)</f>
        <v>-1076</v>
      </c>
      <c r="AA22" s="201"/>
      <c r="AB22" s="202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</row>
    <row r="23" spans="3:68" x14ac:dyDescent="0.25">
      <c r="C23" s="181"/>
      <c r="D23" s="203"/>
      <c r="E23" s="204"/>
      <c r="F23" s="204"/>
      <c r="G23" s="205"/>
      <c r="H23" s="206"/>
      <c r="I23" s="207"/>
      <c r="J23" s="208"/>
      <c r="K23" s="209"/>
      <c r="L23" s="210"/>
      <c r="M23" s="210"/>
      <c r="N23" s="210"/>
      <c r="O23" s="210"/>
      <c r="P23" s="211"/>
      <c r="Q23" s="212"/>
      <c r="R23" s="213"/>
      <c r="S23" s="214"/>
      <c r="T23" s="212"/>
      <c r="U23" s="213"/>
      <c r="V23" s="214"/>
      <c r="W23" s="212"/>
      <c r="X23" s="213"/>
      <c r="Y23" s="214"/>
      <c r="Z23" s="212"/>
      <c r="AA23" s="213"/>
      <c r="AB23" s="214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</row>
    <row r="24" spans="3:68" x14ac:dyDescent="0.25">
      <c r="C24" s="181"/>
      <c r="D24" s="203"/>
      <c r="E24" s="204"/>
      <c r="F24" s="204"/>
      <c r="G24" s="205"/>
      <c r="H24" s="206"/>
      <c r="I24" s="207"/>
      <c r="J24" s="208"/>
      <c r="K24" s="209"/>
      <c r="L24" s="210"/>
      <c r="M24" s="210"/>
      <c r="N24" s="210"/>
      <c r="O24" s="210"/>
      <c r="P24" s="211"/>
      <c r="Q24" s="212"/>
      <c r="R24" s="213"/>
      <c r="S24" s="214"/>
      <c r="T24" s="212"/>
      <c r="U24" s="213"/>
      <c r="V24" s="214"/>
      <c r="W24" s="212"/>
      <c r="X24" s="213"/>
      <c r="Y24" s="214"/>
      <c r="Z24" s="212"/>
      <c r="AA24" s="213"/>
      <c r="AB24" s="214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</row>
    <row r="25" spans="3:68" ht="15.75" thickBot="1" x14ac:dyDescent="0.3">
      <c r="C25" s="181"/>
      <c r="D25" s="215"/>
      <c r="E25" s="216"/>
      <c r="F25" s="216"/>
      <c r="G25" s="217"/>
      <c r="H25" s="218"/>
      <c r="I25" s="219"/>
      <c r="J25" s="220"/>
      <c r="K25" s="221"/>
      <c r="L25" s="222"/>
      <c r="M25" s="222"/>
      <c r="N25" s="222"/>
      <c r="O25" s="222"/>
      <c r="P25" s="223"/>
      <c r="Q25" s="224"/>
      <c r="R25" s="225"/>
      <c r="S25" s="226"/>
      <c r="T25" s="224"/>
      <c r="U25" s="225"/>
      <c r="V25" s="226"/>
      <c r="W25" s="224"/>
      <c r="X25" s="225"/>
      <c r="Y25" s="226"/>
      <c r="Z25" s="224"/>
      <c r="AA25" s="225"/>
      <c r="AB25" s="226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</row>
    <row r="26" spans="3:68" x14ac:dyDescent="0.25">
      <c r="C26" s="181"/>
      <c r="D26" s="191" t="s">
        <v>116</v>
      </c>
      <c r="E26" s="192"/>
      <c r="F26" s="192"/>
      <c r="G26" s="193"/>
      <c r="H26" s="194" t="s">
        <v>107</v>
      </c>
      <c r="I26" s="195"/>
      <c r="J26" s="196"/>
      <c r="K26" s="194" t="s">
        <v>117</v>
      </c>
      <c r="L26" s="195"/>
      <c r="M26" s="195"/>
      <c r="N26" s="195"/>
      <c r="O26" s="195"/>
      <c r="P26" s="196"/>
      <c r="Q26" s="200">
        <v>500</v>
      </c>
      <c r="R26" s="201"/>
      <c r="S26" s="202"/>
      <c r="T26" s="200">
        <v>80</v>
      </c>
      <c r="U26" s="201"/>
      <c r="V26" s="202"/>
      <c r="W26" s="200">
        <v>750</v>
      </c>
      <c r="X26" s="201"/>
      <c r="Y26" s="202"/>
      <c r="Z26" s="200">
        <f>SUM(Q26:V29)-(W26)</f>
        <v>-170</v>
      </c>
      <c r="AA26" s="201"/>
      <c r="AB26" s="202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</row>
    <row r="27" spans="3:68" x14ac:dyDescent="0.25">
      <c r="C27" s="181"/>
      <c r="D27" s="203"/>
      <c r="E27" s="204"/>
      <c r="F27" s="204"/>
      <c r="G27" s="205"/>
      <c r="H27" s="206"/>
      <c r="I27" s="207"/>
      <c r="J27" s="208"/>
      <c r="K27" s="206"/>
      <c r="L27" s="207"/>
      <c r="M27" s="207"/>
      <c r="N27" s="207"/>
      <c r="O27" s="207"/>
      <c r="P27" s="208"/>
      <c r="Q27" s="212"/>
      <c r="R27" s="213"/>
      <c r="S27" s="214"/>
      <c r="T27" s="212"/>
      <c r="U27" s="213"/>
      <c r="V27" s="214"/>
      <c r="W27" s="212"/>
      <c r="X27" s="213"/>
      <c r="Y27" s="214"/>
      <c r="Z27" s="212"/>
      <c r="AA27" s="213"/>
      <c r="AB27" s="214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</row>
    <row r="28" spans="3:68" x14ac:dyDescent="0.25">
      <c r="C28" s="181"/>
      <c r="D28" s="203"/>
      <c r="E28" s="204"/>
      <c r="F28" s="204"/>
      <c r="G28" s="205"/>
      <c r="H28" s="206"/>
      <c r="I28" s="207"/>
      <c r="J28" s="208"/>
      <c r="K28" s="206"/>
      <c r="L28" s="207"/>
      <c r="M28" s="207"/>
      <c r="N28" s="207"/>
      <c r="O28" s="207"/>
      <c r="P28" s="208"/>
      <c r="Q28" s="212"/>
      <c r="R28" s="213"/>
      <c r="S28" s="214"/>
      <c r="T28" s="212"/>
      <c r="U28" s="213"/>
      <c r="V28" s="214"/>
      <c r="W28" s="212"/>
      <c r="X28" s="213"/>
      <c r="Y28" s="214"/>
      <c r="Z28" s="212"/>
      <c r="AA28" s="213"/>
      <c r="AB28" s="214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</row>
    <row r="29" spans="3:68" ht="15.75" thickBot="1" x14ac:dyDescent="0.3">
      <c r="C29" s="181"/>
      <c r="D29" s="215"/>
      <c r="E29" s="216"/>
      <c r="F29" s="216"/>
      <c r="G29" s="217"/>
      <c r="H29" s="218"/>
      <c r="I29" s="219"/>
      <c r="J29" s="220"/>
      <c r="K29" s="218"/>
      <c r="L29" s="219"/>
      <c r="M29" s="219"/>
      <c r="N29" s="219"/>
      <c r="O29" s="219"/>
      <c r="P29" s="220"/>
      <c r="Q29" s="224"/>
      <c r="R29" s="225"/>
      <c r="S29" s="226"/>
      <c r="T29" s="224"/>
      <c r="U29" s="225"/>
      <c r="V29" s="226"/>
      <c r="W29" s="224"/>
      <c r="X29" s="225"/>
      <c r="Y29" s="226"/>
      <c r="Z29" s="224"/>
      <c r="AA29" s="225"/>
      <c r="AB29" s="226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</row>
    <row r="30" spans="3:68" x14ac:dyDescent="0.25">
      <c r="C30" s="181"/>
      <c r="D30" s="191" t="s">
        <v>118</v>
      </c>
      <c r="E30" s="192"/>
      <c r="F30" s="192"/>
      <c r="G30" s="193"/>
      <c r="H30" s="194" t="s">
        <v>107</v>
      </c>
      <c r="I30" s="195"/>
      <c r="J30" s="196"/>
      <c r="K30" s="194" t="s">
        <v>119</v>
      </c>
      <c r="L30" s="195"/>
      <c r="M30" s="195"/>
      <c r="N30" s="195"/>
      <c r="O30" s="195"/>
      <c r="P30" s="196"/>
      <c r="Q30" s="200">
        <v>500</v>
      </c>
      <c r="R30" s="201"/>
      <c r="S30" s="202"/>
      <c r="T30" s="200">
        <v>80</v>
      </c>
      <c r="U30" s="201"/>
      <c r="V30" s="202"/>
      <c r="W30" s="200">
        <v>750</v>
      </c>
      <c r="X30" s="201"/>
      <c r="Y30" s="202"/>
      <c r="Z30" s="200">
        <f>SUM(Q30:V33)-(W30)</f>
        <v>-170</v>
      </c>
      <c r="AA30" s="201"/>
      <c r="AB30" s="202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</row>
    <row r="31" spans="3:68" x14ac:dyDescent="0.25">
      <c r="C31" s="181"/>
      <c r="D31" s="203"/>
      <c r="E31" s="204"/>
      <c r="F31" s="204"/>
      <c r="G31" s="205"/>
      <c r="H31" s="206"/>
      <c r="I31" s="207"/>
      <c r="J31" s="208"/>
      <c r="K31" s="206"/>
      <c r="L31" s="207"/>
      <c r="M31" s="207"/>
      <c r="N31" s="207"/>
      <c r="O31" s="207"/>
      <c r="P31" s="208"/>
      <c r="Q31" s="212"/>
      <c r="R31" s="213"/>
      <c r="S31" s="214"/>
      <c r="T31" s="212"/>
      <c r="U31" s="213"/>
      <c r="V31" s="214"/>
      <c r="W31" s="212"/>
      <c r="X31" s="213"/>
      <c r="Y31" s="214"/>
      <c r="Z31" s="212"/>
      <c r="AA31" s="213"/>
      <c r="AB31" s="214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</row>
    <row r="32" spans="3:68" x14ac:dyDescent="0.25">
      <c r="C32" s="181"/>
      <c r="D32" s="203"/>
      <c r="E32" s="204"/>
      <c r="F32" s="204"/>
      <c r="G32" s="205"/>
      <c r="H32" s="206"/>
      <c r="I32" s="207"/>
      <c r="J32" s="208"/>
      <c r="K32" s="206"/>
      <c r="L32" s="207"/>
      <c r="M32" s="207"/>
      <c r="N32" s="207"/>
      <c r="O32" s="207"/>
      <c r="P32" s="208"/>
      <c r="Q32" s="212"/>
      <c r="R32" s="213"/>
      <c r="S32" s="214"/>
      <c r="T32" s="212"/>
      <c r="U32" s="213"/>
      <c r="V32" s="214"/>
      <c r="W32" s="212"/>
      <c r="X32" s="213"/>
      <c r="Y32" s="214"/>
      <c r="Z32" s="212"/>
      <c r="AA32" s="213"/>
      <c r="AB32" s="214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</row>
    <row r="33" spans="3:68" ht="15.75" thickBot="1" x14ac:dyDescent="0.3">
      <c r="C33" s="181"/>
      <c r="D33" s="215"/>
      <c r="E33" s="216"/>
      <c r="F33" s="216"/>
      <c r="G33" s="217"/>
      <c r="H33" s="218"/>
      <c r="I33" s="219"/>
      <c r="J33" s="220"/>
      <c r="K33" s="218"/>
      <c r="L33" s="219"/>
      <c r="M33" s="219"/>
      <c r="N33" s="219"/>
      <c r="O33" s="219"/>
      <c r="P33" s="220"/>
      <c r="Q33" s="224"/>
      <c r="R33" s="225"/>
      <c r="S33" s="226"/>
      <c r="T33" s="224"/>
      <c r="U33" s="225"/>
      <c r="V33" s="226"/>
      <c r="W33" s="224"/>
      <c r="X33" s="225"/>
      <c r="Y33" s="226"/>
      <c r="Z33" s="224"/>
      <c r="AA33" s="225"/>
      <c r="AB33" s="226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</row>
    <row r="34" spans="3:68" x14ac:dyDescent="0.25">
      <c r="C34" s="181"/>
      <c r="D34" s="191" t="s">
        <v>120</v>
      </c>
      <c r="E34" s="192"/>
      <c r="F34" s="192"/>
      <c r="G34" s="193"/>
      <c r="H34" s="194" t="s">
        <v>107</v>
      </c>
      <c r="I34" s="195"/>
      <c r="J34" s="196"/>
      <c r="K34" s="194" t="s">
        <v>119</v>
      </c>
      <c r="L34" s="195"/>
      <c r="M34" s="195"/>
      <c r="N34" s="195"/>
      <c r="O34" s="195"/>
      <c r="P34" s="196"/>
      <c r="Q34" s="200">
        <v>500</v>
      </c>
      <c r="R34" s="201"/>
      <c r="S34" s="202"/>
      <c r="T34" s="200">
        <v>80</v>
      </c>
      <c r="U34" s="201"/>
      <c r="V34" s="202"/>
      <c r="W34" s="200">
        <v>750</v>
      </c>
      <c r="X34" s="201"/>
      <c r="Y34" s="202"/>
      <c r="Z34" s="200">
        <f>SUM(Q34:V37)-(W34)</f>
        <v>-170</v>
      </c>
      <c r="AA34" s="201"/>
      <c r="AB34" s="202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</row>
    <row r="35" spans="3:68" x14ac:dyDescent="0.25">
      <c r="C35" s="181"/>
      <c r="D35" s="203"/>
      <c r="E35" s="204"/>
      <c r="F35" s="204"/>
      <c r="G35" s="205"/>
      <c r="H35" s="206"/>
      <c r="I35" s="207"/>
      <c r="J35" s="208"/>
      <c r="K35" s="206"/>
      <c r="L35" s="207"/>
      <c r="M35" s="207"/>
      <c r="N35" s="207"/>
      <c r="O35" s="207"/>
      <c r="P35" s="208"/>
      <c r="Q35" s="212"/>
      <c r="R35" s="213"/>
      <c r="S35" s="214"/>
      <c r="T35" s="212"/>
      <c r="U35" s="213"/>
      <c r="V35" s="214"/>
      <c r="W35" s="212"/>
      <c r="X35" s="213"/>
      <c r="Y35" s="214"/>
      <c r="Z35" s="212"/>
      <c r="AA35" s="213"/>
      <c r="AB35" s="214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</row>
    <row r="36" spans="3:68" x14ac:dyDescent="0.25">
      <c r="C36" s="181"/>
      <c r="D36" s="203"/>
      <c r="E36" s="204"/>
      <c r="F36" s="204"/>
      <c r="G36" s="205"/>
      <c r="H36" s="206"/>
      <c r="I36" s="207"/>
      <c r="J36" s="208"/>
      <c r="K36" s="206"/>
      <c r="L36" s="207"/>
      <c r="M36" s="207"/>
      <c r="N36" s="207"/>
      <c r="O36" s="207"/>
      <c r="P36" s="208"/>
      <c r="Q36" s="212"/>
      <c r="R36" s="213"/>
      <c r="S36" s="214"/>
      <c r="T36" s="212"/>
      <c r="U36" s="213"/>
      <c r="V36" s="214"/>
      <c r="W36" s="212"/>
      <c r="X36" s="213"/>
      <c r="Y36" s="214"/>
      <c r="Z36" s="212"/>
      <c r="AA36" s="213"/>
      <c r="AB36" s="214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</row>
    <row r="37" spans="3:68" ht="15.75" thickBot="1" x14ac:dyDescent="0.3">
      <c r="C37" s="181"/>
      <c r="D37" s="215"/>
      <c r="E37" s="216"/>
      <c r="F37" s="216"/>
      <c r="G37" s="217"/>
      <c r="H37" s="218"/>
      <c r="I37" s="219"/>
      <c r="J37" s="220"/>
      <c r="K37" s="218"/>
      <c r="L37" s="219"/>
      <c r="M37" s="219"/>
      <c r="N37" s="219"/>
      <c r="O37" s="219"/>
      <c r="P37" s="220"/>
      <c r="Q37" s="224"/>
      <c r="R37" s="225"/>
      <c r="S37" s="226"/>
      <c r="T37" s="224"/>
      <c r="U37" s="225"/>
      <c r="V37" s="226"/>
      <c r="W37" s="224"/>
      <c r="X37" s="225"/>
      <c r="Y37" s="226"/>
      <c r="Z37" s="224"/>
      <c r="AA37" s="225"/>
      <c r="AB37" s="226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</row>
    <row r="38" spans="3:68" x14ac:dyDescent="0.25">
      <c r="C38" s="181"/>
      <c r="D38" s="191" t="s">
        <v>121</v>
      </c>
      <c r="E38" s="192"/>
      <c r="F38" s="192"/>
      <c r="G38" s="193"/>
      <c r="H38" s="194" t="s">
        <v>107</v>
      </c>
      <c r="I38" s="195"/>
      <c r="J38" s="196"/>
      <c r="K38" s="197" t="s">
        <v>122</v>
      </c>
      <c r="L38" s="198"/>
      <c r="M38" s="198"/>
      <c r="N38" s="198"/>
      <c r="O38" s="198"/>
      <c r="P38" s="199"/>
      <c r="Q38" s="200">
        <v>1200</v>
      </c>
      <c r="R38" s="201"/>
      <c r="S38" s="202"/>
      <c r="T38" s="200">
        <v>192</v>
      </c>
      <c r="U38" s="201"/>
      <c r="V38" s="202"/>
      <c r="W38" s="200">
        <v>2000</v>
      </c>
      <c r="X38" s="201"/>
      <c r="Y38" s="202"/>
      <c r="Z38" s="200">
        <f>SUM(Q38:V41)-(W38)</f>
        <v>-608</v>
      </c>
      <c r="AA38" s="201"/>
      <c r="AB38" s="202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</row>
    <row r="39" spans="3:68" x14ac:dyDescent="0.25">
      <c r="C39" s="181"/>
      <c r="D39" s="203"/>
      <c r="E39" s="204"/>
      <c r="F39" s="204"/>
      <c r="G39" s="205"/>
      <c r="H39" s="206"/>
      <c r="I39" s="207"/>
      <c r="J39" s="208"/>
      <c r="K39" s="209"/>
      <c r="L39" s="210"/>
      <c r="M39" s="210"/>
      <c r="N39" s="210"/>
      <c r="O39" s="210"/>
      <c r="P39" s="211"/>
      <c r="Q39" s="212"/>
      <c r="R39" s="213"/>
      <c r="S39" s="214"/>
      <c r="T39" s="212"/>
      <c r="U39" s="213"/>
      <c r="V39" s="214"/>
      <c r="W39" s="212"/>
      <c r="X39" s="213"/>
      <c r="Y39" s="214"/>
      <c r="Z39" s="212"/>
      <c r="AA39" s="213"/>
      <c r="AB39" s="214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</row>
    <row r="40" spans="3:68" x14ac:dyDescent="0.25">
      <c r="C40" s="181"/>
      <c r="D40" s="203"/>
      <c r="E40" s="204"/>
      <c r="F40" s="204"/>
      <c r="G40" s="205"/>
      <c r="H40" s="206"/>
      <c r="I40" s="207"/>
      <c r="J40" s="208"/>
      <c r="K40" s="209"/>
      <c r="L40" s="210"/>
      <c r="M40" s="210"/>
      <c r="N40" s="210"/>
      <c r="O40" s="210"/>
      <c r="P40" s="211"/>
      <c r="Q40" s="212"/>
      <c r="R40" s="213"/>
      <c r="S40" s="214"/>
      <c r="T40" s="212"/>
      <c r="U40" s="213"/>
      <c r="V40" s="214"/>
      <c r="W40" s="212"/>
      <c r="X40" s="213"/>
      <c r="Y40" s="214"/>
      <c r="Z40" s="212"/>
      <c r="AA40" s="213"/>
      <c r="AB40" s="214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</row>
    <row r="41" spans="3:68" ht="15.75" thickBot="1" x14ac:dyDescent="0.3">
      <c r="C41" s="181"/>
      <c r="D41" s="215"/>
      <c r="E41" s="216"/>
      <c r="F41" s="216"/>
      <c r="G41" s="217"/>
      <c r="H41" s="218"/>
      <c r="I41" s="219"/>
      <c r="J41" s="220"/>
      <c r="K41" s="221"/>
      <c r="L41" s="222"/>
      <c r="M41" s="222"/>
      <c r="N41" s="222"/>
      <c r="O41" s="222"/>
      <c r="P41" s="223"/>
      <c r="Q41" s="224"/>
      <c r="R41" s="225"/>
      <c r="S41" s="226"/>
      <c r="T41" s="224"/>
      <c r="U41" s="225"/>
      <c r="V41" s="226"/>
      <c r="W41" s="224"/>
      <c r="X41" s="225"/>
      <c r="Y41" s="226"/>
      <c r="Z41" s="224"/>
      <c r="AA41" s="225"/>
      <c r="AB41" s="226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</row>
    <row r="42" spans="3:68" x14ac:dyDescent="0.25">
      <c r="C42" s="181"/>
      <c r="D42" s="191" t="s">
        <v>123</v>
      </c>
      <c r="E42" s="192"/>
      <c r="F42" s="192"/>
      <c r="G42" s="193"/>
      <c r="H42" s="197" t="s">
        <v>124</v>
      </c>
      <c r="I42" s="198"/>
      <c r="J42" s="199"/>
      <c r="K42" s="197" t="s">
        <v>125</v>
      </c>
      <c r="L42" s="198"/>
      <c r="M42" s="198"/>
      <c r="N42" s="198"/>
      <c r="O42" s="198"/>
      <c r="P42" s="199"/>
      <c r="Q42" s="200">
        <v>2100</v>
      </c>
      <c r="R42" s="201"/>
      <c r="S42" s="202"/>
      <c r="T42" s="200">
        <v>336</v>
      </c>
      <c r="U42" s="201"/>
      <c r="V42" s="202"/>
      <c r="W42" s="200">
        <v>3100</v>
      </c>
      <c r="X42" s="201"/>
      <c r="Y42" s="202"/>
      <c r="Z42" s="200">
        <f>SUM(Q42:V45)-(W42)</f>
        <v>-664</v>
      </c>
      <c r="AA42" s="201"/>
      <c r="AB42" s="202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</row>
    <row r="43" spans="3:68" x14ac:dyDescent="0.25">
      <c r="C43" s="181"/>
      <c r="D43" s="203"/>
      <c r="E43" s="204"/>
      <c r="F43" s="204"/>
      <c r="G43" s="205"/>
      <c r="H43" s="209"/>
      <c r="I43" s="210"/>
      <c r="J43" s="211"/>
      <c r="K43" s="209"/>
      <c r="L43" s="210"/>
      <c r="M43" s="210"/>
      <c r="N43" s="210"/>
      <c r="O43" s="210"/>
      <c r="P43" s="211"/>
      <c r="Q43" s="212"/>
      <c r="R43" s="213"/>
      <c r="S43" s="214"/>
      <c r="T43" s="212"/>
      <c r="U43" s="213"/>
      <c r="V43" s="214"/>
      <c r="W43" s="212"/>
      <c r="X43" s="213"/>
      <c r="Y43" s="214"/>
      <c r="Z43" s="212"/>
      <c r="AA43" s="213"/>
      <c r="AB43" s="214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181"/>
      <c r="BM43" s="181"/>
      <c r="BN43" s="181"/>
      <c r="BO43" s="181"/>
      <c r="BP43" s="181"/>
    </row>
    <row r="44" spans="3:68" x14ac:dyDescent="0.25">
      <c r="C44" s="181"/>
      <c r="D44" s="203"/>
      <c r="E44" s="204"/>
      <c r="F44" s="204"/>
      <c r="G44" s="205"/>
      <c r="H44" s="209"/>
      <c r="I44" s="210"/>
      <c r="J44" s="211"/>
      <c r="K44" s="209"/>
      <c r="L44" s="210"/>
      <c r="M44" s="210"/>
      <c r="N44" s="210"/>
      <c r="O44" s="210"/>
      <c r="P44" s="211"/>
      <c r="Q44" s="212"/>
      <c r="R44" s="213"/>
      <c r="S44" s="214"/>
      <c r="T44" s="212"/>
      <c r="U44" s="213"/>
      <c r="V44" s="214"/>
      <c r="W44" s="212"/>
      <c r="X44" s="213"/>
      <c r="Y44" s="214"/>
      <c r="Z44" s="212"/>
      <c r="AA44" s="213"/>
      <c r="AB44" s="214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  <c r="BL44" s="181"/>
      <c r="BM44" s="181"/>
      <c r="BN44" s="181"/>
      <c r="BO44" s="181"/>
      <c r="BP44" s="181"/>
    </row>
    <row r="45" spans="3:68" ht="15.75" thickBot="1" x14ac:dyDescent="0.3">
      <c r="C45" s="181"/>
      <c r="D45" s="215"/>
      <c r="E45" s="216"/>
      <c r="F45" s="216"/>
      <c r="G45" s="217"/>
      <c r="H45" s="221"/>
      <c r="I45" s="222"/>
      <c r="J45" s="223"/>
      <c r="K45" s="221"/>
      <c r="L45" s="222"/>
      <c r="M45" s="222"/>
      <c r="N45" s="222"/>
      <c r="O45" s="222"/>
      <c r="P45" s="223"/>
      <c r="Q45" s="224"/>
      <c r="R45" s="225"/>
      <c r="S45" s="226"/>
      <c r="T45" s="224"/>
      <c r="U45" s="225"/>
      <c r="V45" s="226"/>
      <c r="W45" s="224"/>
      <c r="X45" s="225"/>
      <c r="Y45" s="226"/>
      <c r="Z45" s="224"/>
      <c r="AA45" s="225"/>
      <c r="AB45" s="226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/>
      <c r="BF45" s="181"/>
      <c r="BG45" s="181"/>
      <c r="BH45" s="181"/>
      <c r="BI45" s="181"/>
      <c r="BJ45" s="181"/>
      <c r="BK45" s="181"/>
      <c r="BL45" s="181"/>
      <c r="BM45" s="181"/>
      <c r="BN45" s="181"/>
      <c r="BO45" s="181"/>
      <c r="BP45" s="181"/>
    </row>
    <row r="46" spans="3:68" x14ac:dyDescent="0.25">
      <c r="C46" s="181"/>
      <c r="D46" s="191" t="s">
        <v>126</v>
      </c>
      <c r="E46" s="192"/>
      <c r="F46" s="192"/>
      <c r="G46" s="193"/>
      <c r="H46" s="197" t="s">
        <v>124</v>
      </c>
      <c r="I46" s="198"/>
      <c r="J46" s="199"/>
      <c r="K46" s="197" t="s">
        <v>115</v>
      </c>
      <c r="L46" s="198"/>
      <c r="M46" s="198"/>
      <c r="N46" s="198"/>
      <c r="O46" s="198"/>
      <c r="P46" s="199"/>
      <c r="Q46" s="200">
        <v>4200</v>
      </c>
      <c r="R46" s="201"/>
      <c r="S46" s="202"/>
      <c r="T46" s="200">
        <v>672</v>
      </c>
      <c r="U46" s="201"/>
      <c r="V46" s="202"/>
      <c r="W46" s="200">
        <v>5600</v>
      </c>
      <c r="X46" s="201"/>
      <c r="Y46" s="202"/>
      <c r="Z46" s="200">
        <f>SUM(Q46:V49)-(W46)</f>
        <v>-728</v>
      </c>
      <c r="AA46" s="201"/>
      <c r="AB46" s="202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  <c r="BL46" s="181"/>
      <c r="BM46" s="181"/>
      <c r="BN46" s="181"/>
      <c r="BO46" s="181"/>
      <c r="BP46" s="181"/>
    </row>
    <row r="47" spans="3:68" x14ac:dyDescent="0.25">
      <c r="C47" s="181"/>
      <c r="D47" s="203"/>
      <c r="E47" s="204"/>
      <c r="F47" s="204"/>
      <c r="G47" s="205"/>
      <c r="H47" s="209"/>
      <c r="I47" s="210"/>
      <c r="J47" s="211"/>
      <c r="K47" s="209"/>
      <c r="L47" s="210"/>
      <c r="M47" s="210"/>
      <c r="N47" s="210"/>
      <c r="O47" s="210"/>
      <c r="P47" s="211"/>
      <c r="Q47" s="212"/>
      <c r="R47" s="213"/>
      <c r="S47" s="214"/>
      <c r="T47" s="212"/>
      <c r="U47" s="213"/>
      <c r="V47" s="214"/>
      <c r="W47" s="212"/>
      <c r="X47" s="213"/>
      <c r="Y47" s="214"/>
      <c r="Z47" s="212"/>
      <c r="AA47" s="213"/>
      <c r="AB47" s="214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  <c r="BA47" s="181"/>
      <c r="BB47" s="181"/>
      <c r="BC47" s="181"/>
      <c r="BD47" s="181"/>
      <c r="BE47" s="181"/>
      <c r="BF47" s="181"/>
      <c r="BG47" s="181"/>
      <c r="BH47" s="181"/>
      <c r="BI47" s="181"/>
      <c r="BJ47" s="181"/>
      <c r="BK47" s="181"/>
      <c r="BL47" s="181"/>
      <c r="BM47" s="181"/>
      <c r="BN47" s="181"/>
      <c r="BO47" s="181"/>
      <c r="BP47" s="181"/>
    </row>
    <row r="48" spans="3:68" x14ac:dyDescent="0.25">
      <c r="C48" s="181"/>
      <c r="D48" s="203"/>
      <c r="E48" s="204"/>
      <c r="F48" s="204"/>
      <c r="G48" s="205"/>
      <c r="H48" s="209"/>
      <c r="I48" s="210"/>
      <c r="J48" s="211"/>
      <c r="K48" s="209"/>
      <c r="L48" s="210"/>
      <c r="M48" s="210"/>
      <c r="N48" s="210"/>
      <c r="O48" s="210"/>
      <c r="P48" s="211"/>
      <c r="Q48" s="212"/>
      <c r="R48" s="213"/>
      <c r="S48" s="214"/>
      <c r="T48" s="212"/>
      <c r="U48" s="213"/>
      <c r="V48" s="214"/>
      <c r="W48" s="212"/>
      <c r="X48" s="213"/>
      <c r="Y48" s="214"/>
      <c r="Z48" s="212"/>
      <c r="AA48" s="213"/>
      <c r="AB48" s="214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</row>
    <row r="49" spans="3:68" ht="15.75" thickBot="1" x14ac:dyDescent="0.3">
      <c r="C49" s="181"/>
      <c r="D49" s="215"/>
      <c r="E49" s="216"/>
      <c r="F49" s="216"/>
      <c r="G49" s="217"/>
      <c r="H49" s="221"/>
      <c r="I49" s="222"/>
      <c r="J49" s="223"/>
      <c r="K49" s="221"/>
      <c r="L49" s="222"/>
      <c r="M49" s="222"/>
      <c r="N49" s="222"/>
      <c r="O49" s="222"/>
      <c r="P49" s="223"/>
      <c r="Q49" s="224"/>
      <c r="R49" s="225"/>
      <c r="S49" s="226"/>
      <c r="T49" s="224"/>
      <c r="U49" s="225"/>
      <c r="V49" s="226"/>
      <c r="W49" s="224"/>
      <c r="X49" s="225"/>
      <c r="Y49" s="226"/>
      <c r="Z49" s="224"/>
      <c r="AA49" s="225"/>
      <c r="AB49" s="226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1"/>
      <c r="BL49" s="181"/>
      <c r="BM49" s="181"/>
      <c r="BN49" s="181"/>
      <c r="BO49" s="181"/>
      <c r="BP49" s="181"/>
    </row>
    <row r="50" spans="3:68" x14ac:dyDescent="0.25">
      <c r="C50" s="181"/>
      <c r="D50" s="191" t="s">
        <v>56</v>
      </c>
      <c r="E50" s="192"/>
      <c r="F50" s="192"/>
      <c r="G50" s="193"/>
      <c r="H50" s="194" t="s">
        <v>127</v>
      </c>
      <c r="I50" s="195"/>
      <c r="J50" s="196"/>
      <c r="K50" s="194" t="s">
        <v>128</v>
      </c>
      <c r="L50" s="195"/>
      <c r="M50" s="195"/>
      <c r="N50" s="195"/>
      <c r="O50" s="195"/>
      <c r="P50" s="196"/>
      <c r="Q50" s="200">
        <v>500</v>
      </c>
      <c r="R50" s="201"/>
      <c r="S50" s="202"/>
      <c r="T50" s="200">
        <v>80</v>
      </c>
      <c r="U50" s="201"/>
      <c r="V50" s="202"/>
      <c r="W50" s="200">
        <v>750</v>
      </c>
      <c r="X50" s="201"/>
      <c r="Y50" s="202"/>
      <c r="Z50" s="200">
        <f>SUM(Q50:V53)-(W50)</f>
        <v>-170</v>
      </c>
      <c r="AA50" s="201"/>
      <c r="AB50" s="202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  <c r="BK50" s="181"/>
      <c r="BL50" s="181"/>
      <c r="BM50" s="181"/>
      <c r="BN50" s="181"/>
      <c r="BO50" s="181"/>
      <c r="BP50" s="181"/>
    </row>
    <row r="51" spans="3:68" x14ac:dyDescent="0.25">
      <c r="C51" s="181"/>
      <c r="D51" s="203"/>
      <c r="E51" s="204"/>
      <c r="F51" s="204"/>
      <c r="G51" s="205"/>
      <c r="H51" s="206"/>
      <c r="I51" s="207"/>
      <c r="J51" s="208"/>
      <c r="K51" s="206"/>
      <c r="L51" s="207"/>
      <c r="M51" s="207"/>
      <c r="N51" s="207"/>
      <c r="O51" s="207"/>
      <c r="P51" s="208"/>
      <c r="Q51" s="212"/>
      <c r="R51" s="213"/>
      <c r="S51" s="214"/>
      <c r="T51" s="212"/>
      <c r="U51" s="213"/>
      <c r="V51" s="214"/>
      <c r="W51" s="212"/>
      <c r="X51" s="213"/>
      <c r="Y51" s="214"/>
      <c r="Z51" s="212"/>
      <c r="AA51" s="213"/>
      <c r="AB51" s="214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81"/>
      <c r="BL51" s="181"/>
      <c r="BM51" s="181"/>
      <c r="BN51" s="181"/>
      <c r="BO51" s="181"/>
      <c r="BP51" s="181"/>
    </row>
    <row r="52" spans="3:68" x14ac:dyDescent="0.25">
      <c r="C52" s="181"/>
      <c r="D52" s="203"/>
      <c r="E52" s="204"/>
      <c r="F52" s="204"/>
      <c r="G52" s="205"/>
      <c r="H52" s="206"/>
      <c r="I52" s="207"/>
      <c r="J52" s="208"/>
      <c r="K52" s="206"/>
      <c r="L52" s="207"/>
      <c r="M52" s="207"/>
      <c r="N52" s="207"/>
      <c r="O52" s="207"/>
      <c r="P52" s="208"/>
      <c r="Q52" s="212"/>
      <c r="R52" s="213"/>
      <c r="S52" s="214"/>
      <c r="T52" s="212"/>
      <c r="U52" s="213"/>
      <c r="V52" s="214"/>
      <c r="W52" s="212"/>
      <c r="X52" s="213"/>
      <c r="Y52" s="214"/>
      <c r="Z52" s="212"/>
      <c r="AA52" s="213"/>
      <c r="AB52" s="214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81"/>
      <c r="BL52" s="181"/>
      <c r="BM52" s="181"/>
      <c r="BN52" s="181"/>
      <c r="BO52" s="181"/>
      <c r="BP52" s="181"/>
    </row>
    <row r="53" spans="3:68" ht="15.75" thickBot="1" x14ac:dyDescent="0.3">
      <c r="C53" s="181"/>
      <c r="D53" s="215"/>
      <c r="E53" s="216"/>
      <c r="F53" s="216"/>
      <c r="G53" s="217"/>
      <c r="H53" s="218"/>
      <c r="I53" s="219"/>
      <c r="J53" s="220"/>
      <c r="K53" s="218"/>
      <c r="L53" s="219"/>
      <c r="M53" s="219"/>
      <c r="N53" s="219"/>
      <c r="O53" s="219"/>
      <c r="P53" s="220"/>
      <c r="Q53" s="224"/>
      <c r="R53" s="225"/>
      <c r="S53" s="226"/>
      <c r="T53" s="224"/>
      <c r="U53" s="225"/>
      <c r="V53" s="226"/>
      <c r="W53" s="224"/>
      <c r="X53" s="225"/>
      <c r="Y53" s="226"/>
      <c r="Z53" s="224"/>
      <c r="AA53" s="225"/>
      <c r="AB53" s="226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81"/>
      <c r="BL53" s="181"/>
      <c r="BM53" s="181"/>
      <c r="BN53" s="181"/>
      <c r="BO53" s="181"/>
      <c r="BP53" s="181"/>
    </row>
    <row r="54" spans="3:68" x14ac:dyDescent="0.25">
      <c r="C54" s="181"/>
      <c r="D54" s="191" t="s">
        <v>129</v>
      </c>
      <c r="E54" s="192"/>
      <c r="F54" s="192"/>
      <c r="G54" s="193"/>
      <c r="H54" s="194" t="s">
        <v>127</v>
      </c>
      <c r="I54" s="195"/>
      <c r="J54" s="196"/>
      <c r="K54" s="194" t="s">
        <v>128</v>
      </c>
      <c r="L54" s="195"/>
      <c r="M54" s="195"/>
      <c r="N54" s="195"/>
      <c r="O54" s="195"/>
      <c r="P54" s="196"/>
      <c r="Q54" s="200">
        <v>500</v>
      </c>
      <c r="R54" s="201"/>
      <c r="S54" s="202"/>
      <c r="T54" s="200">
        <v>80</v>
      </c>
      <c r="U54" s="201"/>
      <c r="V54" s="202"/>
      <c r="W54" s="200">
        <v>750</v>
      </c>
      <c r="X54" s="201"/>
      <c r="Y54" s="202"/>
      <c r="Z54" s="200">
        <f>SUM(Q54:V57)-(W54)</f>
        <v>-170</v>
      </c>
      <c r="AA54" s="201"/>
      <c r="AB54" s="202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  <c r="BP54" s="181"/>
    </row>
    <row r="55" spans="3:68" x14ac:dyDescent="0.25">
      <c r="C55" s="181"/>
      <c r="D55" s="203"/>
      <c r="E55" s="204"/>
      <c r="F55" s="204"/>
      <c r="G55" s="205"/>
      <c r="H55" s="206"/>
      <c r="I55" s="207"/>
      <c r="J55" s="208"/>
      <c r="K55" s="206"/>
      <c r="L55" s="207"/>
      <c r="M55" s="207"/>
      <c r="N55" s="207"/>
      <c r="O55" s="207"/>
      <c r="P55" s="208"/>
      <c r="Q55" s="212"/>
      <c r="R55" s="213"/>
      <c r="S55" s="214"/>
      <c r="T55" s="212"/>
      <c r="U55" s="213"/>
      <c r="V55" s="214"/>
      <c r="W55" s="212"/>
      <c r="X55" s="213"/>
      <c r="Y55" s="214"/>
      <c r="Z55" s="212"/>
      <c r="AA55" s="213"/>
      <c r="AB55" s="214"/>
      <c r="AC55" s="181"/>
      <c r="AD55" s="181"/>
      <c r="AE55" s="181"/>
      <c r="AF55" s="181"/>
      <c r="AG55" s="181"/>
      <c r="AH55" s="181"/>
      <c r="AI55" s="181"/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  <c r="BM55" s="181"/>
      <c r="BN55" s="181"/>
      <c r="BO55" s="181"/>
      <c r="BP55" s="181"/>
    </row>
    <row r="56" spans="3:68" x14ac:dyDescent="0.25">
      <c r="C56" s="181"/>
      <c r="D56" s="203"/>
      <c r="E56" s="204"/>
      <c r="F56" s="204"/>
      <c r="G56" s="205"/>
      <c r="H56" s="206"/>
      <c r="I56" s="207"/>
      <c r="J56" s="208"/>
      <c r="K56" s="206"/>
      <c r="L56" s="207"/>
      <c r="M56" s="207"/>
      <c r="N56" s="207"/>
      <c r="O56" s="207"/>
      <c r="P56" s="208"/>
      <c r="Q56" s="212"/>
      <c r="R56" s="213"/>
      <c r="S56" s="214"/>
      <c r="T56" s="212"/>
      <c r="U56" s="213"/>
      <c r="V56" s="214"/>
      <c r="W56" s="212"/>
      <c r="X56" s="213"/>
      <c r="Y56" s="214"/>
      <c r="Z56" s="212"/>
      <c r="AA56" s="213"/>
      <c r="AB56" s="214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M56" s="181"/>
      <c r="BN56" s="181"/>
      <c r="BO56" s="181"/>
      <c r="BP56" s="181"/>
    </row>
    <row r="57" spans="3:68" ht="15.75" thickBot="1" x14ac:dyDescent="0.3">
      <c r="C57" s="181"/>
      <c r="D57" s="215"/>
      <c r="E57" s="216"/>
      <c r="F57" s="216"/>
      <c r="G57" s="217"/>
      <c r="H57" s="218"/>
      <c r="I57" s="219"/>
      <c r="J57" s="220"/>
      <c r="K57" s="218"/>
      <c r="L57" s="219"/>
      <c r="M57" s="219"/>
      <c r="N57" s="219"/>
      <c r="O57" s="219"/>
      <c r="P57" s="220"/>
      <c r="Q57" s="224"/>
      <c r="R57" s="225"/>
      <c r="S57" s="226"/>
      <c r="T57" s="224"/>
      <c r="U57" s="225"/>
      <c r="V57" s="226"/>
      <c r="W57" s="224"/>
      <c r="X57" s="225"/>
      <c r="Y57" s="226"/>
      <c r="Z57" s="224"/>
      <c r="AA57" s="225"/>
      <c r="AB57" s="226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/>
      <c r="BK57" s="181"/>
      <c r="BL57" s="181"/>
      <c r="BM57" s="181"/>
      <c r="BN57" s="181"/>
      <c r="BO57" s="181"/>
      <c r="BP57" s="181"/>
    </row>
    <row r="58" spans="3:68" x14ac:dyDescent="0.25">
      <c r="C58" s="181"/>
      <c r="D58" s="227"/>
      <c r="E58" s="228"/>
      <c r="F58" s="228"/>
      <c r="G58" s="229"/>
      <c r="H58" s="227"/>
      <c r="I58" s="228"/>
      <c r="J58" s="229"/>
      <c r="K58" s="44" t="s">
        <v>17</v>
      </c>
      <c r="L58" s="45"/>
      <c r="M58" s="45"/>
      <c r="N58" s="45"/>
      <c r="O58" s="45"/>
      <c r="P58" s="46"/>
      <c r="Q58" s="230">
        <f>SUM(Q10:S57)</f>
        <v>18300</v>
      </c>
      <c r="R58" s="45"/>
      <c r="S58" s="46"/>
      <c r="T58" s="230">
        <f>SUM(T10:V57)</f>
        <v>2928</v>
      </c>
      <c r="U58" s="45"/>
      <c r="V58" s="46"/>
      <c r="W58" s="230">
        <f>SUM(W10:Y57)</f>
        <v>27050</v>
      </c>
      <c r="X58" s="45"/>
      <c r="Y58" s="46"/>
      <c r="Z58" s="230">
        <f>SUM(Z10:AB57)</f>
        <v>-5822</v>
      </c>
      <c r="AA58" s="45"/>
      <c r="AB58" s="46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/>
      <c r="BC58" s="181"/>
      <c r="BD58" s="181"/>
      <c r="BE58" s="181"/>
      <c r="BF58" s="181"/>
      <c r="BG58" s="181"/>
      <c r="BH58" s="181"/>
      <c r="BI58" s="181"/>
      <c r="BJ58" s="181"/>
      <c r="BK58" s="181"/>
      <c r="BL58" s="181"/>
      <c r="BM58" s="181"/>
      <c r="BN58" s="181"/>
      <c r="BO58" s="181"/>
      <c r="BP58" s="181"/>
    </row>
    <row r="59" spans="3:68" ht="15.75" thickBot="1" x14ac:dyDescent="0.3">
      <c r="C59" s="181"/>
      <c r="D59" s="231"/>
      <c r="E59" s="232"/>
      <c r="F59" s="232"/>
      <c r="G59" s="233"/>
      <c r="H59" s="231"/>
      <c r="I59" s="232"/>
      <c r="J59" s="233"/>
      <c r="K59" s="77"/>
      <c r="L59" s="78"/>
      <c r="M59" s="78"/>
      <c r="N59" s="78"/>
      <c r="O59" s="78"/>
      <c r="P59" s="79"/>
      <c r="Q59" s="77"/>
      <c r="R59" s="78"/>
      <c r="S59" s="79"/>
      <c r="T59" s="77"/>
      <c r="U59" s="78"/>
      <c r="V59" s="79"/>
      <c r="W59" s="77"/>
      <c r="X59" s="78"/>
      <c r="Y59" s="79"/>
      <c r="Z59" s="77"/>
      <c r="AA59" s="78"/>
      <c r="AB59" s="79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181"/>
      <c r="BM59" s="181"/>
      <c r="BN59" s="181"/>
      <c r="BO59" s="181"/>
      <c r="BP59" s="181"/>
    </row>
    <row r="60" spans="3:68" x14ac:dyDescent="0.25"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M60" s="181"/>
      <c r="BN60" s="181"/>
      <c r="BO60" s="181"/>
      <c r="BP60" s="181"/>
    </row>
    <row r="61" spans="3:68" x14ac:dyDescent="0.25"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M61" s="181"/>
      <c r="BN61" s="181"/>
      <c r="BO61" s="181"/>
      <c r="BP61" s="181"/>
    </row>
    <row r="62" spans="3:68" x14ac:dyDescent="0.25"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  <c r="BE62" s="181"/>
      <c r="BF62" s="181"/>
      <c r="BG62" s="181"/>
      <c r="BH62" s="181"/>
      <c r="BI62" s="181"/>
      <c r="BJ62" s="181"/>
      <c r="BK62" s="181"/>
      <c r="BL62" s="181"/>
      <c r="BM62" s="181"/>
      <c r="BN62" s="181"/>
      <c r="BO62" s="181"/>
      <c r="BP62" s="181"/>
    </row>
    <row r="63" spans="3:68" x14ac:dyDescent="0.25"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  <c r="BE63" s="181"/>
      <c r="BF63" s="181"/>
      <c r="BG63" s="181"/>
      <c r="BH63" s="181"/>
      <c r="BI63" s="181"/>
      <c r="BJ63" s="181"/>
      <c r="BK63" s="181"/>
      <c r="BL63" s="181"/>
      <c r="BM63" s="181"/>
      <c r="BN63" s="181"/>
      <c r="BO63" s="181"/>
      <c r="BP63" s="181"/>
    </row>
    <row r="64" spans="3:68" x14ac:dyDescent="0.25"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1"/>
      <c r="BL64" s="181"/>
      <c r="BM64" s="181"/>
      <c r="BN64" s="181"/>
      <c r="BO64" s="181"/>
      <c r="BP64" s="181"/>
    </row>
    <row r="65" spans="3:68" x14ac:dyDescent="0.25"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  <c r="AX65" s="181"/>
      <c r="AY65" s="181"/>
      <c r="AZ65" s="181"/>
      <c r="BA65" s="181"/>
      <c r="BB65" s="181"/>
      <c r="BC65" s="181"/>
      <c r="BD65" s="181"/>
      <c r="BE65" s="181"/>
      <c r="BF65" s="181"/>
      <c r="BG65" s="181"/>
      <c r="BH65" s="181"/>
      <c r="BI65" s="181"/>
      <c r="BJ65" s="181"/>
      <c r="BK65" s="181"/>
      <c r="BL65" s="181"/>
      <c r="BM65" s="181"/>
      <c r="BN65" s="181"/>
      <c r="BO65" s="181"/>
      <c r="BP65" s="181"/>
    </row>
    <row r="66" spans="3:68" x14ac:dyDescent="0.25"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M66" s="181"/>
      <c r="BN66" s="181"/>
      <c r="BO66" s="181"/>
      <c r="BP66" s="181"/>
    </row>
    <row r="67" spans="3:68" ht="15.75" thickBot="1" x14ac:dyDescent="0.3"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  <c r="AX67" s="181"/>
      <c r="AY67" s="181"/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M67" s="181"/>
      <c r="BN67" s="181"/>
      <c r="BO67" s="181"/>
      <c r="BP67" s="181"/>
    </row>
    <row r="68" spans="3:68" x14ac:dyDescent="0.25">
      <c r="C68" s="181"/>
      <c r="D68" s="182" t="s">
        <v>99</v>
      </c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4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  <c r="AX68" s="181"/>
      <c r="AY68" s="181"/>
      <c r="AZ68" s="181"/>
      <c r="BA68" s="181"/>
      <c r="BB68" s="181"/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</row>
    <row r="69" spans="3:68" ht="15.75" thickBot="1" x14ac:dyDescent="0.3">
      <c r="C69" s="181"/>
      <c r="D69" s="185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7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  <c r="BE69" s="181"/>
      <c r="BF69" s="181"/>
      <c r="BG69" s="181"/>
      <c r="BH69" s="181"/>
      <c r="BI69" s="181"/>
      <c r="BJ69" s="181"/>
      <c r="BK69" s="181"/>
      <c r="BL69" s="181"/>
      <c r="BM69" s="181"/>
      <c r="BN69" s="181"/>
      <c r="BO69" s="181"/>
      <c r="BP69" s="181"/>
    </row>
    <row r="70" spans="3:68" ht="15.75" thickBot="1" x14ac:dyDescent="0.3">
      <c r="C70" s="181"/>
      <c r="D70" s="188" t="s">
        <v>100</v>
      </c>
      <c r="E70" s="189"/>
      <c r="F70" s="189"/>
      <c r="G70" s="190"/>
      <c r="H70" s="188" t="s">
        <v>3</v>
      </c>
      <c r="I70" s="189"/>
      <c r="J70" s="190"/>
      <c r="K70" s="188" t="s">
        <v>130</v>
      </c>
      <c r="L70" s="189"/>
      <c r="M70" s="190"/>
      <c r="N70" s="188" t="s">
        <v>102</v>
      </c>
      <c r="O70" s="189"/>
      <c r="P70" s="190"/>
      <c r="Q70" s="188" t="s">
        <v>131</v>
      </c>
      <c r="R70" s="189"/>
      <c r="S70" s="190"/>
      <c r="T70" s="188" t="s">
        <v>103</v>
      </c>
      <c r="U70" s="189"/>
      <c r="V70" s="190"/>
      <c r="W70" s="188" t="s">
        <v>132</v>
      </c>
      <c r="X70" s="189"/>
      <c r="Y70" s="190"/>
      <c r="Z70" s="188" t="s">
        <v>104</v>
      </c>
      <c r="AA70" s="189"/>
      <c r="AB70" s="190"/>
      <c r="AC70" s="188" t="s">
        <v>105</v>
      </c>
      <c r="AD70" s="189"/>
      <c r="AE70" s="190"/>
      <c r="AF70" s="188" t="s">
        <v>133</v>
      </c>
      <c r="AG70" s="189"/>
      <c r="AH70" s="190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  <c r="BE70" s="181"/>
      <c r="BF70" s="181"/>
      <c r="BG70" s="181"/>
      <c r="BH70" s="181"/>
      <c r="BI70" s="181"/>
      <c r="BJ70" s="181"/>
      <c r="BK70" s="181"/>
      <c r="BL70" s="181"/>
      <c r="BM70" s="181"/>
      <c r="BN70" s="181"/>
      <c r="BO70" s="181"/>
      <c r="BP70" s="181"/>
    </row>
    <row r="71" spans="3:68" x14ac:dyDescent="0.25">
      <c r="C71" s="181"/>
      <c r="D71" s="191" t="s">
        <v>106</v>
      </c>
      <c r="E71" s="192"/>
      <c r="F71" s="192"/>
      <c r="G71" s="193"/>
      <c r="H71" s="191" t="s">
        <v>107</v>
      </c>
      <c r="I71" s="192"/>
      <c r="J71" s="193"/>
      <c r="K71" s="234">
        <v>24</v>
      </c>
      <c r="L71" s="235"/>
      <c r="M71" s="236"/>
      <c r="N71" s="200">
        <v>1300</v>
      </c>
      <c r="O71" s="201"/>
      <c r="P71" s="202"/>
      <c r="Q71" s="200">
        <f>PRODUCT(N71,K71)</f>
        <v>31200</v>
      </c>
      <c r="R71" s="201"/>
      <c r="S71" s="202"/>
      <c r="T71" s="200">
        <v>208</v>
      </c>
      <c r="U71" s="201"/>
      <c r="V71" s="202"/>
      <c r="W71" s="200">
        <f>PRODUCT(T71,K71)</f>
        <v>4992</v>
      </c>
      <c r="X71" s="201"/>
      <c r="Y71" s="202"/>
      <c r="Z71" s="200">
        <v>2200</v>
      </c>
      <c r="AA71" s="201"/>
      <c r="AB71" s="202"/>
      <c r="AC71" s="200">
        <f>AVERAGE(Z71-T71-N71)</f>
        <v>692</v>
      </c>
      <c r="AD71" s="201"/>
      <c r="AE71" s="202"/>
      <c r="AF71" s="200">
        <f>PRODUCT(AC71,K71)</f>
        <v>16608</v>
      </c>
      <c r="AG71" s="201"/>
      <c r="AH71" s="202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  <c r="BE71" s="181"/>
      <c r="BF71" s="181"/>
      <c r="BG71" s="181"/>
      <c r="BH71" s="181"/>
      <c r="BI71" s="181"/>
      <c r="BJ71" s="181"/>
      <c r="BK71" s="181"/>
      <c r="BL71" s="181"/>
      <c r="BM71" s="181"/>
      <c r="BN71" s="181"/>
      <c r="BO71" s="181"/>
      <c r="BP71" s="181"/>
    </row>
    <row r="72" spans="3:68" x14ac:dyDescent="0.25">
      <c r="C72" s="181"/>
      <c r="D72" s="203"/>
      <c r="E72" s="204"/>
      <c r="F72" s="204"/>
      <c r="G72" s="205"/>
      <c r="H72" s="203"/>
      <c r="I72" s="204"/>
      <c r="J72" s="205"/>
      <c r="K72" s="237"/>
      <c r="L72" s="238"/>
      <c r="M72" s="239"/>
      <c r="N72" s="212"/>
      <c r="O72" s="213"/>
      <c r="P72" s="214"/>
      <c r="Q72" s="212"/>
      <c r="R72" s="213"/>
      <c r="S72" s="214"/>
      <c r="T72" s="212"/>
      <c r="U72" s="213"/>
      <c r="V72" s="214"/>
      <c r="W72" s="212"/>
      <c r="X72" s="213"/>
      <c r="Y72" s="214"/>
      <c r="Z72" s="212"/>
      <c r="AA72" s="213"/>
      <c r="AB72" s="214"/>
      <c r="AC72" s="212"/>
      <c r="AD72" s="213"/>
      <c r="AE72" s="214"/>
      <c r="AF72" s="212"/>
      <c r="AG72" s="213"/>
      <c r="AH72" s="214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  <c r="BE72" s="181"/>
      <c r="BF72" s="181"/>
      <c r="BG72" s="181"/>
      <c r="BH72" s="181"/>
      <c r="BI72" s="181"/>
      <c r="BJ72" s="181"/>
      <c r="BK72" s="181"/>
      <c r="BL72" s="181"/>
      <c r="BM72" s="181"/>
      <c r="BN72" s="181"/>
      <c r="BO72" s="181"/>
      <c r="BP72" s="181"/>
    </row>
    <row r="73" spans="3:68" x14ac:dyDescent="0.25">
      <c r="C73" s="181"/>
      <c r="D73" s="203"/>
      <c r="E73" s="204"/>
      <c r="F73" s="204"/>
      <c r="G73" s="205"/>
      <c r="H73" s="203"/>
      <c r="I73" s="204"/>
      <c r="J73" s="205"/>
      <c r="K73" s="237"/>
      <c r="L73" s="238"/>
      <c r="M73" s="239"/>
      <c r="N73" s="212"/>
      <c r="O73" s="213"/>
      <c r="P73" s="214"/>
      <c r="Q73" s="212"/>
      <c r="R73" s="213"/>
      <c r="S73" s="214"/>
      <c r="T73" s="212"/>
      <c r="U73" s="213"/>
      <c r="V73" s="214"/>
      <c r="W73" s="212"/>
      <c r="X73" s="213"/>
      <c r="Y73" s="214"/>
      <c r="Z73" s="212"/>
      <c r="AA73" s="213"/>
      <c r="AB73" s="214"/>
      <c r="AC73" s="212"/>
      <c r="AD73" s="213"/>
      <c r="AE73" s="214"/>
      <c r="AF73" s="212"/>
      <c r="AG73" s="213"/>
      <c r="AH73" s="214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  <c r="BE73" s="181"/>
      <c r="BF73" s="181"/>
      <c r="BG73" s="181"/>
      <c r="BH73" s="181"/>
      <c r="BI73" s="181"/>
      <c r="BJ73" s="181"/>
      <c r="BK73" s="181"/>
      <c r="BL73" s="181"/>
      <c r="BM73" s="181"/>
      <c r="BN73" s="181"/>
      <c r="BO73" s="181"/>
      <c r="BP73" s="181"/>
    </row>
    <row r="74" spans="3:68" ht="15.75" thickBot="1" x14ac:dyDescent="0.3">
      <c r="C74" s="181"/>
      <c r="D74" s="215"/>
      <c r="E74" s="216"/>
      <c r="F74" s="216"/>
      <c r="G74" s="217"/>
      <c r="H74" s="215"/>
      <c r="I74" s="216"/>
      <c r="J74" s="217"/>
      <c r="K74" s="240"/>
      <c r="L74" s="241"/>
      <c r="M74" s="242"/>
      <c r="N74" s="224"/>
      <c r="O74" s="225"/>
      <c r="P74" s="226"/>
      <c r="Q74" s="224"/>
      <c r="R74" s="225"/>
      <c r="S74" s="226"/>
      <c r="T74" s="224"/>
      <c r="U74" s="225"/>
      <c r="V74" s="226"/>
      <c r="W74" s="224"/>
      <c r="X74" s="225"/>
      <c r="Y74" s="226"/>
      <c r="Z74" s="224"/>
      <c r="AA74" s="225"/>
      <c r="AB74" s="226"/>
      <c r="AC74" s="224"/>
      <c r="AD74" s="225"/>
      <c r="AE74" s="226"/>
      <c r="AF74" s="224"/>
      <c r="AG74" s="225"/>
      <c r="AH74" s="226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1"/>
      <c r="AZ74" s="181"/>
      <c r="BA74" s="181"/>
      <c r="BB74" s="181"/>
      <c r="BC74" s="181"/>
      <c r="BD74" s="181"/>
      <c r="BE74" s="181"/>
      <c r="BF74" s="181"/>
      <c r="BG74" s="181"/>
      <c r="BH74" s="181"/>
      <c r="BI74" s="181"/>
      <c r="BJ74" s="181"/>
      <c r="BK74" s="181"/>
      <c r="BL74" s="181"/>
      <c r="BM74" s="181"/>
      <c r="BN74" s="181"/>
      <c r="BO74" s="181"/>
      <c r="BP74" s="181"/>
    </row>
    <row r="75" spans="3:68" x14ac:dyDescent="0.25">
      <c r="C75" s="181"/>
      <c r="D75" s="191" t="s">
        <v>109</v>
      </c>
      <c r="E75" s="192"/>
      <c r="F75" s="192"/>
      <c r="G75" s="193"/>
      <c r="H75" s="191" t="s">
        <v>110</v>
      </c>
      <c r="I75" s="192"/>
      <c r="J75" s="193"/>
      <c r="K75" s="234">
        <v>4</v>
      </c>
      <c r="L75" s="235"/>
      <c r="M75" s="236"/>
      <c r="N75" s="200">
        <v>2400</v>
      </c>
      <c r="O75" s="201"/>
      <c r="P75" s="202"/>
      <c r="Q75" s="200">
        <f t="shared" ref="Q75" si="0">PRODUCT(N75,K75)</f>
        <v>9600</v>
      </c>
      <c r="R75" s="201"/>
      <c r="S75" s="202"/>
      <c r="T75" s="200">
        <v>384</v>
      </c>
      <c r="U75" s="201"/>
      <c r="V75" s="202"/>
      <c r="W75" s="200">
        <f t="shared" ref="W75" si="1">PRODUCT(T75,K75)</f>
        <v>1536</v>
      </c>
      <c r="X75" s="201"/>
      <c r="Y75" s="202"/>
      <c r="Z75" s="200">
        <v>3400</v>
      </c>
      <c r="AA75" s="201"/>
      <c r="AB75" s="202"/>
      <c r="AC75" s="200">
        <f t="shared" ref="AC75" si="2">AVERAGE(Z75-T75-N75)</f>
        <v>616</v>
      </c>
      <c r="AD75" s="201"/>
      <c r="AE75" s="202"/>
      <c r="AF75" s="200">
        <f>PRODUCT(AC75,K75)</f>
        <v>2464</v>
      </c>
      <c r="AG75" s="201"/>
      <c r="AH75" s="202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  <c r="AX75" s="181"/>
      <c r="AY75" s="181"/>
      <c r="AZ75" s="181"/>
      <c r="BA75" s="181"/>
      <c r="BB75" s="181"/>
      <c r="BC75" s="181"/>
      <c r="BD75" s="181"/>
      <c r="BE75" s="181"/>
      <c r="BF75" s="181"/>
      <c r="BG75" s="181"/>
      <c r="BH75" s="181"/>
      <c r="BI75" s="181"/>
      <c r="BJ75" s="181"/>
      <c r="BK75" s="181"/>
      <c r="BL75" s="181"/>
      <c r="BM75" s="181"/>
      <c r="BN75" s="181"/>
      <c r="BO75" s="181"/>
      <c r="BP75" s="181"/>
    </row>
    <row r="76" spans="3:68" x14ac:dyDescent="0.25">
      <c r="C76" s="181"/>
      <c r="D76" s="203"/>
      <c r="E76" s="204"/>
      <c r="F76" s="204"/>
      <c r="G76" s="205"/>
      <c r="H76" s="203"/>
      <c r="I76" s="204"/>
      <c r="J76" s="205"/>
      <c r="K76" s="237"/>
      <c r="L76" s="238"/>
      <c r="M76" s="239"/>
      <c r="N76" s="212"/>
      <c r="O76" s="213"/>
      <c r="P76" s="214"/>
      <c r="Q76" s="212"/>
      <c r="R76" s="213"/>
      <c r="S76" s="214"/>
      <c r="T76" s="212"/>
      <c r="U76" s="213"/>
      <c r="V76" s="214"/>
      <c r="W76" s="212"/>
      <c r="X76" s="213"/>
      <c r="Y76" s="214"/>
      <c r="Z76" s="212"/>
      <c r="AA76" s="213"/>
      <c r="AB76" s="214"/>
      <c r="AC76" s="212"/>
      <c r="AD76" s="213"/>
      <c r="AE76" s="214"/>
      <c r="AF76" s="212"/>
      <c r="AG76" s="213"/>
      <c r="AH76" s="214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81"/>
      <c r="BK76" s="181"/>
      <c r="BL76" s="181"/>
      <c r="BM76" s="181"/>
      <c r="BN76" s="181"/>
      <c r="BO76" s="181"/>
      <c r="BP76" s="181"/>
    </row>
    <row r="77" spans="3:68" x14ac:dyDescent="0.25">
      <c r="C77" s="181"/>
      <c r="D77" s="203"/>
      <c r="E77" s="204"/>
      <c r="F77" s="204"/>
      <c r="G77" s="205"/>
      <c r="H77" s="203"/>
      <c r="I77" s="204"/>
      <c r="J77" s="205"/>
      <c r="K77" s="237"/>
      <c r="L77" s="238"/>
      <c r="M77" s="239"/>
      <c r="N77" s="212"/>
      <c r="O77" s="213"/>
      <c r="P77" s="214"/>
      <c r="Q77" s="212"/>
      <c r="R77" s="213"/>
      <c r="S77" s="214"/>
      <c r="T77" s="212"/>
      <c r="U77" s="213"/>
      <c r="V77" s="214"/>
      <c r="W77" s="212"/>
      <c r="X77" s="213"/>
      <c r="Y77" s="214"/>
      <c r="Z77" s="212"/>
      <c r="AA77" s="213"/>
      <c r="AB77" s="214"/>
      <c r="AC77" s="212"/>
      <c r="AD77" s="213"/>
      <c r="AE77" s="214"/>
      <c r="AF77" s="212"/>
      <c r="AG77" s="213"/>
      <c r="AH77" s="214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81"/>
      <c r="BM77" s="181"/>
      <c r="BN77" s="181"/>
      <c r="BO77" s="181"/>
      <c r="BP77" s="181"/>
    </row>
    <row r="78" spans="3:68" ht="15.75" thickBot="1" x14ac:dyDescent="0.3">
      <c r="C78" s="181"/>
      <c r="D78" s="215"/>
      <c r="E78" s="216"/>
      <c r="F78" s="216"/>
      <c r="G78" s="217"/>
      <c r="H78" s="215"/>
      <c r="I78" s="216"/>
      <c r="J78" s="217"/>
      <c r="K78" s="240"/>
      <c r="L78" s="241"/>
      <c r="M78" s="242"/>
      <c r="N78" s="224"/>
      <c r="O78" s="225"/>
      <c r="P78" s="226"/>
      <c r="Q78" s="224"/>
      <c r="R78" s="225"/>
      <c r="S78" s="226"/>
      <c r="T78" s="224"/>
      <c r="U78" s="225"/>
      <c r="V78" s="226"/>
      <c r="W78" s="224"/>
      <c r="X78" s="225"/>
      <c r="Y78" s="226"/>
      <c r="Z78" s="224"/>
      <c r="AA78" s="225"/>
      <c r="AB78" s="226"/>
      <c r="AC78" s="224"/>
      <c r="AD78" s="225"/>
      <c r="AE78" s="226"/>
      <c r="AF78" s="224"/>
      <c r="AG78" s="225"/>
      <c r="AH78" s="226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</row>
    <row r="79" spans="3:68" x14ac:dyDescent="0.25">
      <c r="C79" s="181"/>
      <c r="D79" s="191" t="s">
        <v>112</v>
      </c>
      <c r="E79" s="192"/>
      <c r="F79" s="192"/>
      <c r="G79" s="193"/>
      <c r="H79" s="191" t="s">
        <v>110</v>
      </c>
      <c r="I79" s="192"/>
      <c r="J79" s="193"/>
      <c r="K79" s="234">
        <v>3</v>
      </c>
      <c r="L79" s="235"/>
      <c r="M79" s="236"/>
      <c r="N79" s="200">
        <v>3200</v>
      </c>
      <c r="O79" s="201"/>
      <c r="P79" s="202"/>
      <c r="Q79" s="200">
        <f t="shared" ref="Q79" si="3">PRODUCT(N79,K79)</f>
        <v>9600</v>
      </c>
      <c r="R79" s="201"/>
      <c r="S79" s="202"/>
      <c r="T79" s="200">
        <v>512</v>
      </c>
      <c r="U79" s="201"/>
      <c r="V79" s="202"/>
      <c r="W79" s="200">
        <f t="shared" ref="W79" si="4">PRODUCT(T79,K79)</f>
        <v>1536</v>
      </c>
      <c r="X79" s="201"/>
      <c r="Y79" s="202"/>
      <c r="Z79" s="200">
        <v>4300</v>
      </c>
      <c r="AA79" s="201"/>
      <c r="AB79" s="202"/>
      <c r="AC79" s="200">
        <f t="shared" ref="AC79" si="5">AVERAGE(Z79-T79-N79)</f>
        <v>588</v>
      </c>
      <c r="AD79" s="201"/>
      <c r="AE79" s="202"/>
      <c r="AF79" s="200">
        <f t="shared" ref="AF79" si="6">PRODUCT(AC79,K79)</f>
        <v>1764</v>
      </c>
      <c r="AG79" s="201"/>
      <c r="AH79" s="202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1"/>
      <c r="BN79" s="181"/>
      <c r="BO79" s="181"/>
      <c r="BP79" s="181"/>
    </row>
    <row r="80" spans="3:68" x14ac:dyDescent="0.25">
      <c r="C80" s="181"/>
      <c r="D80" s="203"/>
      <c r="E80" s="204"/>
      <c r="F80" s="204"/>
      <c r="G80" s="205"/>
      <c r="H80" s="203"/>
      <c r="I80" s="204"/>
      <c r="J80" s="205"/>
      <c r="K80" s="237"/>
      <c r="L80" s="238"/>
      <c r="M80" s="239"/>
      <c r="N80" s="212"/>
      <c r="O80" s="213"/>
      <c r="P80" s="214"/>
      <c r="Q80" s="212"/>
      <c r="R80" s="213"/>
      <c r="S80" s="214"/>
      <c r="T80" s="212"/>
      <c r="U80" s="213"/>
      <c r="V80" s="214"/>
      <c r="W80" s="212"/>
      <c r="X80" s="213"/>
      <c r="Y80" s="214"/>
      <c r="Z80" s="212"/>
      <c r="AA80" s="213"/>
      <c r="AB80" s="214"/>
      <c r="AC80" s="212"/>
      <c r="AD80" s="213"/>
      <c r="AE80" s="214"/>
      <c r="AF80" s="212"/>
      <c r="AG80" s="213"/>
      <c r="AH80" s="214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1"/>
      <c r="BN80" s="181"/>
      <c r="BO80" s="181"/>
      <c r="BP80" s="181"/>
    </row>
    <row r="81" spans="3:68" x14ac:dyDescent="0.25">
      <c r="C81" s="181"/>
      <c r="D81" s="203"/>
      <c r="E81" s="204"/>
      <c r="F81" s="204"/>
      <c r="G81" s="205"/>
      <c r="H81" s="203"/>
      <c r="I81" s="204"/>
      <c r="J81" s="205"/>
      <c r="K81" s="237"/>
      <c r="L81" s="238"/>
      <c r="M81" s="239"/>
      <c r="N81" s="212"/>
      <c r="O81" s="213"/>
      <c r="P81" s="214"/>
      <c r="Q81" s="212"/>
      <c r="R81" s="213"/>
      <c r="S81" s="214"/>
      <c r="T81" s="212"/>
      <c r="U81" s="213"/>
      <c r="V81" s="214"/>
      <c r="W81" s="212"/>
      <c r="X81" s="213"/>
      <c r="Y81" s="214"/>
      <c r="Z81" s="212"/>
      <c r="AA81" s="213"/>
      <c r="AB81" s="214"/>
      <c r="AC81" s="212"/>
      <c r="AD81" s="213"/>
      <c r="AE81" s="214"/>
      <c r="AF81" s="212"/>
      <c r="AG81" s="213"/>
      <c r="AH81" s="214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181"/>
    </row>
    <row r="82" spans="3:68" ht="15.75" thickBot="1" x14ac:dyDescent="0.3">
      <c r="C82" s="181"/>
      <c r="D82" s="215"/>
      <c r="E82" s="216"/>
      <c r="F82" s="216"/>
      <c r="G82" s="217"/>
      <c r="H82" s="215"/>
      <c r="I82" s="216"/>
      <c r="J82" s="217"/>
      <c r="K82" s="240"/>
      <c r="L82" s="241"/>
      <c r="M82" s="242"/>
      <c r="N82" s="224"/>
      <c r="O82" s="225"/>
      <c r="P82" s="226"/>
      <c r="Q82" s="224"/>
      <c r="R82" s="225"/>
      <c r="S82" s="226"/>
      <c r="T82" s="224"/>
      <c r="U82" s="225"/>
      <c r="V82" s="226"/>
      <c r="W82" s="224"/>
      <c r="X82" s="225"/>
      <c r="Y82" s="226"/>
      <c r="Z82" s="224"/>
      <c r="AA82" s="225"/>
      <c r="AB82" s="226"/>
      <c r="AC82" s="224"/>
      <c r="AD82" s="225"/>
      <c r="AE82" s="226"/>
      <c r="AF82" s="224"/>
      <c r="AG82" s="225"/>
      <c r="AH82" s="226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</row>
    <row r="83" spans="3:68" x14ac:dyDescent="0.25">
      <c r="C83" s="181"/>
      <c r="D83" s="191" t="s">
        <v>114</v>
      </c>
      <c r="E83" s="192"/>
      <c r="F83" s="192"/>
      <c r="G83" s="193"/>
      <c r="H83" s="191" t="s">
        <v>107</v>
      </c>
      <c r="I83" s="192"/>
      <c r="J83" s="193"/>
      <c r="K83" s="234">
        <v>3</v>
      </c>
      <c r="L83" s="235"/>
      <c r="M83" s="236"/>
      <c r="N83" s="200">
        <v>1400</v>
      </c>
      <c r="O83" s="201"/>
      <c r="P83" s="202"/>
      <c r="Q83" s="200">
        <f t="shared" ref="Q83" si="7">PRODUCT(N83,K83)</f>
        <v>4200</v>
      </c>
      <c r="R83" s="201"/>
      <c r="S83" s="202"/>
      <c r="T83" s="200">
        <v>224</v>
      </c>
      <c r="U83" s="201"/>
      <c r="V83" s="202"/>
      <c r="W83" s="200">
        <f t="shared" ref="W83" si="8">PRODUCT(T83,K83)</f>
        <v>672</v>
      </c>
      <c r="X83" s="201"/>
      <c r="Y83" s="202"/>
      <c r="Z83" s="200">
        <v>2700</v>
      </c>
      <c r="AA83" s="201"/>
      <c r="AB83" s="202"/>
      <c r="AC83" s="200">
        <f t="shared" ref="AC83" si="9">AVERAGE(Z83-T83-N83)</f>
        <v>1076</v>
      </c>
      <c r="AD83" s="201"/>
      <c r="AE83" s="202"/>
      <c r="AF83" s="200">
        <f t="shared" ref="AF83" si="10">PRODUCT(AC83,K83)</f>
        <v>3228</v>
      </c>
      <c r="AG83" s="201"/>
      <c r="AH83" s="202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</row>
    <row r="84" spans="3:68" x14ac:dyDescent="0.25">
      <c r="C84" s="181"/>
      <c r="D84" s="203"/>
      <c r="E84" s="204"/>
      <c r="F84" s="204"/>
      <c r="G84" s="205"/>
      <c r="H84" s="203"/>
      <c r="I84" s="204"/>
      <c r="J84" s="205"/>
      <c r="K84" s="237"/>
      <c r="L84" s="238"/>
      <c r="M84" s="239"/>
      <c r="N84" s="212"/>
      <c r="O84" s="213"/>
      <c r="P84" s="214"/>
      <c r="Q84" s="212"/>
      <c r="R84" s="213"/>
      <c r="S84" s="214"/>
      <c r="T84" s="212"/>
      <c r="U84" s="213"/>
      <c r="V84" s="214"/>
      <c r="W84" s="212"/>
      <c r="X84" s="213"/>
      <c r="Y84" s="214"/>
      <c r="Z84" s="212"/>
      <c r="AA84" s="213"/>
      <c r="AB84" s="214"/>
      <c r="AC84" s="212"/>
      <c r="AD84" s="213"/>
      <c r="AE84" s="214"/>
      <c r="AF84" s="212"/>
      <c r="AG84" s="213"/>
      <c r="AH84" s="214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</row>
    <row r="85" spans="3:68" x14ac:dyDescent="0.25">
      <c r="C85" s="181"/>
      <c r="D85" s="203"/>
      <c r="E85" s="204"/>
      <c r="F85" s="204"/>
      <c r="G85" s="205"/>
      <c r="H85" s="203"/>
      <c r="I85" s="204"/>
      <c r="J85" s="205"/>
      <c r="K85" s="237"/>
      <c r="L85" s="238"/>
      <c r="M85" s="239"/>
      <c r="N85" s="212"/>
      <c r="O85" s="213"/>
      <c r="P85" s="214"/>
      <c r="Q85" s="212"/>
      <c r="R85" s="213"/>
      <c r="S85" s="214"/>
      <c r="T85" s="212"/>
      <c r="U85" s="213"/>
      <c r="V85" s="214"/>
      <c r="W85" s="212"/>
      <c r="X85" s="213"/>
      <c r="Y85" s="214"/>
      <c r="Z85" s="212"/>
      <c r="AA85" s="213"/>
      <c r="AB85" s="214"/>
      <c r="AC85" s="212"/>
      <c r="AD85" s="213"/>
      <c r="AE85" s="214"/>
      <c r="AF85" s="212"/>
      <c r="AG85" s="213"/>
      <c r="AH85" s="214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</row>
    <row r="86" spans="3:68" ht="15.75" thickBot="1" x14ac:dyDescent="0.3">
      <c r="C86" s="181"/>
      <c r="D86" s="215"/>
      <c r="E86" s="216"/>
      <c r="F86" s="216"/>
      <c r="G86" s="217"/>
      <c r="H86" s="215"/>
      <c r="I86" s="216"/>
      <c r="J86" s="217"/>
      <c r="K86" s="240"/>
      <c r="L86" s="241"/>
      <c r="M86" s="242"/>
      <c r="N86" s="224"/>
      <c r="O86" s="225"/>
      <c r="P86" s="226"/>
      <c r="Q86" s="224"/>
      <c r="R86" s="225"/>
      <c r="S86" s="226"/>
      <c r="T86" s="224"/>
      <c r="U86" s="225"/>
      <c r="V86" s="226"/>
      <c r="W86" s="224"/>
      <c r="X86" s="225"/>
      <c r="Y86" s="226"/>
      <c r="Z86" s="224"/>
      <c r="AA86" s="225"/>
      <c r="AB86" s="226"/>
      <c r="AC86" s="224"/>
      <c r="AD86" s="225"/>
      <c r="AE86" s="226"/>
      <c r="AF86" s="224"/>
      <c r="AG86" s="225"/>
      <c r="AH86" s="226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</row>
    <row r="87" spans="3:68" x14ac:dyDescent="0.25">
      <c r="C87" s="181"/>
      <c r="D87" s="191" t="s">
        <v>116</v>
      </c>
      <c r="E87" s="192"/>
      <c r="F87" s="192"/>
      <c r="G87" s="193"/>
      <c r="H87" s="191" t="s">
        <v>107</v>
      </c>
      <c r="I87" s="192"/>
      <c r="J87" s="193"/>
      <c r="K87" s="234">
        <v>24</v>
      </c>
      <c r="L87" s="235"/>
      <c r="M87" s="236"/>
      <c r="N87" s="200">
        <v>500</v>
      </c>
      <c r="O87" s="201"/>
      <c r="P87" s="202"/>
      <c r="Q87" s="200">
        <f t="shared" ref="Q87" si="11">PRODUCT(N87,K87)</f>
        <v>12000</v>
      </c>
      <c r="R87" s="201"/>
      <c r="S87" s="202"/>
      <c r="T87" s="200">
        <v>80</v>
      </c>
      <c r="U87" s="201"/>
      <c r="V87" s="202"/>
      <c r="W87" s="200">
        <f t="shared" ref="W87" si="12">PRODUCT(T87,K87)</f>
        <v>1920</v>
      </c>
      <c r="X87" s="201"/>
      <c r="Y87" s="202"/>
      <c r="Z87" s="200">
        <v>750</v>
      </c>
      <c r="AA87" s="201"/>
      <c r="AB87" s="202"/>
      <c r="AC87" s="200">
        <f t="shared" ref="AC87" si="13">AVERAGE(Z87-T87-N87)</f>
        <v>170</v>
      </c>
      <c r="AD87" s="201"/>
      <c r="AE87" s="202"/>
      <c r="AF87" s="200">
        <f>PRODUCT(AC87,K87)</f>
        <v>4080</v>
      </c>
      <c r="AG87" s="201"/>
      <c r="AH87" s="202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</row>
    <row r="88" spans="3:68" x14ac:dyDescent="0.25">
      <c r="C88" s="181"/>
      <c r="D88" s="203"/>
      <c r="E88" s="204"/>
      <c r="F88" s="204"/>
      <c r="G88" s="205"/>
      <c r="H88" s="203"/>
      <c r="I88" s="204"/>
      <c r="J88" s="205"/>
      <c r="K88" s="237"/>
      <c r="L88" s="238"/>
      <c r="M88" s="239"/>
      <c r="N88" s="212"/>
      <c r="O88" s="213"/>
      <c r="P88" s="214"/>
      <c r="Q88" s="212"/>
      <c r="R88" s="213"/>
      <c r="S88" s="214"/>
      <c r="T88" s="212"/>
      <c r="U88" s="213"/>
      <c r="V88" s="214"/>
      <c r="W88" s="212"/>
      <c r="X88" s="213"/>
      <c r="Y88" s="214"/>
      <c r="Z88" s="212"/>
      <c r="AA88" s="213"/>
      <c r="AB88" s="214"/>
      <c r="AC88" s="212"/>
      <c r="AD88" s="213"/>
      <c r="AE88" s="214"/>
      <c r="AF88" s="212"/>
      <c r="AG88" s="213"/>
      <c r="AH88" s="214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</row>
    <row r="89" spans="3:68" x14ac:dyDescent="0.25">
      <c r="C89" s="181"/>
      <c r="D89" s="203"/>
      <c r="E89" s="204"/>
      <c r="F89" s="204"/>
      <c r="G89" s="205"/>
      <c r="H89" s="203"/>
      <c r="I89" s="204"/>
      <c r="J89" s="205"/>
      <c r="K89" s="237"/>
      <c r="L89" s="238"/>
      <c r="M89" s="239"/>
      <c r="N89" s="212"/>
      <c r="O89" s="213"/>
      <c r="P89" s="214"/>
      <c r="Q89" s="212"/>
      <c r="R89" s="213"/>
      <c r="S89" s="214"/>
      <c r="T89" s="212"/>
      <c r="U89" s="213"/>
      <c r="V89" s="214"/>
      <c r="W89" s="212"/>
      <c r="X89" s="213"/>
      <c r="Y89" s="214"/>
      <c r="Z89" s="212"/>
      <c r="AA89" s="213"/>
      <c r="AB89" s="214"/>
      <c r="AC89" s="212"/>
      <c r="AD89" s="213"/>
      <c r="AE89" s="214"/>
      <c r="AF89" s="212"/>
      <c r="AG89" s="213"/>
      <c r="AH89" s="214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</row>
    <row r="90" spans="3:68" ht="15.75" thickBot="1" x14ac:dyDescent="0.3">
      <c r="C90" s="181"/>
      <c r="D90" s="215"/>
      <c r="E90" s="216"/>
      <c r="F90" s="216"/>
      <c r="G90" s="217"/>
      <c r="H90" s="215"/>
      <c r="I90" s="216"/>
      <c r="J90" s="217"/>
      <c r="K90" s="240"/>
      <c r="L90" s="241"/>
      <c r="M90" s="242"/>
      <c r="N90" s="224"/>
      <c r="O90" s="225"/>
      <c r="P90" s="226"/>
      <c r="Q90" s="224"/>
      <c r="R90" s="225"/>
      <c r="S90" s="226"/>
      <c r="T90" s="224"/>
      <c r="U90" s="225"/>
      <c r="V90" s="226"/>
      <c r="W90" s="224"/>
      <c r="X90" s="225"/>
      <c r="Y90" s="226"/>
      <c r="Z90" s="224"/>
      <c r="AA90" s="225"/>
      <c r="AB90" s="226"/>
      <c r="AC90" s="224"/>
      <c r="AD90" s="225"/>
      <c r="AE90" s="226"/>
      <c r="AF90" s="224"/>
      <c r="AG90" s="225"/>
      <c r="AH90" s="226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</row>
    <row r="91" spans="3:68" x14ac:dyDescent="0.25">
      <c r="C91" s="181"/>
      <c r="D91" s="191" t="s">
        <v>118</v>
      </c>
      <c r="E91" s="192"/>
      <c r="F91" s="192"/>
      <c r="G91" s="193"/>
      <c r="H91" s="191" t="s">
        <v>107</v>
      </c>
      <c r="I91" s="192"/>
      <c r="J91" s="193"/>
      <c r="K91" s="234">
        <v>12</v>
      </c>
      <c r="L91" s="235"/>
      <c r="M91" s="236"/>
      <c r="N91" s="200">
        <v>500</v>
      </c>
      <c r="O91" s="201"/>
      <c r="P91" s="202"/>
      <c r="Q91" s="200">
        <f t="shared" ref="Q91" si="14">PRODUCT(N91,K91)</f>
        <v>6000</v>
      </c>
      <c r="R91" s="201"/>
      <c r="S91" s="202"/>
      <c r="T91" s="200">
        <v>80</v>
      </c>
      <c r="U91" s="201"/>
      <c r="V91" s="202"/>
      <c r="W91" s="200">
        <f t="shared" ref="W91" si="15">PRODUCT(T91,K91)</f>
        <v>960</v>
      </c>
      <c r="X91" s="201"/>
      <c r="Y91" s="202"/>
      <c r="Z91" s="200">
        <v>750</v>
      </c>
      <c r="AA91" s="201"/>
      <c r="AB91" s="202"/>
      <c r="AC91" s="200">
        <f t="shared" ref="AC91" si="16">AVERAGE(Z91-T91-N91)</f>
        <v>170</v>
      </c>
      <c r="AD91" s="201"/>
      <c r="AE91" s="202"/>
      <c r="AF91" s="200">
        <f t="shared" ref="AF91" si="17">PRODUCT(AC91,K91)</f>
        <v>2040</v>
      </c>
      <c r="AG91" s="201"/>
      <c r="AH91" s="202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</row>
    <row r="92" spans="3:68" x14ac:dyDescent="0.25">
      <c r="C92" s="181"/>
      <c r="D92" s="203"/>
      <c r="E92" s="204"/>
      <c r="F92" s="204"/>
      <c r="G92" s="205"/>
      <c r="H92" s="203"/>
      <c r="I92" s="204"/>
      <c r="J92" s="205"/>
      <c r="K92" s="237"/>
      <c r="L92" s="238"/>
      <c r="M92" s="239"/>
      <c r="N92" s="212"/>
      <c r="O92" s="213"/>
      <c r="P92" s="214"/>
      <c r="Q92" s="212"/>
      <c r="R92" s="213"/>
      <c r="S92" s="214"/>
      <c r="T92" s="212"/>
      <c r="U92" s="213"/>
      <c r="V92" s="214"/>
      <c r="W92" s="212"/>
      <c r="X92" s="213"/>
      <c r="Y92" s="214"/>
      <c r="Z92" s="212"/>
      <c r="AA92" s="213"/>
      <c r="AB92" s="214"/>
      <c r="AC92" s="212"/>
      <c r="AD92" s="213"/>
      <c r="AE92" s="214"/>
      <c r="AF92" s="212"/>
      <c r="AG92" s="213"/>
      <c r="AH92" s="214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</row>
    <row r="93" spans="3:68" x14ac:dyDescent="0.25">
      <c r="C93" s="181"/>
      <c r="D93" s="203"/>
      <c r="E93" s="204"/>
      <c r="F93" s="204"/>
      <c r="G93" s="205"/>
      <c r="H93" s="203"/>
      <c r="I93" s="204"/>
      <c r="J93" s="205"/>
      <c r="K93" s="237"/>
      <c r="L93" s="238"/>
      <c r="M93" s="239"/>
      <c r="N93" s="212"/>
      <c r="O93" s="213"/>
      <c r="P93" s="214"/>
      <c r="Q93" s="212"/>
      <c r="R93" s="213"/>
      <c r="S93" s="214"/>
      <c r="T93" s="212"/>
      <c r="U93" s="213"/>
      <c r="V93" s="214"/>
      <c r="W93" s="212"/>
      <c r="X93" s="213"/>
      <c r="Y93" s="214"/>
      <c r="Z93" s="212"/>
      <c r="AA93" s="213"/>
      <c r="AB93" s="214"/>
      <c r="AC93" s="212"/>
      <c r="AD93" s="213"/>
      <c r="AE93" s="214"/>
      <c r="AF93" s="212"/>
      <c r="AG93" s="213"/>
      <c r="AH93" s="214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</row>
    <row r="94" spans="3:68" ht="15.75" thickBot="1" x14ac:dyDescent="0.3">
      <c r="C94" s="181"/>
      <c r="D94" s="215"/>
      <c r="E94" s="216"/>
      <c r="F94" s="216"/>
      <c r="G94" s="217"/>
      <c r="H94" s="215"/>
      <c r="I94" s="216"/>
      <c r="J94" s="217"/>
      <c r="K94" s="240"/>
      <c r="L94" s="241"/>
      <c r="M94" s="242"/>
      <c r="N94" s="224"/>
      <c r="O94" s="225"/>
      <c r="P94" s="226"/>
      <c r="Q94" s="224"/>
      <c r="R94" s="225"/>
      <c r="S94" s="226"/>
      <c r="T94" s="224"/>
      <c r="U94" s="225"/>
      <c r="V94" s="226"/>
      <c r="W94" s="224"/>
      <c r="X94" s="225"/>
      <c r="Y94" s="226"/>
      <c r="Z94" s="224"/>
      <c r="AA94" s="225"/>
      <c r="AB94" s="226"/>
      <c r="AC94" s="224"/>
      <c r="AD94" s="225"/>
      <c r="AE94" s="226"/>
      <c r="AF94" s="224"/>
      <c r="AG94" s="225"/>
      <c r="AH94" s="226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</row>
    <row r="95" spans="3:68" x14ac:dyDescent="0.25">
      <c r="C95" s="181"/>
      <c r="D95" s="191" t="s">
        <v>120</v>
      </c>
      <c r="E95" s="192"/>
      <c r="F95" s="192"/>
      <c r="G95" s="193"/>
      <c r="H95" s="191" t="s">
        <v>107</v>
      </c>
      <c r="I95" s="192"/>
      <c r="J95" s="193"/>
      <c r="K95" s="234">
        <v>4</v>
      </c>
      <c r="L95" s="235"/>
      <c r="M95" s="236"/>
      <c r="N95" s="200">
        <v>500</v>
      </c>
      <c r="O95" s="201"/>
      <c r="P95" s="202"/>
      <c r="Q95" s="200">
        <f t="shared" ref="Q95" si="18">PRODUCT(N95,K95)</f>
        <v>2000</v>
      </c>
      <c r="R95" s="201"/>
      <c r="S95" s="202"/>
      <c r="T95" s="200">
        <v>80</v>
      </c>
      <c r="U95" s="201"/>
      <c r="V95" s="202"/>
      <c r="W95" s="200">
        <f t="shared" ref="W95" si="19">PRODUCT(T95,K95)</f>
        <v>320</v>
      </c>
      <c r="X95" s="201"/>
      <c r="Y95" s="202"/>
      <c r="Z95" s="200">
        <v>750</v>
      </c>
      <c r="AA95" s="201"/>
      <c r="AB95" s="202"/>
      <c r="AC95" s="200">
        <f t="shared" ref="AC95" si="20">AVERAGE(Z95-T95-N95)</f>
        <v>170</v>
      </c>
      <c r="AD95" s="201"/>
      <c r="AE95" s="202"/>
      <c r="AF95" s="200">
        <f t="shared" ref="AF95" si="21">PRODUCT(AC95,K95)</f>
        <v>680</v>
      </c>
      <c r="AG95" s="201"/>
      <c r="AH95" s="202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</row>
    <row r="96" spans="3:68" x14ac:dyDescent="0.25">
      <c r="C96" s="181"/>
      <c r="D96" s="203"/>
      <c r="E96" s="204"/>
      <c r="F96" s="204"/>
      <c r="G96" s="205"/>
      <c r="H96" s="203"/>
      <c r="I96" s="204"/>
      <c r="J96" s="205"/>
      <c r="K96" s="237"/>
      <c r="L96" s="238"/>
      <c r="M96" s="239"/>
      <c r="N96" s="212"/>
      <c r="O96" s="213"/>
      <c r="P96" s="214"/>
      <c r="Q96" s="212"/>
      <c r="R96" s="213"/>
      <c r="S96" s="214"/>
      <c r="T96" s="212"/>
      <c r="U96" s="213"/>
      <c r="V96" s="214"/>
      <c r="W96" s="212"/>
      <c r="X96" s="213"/>
      <c r="Y96" s="214"/>
      <c r="Z96" s="212"/>
      <c r="AA96" s="213"/>
      <c r="AB96" s="214"/>
      <c r="AC96" s="212"/>
      <c r="AD96" s="213"/>
      <c r="AE96" s="214"/>
      <c r="AF96" s="212"/>
      <c r="AG96" s="213"/>
      <c r="AH96" s="214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</row>
    <row r="97" spans="3:68" x14ac:dyDescent="0.25">
      <c r="C97" s="181"/>
      <c r="D97" s="203"/>
      <c r="E97" s="204"/>
      <c r="F97" s="204"/>
      <c r="G97" s="205"/>
      <c r="H97" s="203"/>
      <c r="I97" s="204"/>
      <c r="J97" s="205"/>
      <c r="K97" s="237"/>
      <c r="L97" s="238"/>
      <c r="M97" s="239"/>
      <c r="N97" s="212"/>
      <c r="O97" s="213"/>
      <c r="P97" s="214"/>
      <c r="Q97" s="212"/>
      <c r="R97" s="213"/>
      <c r="S97" s="214"/>
      <c r="T97" s="212"/>
      <c r="U97" s="213"/>
      <c r="V97" s="214"/>
      <c r="W97" s="212"/>
      <c r="X97" s="213"/>
      <c r="Y97" s="214"/>
      <c r="Z97" s="212"/>
      <c r="AA97" s="213"/>
      <c r="AB97" s="214"/>
      <c r="AC97" s="212"/>
      <c r="AD97" s="213"/>
      <c r="AE97" s="214"/>
      <c r="AF97" s="212"/>
      <c r="AG97" s="213"/>
      <c r="AH97" s="214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</row>
    <row r="98" spans="3:68" ht="15.75" thickBot="1" x14ac:dyDescent="0.3">
      <c r="C98" s="181"/>
      <c r="D98" s="215"/>
      <c r="E98" s="216"/>
      <c r="F98" s="216"/>
      <c r="G98" s="217"/>
      <c r="H98" s="215"/>
      <c r="I98" s="216"/>
      <c r="J98" s="217"/>
      <c r="K98" s="240"/>
      <c r="L98" s="241"/>
      <c r="M98" s="242"/>
      <c r="N98" s="224"/>
      <c r="O98" s="225"/>
      <c r="P98" s="226"/>
      <c r="Q98" s="224"/>
      <c r="R98" s="225"/>
      <c r="S98" s="226"/>
      <c r="T98" s="224"/>
      <c r="U98" s="225"/>
      <c r="V98" s="226"/>
      <c r="W98" s="224"/>
      <c r="X98" s="225"/>
      <c r="Y98" s="226"/>
      <c r="Z98" s="224"/>
      <c r="AA98" s="225"/>
      <c r="AB98" s="226"/>
      <c r="AC98" s="224"/>
      <c r="AD98" s="225"/>
      <c r="AE98" s="226"/>
      <c r="AF98" s="224"/>
      <c r="AG98" s="225"/>
      <c r="AH98" s="226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</row>
    <row r="99" spans="3:68" x14ac:dyDescent="0.25">
      <c r="C99" s="181"/>
      <c r="D99" s="191" t="s">
        <v>121</v>
      </c>
      <c r="E99" s="192"/>
      <c r="F99" s="192"/>
      <c r="G99" s="193"/>
      <c r="H99" s="191" t="s">
        <v>107</v>
      </c>
      <c r="I99" s="192"/>
      <c r="J99" s="193"/>
      <c r="K99" s="234">
        <v>3</v>
      </c>
      <c r="L99" s="235"/>
      <c r="M99" s="236"/>
      <c r="N99" s="200">
        <v>1200</v>
      </c>
      <c r="O99" s="201"/>
      <c r="P99" s="202"/>
      <c r="Q99" s="200">
        <f t="shared" ref="Q99" si="22">PRODUCT(N99,K99)</f>
        <v>3600</v>
      </c>
      <c r="R99" s="201"/>
      <c r="S99" s="202"/>
      <c r="T99" s="200">
        <v>192</v>
      </c>
      <c r="U99" s="201"/>
      <c r="V99" s="202"/>
      <c r="W99" s="200">
        <f t="shared" ref="W99" si="23">PRODUCT(T99,K99)</f>
        <v>576</v>
      </c>
      <c r="X99" s="201"/>
      <c r="Y99" s="202"/>
      <c r="Z99" s="200">
        <v>2000</v>
      </c>
      <c r="AA99" s="201"/>
      <c r="AB99" s="202"/>
      <c r="AC99" s="200">
        <f t="shared" ref="AC99" si="24">AVERAGE(Z99-T99-N99)</f>
        <v>608</v>
      </c>
      <c r="AD99" s="201"/>
      <c r="AE99" s="202"/>
      <c r="AF99" s="200">
        <f t="shared" ref="AF99" si="25">PRODUCT(AC99,K99)</f>
        <v>1824</v>
      </c>
      <c r="AG99" s="201"/>
      <c r="AH99" s="202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</row>
    <row r="100" spans="3:68" x14ac:dyDescent="0.25">
      <c r="C100" s="181"/>
      <c r="D100" s="203"/>
      <c r="E100" s="204"/>
      <c r="F100" s="204"/>
      <c r="G100" s="205"/>
      <c r="H100" s="203"/>
      <c r="I100" s="204"/>
      <c r="J100" s="205"/>
      <c r="K100" s="237"/>
      <c r="L100" s="238"/>
      <c r="M100" s="239"/>
      <c r="N100" s="212"/>
      <c r="O100" s="213"/>
      <c r="P100" s="214"/>
      <c r="Q100" s="212"/>
      <c r="R100" s="213"/>
      <c r="S100" s="214"/>
      <c r="T100" s="212"/>
      <c r="U100" s="213"/>
      <c r="V100" s="214"/>
      <c r="W100" s="212"/>
      <c r="X100" s="213"/>
      <c r="Y100" s="214"/>
      <c r="Z100" s="212"/>
      <c r="AA100" s="213"/>
      <c r="AB100" s="214"/>
      <c r="AC100" s="212"/>
      <c r="AD100" s="213"/>
      <c r="AE100" s="214"/>
      <c r="AF100" s="212"/>
      <c r="AG100" s="213"/>
      <c r="AH100" s="214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</row>
    <row r="101" spans="3:68" x14ac:dyDescent="0.25">
      <c r="C101" s="181"/>
      <c r="D101" s="203"/>
      <c r="E101" s="204"/>
      <c r="F101" s="204"/>
      <c r="G101" s="205"/>
      <c r="H101" s="203"/>
      <c r="I101" s="204"/>
      <c r="J101" s="205"/>
      <c r="K101" s="237"/>
      <c r="L101" s="238"/>
      <c r="M101" s="239"/>
      <c r="N101" s="212"/>
      <c r="O101" s="213"/>
      <c r="P101" s="214"/>
      <c r="Q101" s="212"/>
      <c r="R101" s="213"/>
      <c r="S101" s="214"/>
      <c r="T101" s="212"/>
      <c r="U101" s="213"/>
      <c r="V101" s="214"/>
      <c r="W101" s="212"/>
      <c r="X101" s="213"/>
      <c r="Y101" s="214"/>
      <c r="Z101" s="212"/>
      <c r="AA101" s="213"/>
      <c r="AB101" s="214"/>
      <c r="AC101" s="212"/>
      <c r="AD101" s="213"/>
      <c r="AE101" s="214"/>
      <c r="AF101" s="212"/>
      <c r="AG101" s="213"/>
      <c r="AH101" s="214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</row>
    <row r="102" spans="3:68" ht="15.75" thickBot="1" x14ac:dyDescent="0.3">
      <c r="C102" s="181"/>
      <c r="D102" s="215"/>
      <c r="E102" s="216"/>
      <c r="F102" s="216"/>
      <c r="G102" s="217"/>
      <c r="H102" s="215"/>
      <c r="I102" s="216"/>
      <c r="J102" s="217"/>
      <c r="K102" s="240"/>
      <c r="L102" s="241"/>
      <c r="M102" s="242"/>
      <c r="N102" s="224"/>
      <c r="O102" s="225"/>
      <c r="P102" s="226"/>
      <c r="Q102" s="224"/>
      <c r="R102" s="225"/>
      <c r="S102" s="226"/>
      <c r="T102" s="224"/>
      <c r="U102" s="225"/>
      <c r="V102" s="226"/>
      <c r="W102" s="224"/>
      <c r="X102" s="225"/>
      <c r="Y102" s="226"/>
      <c r="Z102" s="224"/>
      <c r="AA102" s="225"/>
      <c r="AB102" s="226"/>
      <c r="AC102" s="224"/>
      <c r="AD102" s="225"/>
      <c r="AE102" s="226"/>
      <c r="AF102" s="224"/>
      <c r="AG102" s="225"/>
      <c r="AH102" s="226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</row>
    <row r="103" spans="3:68" x14ac:dyDescent="0.25">
      <c r="C103" s="181"/>
      <c r="D103" s="191" t="s">
        <v>123</v>
      </c>
      <c r="E103" s="192"/>
      <c r="F103" s="192"/>
      <c r="G103" s="193"/>
      <c r="H103" s="234" t="s">
        <v>124</v>
      </c>
      <c r="I103" s="235"/>
      <c r="J103" s="236"/>
      <c r="K103" s="234">
        <v>2</v>
      </c>
      <c r="L103" s="235"/>
      <c r="M103" s="236"/>
      <c r="N103" s="200">
        <v>2100</v>
      </c>
      <c r="O103" s="201"/>
      <c r="P103" s="202"/>
      <c r="Q103" s="200">
        <f t="shared" ref="Q103" si="26">PRODUCT(N103,K103)</f>
        <v>4200</v>
      </c>
      <c r="R103" s="201"/>
      <c r="S103" s="202"/>
      <c r="T103" s="200">
        <v>336</v>
      </c>
      <c r="U103" s="201"/>
      <c r="V103" s="202"/>
      <c r="W103" s="200">
        <f t="shared" ref="W103" si="27">PRODUCT(T103,K103)</f>
        <v>672</v>
      </c>
      <c r="X103" s="201"/>
      <c r="Y103" s="202"/>
      <c r="Z103" s="200">
        <v>3100</v>
      </c>
      <c r="AA103" s="201"/>
      <c r="AB103" s="202"/>
      <c r="AC103" s="200">
        <f t="shared" ref="AC103" si="28">AVERAGE(Z103-T103-N103)</f>
        <v>664</v>
      </c>
      <c r="AD103" s="201"/>
      <c r="AE103" s="202"/>
      <c r="AF103" s="200">
        <f t="shared" ref="AF103" si="29">PRODUCT(AC103,K103)</f>
        <v>1328</v>
      </c>
      <c r="AG103" s="201"/>
      <c r="AH103" s="202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</row>
    <row r="104" spans="3:68" x14ac:dyDescent="0.25">
      <c r="C104" s="181"/>
      <c r="D104" s="203"/>
      <c r="E104" s="204"/>
      <c r="F104" s="204"/>
      <c r="G104" s="205"/>
      <c r="H104" s="237"/>
      <c r="I104" s="238"/>
      <c r="J104" s="239"/>
      <c r="K104" s="237"/>
      <c r="L104" s="238"/>
      <c r="M104" s="239"/>
      <c r="N104" s="212"/>
      <c r="O104" s="213"/>
      <c r="P104" s="214"/>
      <c r="Q104" s="212"/>
      <c r="R104" s="213"/>
      <c r="S104" s="214"/>
      <c r="T104" s="212"/>
      <c r="U104" s="213"/>
      <c r="V104" s="214"/>
      <c r="W104" s="212"/>
      <c r="X104" s="213"/>
      <c r="Y104" s="214"/>
      <c r="Z104" s="212"/>
      <c r="AA104" s="213"/>
      <c r="AB104" s="214"/>
      <c r="AC104" s="212"/>
      <c r="AD104" s="213"/>
      <c r="AE104" s="214"/>
      <c r="AF104" s="212"/>
      <c r="AG104" s="213"/>
      <c r="AH104" s="214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</row>
    <row r="105" spans="3:68" x14ac:dyDescent="0.25">
      <c r="C105" s="181"/>
      <c r="D105" s="203"/>
      <c r="E105" s="204"/>
      <c r="F105" s="204"/>
      <c r="G105" s="205"/>
      <c r="H105" s="237"/>
      <c r="I105" s="238"/>
      <c r="J105" s="239"/>
      <c r="K105" s="237"/>
      <c r="L105" s="238"/>
      <c r="M105" s="239"/>
      <c r="N105" s="212"/>
      <c r="O105" s="213"/>
      <c r="P105" s="214"/>
      <c r="Q105" s="212"/>
      <c r="R105" s="213"/>
      <c r="S105" s="214"/>
      <c r="T105" s="212"/>
      <c r="U105" s="213"/>
      <c r="V105" s="214"/>
      <c r="W105" s="212"/>
      <c r="X105" s="213"/>
      <c r="Y105" s="214"/>
      <c r="Z105" s="212"/>
      <c r="AA105" s="213"/>
      <c r="AB105" s="214"/>
      <c r="AC105" s="212"/>
      <c r="AD105" s="213"/>
      <c r="AE105" s="214"/>
      <c r="AF105" s="212"/>
      <c r="AG105" s="213"/>
      <c r="AH105" s="214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</row>
    <row r="106" spans="3:68" ht="15.75" thickBot="1" x14ac:dyDescent="0.3">
      <c r="C106" s="181"/>
      <c r="D106" s="215"/>
      <c r="E106" s="216"/>
      <c r="F106" s="216"/>
      <c r="G106" s="217"/>
      <c r="H106" s="240"/>
      <c r="I106" s="241"/>
      <c r="J106" s="242"/>
      <c r="K106" s="240"/>
      <c r="L106" s="241"/>
      <c r="M106" s="242"/>
      <c r="N106" s="224"/>
      <c r="O106" s="225"/>
      <c r="P106" s="226"/>
      <c r="Q106" s="224"/>
      <c r="R106" s="225"/>
      <c r="S106" s="226"/>
      <c r="T106" s="224"/>
      <c r="U106" s="225"/>
      <c r="V106" s="226"/>
      <c r="W106" s="224"/>
      <c r="X106" s="225"/>
      <c r="Y106" s="226"/>
      <c r="Z106" s="224"/>
      <c r="AA106" s="225"/>
      <c r="AB106" s="226"/>
      <c r="AC106" s="224"/>
      <c r="AD106" s="225"/>
      <c r="AE106" s="226"/>
      <c r="AF106" s="224"/>
      <c r="AG106" s="225"/>
      <c r="AH106" s="226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</row>
    <row r="107" spans="3:68" x14ac:dyDescent="0.25">
      <c r="C107" s="181"/>
      <c r="D107" s="191" t="s">
        <v>126</v>
      </c>
      <c r="E107" s="192"/>
      <c r="F107" s="192"/>
      <c r="G107" s="193"/>
      <c r="H107" s="234" t="s">
        <v>124</v>
      </c>
      <c r="I107" s="235"/>
      <c r="J107" s="236"/>
      <c r="K107" s="234">
        <v>2</v>
      </c>
      <c r="L107" s="235"/>
      <c r="M107" s="236"/>
      <c r="N107" s="200">
        <v>4200</v>
      </c>
      <c r="O107" s="201"/>
      <c r="P107" s="202"/>
      <c r="Q107" s="200">
        <f t="shared" ref="Q107" si="30">PRODUCT(N107,K107)</f>
        <v>8400</v>
      </c>
      <c r="R107" s="201"/>
      <c r="S107" s="202"/>
      <c r="T107" s="200">
        <v>672</v>
      </c>
      <c r="U107" s="201"/>
      <c r="V107" s="202"/>
      <c r="W107" s="200">
        <f t="shared" ref="W107" si="31">PRODUCT(T107,K107)</f>
        <v>1344</v>
      </c>
      <c r="X107" s="201"/>
      <c r="Y107" s="202"/>
      <c r="Z107" s="200">
        <v>5600</v>
      </c>
      <c r="AA107" s="201"/>
      <c r="AB107" s="202"/>
      <c r="AC107" s="200">
        <f t="shared" ref="AC107" si="32">AVERAGE(Z107-T107-N107)</f>
        <v>728</v>
      </c>
      <c r="AD107" s="201"/>
      <c r="AE107" s="202"/>
      <c r="AF107" s="200">
        <f t="shared" ref="AF107" si="33">PRODUCT(AC107,K107)</f>
        <v>1456</v>
      </c>
      <c r="AG107" s="201"/>
      <c r="AH107" s="202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</row>
    <row r="108" spans="3:68" x14ac:dyDescent="0.25">
      <c r="C108" s="181"/>
      <c r="D108" s="203"/>
      <c r="E108" s="204"/>
      <c r="F108" s="204"/>
      <c r="G108" s="205"/>
      <c r="H108" s="237"/>
      <c r="I108" s="238"/>
      <c r="J108" s="239"/>
      <c r="K108" s="237"/>
      <c r="L108" s="238"/>
      <c r="M108" s="239"/>
      <c r="N108" s="212"/>
      <c r="O108" s="213"/>
      <c r="P108" s="214"/>
      <c r="Q108" s="212"/>
      <c r="R108" s="213"/>
      <c r="S108" s="214"/>
      <c r="T108" s="212"/>
      <c r="U108" s="213"/>
      <c r="V108" s="214"/>
      <c r="W108" s="212"/>
      <c r="X108" s="213"/>
      <c r="Y108" s="214"/>
      <c r="Z108" s="212"/>
      <c r="AA108" s="213"/>
      <c r="AB108" s="214"/>
      <c r="AC108" s="212"/>
      <c r="AD108" s="213"/>
      <c r="AE108" s="214"/>
      <c r="AF108" s="212"/>
      <c r="AG108" s="213"/>
      <c r="AH108" s="214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</row>
    <row r="109" spans="3:68" x14ac:dyDescent="0.25">
      <c r="C109" s="181"/>
      <c r="D109" s="203"/>
      <c r="E109" s="204"/>
      <c r="F109" s="204"/>
      <c r="G109" s="205"/>
      <c r="H109" s="237"/>
      <c r="I109" s="238"/>
      <c r="J109" s="239"/>
      <c r="K109" s="237"/>
      <c r="L109" s="238"/>
      <c r="M109" s="239"/>
      <c r="N109" s="212"/>
      <c r="O109" s="213"/>
      <c r="P109" s="214"/>
      <c r="Q109" s="212"/>
      <c r="R109" s="213"/>
      <c r="S109" s="214"/>
      <c r="T109" s="212"/>
      <c r="U109" s="213"/>
      <c r="V109" s="214"/>
      <c r="W109" s="212"/>
      <c r="X109" s="213"/>
      <c r="Y109" s="214"/>
      <c r="Z109" s="212"/>
      <c r="AA109" s="213"/>
      <c r="AB109" s="214"/>
      <c r="AC109" s="212"/>
      <c r="AD109" s="213"/>
      <c r="AE109" s="214"/>
      <c r="AF109" s="212"/>
      <c r="AG109" s="213"/>
      <c r="AH109" s="214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</row>
    <row r="110" spans="3:68" ht="15.75" thickBot="1" x14ac:dyDescent="0.3">
      <c r="C110" s="181"/>
      <c r="D110" s="215"/>
      <c r="E110" s="216"/>
      <c r="F110" s="216"/>
      <c r="G110" s="217"/>
      <c r="H110" s="240"/>
      <c r="I110" s="241"/>
      <c r="J110" s="242"/>
      <c r="K110" s="240"/>
      <c r="L110" s="241"/>
      <c r="M110" s="242"/>
      <c r="N110" s="224"/>
      <c r="O110" s="225"/>
      <c r="P110" s="226"/>
      <c r="Q110" s="224"/>
      <c r="R110" s="225"/>
      <c r="S110" s="226"/>
      <c r="T110" s="224"/>
      <c r="U110" s="225"/>
      <c r="V110" s="226"/>
      <c r="W110" s="224"/>
      <c r="X110" s="225"/>
      <c r="Y110" s="226"/>
      <c r="Z110" s="224"/>
      <c r="AA110" s="225"/>
      <c r="AB110" s="226"/>
      <c r="AC110" s="224"/>
      <c r="AD110" s="225"/>
      <c r="AE110" s="226"/>
      <c r="AF110" s="224"/>
      <c r="AG110" s="225"/>
      <c r="AH110" s="226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</row>
    <row r="111" spans="3:68" x14ac:dyDescent="0.25">
      <c r="C111" s="181"/>
      <c r="D111" s="191" t="s">
        <v>56</v>
      </c>
      <c r="E111" s="192"/>
      <c r="F111" s="192"/>
      <c r="G111" s="193"/>
      <c r="H111" s="191" t="s">
        <v>127</v>
      </c>
      <c r="I111" s="192"/>
      <c r="J111" s="193"/>
      <c r="K111" s="234">
        <v>6</v>
      </c>
      <c r="L111" s="235"/>
      <c r="M111" s="236"/>
      <c r="N111" s="200">
        <v>500</v>
      </c>
      <c r="O111" s="201"/>
      <c r="P111" s="202"/>
      <c r="Q111" s="200">
        <f t="shared" ref="Q111" si="34">PRODUCT(N111,K111)</f>
        <v>3000</v>
      </c>
      <c r="R111" s="201"/>
      <c r="S111" s="202"/>
      <c r="T111" s="200">
        <v>80</v>
      </c>
      <c r="U111" s="201"/>
      <c r="V111" s="202"/>
      <c r="W111" s="200">
        <f t="shared" ref="W111" si="35">PRODUCT(T111,K111)</f>
        <v>480</v>
      </c>
      <c r="X111" s="201"/>
      <c r="Y111" s="202"/>
      <c r="Z111" s="200">
        <v>750</v>
      </c>
      <c r="AA111" s="201"/>
      <c r="AB111" s="202"/>
      <c r="AC111" s="200">
        <f t="shared" ref="AC111" si="36">AVERAGE(Z111-T111-N111)</f>
        <v>170</v>
      </c>
      <c r="AD111" s="201"/>
      <c r="AE111" s="202"/>
      <c r="AF111" s="200">
        <f t="shared" ref="AF111" si="37">PRODUCT(AC111,K111)</f>
        <v>1020</v>
      </c>
      <c r="AG111" s="201"/>
      <c r="AH111" s="202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</row>
    <row r="112" spans="3:68" x14ac:dyDescent="0.25">
      <c r="C112" s="181"/>
      <c r="D112" s="203"/>
      <c r="E112" s="204"/>
      <c r="F112" s="204"/>
      <c r="G112" s="205"/>
      <c r="H112" s="203"/>
      <c r="I112" s="204"/>
      <c r="J112" s="205"/>
      <c r="K112" s="237"/>
      <c r="L112" s="238"/>
      <c r="M112" s="239"/>
      <c r="N112" s="212"/>
      <c r="O112" s="213"/>
      <c r="P112" s="214"/>
      <c r="Q112" s="212"/>
      <c r="R112" s="213"/>
      <c r="S112" s="214"/>
      <c r="T112" s="212"/>
      <c r="U112" s="213"/>
      <c r="V112" s="214"/>
      <c r="W112" s="212"/>
      <c r="X112" s="213"/>
      <c r="Y112" s="214"/>
      <c r="Z112" s="212"/>
      <c r="AA112" s="213"/>
      <c r="AB112" s="214"/>
      <c r="AC112" s="212"/>
      <c r="AD112" s="213"/>
      <c r="AE112" s="214"/>
      <c r="AF112" s="212"/>
      <c r="AG112" s="213"/>
      <c r="AH112" s="214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</row>
    <row r="113" spans="4:34" x14ac:dyDescent="0.25">
      <c r="D113" s="203"/>
      <c r="E113" s="204"/>
      <c r="F113" s="204"/>
      <c r="G113" s="205"/>
      <c r="H113" s="203"/>
      <c r="I113" s="204"/>
      <c r="J113" s="205"/>
      <c r="K113" s="237"/>
      <c r="L113" s="238"/>
      <c r="M113" s="239"/>
      <c r="N113" s="212"/>
      <c r="O113" s="213"/>
      <c r="P113" s="214"/>
      <c r="Q113" s="212"/>
      <c r="R113" s="213"/>
      <c r="S113" s="214"/>
      <c r="T113" s="212"/>
      <c r="U113" s="213"/>
      <c r="V113" s="214"/>
      <c r="W113" s="212"/>
      <c r="X113" s="213"/>
      <c r="Y113" s="214"/>
      <c r="Z113" s="212"/>
      <c r="AA113" s="213"/>
      <c r="AB113" s="214"/>
      <c r="AC113" s="212"/>
      <c r="AD113" s="213"/>
      <c r="AE113" s="214"/>
      <c r="AF113" s="212"/>
      <c r="AG113" s="213"/>
      <c r="AH113" s="214"/>
    </row>
    <row r="114" spans="4:34" ht="15.75" thickBot="1" x14ac:dyDescent="0.3">
      <c r="D114" s="215"/>
      <c r="E114" s="216"/>
      <c r="F114" s="216"/>
      <c r="G114" s="217"/>
      <c r="H114" s="215"/>
      <c r="I114" s="216"/>
      <c r="J114" s="217"/>
      <c r="K114" s="240"/>
      <c r="L114" s="241"/>
      <c r="M114" s="242"/>
      <c r="N114" s="224"/>
      <c r="O114" s="225"/>
      <c r="P114" s="226"/>
      <c r="Q114" s="224"/>
      <c r="R114" s="225"/>
      <c r="S114" s="226"/>
      <c r="T114" s="224"/>
      <c r="U114" s="225"/>
      <c r="V114" s="226"/>
      <c r="W114" s="224"/>
      <c r="X114" s="225"/>
      <c r="Y114" s="226"/>
      <c r="Z114" s="224"/>
      <c r="AA114" s="225"/>
      <c r="AB114" s="226"/>
      <c r="AC114" s="224"/>
      <c r="AD114" s="225"/>
      <c r="AE114" s="226"/>
      <c r="AF114" s="224"/>
      <c r="AG114" s="225"/>
      <c r="AH114" s="226"/>
    </row>
    <row r="115" spans="4:34" x14ac:dyDescent="0.25">
      <c r="D115" s="191" t="s">
        <v>129</v>
      </c>
      <c r="E115" s="192"/>
      <c r="F115" s="192"/>
      <c r="G115" s="193"/>
      <c r="H115" s="191" t="s">
        <v>127</v>
      </c>
      <c r="I115" s="192"/>
      <c r="J115" s="193"/>
      <c r="K115" s="234">
        <v>6</v>
      </c>
      <c r="L115" s="235"/>
      <c r="M115" s="236"/>
      <c r="N115" s="200">
        <v>500</v>
      </c>
      <c r="O115" s="201"/>
      <c r="P115" s="202"/>
      <c r="Q115" s="200">
        <f t="shared" ref="Q115" si="38">PRODUCT(N115,K115)</f>
        <v>3000</v>
      </c>
      <c r="R115" s="201"/>
      <c r="S115" s="202"/>
      <c r="T115" s="200">
        <v>80</v>
      </c>
      <c r="U115" s="201"/>
      <c r="V115" s="202"/>
      <c r="W115" s="200">
        <f t="shared" ref="W115" si="39">PRODUCT(T115,K115)</f>
        <v>480</v>
      </c>
      <c r="X115" s="201"/>
      <c r="Y115" s="202"/>
      <c r="Z115" s="200">
        <v>750</v>
      </c>
      <c r="AA115" s="201"/>
      <c r="AB115" s="202"/>
      <c r="AC115" s="200">
        <f t="shared" ref="AC115" si="40">AVERAGE(Z115-T115-N115)</f>
        <v>170</v>
      </c>
      <c r="AD115" s="201"/>
      <c r="AE115" s="202"/>
      <c r="AF115" s="200">
        <f t="shared" ref="AF115" si="41">PRODUCT(AC115,K115)</f>
        <v>1020</v>
      </c>
      <c r="AG115" s="201"/>
      <c r="AH115" s="202"/>
    </row>
    <row r="116" spans="4:34" x14ac:dyDescent="0.25">
      <c r="D116" s="203"/>
      <c r="E116" s="204"/>
      <c r="F116" s="204"/>
      <c r="G116" s="205"/>
      <c r="H116" s="203"/>
      <c r="I116" s="204"/>
      <c r="J116" s="205"/>
      <c r="K116" s="237"/>
      <c r="L116" s="238"/>
      <c r="M116" s="239"/>
      <c r="N116" s="212"/>
      <c r="O116" s="213"/>
      <c r="P116" s="214"/>
      <c r="Q116" s="212"/>
      <c r="R116" s="213"/>
      <c r="S116" s="214"/>
      <c r="T116" s="212"/>
      <c r="U116" s="213"/>
      <c r="V116" s="214"/>
      <c r="W116" s="212"/>
      <c r="X116" s="213"/>
      <c r="Y116" s="214"/>
      <c r="Z116" s="212"/>
      <c r="AA116" s="213"/>
      <c r="AB116" s="214"/>
      <c r="AC116" s="212"/>
      <c r="AD116" s="213"/>
      <c r="AE116" s="214"/>
      <c r="AF116" s="212"/>
      <c r="AG116" s="213"/>
      <c r="AH116" s="214"/>
    </row>
    <row r="117" spans="4:34" x14ac:dyDescent="0.25">
      <c r="D117" s="203"/>
      <c r="E117" s="204"/>
      <c r="F117" s="204"/>
      <c r="G117" s="205"/>
      <c r="H117" s="203"/>
      <c r="I117" s="204"/>
      <c r="J117" s="205"/>
      <c r="K117" s="237"/>
      <c r="L117" s="238"/>
      <c r="M117" s="239"/>
      <c r="N117" s="212"/>
      <c r="O117" s="213"/>
      <c r="P117" s="214"/>
      <c r="Q117" s="212"/>
      <c r="R117" s="213"/>
      <c r="S117" s="214"/>
      <c r="T117" s="212"/>
      <c r="U117" s="213"/>
      <c r="V117" s="214"/>
      <c r="W117" s="212"/>
      <c r="X117" s="213"/>
      <c r="Y117" s="214"/>
      <c r="Z117" s="212"/>
      <c r="AA117" s="213"/>
      <c r="AB117" s="214"/>
      <c r="AC117" s="212"/>
      <c r="AD117" s="213"/>
      <c r="AE117" s="214"/>
      <c r="AF117" s="212"/>
      <c r="AG117" s="213"/>
      <c r="AH117" s="214"/>
    </row>
    <row r="118" spans="4:34" ht="15.75" thickBot="1" x14ac:dyDescent="0.3">
      <c r="D118" s="215"/>
      <c r="E118" s="216"/>
      <c r="F118" s="216"/>
      <c r="G118" s="217"/>
      <c r="H118" s="215"/>
      <c r="I118" s="216"/>
      <c r="J118" s="217"/>
      <c r="K118" s="240"/>
      <c r="L118" s="241"/>
      <c r="M118" s="242"/>
      <c r="N118" s="224"/>
      <c r="O118" s="225"/>
      <c r="P118" s="226"/>
      <c r="Q118" s="224"/>
      <c r="R118" s="225"/>
      <c r="S118" s="226"/>
      <c r="T118" s="224"/>
      <c r="U118" s="225"/>
      <c r="V118" s="226"/>
      <c r="W118" s="224"/>
      <c r="X118" s="225"/>
      <c r="Y118" s="226"/>
      <c r="Z118" s="224"/>
      <c r="AA118" s="225"/>
      <c r="AB118" s="226"/>
      <c r="AC118" s="224"/>
      <c r="AD118" s="225"/>
      <c r="AE118" s="226"/>
      <c r="AF118" s="224"/>
      <c r="AG118" s="225"/>
      <c r="AH118" s="226"/>
    </row>
    <row r="119" spans="4:34" x14ac:dyDescent="0.25">
      <c r="D119" s="227"/>
      <c r="E119" s="228"/>
      <c r="F119" s="228"/>
      <c r="G119" s="229"/>
      <c r="H119" s="227"/>
      <c r="I119" s="228"/>
      <c r="J119" s="229"/>
      <c r="K119" s="44" t="s">
        <v>17</v>
      </c>
      <c r="L119" s="45"/>
      <c r="M119" s="45"/>
      <c r="N119" s="230">
        <f>SUM(N71:P118)</f>
        <v>18300</v>
      </c>
      <c r="O119" s="45"/>
      <c r="P119" s="46"/>
      <c r="Q119" s="230">
        <f>SUM(Q71:S118)</f>
        <v>96800</v>
      </c>
      <c r="R119" s="45"/>
      <c r="S119" s="46"/>
      <c r="T119" s="230">
        <f>SUM(T71:V118)</f>
        <v>2928</v>
      </c>
      <c r="U119" s="45"/>
      <c r="V119" s="46"/>
      <c r="W119" s="230">
        <f>SUM(W71:Y118)</f>
        <v>15488</v>
      </c>
      <c r="X119" s="45"/>
      <c r="Y119" s="46"/>
      <c r="Z119" s="230">
        <f>SUM(Z71:AB118)</f>
        <v>27050</v>
      </c>
      <c r="AA119" s="45"/>
      <c r="AB119" s="46"/>
      <c r="AC119" s="230">
        <f>SUM(AC71:AE118)</f>
        <v>5822</v>
      </c>
      <c r="AD119" s="45"/>
      <c r="AE119" s="46"/>
      <c r="AF119" s="230">
        <f>SUM(AF71:AH118)</f>
        <v>37512</v>
      </c>
      <c r="AG119" s="45"/>
      <c r="AH119" s="46"/>
    </row>
    <row r="120" spans="4:34" ht="15.75" thickBot="1" x14ac:dyDescent="0.3">
      <c r="D120" s="231"/>
      <c r="E120" s="232"/>
      <c r="F120" s="232"/>
      <c r="G120" s="233"/>
      <c r="H120" s="231"/>
      <c r="I120" s="232"/>
      <c r="J120" s="233"/>
      <c r="K120" s="77"/>
      <c r="L120" s="78"/>
      <c r="M120" s="78"/>
      <c r="N120" s="77"/>
      <c r="O120" s="78"/>
      <c r="P120" s="79"/>
      <c r="Q120" s="77"/>
      <c r="R120" s="78"/>
      <c r="S120" s="79"/>
      <c r="T120" s="77"/>
      <c r="U120" s="78"/>
      <c r="V120" s="79"/>
      <c r="W120" s="77"/>
      <c r="X120" s="78"/>
      <c r="Y120" s="79"/>
      <c r="Z120" s="77"/>
      <c r="AA120" s="78"/>
      <c r="AB120" s="79"/>
      <c r="AC120" s="77"/>
      <c r="AD120" s="78"/>
      <c r="AE120" s="79"/>
      <c r="AF120" s="77"/>
      <c r="AG120" s="78"/>
      <c r="AH120" s="79"/>
    </row>
    <row r="125" spans="4:34" ht="15.75" thickBot="1" x14ac:dyDescent="0.3"/>
    <row r="126" spans="4:34" x14ac:dyDescent="0.25">
      <c r="D126" s="243" t="s">
        <v>99</v>
      </c>
      <c r="E126" s="244"/>
      <c r="F126" s="244"/>
      <c r="G126" s="244"/>
      <c r="H126" s="244"/>
      <c r="I126" s="244"/>
      <c r="J126" s="244"/>
      <c r="K126" s="244"/>
      <c r="L126" s="244"/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5"/>
    </row>
    <row r="127" spans="4:34" ht="15.75" thickBot="1" x14ac:dyDescent="0.3">
      <c r="D127" s="246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8"/>
    </row>
    <row r="128" spans="4:34" ht="15.75" thickBot="1" x14ac:dyDescent="0.3">
      <c r="D128" s="188" t="s">
        <v>100</v>
      </c>
      <c r="E128" s="189"/>
      <c r="F128" s="189"/>
      <c r="G128" s="190"/>
      <c r="H128" s="188" t="s">
        <v>3</v>
      </c>
      <c r="I128" s="189"/>
      <c r="J128" s="190"/>
      <c r="K128" s="188" t="s">
        <v>130</v>
      </c>
      <c r="L128" s="189"/>
      <c r="M128" s="190"/>
      <c r="N128" s="188" t="s">
        <v>131</v>
      </c>
      <c r="O128" s="189"/>
      <c r="P128" s="190"/>
      <c r="Q128" s="188" t="s">
        <v>132</v>
      </c>
      <c r="R128" s="189"/>
      <c r="S128" s="190"/>
      <c r="T128" s="188" t="s">
        <v>134</v>
      </c>
      <c r="U128" s="189"/>
      <c r="V128" s="190"/>
      <c r="W128" s="188" t="s">
        <v>133</v>
      </c>
      <c r="X128" s="189"/>
      <c r="Y128" s="190"/>
    </row>
    <row r="129" spans="4:25" x14ac:dyDescent="0.25">
      <c r="D129" s="191" t="s">
        <v>106</v>
      </c>
      <c r="E129" s="192"/>
      <c r="F129" s="192"/>
      <c r="G129" s="193"/>
      <c r="H129" s="191" t="s">
        <v>107</v>
      </c>
      <c r="I129" s="192"/>
      <c r="J129" s="193"/>
      <c r="K129" s="234">
        <v>24</v>
      </c>
      <c r="L129" s="235"/>
      <c r="M129" s="236"/>
      <c r="N129" s="200">
        <v>31200</v>
      </c>
      <c r="O129" s="201"/>
      <c r="P129" s="202"/>
      <c r="Q129" s="200">
        <v>4992</v>
      </c>
      <c r="R129" s="201"/>
      <c r="S129" s="202"/>
      <c r="T129" s="200">
        <f>PRODUCT(Z71,K71)</f>
        <v>52800</v>
      </c>
      <c r="U129" s="201"/>
      <c r="V129" s="202"/>
      <c r="W129" s="200">
        <f>PRODUCT(AC71,K71)</f>
        <v>16608</v>
      </c>
      <c r="X129" s="201"/>
      <c r="Y129" s="202"/>
    </row>
    <row r="130" spans="4:25" x14ac:dyDescent="0.25">
      <c r="D130" s="203"/>
      <c r="E130" s="204"/>
      <c r="F130" s="204"/>
      <c r="G130" s="205"/>
      <c r="H130" s="203"/>
      <c r="I130" s="204"/>
      <c r="J130" s="205"/>
      <c r="K130" s="237"/>
      <c r="L130" s="238"/>
      <c r="M130" s="239"/>
      <c r="N130" s="212"/>
      <c r="O130" s="213"/>
      <c r="P130" s="214"/>
      <c r="Q130" s="212"/>
      <c r="R130" s="213"/>
      <c r="S130" s="214"/>
      <c r="T130" s="212"/>
      <c r="U130" s="213"/>
      <c r="V130" s="214"/>
      <c r="W130" s="212"/>
      <c r="X130" s="213"/>
      <c r="Y130" s="214"/>
    </row>
    <row r="131" spans="4:25" x14ac:dyDescent="0.25">
      <c r="D131" s="203"/>
      <c r="E131" s="204"/>
      <c r="F131" s="204"/>
      <c r="G131" s="205"/>
      <c r="H131" s="203"/>
      <c r="I131" s="204"/>
      <c r="J131" s="205"/>
      <c r="K131" s="237"/>
      <c r="L131" s="238"/>
      <c r="M131" s="239"/>
      <c r="N131" s="212"/>
      <c r="O131" s="213"/>
      <c r="P131" s="214"/>
      <c r="Q131" s="212"/>
      <c r="R131" s="213"/>
      <c r="S131" s="214"/>
      <c r="T131" s="212"/>
      <c r="U131" s="213"/>
      <c r="V131" s="214"/>
      <c r="W131" s="212"/>
      <c r="X131" s="213"/>
      <c r="Y131" s="214"/>
    </row>
    <row r="132" spans="4:25" ht="15.75" thickBot="1" x14ac:dyDescent="0.3">
      <c r="D132" s="215"/>
      <c r="E132" s="216"/>
      <c r="F132" s="216"/>
      <c r="G132" s="217"/>
      <c r="H132" s="215"/>
      <c r="I132" s="216"/>
      <c r="J132" s="217"/>
      <c r="K132" s="240"/>
      <c r="L132" s="241"/>
      <c r="M132" s="242"/>
      <c r="N132" s="224"/>
      <c r="O132" s="225"/>
      <c r="P132" s="226"/>
      <c r="Q132" s="224"/>
      <c r="R132" s="225"/>
      <c r="S132" s="226"/>
      <c r="T132" s="224"/>
      <c r="U132" s="225"/>
      <c r="V132" s="226"/>
      <c r="W132" s="224"/>
      <c r="X132" s="225"/>
      <c r="Y132" s="226"/>
    </row>
    <row r="133" spans="4:25" x14ac:dyDescent="0.25">
      <c r="D133" s="191" t="s">
        <v>109</v>
      </c>
      <c r="E133" s="192"/>
      <c r="F133" s="192"/>
      <c r="G133" s="193"/>
      <c r="H133" s="191" t="s">
        <v>110</v>
      </c>
      <c r="I133" s="192"/>
      <c r="J133" s="193"/>
      <c r="K133" s="234">
        <v>4</v>
      </c>
      <c r="L133" s="235"/>
      <c r="M133" s="236"/>
      <c r="N133" s="200">
        <v>9600</v>
      </c>
      <c r="O133" s="201"/>
      <c r="P133" s="202"/>
      <c r="Q133" s="200">
        <v>1536</v>
      </c>
      <c r="R133" s="201"/>
      <c r="S133" s="202"/>
      <c r="T133" s="200">
        <f t="shared" ref="T133" si="42">PRODUCT(Z75,K75)</f>
        <v>13600</v>
      </c>
      <c r="U133" s="201"/>
      <c r="V133" s="202"/>
      <c r="W133" s="200">
        <f t="shared" ref="W133" si="43">PRODUCT(AC75,K75)</f>
        <v>2464</v>
      </c>
      <c r="X133" s="201"/>
      <c r="Y133" s="202"/>
    </row>
    <row r="134" spans="4:25" x14ac:dyDescent="0.25">
      <c r="D134" s="203"/>
      <c r="E134" s="204"/>
      <c r="F134" s="204"/>
      <c r="G134" s="205"/>
      <c r="H134" s="203"/>
      <c r="I134" s="204"/>
      <c r="J134" s="205"/>
      <c r="K134" s="237"/>
      <c r="L134" s="238"/>
      <c r="M134" s="239"/>
      <c r="N134" s="212"/>
      <c r="O134" s="213"/>
      <c r="P134" s="214"/>
      <c r="Q134" s="212"/>
      <c r="R134" s="213"/>
      <c r="S134" s="214"/>
      <c r="T134" s="212"/>
      <c r="U134" s="213"/>
      <c r="V134" s="214"/>
      <c r="W134" s="212"/>
      <c r="X134" s="213"/>
      <c r="Y134" s="214"/>
    </row>
    <row r="135" spans="4:25" x14ac:dyDescent="0.25">
      <c r="D135" s="203"/>
      <c r="E135" s="204"/>
      <c r="F135" s="204"/>
      <c r="G135" s="205"/>
      <c r="H135" s="203"/>
      <c r="I135" s="204"/>
      <c r="J135" s="205"/>
      <c r="K135" s="237"/>
      <c r="L135" s="238"/>
      <c r="M135" s="239"/>
      <c r="N135" s="212"/>
      <c r="O135" s="213"/>
      <c r="P135" s="214"/>
      <c r="Q135" s="212"/>
      <c r="R135" s="213"/>
      <c r="S135" s="214"/>
      <c r="T135" s="212"/>
      <c r="U135" s="213"/>
      <c r="V135" s="214"/>
      <c r="W135" s="212"/>
      <c r="X135" s="213"/>
      <c r="Y135" s="214"/>
    </row>
    <row r="136" spans="4:25" ht="15.75" thickBot="1" x14ac:dyDescent="0.3">
      <c r="D136" s="215"/>
      <c r="E136" s="216"/>
      <c r="F136" s="216"/>
      <c r="G136" s="217"/>
      <c r="H136" s="215"/>
      <c r="I136" s="216"/>
      <c r="J136" s="217"/>
      <c r="K136" s="240"/>
      <c r="L136" s="241"/>
      <c r="M136" s="242"/>
      <c r="N136" s="224"/>
      <c r="O136" s="225"/>
      <c r="P136" s="226"/>
      <c r="Q136" s="224"/>
      <c r="R136" s="225"/>
      <c r="S136" s="226"/>
      <c r="T136" s="224"/>
      <c r="U136" s="225"/>
      <c r="V136" s="226"/>
      <c r="W136" s="224"/>
      <c r="X136" s="225"/>
      <c r="Y136" s="226"/>
    </row>
    <row r="137" spans="4:25" x14ac:dyDescent="0.25">
      <c r="D137" s="191" t="s">
        <v>112</v>
      </c>
      <c r="E137" s="192"/>
      <c r="F137" s="192"/>
      <c r="G137" s="193"/>
      <c r="H137" s="191" t="s">
        <v>110</v>
      </c>
      <c r="I137" s="192"/>
      <c r="J137" s="193"/>
      <c r="K137" s="234">
        <v>3</v>
      </c>
      <c r="L137" s="235"/>
      <c r="M137" s="236"/>
      <c r="N137" s="200">
        <v>9600</v>
      </c>
      <c r="O137" s="201"/>
      <c r="P137" s="202"/>
      <c r="Q137" s="200">
        <v>1536</v>
      </c>
      <c r="R137" s="201"/>
      <c r="S137" s="202"/>
      <c r="T137" s="200">
        <f t="shared" ref="T137" si="44">PRODUCT(Z79,K79)</f>
        <v>12900</v>
      </c>
      <c r="U137" s="201"/>
      <c r="V137" s="202"/>
      <c r="W137" s="200">
        <f t="shared" ref="W137" si="45">PRODUCT(AC79,K79)</f>
        <v>1764</v>
      </c>
      <c r="X137" s="201"/>
      <c r="Y137" s="202"/>
    </row>
    <row r="138" spans="4:25" x14ac:dyDescent="0.25">
      <c r="D138" s="203"/>
      <c r="E138" s="204"/>
      <c r="F138" s="204"/>
      <c r="G138" s="205"/>
      <c r="H138" s="203"/>
      <c r="I138" s="204"/>
      <c r="J138" s="205"/>
      <c r="K138" s="237"/>
      <c r="L138" s="238"/>
      <c r="M138" s="239"/>
      <c r="N138" s="212"/>
      <c r="O138" s="213"/>
      <c r="P138" s="214"/>
      <c r="Q138" s="212"/>
      <c r="R138" s="213"/>
      <c r="S138" s="214"/>
      <c r="T138" s="212"/>
      <c r="U138" s="213"/>
      <c r="V138" s="214"/>
      <c r="W138" s="212"/>
      <c r="X138" s="213"/>
      <c r="Y138" s="214"/>
    </row>
    <row r="139" spans="4:25" x14ac:dyDescent="0.25">
      <c r="D139" s="203"/>
      <c r="E139" s="204"/>
      <c r="F139" s="204"/>
      <c r="G139" s="205"/>
      <c r="H139" s="203"/>
      <c r="I139" s="204"/>
      <c r="J139" s="205"/>
      <c r="K139" s="237"/>
      <c r="L139" s="238"/>
      <c r="M139" s="239"/>
      <c r="N139" s="212"/>
      <c r="O139" s="213"/>
      <c r="P139" s="214"/>
      <c r="Q139" s="212"/>
      <c r="R139" s="213"/>
      <c r="S139" s="214"/>
      <c r="T139" s="212"/>
      <c r="U139" s="213"/>
      <c r="V139" s="214"/>
      <c r="W139" s="212"/>
      <c r="X139" s="213"/>
      <c r="Y139" s="214"/>
    </row>
    <row r="140" spans="4:25" ht="15.75" thickBot="1" x14ac:dyDescent="0.3">
      <c r="D140" s="215"/>
      <c r="E140" s="216"/>
      <c r="F140" s="216"/>
      <c r="G140" s="217"/>
      <c r="H140" s="215"/>
      <c r="I140" s="216"/>
      <c r="J140" s="217"/>
      <c r="K140" s="240"/>
      <c r="L140" s="241"/>
      <c r="M140" s="242"/>
      <c r="N140" s="224"/>
      <c r="O140" s="225"/>
      <c r="P140" s="226"/>
      <c r="Q140" s="224"/>
      <c r="R140" s="225"/>
      <c r="S140" s="226"/>
      <c r="T140" s="224"/>
      <c r="U140" s="225"/>
      <c r="V140" s="226"/>
      <c r="W140" s="224"/>
      <c r="X140" s="225"/>
      <c r="Y140" s="226"/>
    </row>
    <row r="141" spans="4:25" x14ac:dyDescent="0.25">
      <c r="D141" s="191" t="s">
        <v>114</v>
      </c>
      <c r="E141" s="192"/>
      <c r="F141" s="192"/>
      <c r="G141" s="193"/>
      <c r="H141" s="191" t="s">
        <v>107</v>
      </c>
      <c r="I141" s="192"/>
      <c r="J141" s="193"/>
      <c r="K141" s="234">
        <v>3</v>
      </c>
      <c r="L141" s="235"/>
      <c r="M141" s="236"/>
      <c r="N141" s="200">
        <v>4200</v>
      </c>
      <c r="O141" s="201"/>
      <c r="P141" s="202"/>
      <c r="Q141" s="200">
        <v>672</v>
      </c>
      <c r="R141" s="201"/>
      <c r="S141" s="202"/>
      <c r="T141" s="200">
        <f t="shared" ref="T141" si="46">PRODUCT(Z83,K83)</f>
        <v>8100</v>
      </c>
      <c r="U141" s="201"/>
      <c r="V141" s="202"/>
      <c r="W141" s="200">
        <f t="shared" ref="W141" si="47">PRODUCT(AC83,K83)</f>
        <v>3228</v>
      </c>
      <c r="X141" s="201"/>
      <c r="Y141" s="202"/>
    </row>
    <row r="142" spans="4:25" x14ac:dyDescent="0.25">
      <c r="D142" s="203"/>
      <c r="E142" s="204"/>
      <c r="F142" s="204"/>
      <c r="G142" s="205"/>
      <c r="H142" s="203"/>
      <c r="I142" s="204"/>
      <c r="J142" s="205"/>
      <c r="K142" s="237"/>
      <c r="L142" s="238"/>
      <c r="M142" s="239"/>
      <c r="N142" s="212"/>
      <c r="O142" s="213"/>
      <c r="P142" s="214"/>
      <c r="Q142" s="212"/>
      <c r="R142" s="213"/>
      <c r="S142" s="214"/>
      <c r="T142" s="212"/>
      <c r="U142" s="213"/>
      <c r="V142" s="214"/>
      <c r="W142" s="212"/>
      <c r="X142" s="213"/>
      <c r="Y142" s="214"/>
    </row>
    <row r="143" spans="4:25" x14ac:dyDescent="0.25">
      <c r="D143" s="203"/>
      <c r="E143" s="204"/>
      <c r="F143" s="204"/>
      <c r="G143" s="205"/>
      <c r="H143" s="203"/>
      <c r="I143" s="204"/>
      <c r="J143" s="205"/>
      <c r="K143" s="237"/>
      <c r="L143" s="238"/>
      <c r="M143" s="239"/>
      <c r="N143" s="212"/>
      <c r="O143" s="213"/>
      <c r="P143" s="214"/>
      <c r="Q143" s="212"/>
      <c r="R143" s="213"/>
      <c r="S143" s="214"/>
      <c r="T143" s="212"/>
      <c r="U143" s="213"/>
      <c r="V143" s="214"/>
      <c r="W143" s="212"/>
      <c r="X143" s="213"/>
      <c r="Y143" s="214"/>
    </row>
    <row r="144" spans="4:25" ht="15.75" thickBot="1" x14ac:dyDescent="0.3">
      <c r="D144" s="215"/>
      <c r="E144" s="216"/>
      <c r="F144" s="216"/>
      <c r="G144" s="217"/>
      <c r="H144" s="215"/>
      <c r="I144" s="216"/>
      <c r="J144" s="217"/>
      <c r="K144" s="240"/>
      <c r="L144" s="241"/>
      <c r="M144" s="242"/>
      <c r="N144" s="224"/>
      <c r="O144" s="225"/>
      <c r="P144" s="226"/>
      <c r="Q144" s="224"/>
      <c r="R144" s="225"/>
      <c r="S144" s="226"/>
      <c r="T144" s="224"/>
      <c r="U144" s="225"/>
      <c r="V144" s="226"/>
      <c r="W144" s="224"/>
      <c r="X144" s="225"/>
      <c r="Y144" s="226"/>
    </row>
    <row r="145" spans="4:25" x14ac:dyDescent="0.25">
      <c r="D145" s="191" t="s">
        <v>116</v>
      </c>
      <c r="E145" s="192"/>
      <c r="F145" s="192"/>
      <c r="G145" s="193"/>
      <c r="H145" s="191" t="s">
        <v>107</v>
      </c>
      <c r="I145" s="192"/>
      <c r="J145" s="193"/>
      <c r="K145" s="234">
        <v>24</v>
      </c>
      <c r="L145" s="235"/>
      <c r="M145" s="236"/>
      <c r="N145" s="200">
        <v>12000</v>
      </c>
      <c r="O145" s="201"/>
      <c r="P145" s="202"/>
      <c r="Q145" s="200">
        <v>1920</v>
      </c>
      <c r="R145" s="201"/>
      <c r="S145" s="202"/>
      <c r="T145" s="200">
        <f t="shared" ref="T145" si="48">PRODUCT(Z87,K87)</f>
        <v>18000</v>
      </c>
      <c r="U145" s="201"/>
      <c r="V145" s="202"/>
      <c r="W145" s="200">
        <f t="shared" ref="W145" si="49">PRODUCT(AC87,K87)</f>
        <v>4080</v>
      </c>
      <c r="X145" s="201"/>
      <c r="Y145" s="202"/>
    </row>
    <row r="146" spans="4:25" x14ac:dyDescent="0.25">
      <c r="D146" s="203"/>
      <c r="E146" s="204"/>
      <c r="F146" s="204"/>
      <c r="G146" s="205"/>
      <c r="H146" s="203"/>
      <c r="I146" s="204"/>
      <c r="J146" s="205"/>
      <c r="K146" s="237"/>
      <c r="L146" s="238"/>
      <c r="M146" s="239"/>
      <c r="N146" s="212"/>
      <c r="O146" s="213"/>
      <c r="P146" s="214"/>
      <c r="Q146" s="212"/>
      <c r="R146" s="213"/>
      <c r="S146" s="214"/>
      <c r="T146" s="212"/>
      <c r="U146" s="213"/>
      <c r="V146" s="214"/>
      <c r="W146" s="212"/>
      <c r="X146" s="213"/>
      <c r="Y146" s="214"/>
    </row>
    <row r="147" spans="4:25" x14ac:dyDescent="0.25">
      <c r="D147" s="203"/>
      <c r="E147" s="204"/>
      <c r="F147" s="204"/>
      <c r="G147" s="205"/>
      <c r="H147" s="203"/>
      <c r="I147" s="204"/>
      <c r="J147" s="205"/>
      <c r="K147" s="237"/>
      <c r="L147" s="238"/>
      <c r="M147" s="239"/>
      <c r="N147" s="212"/>
      <c r="O147" s="213"/>
      <c r="P147" s="214"/>
      <c r="Q147" s="212"/>
      <c r="R147" s="213"/>
      <c r="S147" s="214"/>
      <c r="T147" s="212"/>
      <c r="U147" s="213"/>
      <c r="V147" s="214"/>
      <c r="W147" s="212"/>
      <c r="X147" s="213"/>
      <c r="Y147" s="214"/>
    </row>
    <row r="148" spans="4:25" ht="15.75" thickBot="1" x14ac:dyDescent="0.3">
      <c r="D148" s="215"/>
      <c r="E148" s="216"/>
      <c r="F148" s="216"/>
      <c r="G148" s="217"/>
      <c r="H148" s="215"/>
      <c r="I148" s="216"/>
      <c r="J148" s="217"/>
      <c r="K148" s="240"/>
      <c r="L148" s="241"/>
      <c r="M148" s="242"/>
      <c r="N148" s="224"/>
      <c r="O148" s="225"/>
      <c r="P148" s="226"/>
      <c r="Q148" s="224"/>
      <c r="R148" s="225"/>
      <c r="S148" s="226"/>
      <c r="T148" s="224"/>
      <c r="U148" s="225"/>
      <c r="V148" s="226"/>
      <c r="W148" s="224"/>
      <c r="X148" s="225"/>
      <c r="Y148" s="226"/>
    </row>
    <row r="149" spans="4:25" x14ac:dyDescent="0.25">
      <c r="D149" s="191" t="s">
        <v>118</v>
      </c>
      <c r="E149" s="192"/>
      <c r="F149" s="192"/>
      <c r="G149" s="193"/>
      <c r="H149" s="191" t="s">
        <v>107</v>
      </c>
      <c r="I149" s="192"/>
      <c r="J149" s="193"/>
      <c r="K149" s="234">
        <v>12</v>
      </c>
      <c r="L149" s="235"/>
      <c r="M149" s="236"/>
      <c r="N149" s="200">
        <v>6000</v>
      </c>
      <c r="O149" s="201"/>
      <c r="P149" s="202"/>
      <c r="Q149" s="200">
        <v>960</v>
      </c>
      <c r="R149" s="201"/>
      <c r="S149" s="202"/>
      <c r="T149" s="200">
        <f t="shared" ref="T149" si="50">PRODUCT(Z91,K91)</f>
        <v>9000</v>
      </c>
      <c r="U149" s="201"/>
      <c r="V149" s="202"/>
      <c r="W149" s="200">
        <f t="shared" ref="W149" si="51">PRODUCT(AC91,K91)</f>
        <v>2040</v>
      </c>
      <c r="X149" s="201"/>
      <c r="Y149" s="202"/>
    </row>
    <row r="150" spans="4:25" x14ac:dyDescent="0.25">
      <c r="D150" s="203"/>
      <c r="E150" s="204"/>
      <c r="F150" s="204"/>
      <c r="G150" s="205"/>
      <c r="H150" s="203"/>
      <c r="I150" s="204"/>
      <c r="J150" s="205"/>
      <c r="K150" s="237"/>
      <c r="L150" s="238"/>
      <c r="M150" s="239"/>
      <c r="N150" s="212"/>
      <c r="O150" s="213"/>
      <c r="P150" s="214"/>
      <c r="Q150" s="212"/>
      <c r="R150" s="213"/>
      <c r="S150" s="214"/>
      <c r="T150" s="212"/>
      <c r="U150" s="213"/>
      <c r="V150" s="214"/>
      <c r="W150" s="212"/>
      <c r="X150" s="213"/>
      <c r="Y150" s="214"/>
    </row>
    <row r="151" spans="4:25" x14ac:dyDescent="0.25">
      <c r="D151" s="203"/>
      <c r="E151" s="204"/>
      <c r="F151" s="204"/>
      <c r="G151" s="205"/>
      <c r="H151" s="203"/>
      <c r="I151" s="204"/>
      <c r="J151" s="205"/>
      <c r="K151" s="237"/>
      <c r="L151" s="238"/>
      <c r="M151" s="239"/>
      <c r="N151" s="212"/>
      <c r="O151" s="213"/>
      <c r="P151" s="214"/>
      <c r="Q151" s="212"/>
      <c r="R151" s="213"/>
      <c r="S151" s="214"/>
      <c r="T151" s="212"/>
      <c r="U151" s="213"/>
      <c r="V151" s="214"/>
      <c r="W151" s="212"/>
      <c r="X151" s="213"/>
      <c r="Y151" s="214"/>
    </row>
    <row r="152" spans="4:25" ht="15.75" thickBot="1" x14ac:dyDescent="0.3">
      <c r="D152" s="215"/>
      <c r="E152" s="216"/>
      <c r="F152" s="216"/>
      <c r="G152" s="217"/>
      <c r="H152" s="215"/>
      <c r="I152" s="216"/>
      <c r="J152" s="217"/>
      <c r="K152" s="240"/>
      <c r="L152" s="241"/>
      <c r="M152" s="242"/>
      <c r="N152" s="224"/>
      <c r="O152" s="225"/>
      <c r="P152" s="226"/>
      <c r="Q152" s="224"/>
      <c r="R152" s="225"/>
      <c r="S152" s="226"/>
      <c r="T152" s="224"/>
      <c r="U152" s="225"/>
      <c r="V152" s="226"/>
      <c r="W152" s="224"/>
      <c r="X152" s="225"/>
      <c r="Y152" s="226"/>
    </row>
    <row r="153" spans="4:25" x14ac:dyDescent="0.25">
      <c r="D153" s="191" t="s">
        <v>120</v>
      </c>
      <c r="E153" s="192"/>
      <c r="F153" s="192"/>
      <c r="G153" s="193"/>
      <c r="H153" s="191" t="s">
        <v>107</v>
      </c>
      <c r="I153" s="192"/>
      <c r="J153" s="193"/>
      <c r="K153" s="234">
        <v>4</v>
      </c>
      <c r="L153" s="235"/>
      <c r="M153" s="236"/>
      <c r="N153" s="200">
        <v>2000</v>
      </c>
      <c r="O153" s="201"/>
      <c r="P153" s="202"/>
      <c r="Q153" s="200">
        <v>320</v>
      </c>
      <c r="R153" s="201"/>
      <c r="S153" s="202"/>
      <c r="T153" s="200">
        <f t="shared" ref="T153" si="52">PRODUCT(Z95,K95)</f>
        <v>3000</v>
      </c>
      <c r="U153" s="201"/>
      <c r="V153" s="202"/>
      <c r="W153" s="200">
        <f t="shared" ref="W153" si="53">PRODUCT(AC95,K95)</f>
        <v>680</v>
      </c>
      <c r="X153" s="201"/>
      <c r="Y153" s="202"/>
    </row>
    <row r="154" spans="4:25" x14ac:dyDescent="0.25">
      <c r="D154" s="203"/>
      <c r="E154" s="204"/>
      <c r="F154" s="204"/>
      <c r="G154" s="205"/>
      <c r="H154" s="203"/>
      <c r="I154" s="204"/>
      <c r="J154" s="205"/>
      <c r="K154" s="237"/>
      <c r="L154" s="238"/>
      <c r="M154" s="239"/>
      <c r="N154" s="212"/>
      <c r="O154" s="213"/>
      <c r="P154" s="214"/>
      <c r="Q154" s="212"/>
      <c r="R154" s="213"/>
      <c r="S154" s="214"/>
      <c r="T154" s="212"/>
      <c r="U154" s="213"/>
      <c r="V154" s="214"/>
      <c r="W154" s="212"/>
      <c r="X154" s="213"/>
      <c r="Y154" s="214"/>
    </row>
    <row r="155" spans="4:25" x14ac:dyDescent="0.25">
      <c r="D155" s="203"/>
      <c r="E155" s="204"/>
      <c r="F155" s="204"/>
      <c r="G155" s="205"/>
      <c r="H155" s="203"/>
      <c r="I155" s="204"/>
      <c r="J155" s="205"/>
      <c r="K155" s="237"/>
      <c r="L155" s="238"/>
      <c r="M155" s="239"/>
      <c r="N155" s="212"/>
      <c r="O155" s="213"/>
      <c r="P155" s="214"/>
      <c r="Q155" s="212"/>
      <c r="R155" s="213"/>
      <c r="S155" s="214"/>
      <c r="T155" s="212"/>
      <c r="U155" s="213"/>
      <c r="V155" s="214"/>
      <c r="W155" s="212"/>
      <c r="X155" s="213"/>
      <c r="Y155" s="214"/>
    </row>
    <row r="156" spans="4:25" ht="15.75" thickBot="1" x14ac:dyDescent="0.3">
      <c r="D156" s="215"/>
      <c r="E156" s="216"/>
      <c r="F156" s="216"/>
      <c r="G156" s="217"/>
      <c r="H156" s="215"/>
      <c r="I156" s="216"/>
      <c r="J156" s="217"/>
      <c r="K156" s="240"/>
      <c r="L156" s="241"/>
      <c r="M156" s="242"/>
      <c r="N156" s="224"/>
      <c r="O156" s="225"/>
      <c r="P156" s="226"/>
      <c r="Q156" s="224"/>
      <c r="R156" s="225"/>
      <c r="S156" s="226"/>
      <c r="T156" s="224"/>
      <c r="U156" s="225"/>
      <c r="V156" s="226"/>
      <c r="W156" s="224"/>
      <c r="X156" s="225"/>
      <c r="Y156" s="226"/>
    </row>
    <row r="157" spans="4:25" x14ac:dyDescent="0.25">
      <c r="D157" s="191" t="s">
        <v>121</v>
      </c>
      <c r="E157" s="192"/>
      <c r="F157" s="192"/>
      <c r="G157" s="193"/>
      <c r="H157" s="191" t="s">
        <v>107</v>
      </c>
      <c r="I157" s="192"/>
      <c r="J157" s="193"/>
      <c r="K157" s="234">
        <v>3</v>
      </c>
      <c r="L157" s="235"/>
      <c r="M157" s="236"/>
      <c r="N157" s="200">
        <v>3600</v>
      </c>
      <c r="O157" s="201"/>
      <c r="P157" s="202"/>
      <c r="Q157" s="200">
        <v>576</v>
      </c>
      <c r="R157" s="201"/>
      <c r="S157" s="202"/>
      <c r="T157" s="200">
        <f t="shared" ref="T157" si="54">PRODUCT(Z99,K99)</f>
        <v>6000</v>
      </c>
      <c r="U157" s="201"/>
      <c r="V157" s="202"/>
      <c r="W157" s="200">
        <f t="shared" ref="W157" si="55">PRODUCT(AC99,K99)</f>
        <v>1824</v>
      </c>
      <c r="X157" s="201"/>
      <c r="Y157" s="202"/>
    </row>
    <row r="158" spans="4:25" x14ac:dyDescent="0.25">
      <c r="D158" s="203"/>
      <c r="E158" s="204"/>
      <c r="F158" s="204"/>
      <c r="G158" s="205"/>
      <c r="H158" s="203"/>
      <c r="I158" s="204"/>
      <c r="J158" s="205"/>
      <c r="K158" s="237"/>
      <c r="L158" s="238"/>
      <c r="M158" s="239"/>
      <c r="N158" s="212"/>
      <c r="O158" s="213"/>
      <c r="P158" s="214"/>
      <c r="Q158" s="212"/>
      <c r="R158" s="213"/>
      <c r="S158" s="214"/>
      <c r="T158" s="212"/>
      <c r="U158" s="213"/>
      <c r="V158" s="214"/>
      <c r="W158" s="212"/>
      <c r="X158" s="213"/>
      <c r="Y158" s="214"/>
    </row>
    <row r="159" spans="4:25" x14ac:dyDescent="0.25">
      <c r="D159" s="203"/>
      <c r="E159" s="204"/>
      <c r="F159" s="204"/>
      <c r="G159" s="205"/>
      <c r="H159" s="203"/>
      <c r="I159" s="204"/>
      <c r="J159" s="205"/>
      <c r="K159" s="237"/>
      <c r="L159" s="238"/>
      <c r="M159" s="239"/>
      <c r="N159" s="212"/>
      <c r="O159" s="213"/>
      <c r="P159" s="214"/>
      <c r="Q159" s="212"/>
      <c r="R159" s="213"/>
      <c r="S159" s="214"/>
      <c r="T159" s="212"/>
      <c r="U159" s="213"/>
      <c r="V159" s="214"/>
      <c r="W159" s="212"/>
      <c r="X159" s="213"/>
      <c r="Y159" s="214"/>
    </row>
    <row r="160" spans="4:25" ht="15.75" thickBot="1" x14ac:dyDescent="0.3">
      <c r="D160" s="215"/>
      <c r="E160" s="216"/>
      <c r="F160" s="216"/>
      <c r="G160" s="217"/>
      <c r="H160" s="215"/>
      <c r="I160" s="216"/>
      <c r="J160" s="217"/>
      <c r="K160" s="240"/>
      <c r="L160" s="241"/>
      <c r="M160" s="242"/>
      <c r="N160" s="224"/>
      <c r="O160" s="225"/>
      <c r="P160" s="226"/>
      <c r="Q160" s="224"/>
      <c r="R160" s="225"/>
      <c r="S160" s="226"/>
      <c r="T160" s="224"/>
      <c r="U160" s="225"/>
      <c r="V160" s="226"/>
      <c r="W160" s="224"/>
      <c r="X160" s="225"/>
      <c r="Y160" s="226"/>
    </row>
    <row r="161" spans="4:25" x14ac:dyDescent="0.25">
      <c r="D161" s="191" t="s">
        <v>123</v>
      </c>
      <c r="E161" s="192"/>
      <c r="F161" s="192"/>
      <c r="G161" s="193"/>
      <c r="H161" s="234" t="s">
        <v>124</v>
      </c>
      <c r="I161" s="235"/>
      <c r="J161" s="236"/>
      <c r="K161" s="234">
        <v>2</v>
      </c>
      <c r="L161" s="235"/>
      <c r="M161" s="236"/>
      <c r="N161" s="200">
        <v>4200</v>
      </c>
      <c r="O161" s="201"/>
      <c r="P161" s="202"/>
      <c r="Q161" s="200">
        <v>672</v>
      </c>
      <c r="R161" s="201"/>
      <c r="S161" s="202"/>
      <c r="T161" s="200">
        <f t="shared" ref="T161" si="56">PRODUCT(Z103,K103)</f>
        <v>6200</v>
      </c>
      <c r="U161" s="201"/>
      <c r="V161" s="202"/>
      <c r="W161" s="200">
        <f t="shared" ref="W161" si="57">PRODUCT(AC103,K103)</f>
        <v>1328</v>
      </c>
      <c r="X161" s="201"/>
      <c r="Y161" s="202"/>
    </row>
    <row r="162" spans="4:25" x14ac:dyDescent="0.25">
      <c r="D162" s="203"/>
      <c r="E162" s="204"/>
      <c r="F162" s="204"/>
      <c r="G162" s="205"/>
      <c r="H162" s="237"/>
      <c r="I162" s="238"/>
      <c r="J162" s="239"/>
      <c r="K162" s="237"/>
      <c r="L162" s="238"/>
      <c r="M162" s="239"/>
      <c r="N162" s="212"/>
      <c r="O162" s="213"/>
      <c r="P162" s="214"/>
      <c r="Q162" s="212"/>
      <c r="R162" s="213"/>
      <c r="S162" s="214"/>
      <c r="T162" s="212"/>
      <c r="U162" s="213"/>
      <c r="V162" s="214"/>
      <c r="W162" s="212"/>
      <c r="X162" s="213"/>
      <c r="Y162" s="214"/>
    </row>
    <row r="163" spans="4:25" x14ac:dyDescent="0.25">
      <c r="D163" s="203"/>
      <c r="E163" s="204"/>
      <c r="F163" s="204"/>
      <c r="G163" s="205"/>
      <c r="H163" s="237"/>
      <c r="I163" s="238"/>
      <c r="J163" s="239"/>
      <c r="K163" s="237"/>
      <c r="L163" s="238"/>
      <c r="M163" s="239"/>
      <c r="N163" s="212"/>
      <c r="O163" s="213"/>
      <c r="P163" s="214"/>
      <c r="Q163" s="212"/>
      <c r="R163" s="213"/>
      <c r="S163" s="214"/>
      <c r="T163" s="212"/>
      <c r="U163" s="213"/>
      <c r="V163" s="214"/>
      <c r="W163" s="212"/>
      <c r="X163" s="213"/>
      <c r="Y163" s="214"/>
    </row>
    <row r="164" spans="4:25" ht="15.75" thickBot="1" x14ac:dyDescent="0.3">
      <c r="D164" s="215"/>
      <c r="E164" s="216"/>
      <c r="F164" s="216"/>
      <c r="G164" s="217"/>
      <c r="H164" s="240"/>
      <c r="I164" s="241"/>
      <c r="J164" s="242"/>
      <c r="K164" s="240"/>
      <c r="L164" s="241"/>
      <c r="M164" s="242"/>
      <c r="N164" s="224"/>
      <c r="O164" s="225"/>
      <c r="P164" s="226"/>
      <c r="Q164" s="224"/>
      <c r="R164" s="225"/>
      <c r="S164" s="226"/>
      <c r="T164" s="224"/>
      <c r="U164" s="225"/>
      <c r="V164" s="226"/>
      <c r="W164" s="224"/>
      <c r="X164" s="225"/>
      <c r="Y164" s="226"/>
    </row>
    <row r="165" spans="4:25" x14ac:dyDescent="0.25">
      <c r="D165" s="191" t="s">
        <v>126</v>
      </c>
      <c r="E165" s="192"/>
      <c r="F165" s="192"/>
      <c r="G165" s="193"/>
      <c r="H165" s="234" t="s">
        <v>124</v>
      </c>
      <c r="I165" s="235"/>
      <c r="J165" s="236"/>
      <c r="K165" s="234">
        <v>2</v>
      </c>
      <c r="L165" s="235"/>
      <c r="M165" s="236"/>
      <c r="N165" s="200">
        <v>8400</v>
      </c>
      <c r="O165" s="201"/>
      <c r="P165" s="202"/>
      <c r="Q165" s="200">
        <v>1344</v>
      </c>
      <c r="R165" s="201"/>
      <c r="S165" s="202"/>
      <c r="T165" s="200">
        <f t="shared" ref="T165" si="58">PRODUCT(Z107,K107)</f>
        <v>11200</v>
      </c>
      <c r="U165" s="201"/>
      <c r="V165" s="202"/>
      <c r="W165" s="200">
        <f t="shared" ref="W165" si="59">PRODUCT(AC107,K107)</f>
        <v>1456</v>
      </c>
      <c r="X165" s="201"/>
      <c r="Y165" s="202"/>
    </row>
    <row r="166" spans="4:25" x14ac:dyDescent="0.25">
      <c r="D166" s="203"/>
      <c r="E166" s="204"/>
      <c r="F166" s="204"/>
      <c r="G166" s="205"/>
      <c r="H166" s="237"/>
      <c r="I166" s="238"/>
      <c r="J166" s="239"/>
      <c r="K166" s="237"/>
      <c r="L166" s="238"/>
      <c r="M166" s="239"/>
      <c r="N166" s="212"/>
      <c r="O166" s="213"/>
      <c r="P166" s="214"/>
      <c r="Q166" s="212"/>
      <c r="R166" s="213"/>
      <c r="S166" s="214"/>
      <c r="T166" s="212"/>
      <c r="U166" s="213"/>
      <c r="V166" s="214"/>
      <c r="W166" s="212"/>
      <c r="X166" s="213"/>
      <c r="Y166" s="214"/>
    </row>
    <row r="167" spans="4:25" x14ac:dyDescent="0.25">
      <c r="D167" s="203"/>
      <c r="E167" s="204"/>
      <c r="F167" s="204"/>
      <c r="G167" s="205"/>
      <c r="H167" s="237"/>
      <c r="I167" s="238"/>
      <c r="J167" s="239"/>
      <c r="K167" s="237"/>
      <c r="L167" s="238"/>
      <c r="M167" s="239"/>
      <c r="N167" s="212"/>
      <c r="O167" s="213"/>
      <c r="P167" s="214"/>
      <c r="Q167" s="212"/>
      <c r="R167" s="213"/>
      <c r="S167" s="214"/>
      <c r="T167" s="212"/>
      <c r="U167" s="213"/>
      <c r="V167" s="214"/>
      <c r="W167" s="212"/>
      <c r="X167" s="213"/>
      <c r="Y167" s="214"/>
    </row>
    <row r="168" spans="4:25" ht="15.75" thickBot="1" x14ac:dyDescent="0.3">
      <c r="D168" s="215"/>
      <c r="E168" s="216"/>
      <c r="F168" s="216"/>
      <c r="G168" s="217"/>
      <c r="H168" s="240"/>
      <c r="I168" s="241"/>
      <c r="J168" s="242"/>
      <c r="K168" s="240"/>
      <c r="L168" s="241"/>
      <c r="M168" s="242"/>
      <c r="N168" s="224"/>
      <c r="O168" s="225"/>
      <c r="P168" s="226"/>
      <c r="Q168" s="224"/>
      <c r="R168" s="225"/>
      <c r="S168" s="226"/>
      <c r="T168" s="224"/>
      <c r="U168" s="225"/>
      <c r="V168" s="226"/>
      <c r="W168" s="224"/>
      <c r="X168" s="225"/>
      <c r="Y168" s="226"/>
    </row>
    <row r="169" spans="4:25" x14ac:dyDescent="0.25">
      <c r="D169" s="191" t="s">
        <v>56</v>
      </c>
      <c r="E169" s="192"/>
      <c r="F169" s="192"/>
      <c r="G169" s="193"/>
      <c r="H169" s="191" t="s">
        <v>127</v>
      </c>
      <c r="I169" s="192"/>
      <c r="J169" s="193"/>
      <c r="K169" s="234">
        <v>6</v>
      </c>
      <c r="L169" s="235"/>
      <c r="M169" s="236"/>
      <c r="N169" s="200">
        <v>3000</v>
      </c>
      <c r="O169" s="201"/>
      <c r="P169" s="202"/>
      <c r="Q169" s="200">
        <v>480</v>
      </c>
      <c r="R169" s="201"/>
      <c r="S169" s="202"/>
      <c r="T169" s="200">
        <f t="shared" ref="T169" si="60">PRODUCT(Z111,K111)</f>
        <v>4500</v>
      </c>
      <c r="U169" s="201"/>
      <c r="V169" s="202"/>
      <c r="W169" s="200">
        <f t="shared" ref="W169" si="61">PRODUCT(AC111,K111)</f>
        <v>1020</v>
      </c>
      <c r="X169" s="201"/>
      <c r="Y169" s="202"/>
    </row>
    <row r="170" spans="4:25" x14ac:dyDescent="0.25">
      <c r="D170" s="203"/>
      <c r="E170" s="204"/>
      <c r="F170" s="204"/>
      <c r="G170" s="205"/>
      <c r="H170" s="203"/>
      <c r="I170" s="204"/>
      <c r="J170" s="205"/>
      <c r="K170" s="237"/>
      <c r="L170" s="238"/>
      <c r="M170" s="239"/>
      <c r="N170" s="212"/>
      <c r="O170" s="213"/>
      <c r="P170" s="214"/>
      <c r="Q170" s="212"/>
      <c r="R170" s="213"/>
      <c r="S170" s="214"/>
      <c r="T170" s="212"/>
      <c r="U170" s="213"/>
      <c r="V170" s="214"/>
      <c r="W170" s="212"/>
      <c r="X170" s="213"/>
      <c r="Y170" s="214"/>
    </row>
    <row r="171" spans="4:25" x14ac:dyDescent="0.25">
      <c r="D171" s="203"/>
      <c r="E171" s="204"/>
      <c r="F171" s="204"/>
      <c r="G171" s="205"/>
      <c r="H171" s="203"/>
      <c r="I171" s="204"/>
      <c r="J171" s="205"/>
      <c r="K171" s="237"/>
      <c r="L171" s="238"/>
      <c r="M171" s="239"/>
      <c r="N171" s="212"/>
      <c r="O171" s="213"/>
      <c r="P171" s="214"/>
      <c r="Q171" s="212"/>
      <c r="R171" s="213"/>
      <c r="S171" s="214"/>
      <c r="T171" s="212"/>
      <c r="U171" s="213"/>
      <c r="V171" s="214"/>
      <c r="W171" s="212"/>
      <c r="X171" s="213"/>
      <c r="Y171" s="214"/>
    </row>
    <row r="172" spans="4:25" ht="15.75" thickBot="1" x14ac:dyDescent="0.3">
      <c r="D172" s="215"/>
      <c r="E172" s="216"/>
      <c r="F172" s="216"/>
      <c r="G172" s="217"/>
      <c r="H172" s="215"/>
      <c r="I172" s="216"/>
      <c r="J172" s="217"/>
      <c r="K172" s="240"/>
      <c r="L172" s="241"/>
      <c r="M172" s="242"/>
      <c r="N172" s="224"/>
      <c r="O172" s="225"/>
      <c r="P172" s="226"/>
      <c r="Q172" s="224"/>
      <c r="R172" s="225"/>
      <c r="S172" s="226"/>
      <c r="T172" s="224"/>
      <c r="U172" s="225"/>
      <c r="V172" s="226"/>
      <c r="W172" s="224"/>
      <c r="X172" s="225"/>
      <c r="Y172" s="226"/>
    </row>
    <row r="173" spans="4:25" x14ac:dyDescent="0.25">
      <c r="D173" s="191" t="s">
        <v>129</v>
      </c>
      <c r="E173" s="192"/>
      <c r="F173" s="192"/>
      <c r="G173" s="193"/>
      <c r="H173" s="191" t="s">
        <v>127</v>
      </c>
      <c r="I173" s="192"/>
      <c r="J173" s="193"/>
      <c r="K173" s="234">
        <v>6</v>
      </c>
      <c r="L173" s="235"/>
      <c r="M173" s="236"/>
      <c r="N173" s="200">
        <v>3000</v>
      </c>
      <c r="O173" s="201"/>
      <c r="P173" s="202"/>
      <c r="Q173" s="200">
        <v>480</v>
      </c>
      <c r="R173" s="201"/>
      <c r="S173" s="202"/>
      <c r="T173" s="200">
        <f t="shared" ref="T173" si="62">PRODUCT(Z115,K115)</f>
        <v>4500</v>
      </c>
      <c r="U173" s="201"/>
      <c r="V173" s="202"/>
      <c r="W173" s="200">
        <f t="shared" ref="W173" si="63">PRODUCT(AC115,K115)</f>
        <v>1020</v>
      </c>
      <c r="X173" s="201"/>
      <c r="Y173" s="202"/>
    </row>
    <row r="174" spans="4:25" x14ac:dyDescent="0.25">
      <c r="D174" s="203"/>
      <c r="E174" s="204"/>
      <c r="F174" s="204"/>
      <c r="G174" s="205"/>
      <c r="H174" s="203"/>
      <c r="I174" s="204"/>
      <c r="J174" s="205"/>
      <c r="K174" s="237"/>
      <c r="L174" s="238"/>
      <c r="M174" s="239"/>
      <c r="N174" s="212"/>
      <c r="O174" s="213"/>
      <c r="P174" s="214"/>
      <c r="Q174" s="212"/>
      <c r="R174" s="213"/>
      <c r="S174" s="214"/>
      <c r="T174" s="212"/>
      <c r="U174" s="213"/>
      <c r="V174" s="214"/>
      <c r="W174" s="212"/>
      <c r="X174" s="213"/>
      <c r="Y174" s="214"/>
    </row>
    <row r="175" spans="4:25" x14ac:dyDescent="0.25">
      <c r="D175" s="203"/>
      <c r="E175" s="204"/>
      <c r="F175" s="204"/>
      <c r="G175" s="205"/>
      <c r="H175" s="203"/>
      <c r="I175" s="204"/>
      <c r="J175" s="205"/>
      <c r="K175" s="237"/>
      <c r="L175" s="238"/>
      <c r="M175" s="239"/>
      <c r="N175" s="212"/>
      <c r="O175" s="213"/>
      <c r="P175" s="214"/>
      <c r="Q175" s="212"/>
      <c r="R175" s="213"/>
      <c r="S175" s="214"/>
      <c r="T175" s="212"/>
      <c r="U175" s="213"/>
      <c r="V175" s="214"/>
      <c r="W175" s="212"/>
      <c r="X175" s="213"/>
      <c r="Y175" s="214"/>
    </row>
    <row r="176" spans="4:25" ht="15.75" thickBot="1" x14ac:dyDescent="0.3">
      <c r="D176" s="215"/>
      <c r="E176" s="216"/>
      <c r="F176" s="216"/>
      <c r="G176" s="217"/>
      <c r="H176" s="215"/>
      <c r="I176" s="216"/>
      <c r="J176" s="217"/>
      <c r="K176" s="240"/>
      <c r="L176" s="241"/>
      <c r="M176" s="242"/>
      <c r="N176" s="224"/>
      <c r="O176" s="225"/>
      <c r="P176" s="226"/>
      <c r="Q176" s="224"/>
      <c r="R176" s="225"/>
      <c r="S176" s="226"/>
      <c r="T176" s="224"/>
      <c r="U176" s="225"/>
      <c r="V176" s="226"/>
      <c r="W176" s="224"/>
      <c r="X176" s="225"/>
      <c r="Y176" s="226"/>
    </row>
    <row r="177" spans="4:25" x14ac:dyDescent="0.25">
      <c r="D177" s="153"/>
      <c r="E177" s="154"/>
      <c r="F177" s="154"/>
      <c r="G177" s="154"/>
      <c r="H177" s="227"/>
      <c r="I177" s="228"/>
      <c r="J177" s="229"/>
      <c r="K177" s="44" t="s">
        <v>17</v>
      </c>
      <c r="L177" s="45"/>
      <c r="M177" s="45"/>
      <c r="N177" s="230">
        <f>SUM(N129:P176)</f>
        <v>96800</v>
      </c>
      <c r="O177" s="45"/>
      <c r="P177" s="46"/>
      <c r="Q177" s="230">
        <f>SUM(Q129:S176)</f>
        <v>15488</v>
      </c>
      <c r="R177" s="45"/>
      <c r="S177" s="46"/>
      <c r="T177" s="230">
        <f>SUM(T129:V176)</f>
        <v>149800</v>
      </c>
      <c r="U177" s="45"/>
      <c r="V177" s="46"/>
      <c r="W177" s="230">
        <f>SUM(W129:Y176)</f>
        <v>37512</v>
      </c>
      <c r="X177" s="45"/>
      <c r="Y177" s="46"/>
    </row>
    <row r="178" spans="4:25" ht="15.75" thickBot="1" x14ac:dyDescent="0.3">
      <c r="D178" s="166"/>
      <c r="E178" s="167"/>
      <c r="F178" s="167"/>
      <c r="G178" s="167"/>
      <c r="H178" s="231"/>
      <c r="I178" s="232"/>
      <c r="J178" s="233"/>
      <c r="K178" s="77"/>
      <c r="L178" s="78"/>
      <c r="M178" s="78"/>
      <c r="N178" s="77"/>
      <c r="O178" s="78"/>
      <c r="P178" s="79"/>
      <c r="Q178" s="77"/>
      <c r="R178" s="78"/>
      <c r="S178" s="79"/>
      <c r="T178" s="77"/>
      <c r="U178" s="78"/>
      <c r="V178" s="79"/>
      <c r="W178" s="77"/>
      <c r="X178" s="78"/>
      <c r="Y178" s="79"/>
    </row>
  </sheetData>
  <mergeCells count="338">
    <mergeCell ref="H177:J178"/>
    <mergeCell ref="K177:M178"/>
    <mergeCell ref="N177:P178"/>
    <mergeCell ref="Q177:S178"/>
    <mergeCell ref="T177:V178"/>
    <mergeCell ref="W177:Y178"/>
    <mergeCell ref="W169:Y172"/>
    <mergeCell ref="D173:G176"/>
    <mergeCell ref="H173:J176"/>
    <mergeCell ref="K173:M176"/>
    <mergeCell ref="N173:P176"/>
    <mergeCell ref="Q173:S176"/>
    <mergeCell ref="T173:V176"/>
    <mergeCell ref="W173:Y176"/>
    <mergeCell ref="D169:G172"/>
    <mergeCell ref="H169:J172"/>
    <mergeCell ref="K169:M172"/>
    <mergeCell ref="N169:P172"/>
    <mergeCell ref="Q169:S172"/>
    <mergeCell ref="T169:V172"/>
    <mergeCell ref="W161:Y164"/>
    <mergeCell ref="D165:G168"/>
    <mergeCell ref="H165:J168"/>
    <mergeCell ref="K165:M168"/>
    <mergeCell ref="N165:P168"/>
    <mergeCell ref="Q165:S168"/>
    <mergeCell ref="T165:V168"/>
    <mergeCell ref="W165:Y168"/>
    <mergeCell ref="D161:G164"/>
    <mergeCell ref="H161:J164"/>
    <mergeCell ref="K161:M164"/>
    <mergeCell ref="N161:P164"/>
    <mergeCell ref="Q161:S164"/>
    <mergeCell ref="T161:V164"/>
    <mergeCell ref="W153:Y156"/>
    <mergeCell ref="D157:G160"/>
    <mergeCell ref="H157:J160"/>
    <mergeCell ref="K157:M160"/>
    <mergeCell ref="N157:P160"/>
    <mergeCell ref="Q157:S160"/>
    <mergeCell ref="T157:V160"/>
    <mergeCell ref="W157:Y160"/>
    <mergeCell ref="D153:G156"/>
    <mergeCell ref="H153:J156"/>
    <mergeCell ref="K153:M156"/>
    <mergeCell ref="N153:P156"/>
    <mergeCell ref="Q153:S156"/>
    <mergeCell ref="T153:V156"/>
    <mergeCell ref="W145:Y148"/>
    <mergeCell ref="D149:G152"/>
    <mergeCell ref="H149:J152"/>
    <mergeCell ref="K149:M152"/>
    <mergeCell ref="N149:P152"/>
    <mergeCell ref="Q149:S152"/>
    <mergeCell ref="T149:V152"/>
    <mergeCell ref="W149:Y152"/>
    <mergeCell ref="D145:G148"/>
    <mergeCell ref="H145:J148"/>
    <mergeCell ref="K145:M148"/>
    <mergeCell ref="N145:P148"/>
    <mergeCell ref="Q145:S148"/>
    <mergeCell ref="T145:V148"/>
    <mergeCell ref="W137:Y140"/>
    <mergeCell ref="D141:G144"/>
    <mergeCell ref="H141:J144"/>
    <mergeCell ref="K141:M144"/>
    <mergeCell ref="N141:P144"/>
    <mergeCell ref="Q141:S144"/>
    <mergeCell ref="T141:V144"/>
    <mergeCell ref="W141:Y144"/>
    <mergeCell ref="D137:G140"/>
    <mergeCell ref="H137:J140"/>
    <mergeCell ref="K137:M140"/>
    <mergeCell ref="N137:P140"/>
    <mergeCell ref="Q137:S140"/>
    <mergeCell ref="T137:V140"/>
    <mergeCell ref="W129:Y132"/>
    <mergeCell ref="D133:G136"/>
    <mergeCell ref="H133:J136"/>
    <mergeCell ref="K133:M136"/>
    <mergeCell ref="N133:P136"/>
    <mergeCell ref="Q133:S136"/>
    <mergeCell ref="T133:V136"/>
    <mergeCell ref="W133:Y136"/>
    <mergeCell ref="D129:G132"/>
    <mergeCell ref="H129:J132"/>
    <mergeCell ref="K129:M132"/>
    <mergeCell ref="N129:P132"/>
    <mergeCell ref="Q129:S132"/>
    <mergeCell ref="T129:V132"/>
    <mergeCell ref="AC119:AE120"/>
    <mergeCell ref="AF119:AH120"/>
    <mergeCell ref="D126:Y127"/>
    <mergeCell ref="D128:G128"/>
    <mergeCell ref="H128:J128"/>
    <mergeCell ref="K128:M128"/>
    <mergeCell ref="N128:P128"/>
    <mergeCell ref="Q128:S128"/>
    <mergeCell ref="T128:V128"/>
    <mergeCell ref="W128:Y128"/>
    <mergeCell ref="AC115:AE118"/>
    <mergeCell ref="AF115:AH118"/>
    <mergeCell ref="D119:G120"/>
    <mergeCell ref="H119:J120"/>
    <mergeCell ref="K119:M120"/>
    <mergeCell ref="N119:P120"/>
    <mergeCell ref="Q119:S120"/>
    <mergeCell ref="T119:V120"/>
    <mergeCell ref="W119:Y120"/>
    <mergeCell ref="Z119:AB120"/>
    <mergeCell ref="AC111:AE114"/>
    <mergeCell ref="AF111:AH114"/>
    <mergeCell ref="D115:G118"/>
    <mergeCell ref="H115:J118"/>
    <mergeCell ref="K115:M118"/>
    <mergeCell ref="N115:P118"/>
    <mergeCell ref="Q115:S118"/>
    <mergeCell ref="T115:V118"/>
    <mergeCell ref="W115:Y118"/>
    <mergeCell ref="Z115:AB118"/>
    <mergeCell ref="AC107:AE110"/>
    <mergeCell ref="AF107:AH110"/>
    <mergeCell ref="D111:G114"/>
    <mergeCell ref="H111:J114"/>
    <mergeCell ref="K111:M114"/>
    <mergeCell ref="N111:P114"/>
    <mergeCell ref="Q111:S114"/>
    <mergeCell ref="T111:V114"/>
    <mergeCell ref="W111:Y114"/>
    <mergeCell ref="Z111:AB114"/>
    <mergeCell ref="AC103:AE106"/>
    <mergeCell ref="AF103:AH106"/>
    <mergeCell ref="D107:G110"/>
    <mergeCell ref="H107:J110"/>
    <mergeCell ref="K107:M110"/>
    <mergeCell ref="N107:P110"/>
    <mergeCell ref="Q107:S110"/>
    <mergeCell ref="T107:V110"/>
    <mergeCell ref="W107:Y110"/>
    <mergeCell ref="Z107:AB110"/>
    <mergeCell ref="AC99:AE102"/>
    <mergeCell ref="AF99:AH102"/>
    <mergeCell ref="D103:G106"/>
    <mergeCell ref="H103:J106"/>
    <mergeCell ref="K103:M106"/>
    <mergeCell ref="N103:P106"/>
    <mergeCell ref="Q103:S106"/>
    <mergeCell ref="T103:V106"/>
    <mergeCell ref="W103:Y106"/>
    <mergeCell ref="Z103:AB106"/>
    <mergeCell ref="AC95:AE98"/>
    <mergeCell ref="AF95:AH98"/>
    <mergeCell ref="D99:G102"/>
    <mergeCell ref="H99:J102"/>
    <mergeCell ref="K99:M102"/>
    <mergeCell ref="N99:P102"/>
    <mergeCell ref="Q99:S102"/>
    <mergeCell ref="T99:V102"/>
    <mergeCell ref="W99:Y102"/>
    <mergeCell ref="Z99:AB102"/>
    <mergeCell ref="AC91:AE94"/>
    <mergeCell ref="AF91:AH94"/>
    <mergeCell ref="D95:G98"/>
    <mergeCell ref="H95:J98"/>
    <mergeCell ref="K95:M98"/>
    <mergeCell ref="N95:P98"/>
    <mergeCell ref="Q95:S98"/>
    <mergeCell ref="T95:V98"/>
    <mergeCell ref="W95:Y98"/>
    <mergeCell ref="Z95:AB98"/>
    <mergeCell ref="AC87:AE90"/>
    <mergeCell ref="AF87:AH90"/>
    <mergeCell ref="D91:G94"/>
    <mergeCell ref="H91:J94"/>
    <mergeCell ref="K91:M94"/>
    <mergeCell ref="N91:P94"/>
    <mergeCell ref="Q91:S94"/>
    <mergeCell ref="T91:V94"/>
    <mergeCell ref="W91:Y94"/>
    <mergeCell ref="Z91:AB94"/>
    <mergeCell ref="AC83:AE86"/>
    <mergeCell ref="AF83:AH86"/>
    <mergeCell ref="D87:G90"/>
    <mergeCell ref="H87:J90"/>
    <mergeCell ref="K87:M90"/>
    <mergeCell ref="N87:P90"/>
    <mergeCell ref="Q87:S90"/>
    <mergeCell ref="T87:V90"/>
    <mergeCell ref="W87:Y90"/>
    <mergeCell ref="Z87:AB90"/>
    <mergeCell ref="AC79:AE82"/>
    <mergeCell ref="AF79:AH82"/>
    <mergeCell ref="D83:G86"/>
    <mergeCell ref="H83:J86"/>
    <mergeCell ref="K83:M86"/>
    <mergeCell ref="N83:P86"/>
    <mergeCell ref="Q83:S86"/>
    <mergeCell ref="T83:V86"/>
    <mergeCell ref="W83:Y86"/>
    <mergeCell ref="Z83:AB86"/>
    <mergeCell ref="AC75:AE78"/>
    <mergeCell ref="AF75:AH78"/>
    <mergeCell ref="D79:G82"/>
    <mergeCell ref="H79:J82"/>
    <mergeCell ref="K79:M82"/>
    <mergeCell ref="N79:P82"/>
    <mergeCell ref="Q79:S82"/>
    <mergeCell ref="T79:V82"/>
    <mergeCell ref="W79:Y82"/>
    <mergeCell ref="Z79:AB82"/>
    <mergeCell ref="AC71:AE74"/>
    <mergeCell ref="AF71:AH74"/>
    <mergeCell ref="D75:G78"/>
    <mergeCell ref="H75:J78"/>
    <mergeCell ref="K75:M78"/>
    <mergeCell ref="N75:P78"/>
    <mergeCell ref="Q75:S78"/>
    <mergeCell ref="T75:V78"/>
    <mergeCell ref="W75:Y78"/>
    <mergeCell ref="Z75:AB78"/>
    <mergeCell ref="AC70:AE70"/>
    <mergeCell ref="AF70:AH70"/>
    <mergeCell ref="D71:G74"/>
    <mergeCell ref="H71:J74"/>
    <mergeCell ref="K71:M74"/>
    <mergeCell ref="N71:P74"/>
    <mergeCell ref="Q71:S74"/>
    <mergeCell ref="T71:V74"/>
    <mergeCell ref="W71:Y74"/>
    <mergeCell ref="Z71:AB74"/>
    <mergeCell ref="Z58:AB59"/>
    <mergeCell ref="D68:AH69"/>
    <mergeCell ref="D70:G70"/>
    <mergeCell ref="H70:J70"/>
    <mergeCell ref="K70:M70"/>
    <mergeCell ref="N70:P70"/>
    <mergeCell ref="Q70:S70"/>
    <mergeCell ref="T70:V70"/>
    <mergeCell ref="W70:Y70"/>
    <mergeCell ref="Z70:AB70"/>
    <mergeCell ref="D58:G59"/>
    <mergeCell ref="H58:J59"/>
    <mergeCell ref="K58:P59"/>
    <mergeCell ref="Q58:S59"/>
    <mergeCell ref="T58:V59"/>
    <mergeCell ref="W58:Y59"/>
    <mergeCell ref="Z50:AB53"/>
    <mergeCell ref="D54:G57"/>
    <mergeCell ref="H54:J57"/>
    <mergeCell ref="K54:P57"/>
    <mergeCell ref="Q54:S57"/>
    <mergeCell ref="T54:V57"/>
    <mergeCell ref="W54:Y57"/>
    <mergeCell ref="Z54:AB57"/>
    <mergeCell ref="D50:G53"/>
    <mergeCell ref="H50:J53"/>
    <mergeCell ref="K50:P53"/>
    <mergeCell ref="Q50:S53"/>
    <mergeCell ref="T50:V53"/>
    <mergeCell ref="W50:Y53"/>
    <mergeCell ref="Z42:AB45"/>
    <mergeCell ref="D46:G49"/>
    <mergeCell ref="H46:J49"/>
    <mergeCell ref="K46:P49"/>
    <mergeCell ref="Q46:S49"/>
    <mergeCell ref="T46:V49"/>
    <mergeCell ref="W46:Y49"/>
    <mergeCell ref="Z46:AB49"/>
    <mergeCell ref="D42:G45"/>
    <mergeCell ref="H42:J45"/>
    <mergeCell ref="K42:P45"/>
    <mergeCell ref="Q42:S45"/>
    <mergeCell ref="T42:V45"/>
    <mergeCell ref="W42:Y45"/>
    <mergeCell ref="Z34:AB37"/>
    <mergeCell ref="D38:G41"/>
    <mergeCell ref="H38:J41"/>
    <mergeCell ref="K38:P41"/>
    <mergeCell ref="Q38:S41"/>
    <mergeCell ref="T38:V41"/>
    <mergeCell ref="W38:Y41"/>
    <mergeCell ref="Z38:AB41"/>
    <mergeCell ref="D34:G37"/>
    <mergeCell ref="H34:J37"/>
    <mergeCell ref="K34:P37"/>
    <mergeCell ref="Q34:S37"/>
    <mergeCell ref="T34:V37"/>
    <mergeCell ref="W34:Y37"/>
    <mergeCell ref="Z26:AB29"/>
    <mergeCell ref="D30:G33"/>
    <mergeCell ref="H30:J33"/>
    <mergeCell ref="K30:P33"/>
    <mergeCell ref="Q30:S33"/>
    <mergeCell ref="T30:V33"/>
    <mergeCell ref="W30:Y33"/>
    <mergeCell ref="Z30:AB33"/>
    <mergeCell ref="D26:G29"/>
    <mergeCell ref="H26:J29"/>
    <mergeCell ref="K26:P29"/>
    <mergeCell ref="Q26:S29"/>
    <mergeCell ref="T26:V29"/>
    <mergeCell ref="W26:Y29"/>
    <mergeCell ref="Z18:AB21"/>
    <mergeCell ref="D22:G25"/>
    <mergeCell ref="H22:J25"/>
    <mergeCell ref="K22:P25"/>
    <mergeCell ref="Q22:S25"/>
    <mergeCell ref="T22:V25"/>
    <mergeCell ref="W22:Y25"/>
    <mergeCell ref="Z22:AB25"/>
    <mergeCell ref="D18:G21"/>
    <mergeCell ref="H18:J21"/>
    <mergeCell ref="K18:P21"/>
    <mergeCell ref="Q18:S21"/>
    <mergeCell ref="T18:V21"/>
    <mergeCell ref="W18:Y21"/>
    <mergeCell ref="Z10:AB13"/>
    <mergeCell ref="D14:G17"/>
    <mergeCell ref="H14:J17"/>
    <mergeCell ref="K14:P17"/>
    <mergeCell ref="Q14:S17"/>
    <mergeCell ref="T14:V17"/>
    <mergeCell ref="W14:Y17"/>
    <mergeCell ref="Z14:AB17"/>
    <mergeCell ref="D10:G13"/>
    <mergeCell ref="H10:J13"/>
    <mergeCell ref="K10:P13"/>
    <mergeCell ref="Q10:S13"/>
    <mergeCell ref="T10:V13"/>
    <mergeCell ref="W10:Y13"/>
    <mergeCell ref="D7:AB8"/>
    <mergeCell ref="D9:G9"/>
    <mergeCell ref="H9:J9"/>
    <mergeCell ref="K9:P9"/>
    <mergeCell ref="Q9:S9"/>
    <mergeCell ref="T9:V9"/>
    <mergeCell ref="W9:Y9"/>
    <mergeCell ref="Z9:A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COTIZACION</vt:lpstr>
      <vt:lpstr>COTIZACION ACTIVIDAD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2022-11-12T20:03:56Z</dcterms:created>
  <dcterms:modified xsi:type="dcterms:W3CDTF">2022-11-12T20:06:37Z</dcterms:modified>
</cp:coreProperties>
</file>