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Videos\"/>
    </mc:Choice>
  </mc:AlternateContent>
  <xr:revisionPtr revIDLastSave="0" documentId="8_{F2331744-FBDA-4E21-AE45-42E1E6DC3BAD}" xr6:coauthVersionLast="47" xr6:coauthVersionMax="47" xr10:uidLastSave="{00000000-0000-0000-0000-000000000000}"/>
  <bookViews>
    <workbookView xWindow="-110" yWindow="-110" windowWidth="19420" windowHeight="11020" xr2:uid="{A97DB156-966D-4C86-AFB8-0025D6966574}"/>
  </bookViews>
  <sheets>
    <sheet name="Dashboard_Pk Food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9" i="1" l="1"/>
  <c r="N58" i="1"/>
  <c r="N57" i="1"/>
  <c r="N56" i="1"/>
  <c r="N55" i="1"/>
  <c r="E55" i="1"/>
  <c r="F55" i="1" s="1"/>
  <c r="D55" i="1"/>
  <c r="G55" i="1" s="1"/>
  <c r="N54" i="1"/>
  <c r="E54" i="1"/>
  <c r="F54" i="1" s="1"/>
  <c r="D54" i="1"/>
  <c r="G54" i="1" s="1"/>
  <c r="N53" i="1"/>
  <c r="E53" i="1"/>
  <c r="D53" i="1"/>
  <c r="N52" i="1"/>
  <c r="E52" i="1"/>
  <c r="D52" i="1"/>
  <c r="G52" i="1" s="1"/>
  <c r="N51" i="1"/>
  <c r="E51" i="1"/>
  <c r="F53" i="1" s="1"/>
  <c r="D51" i="1"/>
  <c r="G51" i="1" s="1"/>
  <c r="G47" i="1"/>
  <c r="F47" i="1"/>
  <c r="E47" i="1"/>
  <c r="H47" i="1" s="1"/>
  <c r="D47" i="1"/>
  <c r="G46" i="1"/>
  <c r="F46" i="1"/>
  <c r="E46" i="1"/>
  <c r="H46" i="1" s="1"/>
  <c r="D46" i="1"/>
  <c r="G45" i="1"/>
  <c r="F45" i="1"/>
  <c r="E45" i="1"/>
  <c r="D45" i="1"/>
  <c r="H45" i="1" s="1"/>
  <c r="G44" i="1"/>
  <c r="F44" i="1"/>
  <c r="E44" i="1"/>
  <c r="H44" i="1" s="1"/>
  <c r="D44" i="1"/>
  <c r="G43" i="1"/>
  <c r="F43" i="1"/>
  <c r="E43" i="1"/>
  <c r="H43" i="1" s="1"/>
  <c r="D43" i="1"/>
  <c r="G42" i="1"/>
  <c r="F42" i="1"/>
  <c r="E42" i="1"/>
  <c r="D42" i="1"/>
  <c r="H42" i="1" s="1"/>
  <c r="M41" i="1"/>
  <c r="N41" i="1" s="1"/>
  <c r="G41" i="1"/>
  <c r="F41" i="1"/>
  <c r="E41" i="1"/>
  <c r="H41" i="1" s="1"/>
  <c r="D41" i="1"/>
  <c r="N40" i="1"/>
  <c r="M40" i="1"/>
  <c r="G40" i="1"/>
  <c r="F40" i="1"/>
  <c r="E40" i="1"/>
  <c r="H40" i="1" s="1"/>
  <c r="D40" i="1"/>
  <c r="M39" i="1"/>
  <c r="N39" i="1" s="1"/>
  <c r="G39" i="1"/>
  <c r="F39" i="1"/>
  <c r="E39" i="1"/>
  <c r="H39" i="1" s="1"/>
  <c r="D39" i="1"/>
  <c r="N38" i="1"/>
  <c r="M38" i="1"/>
  <c r="G38" i="1"/>
  <c r="F38" i="1"/>
  <c r="E38" i="1"/>
  <c r="D38" i="1"/>
  <c r="H38" i="1" s="1"/>
  <c r="M37" i="1"/>
  <c r="N37" i="1" s="1"/>
  <c r="G37" i="1"/>
  <c r="F37" i="1"/>
  <c r="E37" i="1"/>
  <c r="H37" i="1" s="1"/>
  <c r="D37" i="1"/>
  <c r="N36" i="1"/>
  <c r="M36" i="1"/>
  <c r="G36" i="1"/>
  <c r="F36" i="1"/>
  <c r="E36" i="1"/>
  <c r="D36" i="1"/>
  <c r="H36" i="1" s="1"/>
  <c r="M35" i="1"/>
  <c r="N35" i="1" s="1"/>
  <c r="G35" i="1"/>
  <c r="F35" i="1"/>
  <c r="E35" i="1"/>
  <c r="H35" i="1" s="1"/>
  <c r="D35" i="1"/>
  <c r="N34" i="1"/>
  <c r="M34" i="1"/>
  <c r="G34" i="1"/>
  <c r="F34" i="1"/>
  <c r="E34" i="1"/>
  <c r="D34" i="1"/>
  <c r="H34" i="1" s="1"/>
  <c r="M33" i="1"/>
  <c r="N33" i="1" s="1"/>
  <c r="G33" i="1"/>
  <c r="F33" i="1"/>
  <c r="E33" i="1"/>
  <c r="H33" i="1" s="1"/>
  <c r="D33" i="1"/>
  <c r="N28" i="1"/>
  <c r="M28" i="1"/>
  <c r="L28" i="1"/>
  <c r="K28" i="1"/>
  <c r="J28" i="1"/>
  <c r="I28" i="1"/>
  <c r="H28" i="1"/>
  <c r="G28" i="1"/>
  <c r="F28" i="1"/>
  <c r="E28" i="1"/>
  <c r="D28" i="1"/>
  <c r="C28" i="1"/>
  <c r="N27" i="1"/>
  <c r="M27" i="1"/>
  <c r="N29" i="1" s="1"/>
  <c r="L27" i="1"/>
  <c r="M29" i="1" s="1"/>
  <c r="K27" i="1"/>
  <c r="L29" i="1" s="1"/>
  <c r="J27" i="1"/>
  <c r="K29" i="1" s="1"/>
  <c r="I27" i="1"/>
  <c r="J29" i="1" s="1"/>
  <c r="H27" i="1"/>
  <c r="I29" i="1" s="1"/>
  <c r="G27" i="1"/>
  <c r="H29" i="1" s="1"/>
  <c r="F27" i="1"/>
  <c r="G29" i="1" s="1"/>
  <c r="E27" i="1"/>
  <c r="F29" i="1" s="1"/>
  <c r="D27" i="1"/>
  <c r="E29" i="1" s="1"/>
  <c r="C27" i="1"/>
  <c r="D29" i="1" s="1"/>
  <c r="G22" i="1"/>
  <c r="F22" i="1"/>
  <c r="D22" i="1"/>
  <c r="E22" i="1" s="1"/>
  <c r="N21" i="1"/>
  <c r="M21" i="1"/>
  <c r="L21" i="1"/>
  <c r="K21" i="1"/>
  <c r="O21" i="1" s="1"/>
  <c r="G21" i="1"/>
  <c r="F21" i="1"/>
  <c r="D21" i="1"/>
  <c r="H21" i="1" s="1"/>
  <c r="N20" i="1"/>
  <c r="M20" i="1"/>
  <c r="L20" i="1"/>
  <c r="K20" i="1"/>
  <c r="O20" i="1" s="1"/>
  <c r="G20" i="1"/>
  <c r="F20" i="1"/>
  <c r="D20" i="1"/>
  <c r="E20" i="1" s="1"/>
  <c r="N19" i="1"/>
  <c r="M19" i="1"/>
  <c r="L19" i="1"/>
  <c r="K19" i="1"/>
  <c r="O19" i="1" s="1"/>
  <c r="G19" i="1"/>
  <c r="F19" i="1"/>
  <c r="D19" i="1"/>
  <c r="H19" i="1" s="1"/>
  <c r="N18" i="1"/>
  <c r="M18" i="1"/>
  <c r="L18" i="1"/>
  <c r="K18" i="1"/>
  <c r="O18" i="1" s="1"/>
  <c r="G18" i="1"/>
  <c r="F18" i="1"/>
  <c r="D18" i="1"/>
  <c r="H18" i="1" s="1"/>
  <c r="N17" i="1"/>
  <c r="M17" i="1"/>
  <c r="L17" i="1"/>
  <c r="K17" i="1"/>
  <c r="O17" i="1" s="1"/>
  <c r="G17" i="1"/>
  <c r="F17" i="1"/>
  <c r="D17" i="1"/>
  <c r="H17" i="1" s="1"/>
  <c r="N16" i="1"/>
  <c r="M16" i="1"/>
  <c r="L16" i="1"/>
  <c r="K16" i="1"/>
  <c r="O16" i="1" s="1"/>
  <c r="G16" i="1"/>
  <c r="F16" i="1"/>
  <c r="D16" i="1"/>
  <c r="E16" i="1" s="1"/>
  <c r="N15" i="1"/>
  <c r="M15" i="1"/>
  <c r="L15" i="1"/>
  <c r="K15" i="1"/>
  <c r="O15" i="1" s="1"/>
  <c r="G15" i="1"/>
  <c r="F15" i="1"/>
  <c r="D15" i="1"/>
  <c r="E15" i="1" s="1"/>
  <c r="N14" i="1"/>
  <c r="M14" i="1"/>
  <c r="L14" i="1"/>
  <c r="K14" i="1"/>
  <c r="O14" i="1" s="1"/>
  <c r="G14" i="1"/>
  <c r="F14" i="1"/>
  <c r="D14" i="1"/>
  <c r="H14" i="1" s="1"/>
  <c r="N13" i="1"/>
  <c r="M13" i="1"/>
  <c r="L13" i="1"/>
  <c r="K13" i="1"/>
  <c r="O13" i="1" s="1"/>
  <c r="G13" i="1"/>
  <c r="F13" i="1"/>
  <c r="D13" i="1"/>
  <c r="E21" i="1" s="1"/>
  <c r="N8" i="1"/>
  <c r="G8" i="1"/>
  <c r="E8" i="1"/>
  <c r="C8" i="1"/>
  <c r="H16" i="1" l="1"/>
  <c r="H20" i="1"/>
  <c r="H22" i="1"/>
  <c r="G53" i="1"/>
  <c r="E14" i="1"/>
  <c r="D23" i="1"/>
  <c r="F51" i="1"/>
  <c r="E18" i="1"/>
  <c r="F52" i="1"/>
  <c r="H13" i="1"/>
  <c r="H15" i="1"/>
  <c r="E13" i="1"/>
  <c r="E17" i="1"/>
  <c r="E19" i="1"/>
  <c r="E23" i="1" l="1"/>
</calcChain>
</file>

<file path=xl/sharedStrings.xml><?xml version="1.0" encoding="utf-8"?>
<sst xmlns="http://schemas.openxmlformats.org/spreadsheetml/2006/main" count="137" uniqueCount="107">
  <si>
    <t>🇵🇰  PK FOODS PRICE INTELLIGENCE DASHBOARD  |  2025</t>
  </si>
  <si>
    <t>Real-Time Analysis  |  10 Cities  |  35 Food Items  |  1,100 Records  |  Source: Pakistan_Food_Prices_Cleaned</t>
  </si>
  <si>
    <t>📦 TOTAL RECORDS</t>
  </si>
  <si>
    <t>💰 TOTAL REVENUE (PKR)</t>
  </si>
  <si>
    <t>📈 AVG PRICE / KG</t>
  </si>
  <si>
    <t>🏙️ TOP REVENUE CITY</t>
  </si>
  <si>
    <t>🏷️ MOST EXPENSIVE ITEM</t>
  </si>
  <si>
    <t>📊 PRICE ABOVE AVG %</t>
  </si>
  <si>
    <t>Hyderabad</t>
  </si>
  <si>
    <t>Fish (Pomfret)</t>
  </si>
  <si>
    <t>Transactions logged</t>
  </si>
  <si>
    <t>Aggregate market value</t>
  </si>
  <si>
    <t>Across all items &amp; cities</t>
  </si>
  <si>
    <t>PKR 1,608,801</t>
  </si>
  <si>
    <t>Avg PKR 1,113/kg</t>
  </si>
  <si>
    <t>Items priced above national avg</t>
  </si>
  <si>
    <t xml:space="preserve">  REVENUE BY CITY (PKR)</t>
  </si>
  <si>
    <t xml:space="preserve">  AVG PRICE BY CATEGORY (PKR/KG)</t>
  </si>
  <si>
    <t>City</t>
  </si>
  <si>
    <t>Total Revenue</t>
  </si>
  <si>
    <t>% Share</t>
  </si>
  <si>
    <t>Avg Price/Kg</t>
  </si>
  <si>
    <t>Records</t>
  </si>
  <si>
    <t>Status</t>
  </si>
  <si>
    <t>Category</t>
  </si>
  <si>
    <t>Max Price</t>
  </si>
  <si>
    <t>Min Price</t>
  </si>
  <si>
    <t>Rank</t>
  </si>
  <si>
    <t>Faisalabad</t>
  </si>
  <si>
    <t>Beverage</t>
  </si>
  <si>
    <t>Condiment</t>
  </si>
  <si>
    <t>Islamabad</t>
  </si>
  <si>
    <t>Dairy</t>
  </si>
  <si>
    <t>Karachi</t>
  </si>
  <si>
    <t>Fruit</t>
  </si>
  <si>
    <t>Lahore</t>
  </si>
  <si>
    <t>Grain</t>
  </si>
  <si>
    <t>Multan</t>
  </si>
  <si>
    <t>Meat</t>
  </si>
  <si>
    <t>Peshawar</t>
  </si>
  <si>
    <t>Oil</t>
  </si>
  <si>
    <t>Quetta</t>
  </si>
  <si>
    <t>Pulses</t>
  </si>
  <si>
    <t>Rawalpindi</t>
  </si>
  <si>
    <t>Vegetable</t>
  </si>
  <si>
    <t>Sialkot</t>
  </si>
  <si>
    <t>TOTAL</t>
  </si>
  <si>
    <t xml:space="preserve">  MONTHLY REVENUE TREND (PKR)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</si>
  <si>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</si>
  <si>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</si>
  <si>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</si>
  <si>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</si>
  <si>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</si>
  <si>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</si>
  <si>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</si>
  <si>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</si>
  <si>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</si>
  <si>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</si>
  <si>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</si>
  <si>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</si>
  <si>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</si>
  <si>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 xml:space="preserve">  ITEM PRICE REVIEW — TOP 15 ITEMS</t>
  </si>
  <si>
    <t xml:space="preserve">  GAP ANALYSIS: MEDIAN vs AVERAGE</t>
  </si>
  <si>
    <t>Item</t>
  </si>
  <si>
    <t>Median Price</t>
  </si>
  <si>
    <t>Avg Price</t>
  </si>
  <si>
    <t>Std Dev</t>
  </si>
  <si>
    <t>Z-Score</t>
  </si>
  <si>
    <t>Trend</t>
  </si>
  <si>
    <t>Median</t>
  </si>
  <si>
    <t>Average</t>
  </si>
  <si>
    <t>Gap %</t>
  </si>
  <si>
    <t>Interpretation</t>
  </si>
  <si>
    <t>Apple</t>
  </si>
  <si>
    <t>Banana</t>
  </si>
  <si>
    <t>Beef (Local)</t>
  </si>
  <si>
    <t>Carrot</t>
  </si>
  <si>
    <t>Cheese (Local)</t>
  </si>
  <si>
    <t>Chicken (Whole)</t>
  </si>
  <si>
    <t>Chicken Breast</t>
  </si>
  <si>
    <t>Chickpeas</t>
  </si>
  <si>
    <t>Cooking Oil (Sunflower)</t>
  </si>
  <si>
    <t>Eggplant</t>
  </si>
  <si>
    <t>Fish (Rohu)</t>
  </si>
  <si>
    <t>Flour (Atta)</t>
  </si>
  <si>
    <t>Ghee</t>
  </si>
  <si>
    <t>Grapes</t>
  </si>
  <si>
    <t xml:space="preserve">  DATA SOURCE PERFORMANCE</t>
  </si>
  <si>
    <t xml:space="preserve">  PRICE VOLATILITY BY CITY</t>
  </si>
  <si>
    <t>Source</t>
  </si>
  <si>
    <t>Stability Index</t>
  </si>
  <si>
    <t>Risk Level</t>
  </si>
  <si>
    <t>Local Market Survey</t>
  </si>
  <si>
    <t>Municipal Report</t>
  </si>
  <si>
    <t>Online Retailer</t>
  </si>
  <si>
    <t>Retailer Listing</t>
  </si>
  <si>
    <t>Wholesale Market</t>
  </si>
  <si>
    <t xml:space="preserve">  📋 KEY ANALYST INSIGHTS</t>
  </si>
  <si>
    <t>🏆 Top Revenue City: Hyderabad leads with PKR 1.61M — 12% of national total.</t>
  </si>
  <si>
    <t>⚠️ Most Volatile City: Peshawar shows highest price instability (Stability Index: 0.12).</t>
  </si>
  <si>
    <t>📈 Price Spike Month: June records highest avg price — seasonal demand peak.</t>
  </si>
  <si>
    <t>🔴 Highest Category: Beverage avg PKR 912/kg — driven by tea &amp; dairy drinks.</t>
  </si>
  <si>
    <t>✅ Stable Market: Karachi lowest volatility (0.014) — most reliable pricing.</t>
  </si>
  <si>
    <t>⬇ Cheapest Category: Vegetables avg PKR 95/kg — best affordability score.</t>
  </si>
  <si>
    <t>📊 Data Quality: Zero null values across 1,100 records — clean dataset.</t>
  </si>
  <si>
    <t>🎯 Analyst Note: Z-Scores near 0 across items suggest normal price distribution.</t>
  </si>
  <si>
    <t>Dashboard built by Innocent Watsala  |  Data: Pakistan Food Prices 2025  |  Tool: Excel + Python (openpyxl)  |  Status: ✅ Zero Formula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</si>
</sst>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0.000"/>
    <numFmt numFmtId="167" formatCode="0.0000"/>
  </numFmts>
  <fonts count="19" x14ac:knownFonts="1">
    <font>
      <sz val="11"/>
      <color theme="1"/>
      <name val="Calibri"/>
      <family val="2"/>
    </font>
    <font>
      <b/>
      <sz val="18"/>
      <color rgb="FFFFFFFF"/>
      <name val="Arial"/>
      <family val="2"/>
    </font>
    <font>
      <i/>
      <sz val="9"/>
      <color rgb="FF00C9A7"/>
      <name val="Arial"/>
      <family val="2"/>
    </font>
    <font>
      <b/>
      <sz val="8"/>
      <color rgb="FFA0AEC0"/>
      <name val="Arial"/>
      <family val="2"/>
    </font>
    <font>
      <b/>
      <sz val="18"/>
      <color rgb="FF00C9A7"/>
      <name val="Arial"/>
      <family val="2"/>
    </font>
    <font>
      <b/>
      <sz val="18"/>
      <color rgb="FFF4A261"/>
      <name val="Arial"/>
      <family val="2"/>
    </font>
    <font>
      <b/>
      <sz val="18"/>
      <color rgb="FF457B9D"/>
      <name val="Arial"/>
      <family val="2"/>
    </font>
    <font>
      <b/>
      <sz val="18"/>
      <color rgb="FFE63946"/>
      <name val="Arial"/>
      <family val="2"/>
    </font>
    <font>
      <i/>
      <sz val="8"/>
      <color rgb="FFA0AEC0"/>
      <name val="Arial"/>
      <family val="2"/>
    </font>
    <font>
      <b/>
      <sz val="10"/>
      <color rgb="FF00C9A7"/>
      <name val="Arial"/>
      <family val="2"/>
    </font>
    <font>
      <b/>
      <sz val="9"/>
      <color rgb="FFFFFFFF"/>
      <name val="Arial"/>
      <family val="2"/>
    </font>
    <font>
      <sz val="9"/>
      <color rgb="FF1A2332"/>
      <name val="Arial"/>
      <family val="2"/>
    </font>
    <font>
      <sz val="9"/>
      <name val="Arial"/>
      <family val="2"/>
    </font>
    <font>
      <b/>
      <sz val="8"/>
      <color rgb="FFFFFFFF"/>
      <name val="Arial"/>
      <family val="2"/>
    </font>
    <font>
      <sz val="8"/>
      <color rgb="FF1A2332"/>
      <name val="Arial"/>
      <family val="2"/>
    </font>
    <font>
      <sz val="8"/>
      <name val="Arial"/>
      <family val="2"/>
    </font>
    <font>
      <b/>
      <sz val="11"/>
      <color rgb="FF00C9A7"/>
      <name val="Arial"/>
      <family val="2"/>
    </font>
    <font>
      <sz val="8"/>
      <color rgb="FFC9D6E3"/>
      <name val="Arial"/>
      <family val="2"/>
    </font>
    <font>
      <i/>
      <sz val="8"/>
      <color rgb="FF607B9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rgb="FF243447"/>
      </patternFill>
    </fill>
    <fill>
      <patternFill patternType="solid">
        <fgColor rgb="FF243447"/>
        <bgColor rgb="FF1D3557"/>
      </patternFill>
    </fill>
    <fill>
      <patternFill patternType="solid">
        <fgColor rgb="FF1D3557"/>
        <bgColor rgb="FF243447"/>
      </patternFill>
    </fill>
    <fill>
      <patternFill patternType="solid">
        <fgColor rgb="FFFFFFFF"/>
        <bgColor rgb="FFFFF9F0"/>
      </patternFill>
    </fill>
    <fill>
      <patternFill patternType="solid">
        <fgColor rgb="FFEAF4FB"/>
        <bgColor rgb="FFF0F8FF"/>
      </patternFill>
    </fill>
    <fill>
      <patternFill patternType="solid">
        <fgColor rgb="FFF0F8FF"/>
        <bgColor rgb="FFEAF4FB"/>
      </patternFill>
    </fill>
    <fill>
      <patternFill patternType="solid">
        <fgColor rgb="FFFFF9F0"/>
        <bgColor rgb="FFFFFFFF"/>
      </patternFill>
    </fill>
    <fill>
      <patternFill patternType="solid">
        <fgColor rgb="FF1A2332"/>
        <bgColor rgb="FF243447"/>
      </patternFill>
    </fill>
  </fills>
  <borders count="2">
    <border>
      <left/>
      <right/>
      <top/>
      <bottom/>
      <diagonal/>
    </border>
    <border>
      <left style="thin">
        <color rgb="FF1A2332"/>
      </left>
      <right style="thin">
        <color rgb="FF1A2332"/>
      </right>
      <top style="thin">
        <color rgb="FF1A2332"/>
      </top>
      <bottom style="thin">
        <color rgb="FF1A2332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3" fontId="7" fillId="3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3" fontId="11" fillId="5" borderId="0" xfId="0" applyNumberFormat="1" applyFont="1" applyFill="1" applyAlignment="1">
      <alignment horizontal="center" vertical="center"/>
    </xf>
    <xf numFmtId="164" fontId="11" fillId="5" borderId="0" xfId="0" applyNumberFormat="1" applyFont="1" applyFill="1" applyAlignment="1">
      <alignment horizontal="center" vertical="center"/>
    </xf>
    <xf numFmtId="165" fontId="11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65" fontId="12" fillId="5" borderId="0" xfId="0" applyNumberFormat="1" applyFont="1" applyFill="1" applyAlignment="1">
      <alignment horizontal="center" vertical="center"/>
    </xf>
    <xf numFmtId="165" fontId="12" fillId="5" borderId="0" xfId="0" applyNumberFormat="1" applyFont="1" applyFill="1" applyAlignment="1">
      <alignment horizontal="center"/>
    </xf>
    <xf numFmtId="0" fontId="12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/>
    </xf>
    <xf numFmtId="3" fontId="11" fillId="6" borderId="0" xfId="0" applyNumberFormat="1" applyFont="1" applyFill="1" applyAlignment="1">
      <alignment horizontal="center" vertical="center"/>
    </xf>
    <xf numFmtId="164" fontId="11" fillId="6" borderId="0" xfId="0" applyNumberFormat="1" applyFont="1" applyFill="1" applyAlignment="1">
      <alignment horizontal="center" vertical="center"/>
    </xf>
    <xf numFmtId="165" fontId="11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65" fontId="12" fillId="6" borderId="0" xfId="0" applyNumberFormat="1" applyFont="1" applyFill="1" applyAlignment="1">
      <alignment horizontal="center" vertical="center"/>
    </xf>
    <xf numFmtId="165" fontId="12" fillId="6" borderId="0" xfId="0" applyNumberFormat="1" applyFont="1" applyFill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3" fontId="10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0" fillId="4" borderId="0" xfId="0" applyFill="1"/>
    <xf numFmtId="0" fontId="13" fillId="4" borderId="0" xfId="0" applyFont="1" applyFill="1" applyAlignment="1">
      <alignment horizontal="center" vertical="center"/>
    </xf>
    <xf numFmtId="165" fontId="11" fillId="7" borderId="0" xfId="0" applyNumberFormat="1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164" fontId="11" fillId="8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165" fontId="15" fillId="5" borderId="0" xfId="0" applyNumberFormat="1" applyFont="1" applyFill="1" applyAlignment="1">
      <alignment horizontal="center" vertical="center"/>
    </xf>
    <xf numFmtId="166" fontId="15" fillId="5" borderId="0" xfId="0" applyNumberFormat="1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64" fontId="15" fillId="5" borderId="0" xfId="0" applyNumberFormat="1" applyFont="1" applyFill="1" applyAlignment="1">
      <alignment horizontal="center" vertical="center"/>
    </xf>
    <xf numFmtId="0" fontId="0" fillId="5" borderId="0" xfId="0" applyFill="1"/>
    <xf numFmtId="0" fontId="14" fillId="6" borderId="0" xfId="0" applyFont="1" applyFill="1" applyAlignment="1">
      <alignment horizontal="left" vertical="center"/>
    </xf>
    <xf numFmtId="165" fontId="15" fillId="6" borderId="0" xfId="0" applyNumberFormat="1" applyFont="1" applyFill="1" applyAlignment="1">
      <alignment horizontal="center" vertical="center"/>
    </xf>
    <xf numFmtId="166" fontId="15" fillId="6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64" fontId="15" fillId="6" borderId="0" xfId="0" applyNumberFormat="1" applyFont="1" applyFill="1" applyAlignment="1">
      <alignment horizontal="center" vertical="center"/>
    </xf>
    <xf numFmtId="167" fontId="15" fillId="5" borderId="0" xfId="0" applyNumberFormat="1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167" fontId="15" fillId="6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vertical="center"/>
    </xf>
    <xf numFmtId="0" fontId="16" fillId="9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 wrapText="1"/>
    </xf>
    <xf numFmtId="0" fontId="18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allwavingflags.blogspot.com/2018/06/flag-of-pakistan.htm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43517</xdr:rowOff>
    </xdr:from>
    <xdr:to>
      <xdr:col>2</xdr:col>
      <xdr:colOff>850900</xdr:colOff>
      <xdr:row>4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8A9699-CF5C-445C-A49C-BDAC852B6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28650" y="43517"/>
          <a:ext cx="1339850" cy="8327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9e529ce39e36f3d/Documents/DATASET%20PROJECTS%2025-26/PK_FOODS_DASHBOARD_2025.xlsx" TargetMode="External"/><Relationship Id="rId1" Type="http://schemas.openxmlformats.org/officeDocument/2006/relationships/externalLinkPath" Target="https://d.docs.live.net/d9e529ce39e36f3d/Documents/DATASET%20PROJECTS%2025-26/PK_FOODS_DASHBOARD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akistan_Food_Prices_Cleaned"/>
      <sheetName val="Source_Market_Survey"/>
      <sheetName val="Price_Volatility"/>
      <sheetName val="Price_Level"/>
      <sheetName val="City Performance"/>
      <sheetName val="Price Per Kg Review"/>
      <sheetName val="Gap Analysis"/>
      <sheetName val="KPI SUMMARY"/>
      <sheetName val="CHART_DATA"/>
    </sheetNames>
    <sheetDataSet>
      <sheetData sheetId="0"/>
      <sheetData sheetId="1">
        <row r="1">
          <cell r="B1" t="str">
            <v>Item</v>
          </cell>
          <cell r="C1" t="str">
            <v>Category</v>
          </cell>
          <cell r="D1" t="str">
            <v>City</v>
          </cell>
          <cell r="E1" t="str">
            <v>Price_per_Kg</v>
          </cell>
          <cell r="F1" t="str">
            <v>Month</v>
          </cell>
          <cell r="G1" t="str">
            <v>Source</v>
          </cell>
          <cell r="I1" t="str">
            <v>National avg Price per Item</v>
          </cell>
          <cell r="L1" t="str">
            <v>Revenue</v>
          </cell>
          <cell r="M1" t="str">
            <v>Std.Dev</v>
          </cell>
          <cell r="N1" t="str">
            <v>Z_Score</v>
          </cell>
        </row>
        <row r="2">
          <cell r="A2">
            <v>2</v>
          </cell>
          <cell r="B2" t="str">
            <v>Milk</v>
          </cell>
          <cell r="C2" t="str">
            <v>Dairy</v>
          </cell>
          <cell r="D2" t="str">
            <v>Lahore</v>
          </cell>
          <cell r="E2">
            <v>188.93</v>
          </cell>
          <cell r="F2" t="str">
            <v>June</v>
          </cell>
          <cell r="G2" t="str">
            <v>Wholesale Market</v>
          </cell>
          <cell r="H2" t="str">
            <v>Low Averg</v>
          </cell>
          <cell r="I2">
            <v>206.78702702702708</v>
          </cell>
          <cell r="L2">
            <v>6990.41</v>
          </cell>
          <cell r="M2">
            <v>347.367617402473</v>
          </cell>
          <cell r="N2">
            <v>-5.140671188799173E-2</v>
          </cell>
        </row>
        <row r="3">
          <cell r="A3">
            <v>3</v>
          </cell>
          <cell r="B3" t="str">
            <v>Beef (Local)</v>
          </cell>
          <cell r="C3" t="str">
            <v>Meat</v>
          </cell>
          <cell r="D3" t="str">
            <v>Sialkot</v>
          </cell>
          <cell r="E3">
            <v>866.6</v>
          </cell>
          <cell r="F3" t="str">
            <v>April</v>
          </cell>
          <cell r="G3" t="str">
            <v>Wholesale Market</v>
          </cell>
          <cell r="H3" t="str">
            <v>Above Averg</v>
          </cell>
          <cell r="I3">
            <v>920.12567567567555</v>
          </cell>
          <cell r="L3">
            <v>32064.2</v>
          </cell>
          <cell r="M3">
            <v>347.48188451693801</v>
          </cell>
          <cell r="N3">
            <v>-0.15403875154552529</v>
          </cell>
        </row>
        <row r="4">
          <cell r="A4">
            <v>4</v>
          </cell>
          <cell r="B4" t="str">
            <v>Mango</v>
          </cell>
          <cell r="C4" t="str">
            <v>Fruit</v>
          </cell>
          <cell r="D4" t="str">
            <v>Karachi</v>
          </cell>
          <cell r="E4">
            <v>243.67</v>
          </cell>
          <cell r="F4" t="str">
            <v>October</v>
          </cell>
          <cell r="G4" t="str">
            <v>Municipal Report</v>
          </cell>
          <cell r="H4" t="str">
            <v>Low Averg</v>
          </cell>
          <cell r="I4">
            <v>257.40029411764709</v>
          </cell>
          <cell r="L4">
            <v>8284.7799999999988</v>
          </cell>
          <cell r="M4">
            <v>347.31905691948799</v>
          </cell>
          <cell r="N4">
            <v>-3.9532222157420874E-2</v>
          </cell>
        </row>
        <row r="5">
          <cell r="A5">
            <v>5</v>
          </cell>
          <cell r="B5" t="str">
            <v>Flour (Atta)</v>
          </cell>
          <cell r="C5" t="str">
            <v>Grain</v>
          </cell>
          <cell r="D5" t="str">
            <v>Quetta</v>
          </cell>
          <cell r="E5">
            <v>121.4</v>
          </cell>
          <cell r="F5" t="str">
            <v>June</v>
          </cell>
          <cell r="G5" t="str">
            <v>Retailer Listing</v>
          </cell>
          <cell r="H5" t="str">
            <v>Low Averg</v>
          </cell>
          <cell r="I5">
            <v>113.26108695652174</v>
          </cell>
          <cell r="L5">
            <v>5584.4000000000005</v>
          </cell>
          <cell r="M5">
            <v>347.45597832769198</v>
          </cell>
          <cell r="N5">
            <v>2.3424299914627786E-2</v>
          </cell>
        </row>
        <row r="6">
          <cell r="A6">
            <v>6</v>
          </cell>
          <cell r="B6" t="str">
            <v>Tomato</v>
          </cell>
          <cell r="C6" t="str">
            <v>Vegetable</v>
          </cell>
          <cell r="D6" t="str">
            <v>Karachi</v>
          </cell>
          <cell r="E6">
            <v>127.83</v>
          </cell>
          <cell r="F6" t="str">
            <v>June</v>
          </cell>
          <cell r="G6" t="str">
            <v>Retailer Listing</v>
          </cell>
          <cell r="H6" t="str">
            <v>Low Averg</v>
          </cell>
          <cell r="I6">
            <v>123.43305555555558</v>
          </cell>
          <cell r="L6">
            <v>4601.88</v>
          </cell>
          <cell r="M6">
            <v>347.53223801553702</v>
          </cell>
          <cell r="N6">
            <v>1.2651903804814338E-2</v>
          </cell>
        </row>
        <row r="7">
          <cell r="A7">
            <v>7</v>
          </cell>
          <cell r="B7" t="str">
            <v>Fish (Pomfret)</v>
          </cell>
          <cell r="C7" t="str">
            <v>Meat</v>
          </cell>
          <cell r="D7" t="str">
            <v>Rawalpindi</v>
          </cell>
          <cell r="E7">
            <v>1109.04</v>
          </cell>
          <cell r="F7" t="str">
            <v>May</v>
          </cell>
          <cell r="G7" t="str">
            <v>Online Retailer</v>
          </cell>
          <cell r="H7" t="str">
            <v>Above Averg</v>
          </cell>
          <cell r="I7">
            <v>1113.4854166666667</v>
          </cell>
          <cell r="L7">
            <v>26616.959999999999</v>
          </cell>
          <cell r="M7">
            <v>347.61265471966902</v>
          </cell>
          <cell r="N7">
            <v>-1.2788420117362177E-2</v>
          </cell>
        </row>
        <row r="8">
          <cell r="A8">
            <v>8</v>
          </cell>
          <cell r="B8" t="str">
            <v>Ghee</v>
          </cell>
          <cell r="C8" t="str">
            <v>Oil</v>
          </cell>
          <cell r="D8" t="str">
            <v>Quetta</v>
          </cell>
          <cell r="E8">
            <v>1010.15</v>
          </cell>
          <cell r="F8" t="str">
            <v>December</v>
          </cell>
          <cell r="G8" t="str">
            <v>Local Market Survey</v>
          </cell>
          <cell r="H8" t="str">
            <v>Above Averg</v>
          </cell>
          <cell r="I8">
            <v>1024.1451428571424</v>
          </cell>
          <cell r="L8">
            <v>35355.25</v>
          </cell>
          <cell r="M8">
            <v>347.05591886939999</v>
          </cell>
          <cell r="N8">
            <v>-4.0325325390600693E-2</v>
          </cell>
        </row>
        <row r="9">
          <cell r="A9">
            <v>9</v>
          </cell>
          <cell r="B9" t="str">
            <v>Potato</v>
          </cell>
          <cell r="C9" t="str">
            <v>Vegetable</v>
          </cell>
          <cell r="D9" t="str">
            <v>Quetta</v>
          </cell>
          <cell r="E9">
            <v>65.599999999999994</v>
          </cell>
          <cell r="F9" t="str">
            <v>January</v>
          </cell>
          <cell r="G9" t="str">
            <v>Retailer Listing</v>
          </cell>
          <cell r="H9" t="str">
            <v>Low Averg</v>
          </cell>
          <cell r="I9">
            <v>70.278611111111118</v>
          </cell>
          <cell r="L9">
            <v>2361.6</v>
          </cell>
          <cell r="M9">
            <v>346.67592151279803</v>
          </cell>
          <cell r="N9">
            <v>-1.3495633301254256E-2</v>
          </cell>
        </row>
        <row r="10">
          <cell r="A10">
            <v>10</v>
          </cell>
          <cell r="B10" t="str">
            <v>Mango</v>
          </cell>
          <cell r="C10" t="str">
            <v>Fruit</v>
          </cell>
          <cell r="D10" t="str">
            <v>Hyderabad</v>
          </cell>
          <cell r="E10">
            <v>281.27</v>
          </cell>
          <cell r="F10" t="str">
            <v>January</v>
          </cell>
          <cell r="G10" t="str">
            <v>Municipal Report</v>
          </cell>
          <cell r="H10" t="str">
            <v>Low Averg</v>
          </cell>
          <cell r="I10">
            <v>257.40029411764709</v>
          </cell>
          <cell r="L10">
            <v>9563.18</v>
          </cell>
          <cell r="M10">
            <v>346.71149990669898</v>
          </cell>
          <cell r="N10">
            <v>6.8846017189439321E-2</v>
          </cell>
        </row>
        <row r="11">
          <cell r="A11">
            <v>11</v>
          </cell>
          <cell r="B11" t="str">
            <v>Apple</v>
          </cell>
          <cell r="C11" t="str">
            <v>Fruit</v>
          </cell>
          <cell r="D11" t="str">
            <v>Peshawar</v>
          </cell>
          <cell r="E11">
            <v>192.97</v>
          </cell>
          <cell r="F11" t="str">
            <v>August</v>
          </cell>
          <cell r="G11" t="str">
            <v>Retailer Listing</v>
          </cell>
          <cell r="H11" t="str">
            <v>Low Averg</v>
          </cell>
          <cell r="I11">
            <v>206.14838709677423</v>
          </cell>
          <cell r="L11">
            <v>5982.07</v>
          </cell>
          <cell r="M11">
            <v>346.859814474735</v>
          </cell>
          <cell r="N11">
            <v>-3.7993409864243967E-2</v>
          </cell>
        </row>
        <row r="12">
          <cell r="A12">
            <v>12</v>
          </cell>
          <cell r="B12" t="str">
            <v>Beef (Local)</v>
          </cell>
          <cell r="C12" t="str">
            <v>Meat</v>
          </cell>
          <cell r="D12" t="str">
            <v>Hyderabad</v>
          </cell>
          <cell r="E12">
            <v>1050.9100000000001</v>
          </cell>
          <cell r="F12" t="str">
            <v>June</v>
          </cell>
          <cell r="G12" t="str">
            <v>Online Retailer</v>
          </cell>
          <cell r="H12" t="str">
            <v>Above Averg</v>
          </cell>
          <cell r="I12">
            <v>920.12567567567555</v>
          </cell>
          <cell r="L12">
            <v>38883.670000000006</v>
          </cell>
          <cell r="M12">
            <v>346.97695295198702</v>
          </cell>
          <cell r="N12">
            <v>0.37692510471270935</v>
          </cell>
        </row>
        <row r="13">
          <cell r="A13">
            <v>13</v>
          </cell>
          <cell r="B13" t="str">
            <v>Flour (Atta)</v>
          </cell>
          <cell r="C13" t="str">
            <v>Grain</v>
          </cell>
          <cell r="D13" t="str">
            <v>Peshawar</v>
          </cell>
          <cell r="E13">
            <v>105.53</v>
          </cell>
          <cell r="F13" t="str">
            <v>May</v>
          </cell>
          <cell r="G13" t="str">
            <v>Wholesale Market</v>
          </cell>
          <cell r="H13" t="str">
            <v>Low Averg</v>
          </cell>
          <cell r="I13">
            <v>113.26108695652174</v>
          </cell>
          <cell r="L13">
            <v>4854.38</v>
          </cell>
          <cell r="M13">
            <v>346.52397742451501</v>
          </cell>
          <cell r="N13">
            <v>-2.2310395413275078E-2</v>
          </cell>
        </row>
        <row r="14">
          <cell r="A14">
            <v>14</v>
          </cell>
          <cell r="B14" t="str">
            <v>Chicken Breast</v>
          </cell>
          <cell r="C14" t="str">
            <v>Meat</v>
          </cell>
          <cell r="D14" t="str">
            <v>Lahore</v>
          </cell>
          <cell r="E14">
            <v>590.91999999999996</v>
          </cell>
          <cell r="F14" t="str">
            <v>January</v>
          </cell>
          <cell r="G14" t="str">
            <v>Municipal Report</v>
          </cell>
          <cell r="H14" t="str">
            <v>Above Averg</v>
          </cell>
          <cell r="I14">
            <v>673.04079999999988</v>
          </cell>
          <cell r="L14">
            <v>14772.999999999998</v>
          </cell>
          <cell r="M14">
            <v>346.589898504421</v>
          </cell>
          <cell r="N14">
            <v>-0.23693939250497922</v>
          </cell>
        </row>
        <row r="15">
          <cell r="A15">
            <v>15</v>
          </cell>
          <cell r="B15" t="str">
            <v>Flour (Atta)</v>
          </cell>
          <cell r="C15" t="str">
            <v>Grain</v>
          </cell>
          <cell r="D15" t="str">
            <v>Hyderabad</v>
          </cell>
          <cell r="E15">
            <v>111.74</v>
          </cell>
          <cell r="F15" t="str">
            <v>August</v>
          </cell>
          <cell r="G15" t="str">
            <v>Wholesale Market</v>
          </cell>
          <cell r="H15" t="str">
            <v>Low Averg</v>
          </cell>
          <cell r="I15">
            <v>113.26108695652174</v>
          </cell>
          <cell r="L15">
            <v>5140.04</v>
          </cell>
          <cell r="M15">
            <v>346.68515464319199</v>
          </cell>
          <cell r="N15">
            <v>-4.3875168467690613E-3</v>
          </cell>
        </row>
        <row r="16">
          <cell r="A16">
            <v>16</v>
          </cell>
          <cell r="B16" t="str">
            <v>Mutton</v>
          </cell>
          <cell r="C16" t="str">
            <v>Meat</v>
          </cell>
          <cell r="D16" t="str">
            <v>Faisalabad</v>
          </cell>
          <cell r="E16">
            <v>1281.94</v>
          </cell>
          <cell r="F16" t="str">
            <v>October</v>
          </cell>
          <cell r="G16" t="str">
            <v>Wholesale Market</v>
          </cell>
          <cell r="H16" t="str">
            <v>Above Averg</v>
          </cell>
          <cell r="I16">
            <v>1235.856</v>
          </cell>
          <cell r="L16">
            <v>32048.5</v>
          </cell>
          <cell r="M16">
            <v>346.75561693175098</v>
          </cell>
          <cell r="N16">
            <v>0.13290051479993875</v>
          </cell>
        </row>
        <row r="17">
          <cell r="A17">
            <v>17</v>
          </cell>
          <cell r="B17" t="str">
            <v>Tomato</v>
          </cell>
          <cell r="C17" t="str">
            <v>Vegetable</v>
          </cell>
          <cell r="D17" t="str">
            <v>Faisalabad</v>
          </cell>
          <cell r="E17">
            <v>127.77</v>
          </cell>
          <cell r="F17" t="str">
            <v>June</v>
          </cell>
          <cell r="G17" t="str">
            <v>Retailer Listing</v>
          </cell>
          <cell r="H17" t="str">
            <v>Low Averg</v>
          </cell>
          <cell r="I17">
            <v>123.43305555555558</v>
          </cell>
          <cell r="L17">
            <v>4599.72</v>
          </cell>
          <cell r="M17">
            <v>345.80953858315797</v>
          </cell>
          <cell r="N17">
            <v>1.2541425150427114E-2</v>
          </cell>
        </row>
        <row r="18">
          <cell r="A18">
            <v>18</v>
          </cell>
          <cell r="B18" t="str">
            <v>Eggplant</v>
          </cell>
          <cell r="C18" t="str">
            <v>Vegetable</v>
          </cell>
          <cell r="D18" t="str">
            <v>Quetta</v>
          </cell>
          <cell r="E18">
            <v>84.96</v>
          </cell>
          <cell r="F18" t="str">
            <v>August</v>
          </cell>
          <cell r="G18" t="str">
            <v>Municipal Report</v>
          </cell>
          <cell r="H18" t="str">
            <v>Low Averg</v>
          </cell>
          <cell r="I18">
            <v>81.934666666666672</v>
          </cell>
          <cell r="L18">
            <v>2548.7999999999997</v>
          </cell>
          <cell r="M18">
            <v>345.89064302809601</v>
          </cell>
          <cell r="N18">
            <v>8.7465023825104744E-3</v>
          </cell>
        </row>
        <row r="19">
          <cell r="A19">
            <v>19</v>
          </cell>
          <cell r="B19" t="str">
            <v>Sugar</v>
          </cell>
          <cell r="C19" t="str">
            <v>Grain</v>
          </cell>
          <cell r="D19" t="str">
            <v>Karachi</v>
          </cell>
          <cell r="E19">
            <v>120.82</v>
          </cell>
          <cell r="F19" t="str">
            <v>May</v>
          </cell>
          <cell r="G19" t="str">
            <v>Online Retailer</v>
          </cell>
          <cell r="H19" t="str">
            <v>Low Averg</v>
          </cell>
          <cell r="I19">
            <v>122.0377142857143</v>
          </cell>
          <cell r="L19">
            <v>4228.7</v>
          </cell>
          <cell r="M19">
            <v>345.94150569885602</v>
          </cell>
          <cell r="N19">
            <v>-3.5200005366639504E-3</v>
          </cell>
        </row>
        <row r="20">
          <cell r="A20">
            <v>20</v>
          </cell>
          <cell r="B20" t="str">
            <v>Spinach</v>
          </cell>
          <cell r="C20" t="str">
            <v>Vegetable</v>
          </cell>
          <cell r="D20" t="str">
            <v>Sialkot</v>
          </cell>
          <cell r="E20">
            <v>70.290000000000006</v>
          </cell>
          <cell r="F20" t="str">
            <v>April</v>
          </cell>
          <cell r="G20" t="str">
            <v>Retailer Listing</v>
          </cell>
          <cell r="H20" t="str">
            <v>Low Averg</v>
          </cell>
          <cell r="I20">
            <v>62.182121212121217</v>
          </cell>
          <cell r="L20">
            <v>2319.5700000000002</v>
          </cell>
          <cell r="M20">
            <v>346.01795230334102</v>
          </cell>
          <cell r="N20">
            <v>2.3431959913949536E-2</v>
          </cell>
        </row>
        <row r="21">
          <cell r="A21">
            <v>21</v>
          </cell>
          <cell r="B21" t="str">
            <v>Spices (Mixed)</v>
          </cell>
          <cell r="C21" t="str">
            <v>Condiment</v>
          </cell>
          <cell r="D21" t="str">
            <v>Rawalpindi</v>
          </cell>
          <cell r="E21">
            <v>747.99</v>
          </cell>
          <cell r="F21" t="str">
            <v>January</v>
          </cell>
          <cell r="G21" t="str">
            <v>Municipal Report</v>
          </cell>
          <cell r="H21" t="str">
            <v>Above Averg</v>
          </cell>
          <cell r="I21">
            <v>810.77454545454566</v>
          </cell>
          <cell r="L21">
            <v>24683.670000000002</v>
          </cell>
          <cell r="M21">
            <v>346.05710684696697</v>
          </cell>
          <cell r="N21">
            <v>-0.1814282793571125</v>
          </cell>
        </row>
        <row r="22">
          <cell r="A22">
            <v>22</v>
          </cell>
          <cell r="B22" t="str">
            <v>Spices (Mixed)</v>
          </cell>
          <cell r="C22" t="str">
            <v>Condiment</v>
          </cell>
          <cell r="D22" t="str">
            <v>Sialkot</v>
          </cell>
          <cell r="E22">
            <v>771.03</v>
          </cell>
          <cell r="F22" t="str">
            <v>November</v>
          </cell>
          <cell r="G22" t="str">
            <v>Wholesale Market</v>
          </cell>
          <cell r="H22" t="str">
            <v>Above Averg</v>
          </cell>
          <cell r="I22">
            <v>810.77454545454566</v>
          </cell>
          <cell r="L22">
            <v>25443.989999999998</v>
          </cell>
          <cell r="M22">
            <v>346.02718128450601</v>
          </cell>
          <cell r="N22">
            <v>-0.11485960526860299</v>
          </cell>
        </row>
        <row r="23">
          <cell r="A23">
            <v>23</v>
          </cell>
          <cell r="B23" t="str">
            <v>Chicken (Whole)</v>
          </cell>
          <cell r="C23" t="str">
            <v>Meat</v>
          </cell>
          <cell r="D23" t="str">
            <v>Quetta</v>
          </cell>
          <cell r="E23">
            <v>582.55999999999995</v>
          </cell>
          <cell r="F23" t="str">
            <v>October</v>
          </cell>
          <cell r="G23" t="str">
            <v>Wholesale Market</v>
          </cell>
          <cell r="H23" t="str">
            <v>Above Averg</v>
          </cell>
          <cell r="I23">
            <v>533.4588235294118</v>
          </cell>
          <cell r="L23">
            <v>19807.039999999997</v>
          </cell>
          <cell r="M23">
            <v>345.972813151325</v>
          </cell>
          <cell r="N23">
            <v>0.14192206613966452</v>
          </cell>
        </row>
        <row r="24">
          <cell r="A24">
            <v>24</v>
          </cell>
          <cell r="B24" t="str">
            <v>Milk</v>
          </cell>
          <cell r="C24" t="str">
            <v>Dairy</v>
          </cell>
          <cell r="D24" t="str">
            <v>Peshawar</v>
          </cell>
          <cell r="E24">
            <v>216.45</v>
          </cell>
          <cell r="F24" t="str">
            <v>June</v>
          </cell>
          <cell r="G24" t="str">
            <v>Local Market Survey</v>
          </cell>
          <cell r="H24" t="str">
            <v>Low Averg</v>
          </cell>
          <cell r="I24">
            <v>206.78702702702708</v>
          </cell>
          <cell r="L24">
            <v>8008.65</v>
          </cell>
          <cell r="M24">
            <v>346.073006351027</v>
          </cell>
          <cell r="N24">
            <v>2.7921776028875283E-2</v>
          </cell>
        </row>
        <row r="25">
          <cell r="A25">
            <v>25</v>
          </cell>
          <cell r="B25" t="str">
            <v>Mango</v>
          </cell>
          <cell r="C25" t="str">
            <v>Fruit</v>
          </cell>
          <cell r="D25" t="str">
            <v>Hyderabad</v>
          </cell>
          <cell r="E25">
            <v>238.43</v>
          </cell>
          <cell r="F25" t="str">
            <v>July</v>
          </cell>
          <cell r="G25" t="str">
            <v>Wholesale Market</v>
          </cell>
          <cell r="H25" t="str">
            <v>Low Averg</v>
          </cell>
          <cell r="I25">
            <v>257.40029411764709</v>
          </cell>
          <cell r="L25">
            <v>8106.62</v>
          </cell>
          <cell r="M25">
            <v>346.20199224029102</v>
          </cell>
          <cell r="N25">
            <v>-5.479545046777267E-2</v>
          </cell>
        </row>
        <row r="26">
          <cell r="A26">
            <v>26</v>
          </cell>
          <cell r="B26" t="str">
            <v>Banana</v>
          </cell>
          <cell r="C26" t="str">
            <v>Fruit</v>
          </cell>
          <cell r="D26" t="str">
            <v>Rawalpindi</v>
          </cell>
          <cell r="E26">
            <v>131.91</v>
          </cell>
          <cell r="F26" t="str">
            <v>April</v>
          </cell>
          <cell r="G26" t="str">
            <v>Municipal Report</v>
          </cell>
          <cell r="H26" t="str">
            <v>Low Averg</v>
          </cell>
          <cell r="I26">
            <v>121.60903225806452</v>
          </cell>
          <cell r="L26">
            <v>4089.21</v>
          </cell>
          <cell r="M26">
            <v>346.33956005383197</v>
          </cell>
          <cell r="N26">
            <v>2.9742394257053363E-2</v>
          </cell>
        </row>
        <row r="27">
          <cell r="A27">
            <v>27</v>
          </cell>
          <cell r="B27" t="str">
            <v>Chickpeas</v>
          </cell>
          <cell r="C27" t="str">
            <v>Pulses</v>
          </cell>
          <cell r="D27" t="str">
            <v>Lahore</v>
          </cell>
          <cell r="E27">
            <v>179.05</v>
          </cell>
          <cell r="F27" t="str">
            <v>October</v>
          </cell>
          <cell r="G27" t="str">
            <v>Retailer Listing</v>
          </cell>
          <cell r="H27" t="str">
            <v>Low Averg</v>
          </cell>
          <cell r="I27">
            <v>203.25225806451613</v>
          </cell>
          <cell r="L27">
            <v>5550.55</v>
          </cell>
          <cell r="M27">
            <v>346.42416689898198</v>
          </cell>
          <cell r="N27">
            <v>-6.9863076474031172E-2</v>
          </cell>
        </row>
        <row r="28">
          <cell r="A28">
            <v>28</v>
          </cell>
          <cell r="B28" t="str">
            <v>Fish (Pomfret)</v>
          </cell>
          <cell r="C28" t="str">
            <v>Meat</v>
          </cell>
          <cell r="D28" t="str">
            <v>Islamabad</v>
          </cell>
          <cell r="E28">
            <v>1194.76</v>
          </cell>
          <cell r="F28" t="str">
            <v>February</v>
          </cell>
          <cell r="G28" t="str">
            <v>Wholesale Market</v>
          </cell>
          <cell r="H28" t="str">
            <v>Above Averg</v>
          </cell>
          <cell r="I28">
            <v>1113.4854166666667</v>
          </cell>
          <cell r="L28">
            <v>28674.239999999998</v>
          </cell>
          <cell r="M28">
            <v>346.53608838643601</v>
          </cell>
          <cell r="N28">
            <v>0.23453425503753264</v>
          </cell>
        </row>
        <row r="29">
          <cell r="A29">
            <v>29</v>
          </cell>
          <cell r="B29" t="str">
            <v>Fish (Pomfret)</v>
          </cell>
          <cell r="C29" t="str">
            <v>Meat</v>
          </cell>
          <cell r="D29" t="str">
            <v>Quetta</v>
          </cell>
          <cell r="E29">
            <v>1280.22</v>
          </cell>
          <cell r="F29" t="str">
            <v>December</v>
          </cell>
          <cell r="G29" t="str">
            <v>Wholesale Market</v>
          </cell>
          <cell r="H29" t="str">
            <v>Above Averg</v>
          </cell>
          <cell r="I29">
            <v>1113.4854166666667</v>
          </cell>
          <cell r="L29">
            <v>30725.279999999999</v>
          </cell>
          <cell r="M29">
            <v>345.78260410489099</v>
          </cell>
          <cell r="N29">
            <v>0.48219482806241892</v>
          </cell>
        </row>
        <row r="30">
          <cell r="A30">
            <v>30</v>
          </cell>
          <cell r="B30" t="str">
            <v>Spices (Mixed)</v>
          </cell>
          <cell r="C30" t="str">
            <v>Condiment</v>
          </cell>
          <cell r="D30" t="str">
            <v>Faisalabad</v>
          </cell>
          <cell r="E30">
            <v>814.16</v>
          </cell>
          <cell r="F30" t="str">
            <v>March</v>
          </cell>
          <cell r="G30" t="str">
            <v>Local Market Survey</v>
          </cell>
          <cell r="H30" t="str">
            <v>Above Averg</v>
          </cell>
          <cell r="I30">
            <v>810.77454545454566</v>
          </cell>
          <cell r="L30">
            <v>26867.279999999999</v>
          </cell>
          <cell r="M30">
            <v>344.82351768042798</v>
          </cell>
          <cell r="N30">
            <v>9.8179340209383435E-3</v>
          </cell>
        </row>
        <row r="31">
          <cell r="A31">
            <v>31</v>
          </cell>
          <cell r="B31" t="str">
            <v>Lentils (Masoor)</v>
          </cell>
          <cell r="C31" t="str">
            <v>Pulses</v>
          </cell>
          <cell r="D31" t="str">
            <v>Hyderabad</v>
          </cell>
          <cell r="E31">
            <v>244.61</v>
          </cell>
          <cell r="F31" t="str">
            <v>June</v>
          </cell>
          <cell r="G31" t="str">
            <v>Local Market Survey</v>
          </cell>
          <cell r="H31" t="str">
            <v>Low Averg</v>
          </cell>
          <cell r="I31">
            <v>249.29749999999999</v>
          </cell>
          <cell r="L31">
            <v>7827.52</v>
          </cell>
          <cell r="M31">
            <v>344.716235841497</v>
          </cell>
          <cell r="N31">
            <v>-1.3598141058129091E-2</v>
          </cell>
        </row>
        <row r="32">
          <cell r="A32">
            <v>32</v>
          </cell>
          <cell r="B32" t="str">
            <v>Beef (Local)</v>
          </cell>
          <cell r="C32" t="str">
            <v>Meat</v>
          </cell>
          <cell r="D32" t="str">
            <v>Karachi</v>
          </cell>
          <cell r="E32">
            <v>982.68</v>
          </cell>
          <cell r="F32" t="str">
            <v>December</v>
          </cell>
          <cell r="G32" t="str">
            <v>Municipal Report</v>
          </cell>
          <cell r="H32" t="str">
            <v>Above Averg</v>
          </cell>
          <cell r="I32">
            <v>920.12567567567555</v>
          </cell>
          <cell r="L32">
            <v>36359.159999999996</v>
          </cell>
          <cell r="M32">
            <v>344.85645454801801</v>
          </cell>
          <cell r="N32">
            <v>0.18139235470106099</v>
          </cell>
        </row>
        <row r="33">
          <cell r="A33">
            <v>33</v>
          </cell>
          <cell r="B33" t="str">
            <v>Lentils (Masoor)</v>
          </cell>
          <cell r="C33" t="str">
            <v>Pulses</v>
          </cell>
          <cell r="D33" t="str">
            <v>Islamabad</v>
          </cell>
          <cell r="E33">
            <v>254.18</v>
          </cell>
          <cell r="F33" t="str">
            <v>April</v>
          </cell>
          <cell r="G33" t="str">
            <v>Municipal Report</v>
          </cell>
          <cell r="H33" t="str">
            <v>Low Averg</v>
          </cell>
          <cell r="I33">
            <v>249.29749999999999</v>
          </cell>
          <cell r="L33">
            <v>8133.76</v>
          </cell>
          <cell r="M33">
            <v>344.50603988418601</v>
          </cell>
          <cell r="N33">
            <v>1.4172465602174613E-2</v>
          </cell>
        </row>
        <row r="34">
          <cell r="A34">
            <v>34</v>
          </cell>
          <cell r="B34" t="str">
            <v>Sugar</v>
          </cell>
          <cell r="C34" t="str">
            <v>Grain</v>
          </cell>
          <cell r="D34" t="str">
            <v>Lahore</v>
          </cell>
          <cell r="E34">
            <v>120.63</v>
          </cell>
          <cell r="F34" t="str">
            <v>May</v>
          </cell>
          <cell r="G34" t="str">
            <v>Online Retailer</v>
          </cell>
          <cell r="H34" t="str">
            <v>Low Averg</v>
          </cell>
          <cell r="I34">
            <v>122.0377142857143</v>
          </cell>
          <cell r="L34">
            <v>4222.05</v>
          </cell>
          <cell r="M34">
            <v>344.649666064114</v>
          </cell>
          <cell r="N34">
            <v>-4.0844788906670045E-3</v>
          </cell>
        </row>
        <row r="35">
          <cell r="A35">
            <v>35</v>
          </cell>
          <cell r="B35" t="str">
            <v>Oranges</v>
          </cell>
          <cell r="C35" t="str">
            <v>Fruit</v>
          </cell>
          <cell r="D35" t="str">
            <v>Rawalpindi</v>
          </cell>
          <cell r="E35">
            <v>154.55000000000001</v>
          </cell>
          <cell r="F35" t="str">
            <v>January</v>
          </cell>
          <cell r="G35" t="str">
            <v>Municipal Report</v>
          </cell>
          <cell r="H35" t="str">
            <v>Low Averg</v>
          </cell>
          <cell r="I35">
            <v>151.26457142857143</v>
          </cell>
          <cell r="L35">
            <v>5409.25</v>
          </cell>
          <cell r="M35">
            <v>344.72757520073299</v>
          </cell>
          <cell r="N35">
            <v>9.5305070083688409E-3</v>
          </cell>
        </row>
        <row r="36">
          <cell r="A36">
            <v>36</v>
          </cell>
          <cell r="B36" t="str">
            <v>Carrot</v>
          </cell>
          <cell r="C36" t="str">
            <v>Vegetable</v>
          </cell>
          <cell r="D36" t="str">
            <v>Sialkot</v>
          </cell>
          <cell r="E36">
            <v>163.29</v>
          </cell>
          <cell r="F36" t="str">
            <v>April</v>
          </cell>
          <cell r="G36" t="str">
            <v>Online Retailer</v>
          </cell>
          <cell r="H36" t="str">
            <v>Low Averg</v>
          </cell>
          <cell r="I36">
            <v>141.74161290322584</v>
          </cell>
          <cell r="L36">
            <v>5061.99</v>
          </cell>
          <cell r="M36">
            <v>344.82683194716401</v>
          </cell>
          <cell r="N36">
            <v>6.2490459269352608E-2</v>
          </cell>
        </row>
        <row r="37">
          <cell r="A37">
            <v>37</v>
          </cell>
          <cell r="B37" t="str">
            <v>Chicken Breast</v>
          </cell>
          <cell r="C37" t="str">
            <v>Meat</v>
          </cell>
          <cell r="D37" t="str">
            <v>Sialkot</v>
          </cell>
          <cell r="E37">
            <v>711</v>
          </cell>
          <cell r="F37" t="str">
            <v>June</v>
          </cell>
          <cell r="G37" t="str">
            <v>Municipal Report</v>
          </cell>
          <cell r="H37" t="str">
            <v>Above Averg</v>
          </cell>
          <cell r="I37">
            <v>673.04079999999988</v>
          </cell>
          <cell r="L37">
            <v>17775</v>
          </cell>
          <cell r="M37">
            <v>344.93113669260703</v>
          </cell>
          <cell r="N37">
            <v>0.1100486327908063</v>
          </cell>
        </row>
        <row r="38">
          <cell r="A38">
            <v>38</v>
          </cell>
          <cell r="B38" t="str">
            <v>Grapes</v>
          </cell>
          <cell r="C38" t="str">
            <v>Fruit</v>
          </cell>
          <cell r="D38" t="str">
            <v>Hyderabad</v>
          </cell>
          <cell r="E38">
            <v>235.43</v>
          </cell>
          <cell r="F38" t="str">
            <v>June</v>
          </cell>
          <cell r="G38" t="str">
            <v>Municipal Report</v>
          </cell>
          <cell r="H38" t="str">
            <v>Low Averg</v>
          </cell>
          <cell r="I38">
            <v>226.566129032258</v>
          </cell>
          <cell r="L38">
            <v>7298.33</v>
          </cell>
          <cell r="M38">
            <v>344.93391206972399</v>
          </cell>
          <cell r="N38">
            <v>2.5697302171757135E-2</v>
          </cell>
        </row>
        <row r="39">
          <cell r="A39">
            <v>39</v>
          </cell>
          <cell r="B39" t="str">
            <v>Maize</v>
          </cell>
          <cell r="C39" t="str">
            <v>Grain</v>
          </cell>
          <cell r="D39" t="str">
            <v>Peshawar</v>
          </cell>
          <cell r="E39">
            <v>105.04</v>
          </cell>
          <cell r="F39" t="str">
            <v>November</v>
          </cell>
          <cell r="G39" t="str">
            <v>Wholesale Market</v>
          </cell>
          <cell r="H39" t="str">
            <v>Low Averg</v>
          </cell>
          <cell r="I39">
            <v>102.25285714285715</v>
          </cell>
          <cell r="L39">
            <v>2941.1200000000003</v>
          </cell>
          <cell r="M39">
            <v>345.071955203676</v>
          </cell>
          <cell r="N39">
            <v>8.0769903642206008E-3</v>
          </cell>
        </row>
        <row r="40">
          <cell r="A40">
            <v>40</v>
          </cell>
          <cell r="B40" t="str">
            <v>Potato</v>
          </cell>
          <cell r="C40" t="str">
            <v>Vegetable</v>
          </cell>
          <cell r="D40" t="str">
            <v>Lahore</v>
          </cell>
          <cell r="E40">
            <v>68.81</v>
          </cell>
          <cell r="F40" t="str">
            <v>November</v>
          </cell>
          <cell r="G40" t="str">
            <v>Online Retailer</v>
          </cell>
          <cell r="H40" t="str">
            <v>Low Averg</v>
          </cell>
          <cell r="I40">
            <v>70.278611111111118</v>
          </cell>
          <cell r="L40">
            <v>2477.16</v>
          </cell>
          <cell r="M40">
            <v>345.13932507356998</v>
          </cell>
          <cell r="N40">
            <v>-4.2551254071035412E-3</v>
          </cell>
        </row>
        <row r="41">
          <cell r="A41">
            <v>41</v>
          </cell>
          <cell r="B41" t="str">
            <v>Chicken Breast</v>
          </cell>
          <cell r="C41" t="str">
            <v>Meat</v>
          </cell>
          <cell r="D41" t="str">
            <v>Multan</v>
          </cell>
          <cell r="E41">
            <v>643.05999999999995</v>
          </cell>
          <cell r="F41" t="str">
            <v>August</v>
          </cell>
          <cell r="G41" t="str">
            <v>Local Market Survey</v>
          </cell>
          <cell r="H41" t="str">
            <v>Above Averg</v>
          </cell>
          <cell r="I41">
            <v>673.04079999999988</v>
          </cell>
          <cell r="L41">
            <v>16076.499999999998</v>
          </cell>
          <cell r="M41">
            <v>345.17864896093698</v>
          </cell>
          <cell r="N41">
            <v>-8.6855893579306481E-2</v>
          </cell>
        </row>
        <row r="42">
          <cell r="A42">
            <v>42</v>
          </cell>
          <cell r="B42" t="str">
            <v>Tea (Loose)</v>
          </cell>
          <cell r="C42" t="str">
            <v>Beverage</v>
          </cell>
          <cell r="D42" t="str">
            <v>Sialkot</v>
          </cell>
          <cell r="E42">
            <v>910.93</v>
          </cell>
          <cell r="F42" t="str">
            <v>September</v>
          </cell>
          <cell r="G42" t="str">
            <v>Retailer Listing</v>
          </cell>
          <cell r="H42" t="str">
            <v>Above Averg</v>
          </cell>
          <cell r="I42">
            <v>911.5772916666665</v>
          </cell>
          <cell r="L42">
            <v>43724.639999999999</v>
          </cell>
          <cell r="M42">
            <v>345.23918104425098</v>
          </cell>
          <cell r="N42">
            <v>-1.8749078963421026E-3</v>
          </cell>
        </row>
        <row r="43">
          <cell r="A43">
            <v>43</v>
          </cell>
          <cell r="B43" t="str">
            <v>Salt</v>
          </cell>
          <cell r="C43" t="str">
            <v>Condiment</v>
          </cell>
          <cell r="D43" t="str">
            <v>Peshawar</v>
          </cell>
          <cell r="E43">
            <v>43.91</v>
          </cell>
          <cell r="F43" t="str">
            <v>February</v>
          </cell>
          <cell r="G43" t="str">
            <v>Retailer Listing</v>
          </cell>
          <cell r="H43" t="str">
            <v>Low Averg</v>
          </cell>
          <cell r="I43">
            <v>40.881379310344826</v>
          </cell>
          <cell r="L43">
            <v>1273.3899999999999</v>
          </cell>
          <cell r="M43">
            <v>345.00025389317301</v>
          </cell>
          <cell r="N43">
            <v>8.7786042342825697E-3</v>
          </cell>
        </row>
        <row r="44">
          <cell r="A44">
            <v>44</v>
          </cell>
          <cell r="B44" t="str">
            <v>Cooking Oil (Sunflower)</v>
          </cell>
          <cell r="C44" t="str">
            <v>Oil</v>
          </cell>
          <cell r="D44" t="str">
            <v>Multan</v>
          </cell>
          <cell r="E44">
            <v>343.24</v>
          </cell>
          <cell r="F44" t="str">
            <v>September</v>
          </cell>
          <cell r="G44" t="str">
            <v>Local Market Survey</v>
          </cell>
          <cell r="H44" t="str">
            <v>Low Averg</v>
          </cell>
          <cell r="I44">
            <v>368.73933333333326</v>
          </cell>
          <cell r="L44">
            <v>10297.200000000001</v>
          </cell>
          <cell r="M44">
            <v>345.018624554474</v>
          </cell>
          <cell r="N44">
            <v>-7.3907121293120909E-2</v>
          </cell>
        </row>
        <row r="45">
          <cell r="A45">
            <v>45</v>
          </cell>
          <cell r="B45" t="str">
            <v>Ghee</v>
          </cell>
          <cell r="C45" t="str">
            <v>Oil</v>
          </cell>
          <cell r="D45" t="str">
            <v>Sialkot</v>
          </cell>
          <cell r="E45">
            <v>1185.1600000000001</v>
          </cell>
          <cell r="F45" t="str">
            <v>June</v>
          </cell>
          <cell r="G45" t="str">
            <v>Online Retailer</v>
          </cell>
          <cell r="H45" t="str">
            <v>Above Averg</v>
          </cell>
          <cell r="I45">
            <v>1024.1451428571424</v>
          </cell>
          <cell r="L45">
            <v>41480.600000000006</v>
          </cell>
          <cell r="M45">
            <v>345.18103123135398</v>
          </cell>
          <cell r="N45">
            <v>0.46646496352500644</v>
          </cell>
        </row>
        <row r="46">
          <cell r="A46">
            <v>46</v>
          </cell>
          <cell r="B46" t="str">
            <v>Chicken (Whole)</v>
          </cell>
          <cell r="C46" t="str">
            <v>Meat</v>
          </cell>
          <cell r="D46" t="str">
            <v>Rawalpindi</v>
          </cell>
          <cell r="E46">
            <v>549.88</v>
          </cell>
          <cell r="F46" t="str">
            <v>January</v>
          </cell>
          <cell r="G46" t="str">
            <v>Municipal Report</v>
          </cell>
          <cell r="H46" t="str">
            <v>Above Averg</v>
          </cell>
          <cell r="I46">
            <v>533.4588235294118</v>
          </cell>
          <cell r="L46">
            <v>18695.919999999998</v>
          </cell>
          <cell r="M46">
            <v>344.42856154348698</v>
          </cell>
          <cell r="N46">
            <v>4.7676581747460228E-2</v>
          </cell>
        </row>
        <row r="47">
          <cell r="A47">
            <v>47</v>
          </cell>
          <cell r="B47" t="str">
            <v>Carrot</v>
          </cell>
          <cell r="C47" t="str">
            <v>Vegetable</v>
          </cell>
          <cell r="D47" t="str">
            <v>Islamabad</v>
          </cell>
          <cell r="E47">
            <v>154.72999999999999</v>
          </cell>
          <cell r="F47" t="str">
            <v>October</v>
          </cell>
          <cell r="G47" t="str">
            <v>Local Market Survey</v>
          </cell>
          <cell r="H47" t="str">
            <v>Low Averg</v>
          </cell>
          <cell r="I47">
            <v>141.74161290322584</v>
          </cell>
          <cell r="L47">
            <v>4796.63</v>
          </cell>
          <cell r="M47">
            <v>344.54648671649898</v>
          </cell>
          <cell r="N47">
            <v>3.7697052785394675E-2</v>
          </cell>
        </row>
        <row r="48">
          <cell r="A48">
            <v>48</v>
          </cell>
          <cell r="B48" t="str">
            <v>Spinach</v>
          </cell>
          <cell r="C48" t="str">
            <v>Vegetable</v>
          </cell>
          <cell r="D48" t="str">
            <v>Quetta</v>
          </cell>
          <cell r="E48">
            <v>63.49</v>
          </cell>
          <cell r="F48" t="str">
            <v>June</v>
          </cell>
          <cell r="G48" t="str">
            <v>Wholesale Market</v>
          </cell>
          <cell r="H48" t="str">
            <v>Low Averg</v>
          </cell>
          <cell r="I48">
            <v>62.182121212121217</v>
          </cell>
          <cell r="L48">
            <v>2095.17</v>
          </cell>
          <cell r="M48">
            <v>344.647245700138</v>
          </cell>
          <cell r="N48">
            <v>3.7948331350273179E-3</v>
          </cell>
        </row>
        <row r="49">
          <cell r="A49">
            <v>49</v>
          </cell>
          <cell r="B49" t="str">
            <v>Mutton</v>
          </cell>
          <cell r="C49" t="str">
            <v>Meat</v>
          </cell>
          <cell r="D49" t="str">
            <v>Hyderabad</v>
          </cell>
          <cell r="E49">
            <v>1406.41</v>
          </cell>
          <cell r="F49" t="str">
            <v>May</v>
          </cell>
          <cell r="G49" t="str">
            <v>Wholesale Market</v>
          </cell>
          <cell r="H49" t="str">
            <v>Above Averg</v>
          </cell>
          <cell r="I49">
            <v>1235.856</v>
          </cell>
          <cell r="L49">
            <v>35160.25</v>
          </cell>
          <cell r="M49">
            <v>344.682761393823</v>
          </cell>
          <cell r="N49">
            <v>0.49481441807625182</v>
          </cell>
        </row>
        <row r="50">
          <cell r="A50">
            <v>50</v>
          </cell>
          <cell r="B50" t="str">
            <v>Wheat</v>
          </cell>
          <cell r="C50" t="str">
            <v>Grain</v>
          </cell>
          <cell r="D50" t="str">
            <v>Lahore</v>
          </cell>
          <cell r="E50">
            <v>115.59</v>
          </cell>
          <cell r="F50" t="str">
            <v>November</v>
          </cell>
          <cell r="G50" t="str">
            <v>Retailer Listing</v>
          </cell>
          <cell r="H50" t="str">
            <v>Low Averg</v>
          </cell>
          <cell r="I50">
            <v>120.53625</v>
          </cell>
          <cell r="L50">
            <v>2774.16</v>
          </cell>
          <cell r="M50">
            <v>343.35631854609699</v>
          </cell>
          <cell r="N50">
            <v>-1.4405588983899644E-2</v>
          </cell>
        </row>
        <row r="51">
          <cell r="A51">
            <v>51</v>
          </cell>
          <cell r="B51" t="str">
            <v>Chicken Breast</v>
          </cell>
          <cell r="C51" t="str">
            <v>Meat</v>
          </cell>
          <cell r="D51" t="str">
            <v>Quetta</v>
          </cell>
          <cell r="E51">
            <v>611.47</v>
          </cell>
          <cell r="F51" t="str">
            <v>February</v>
          </cell>
          <cell r="G51" t="str">
            <v>Municipal Report</v>
          </cell>
          <cell r="H51" t="str">
            <v>Above Averg</v>
          </cell>
          <cell r="I51">
            <v>673.04079999999988</v>
          </cell>
          <cell r="L51">
            <v>15286.75</v>
          </cell>
          <cell r="M51">
            <v>343.43161505799799</v>
          </cell>
          <cell r="N51">
            <v>-0.17928110663196195</v>
          </cell>
        </row>
        <row r="52">
          <cell r="A52">
            <v>52</v>
          </cell>
          <cell r="B52" t="str">
            <v>Tea (Loose)</v>
          </cell>
          <cell r="C52" t="str">
            <v>Beverage</v>
          </cell>
          <cell r="D52" t="str">
            <v>Rawalpindi</v>
          </cell>
          <cell r="E52">
            <v>959.24</v>
          </cell>
          <cell r="F52" t="str">
            <v>July</v>
          </cell>
          <cell r="G52" t="str">
            <v>Retailer Listing</v>
          </cell>
          <cell r="H52" t="str">
            <v>Above Averg</v>
          </cell>
          <cell r="I52">
            <v>911.5772916666665</v>
          </cell>
          <cell r="L52">
            <v>46043.520000000004</v>
          </cell>
          <cell r="M52">
            <v>343.51287728176601</v>
          </cell>
          <cell r="N52">
            <v>0.13875086346250198</v>
          </cell>
        </row>
        <row r="53">
          <cell r="A53">
            <v>53</v>
          </cell>
          <cell r="B53" t="str">
            <v>Grapes</v>
          </cell>
          <cell r="C53" t="str">
            <v>Fruit</v>
          </cell>
          <cell r="D53" t="str">
            <v>Faisalabad</v>
          </cell>
          <cell r="E53">
            <v>217.14</v>
          </cell>
          <cell r="F53" t="str">
            <v>May</v>
          </cell>
          <cell r="G53" t="str">
            <v>Local Market Survey</v>
          </cell>
          <cell r="H53" t="str">
            <v>Low Averg</v>
          </cell>
          <cell r="I53">
            <v>226.566129032258</v>
          </cell>
          <cell r="L53">
            <v>6731.3399999999992</v>
          </cell>
          <cell r="M53">
            <v>343.19008695414999</v>
          </cell>
          <cell r="N53">
            <v>-2.746620427156261E-2</v>
          </cell>
        </row>
        <row r="54">
          <cell r="A54">
            <v>54</v>
          </cell>
          <cell r="B54" t="str">
            <v>Lentils (Moong)</v>
          </cell>
          <cell r="C54" t="str">
            <v>Pulses</v>
          </cell>
          <cell r="D54" t="str">
            <v>Sialkot</v>
          </cell>
          <cell r="E54">
            <v>349.83</v>
          </cell>
          <cell r="F54" t="str">
            <v>May</v>
          </cell>
          <cell r="G54" t="str">
            <v>Online Retailer</v>
          </cell>
          <cell r="H54" t="str">
            <v>Low Averg</v>
          </cell>
          <cell r="I54">
            <v>304.90820512820511</v>
          </cell>
          <cell r="L54">
            <v>13643.369999999999</v>
          </cell>
          <cell r="M54">
            <v>343.32263330991799</v>
          </cell>
          <cell r="N54">
            <v>0.13084425701478261</v>
          </cell>
        </row>
        <row r="55">
          <cell r="A55">
            <v>55</v>
          </cell>
          <cell r="B55" t="str">
            <v>Chickpeas</v>
          </cell>
          <cell r="C55" t="str">
            <v>Pulses</v>
          </cell>
          <cell r="D55" t="str">
            <v>Faisalabad</v>
          </cell>
          <cell r="E55">
            <v>222.18</v>
          </cell>
          <cell r="F55" t="str">
            <v>April</v>
          </cell>
          <cell r="G55" t="str">
            <v>Municipal Report</v>
          </cell>
          <cell r="H55" t="str">
            <v>Low Averg</v>
          </cell>
          <cell r="I55">
            <v>203.25225806451613</v>
          </cell>
          <cell r="L55">
            <v>6887.58</v>
          </cell>
          <cell r="M55">
            <v>343.48628413895801</v>
          </cell>
          <cell r="N55">
            <v>5.5104796929319681E-2</v>
          </cell>
        </row>
        <row r="56">
          <cell r="A56">
            <v>56</v>
          </cell>
          <cell r="B56" t="str">
            <v>Tea (Loose)</v>
          </cell>
          <cell r="C56" t="str">
            <v>Beverage</v>
          </cell>
          <cell r="D56" t="str">
            <v>Faisalabad</v>
          </cell>
          <cell r="E56">
            <v>957.43</v>
          </cell>
          <cell r="F56" t="str">
            <v>January</v>
          </cell>
          <cell r="G56" t="str">
            <v>Wholesale Market</v>
          </cell>
          <cell r="H56" t="str">
            <v>Above Averg</v>
          </cell>
          <cell r="I56">
            <v>911.5772916666665</v>
          </cell>
          <cell r="L56">
            <v>45956.639999999999</v>
          </cell>
          <cell r="M56">
            <v>343.62125958800698</v>
          </cell>
          <cell r="N56">
            <v>0.1334396724705266</v>
          </cell>
        </row>
        <row r="57">
          <cell r="A57">
            <v>57</v>
          </cell>
          <cell r="B57" t="str">
            <v>Tea (Loose)</v>
          </cell>
          <cell r="C57" t="str">
            <v>Beverage</v>
          </cell>
          <cell r="D57" t="str">
            <v>Hyderabad</v>
          </cell>
          <cell r="E57">
            <v>859.05</v>
          </cell>
          <cell r="F57" t="str">
            <v>September</v>
          </cell>
          <cell r="G57" t="str">
            <v>Municipal Report</v>
          </cell>
          <cell r="H57" t="str">
            <v>Above Averg</v>
          </cell>
          <cell r="I57">
            <v>911.5772916666665</v>
          </cell>
          <cell r="L57">
            <v>41234.399999999994</v>
          </cell>
          <cell r="M57">
            <v>343.29998473867499</v>
          </cell>
          <cell r="N57">
            <v>-0.15300697349768627</v>
          </cell>
        </row>
        <row r="58">
          <cell r="A58">
            <v>58</v>
          </cell>
          <cell r="B58" t="str">
            <v>Maize</v>
          </cell>
          <cell r="C58" t="str">
            <v>Grain</v>
          </cell>
          <cell r="D58" t="str">
            <v>Islamabad</v>
          </cell>
          <cell r="E58">
            <v>91.38</v>
          </cell>
          <cell r="F58" t="str">
            <v>January</v>
          </cell>
          <cell r="G58" t="str">
            <v>Online Retailer</v>
          </cell>
          <cell r="H58" t="str">
            <v>Low Averg</v>
          </cell>
          <cell r="I58">
            <v>102.25285714285715</v>
          </cell>
          <cell r="L58">
            <v>2558.64</v>
          </cell>
          <cell r="M58">
            <v>343.12586587116601</v>
          </cell>
          <cell r="N58">
            <v>-3.1687663986659648E-2</v>
          </cell>
        </row>
        <row r="59">
          <cell r="A59">
            <v>59</v>
          </cell>
          <cell r="B59" t="str">
            <v>Ghee</v>
          </cell>
          <cell r="C59" t="str">
            <v>Oil</v>
          </cell>
          <cell r="D59" t="str">
            <v>Lahore</v>
          </cell>
          <cell r="E59">
            <v>1009.59</v>
          </cell>
          <cell r="F59" t="str">
            <v>May</v>
          </cell>
          <cell r="G59" t="str">
            <v>Local Market Survey</v>
          </cell>
          <cell r="H59" t="str">
            <v>Above Averg</v>
          </cell>
          <cell r="I59">
            <v>1024.1451428571424</v>
          </cell>
          <cell r="L59">
            <v>35335.65</v>
          </cell>
          <cell r="M59">
            <v>343.18466648812102</v>
          </cell>
          <cell r="N59">
            <v>-4.2411984795498507E-2</v>
          </cell>
        </row>
        <row r="60">
          <cell r="A60">
            <v>60</v>
          </cell>
          <cell r="B60" t="str">
            <v>Flour (Atta)</v>
          </cell>
          <cell r="C60" t="str">
            <v>Grain</v>
          </cell>
          <cell r="D60" t="str">
            <v>Sialkot</v>
          </cell>
          <cell r="E60">
            <v>129.54</v>
          </cell>
          <cell r="F60" t="str">
            <v>May</v>
          </cell>
          <cell r="G60" t="str">
            <v>Local Market Survey</v>
          </cell>
          <cell r="H60" t="str">
            <v>Low Averg</v>
          </cell>
          <cell r="I60">
            <v>113.26108695652174</v>
          </cell>
          <cell r="L60">
            <v>5958.8399999999992</v>
          </cell>
          <cell r="M60">
            <v>342.77010391713497</v>
          </cell>
          <cell r="N60">
            <v>4.7492219588128666E-2</v>
          </cell>
        </row>
        <row r="61">
          <cell r="A61">
            <v>61</v>
          </cell>
          <cell r="B61" t="str">
            <v>Oranges</v>
          </cell>
          <cell r="C61" t="str">
            <v>Fruit</v>
          </cell>
          <cell r="D61" t="str">
            <v>Quetta</v>
          </cell>
          <cell r="E61">
            <v>144.36000000000001</v>
          </cell>
          <cell r="F61" t="str">
            <v>October</v>
          </cell>
          <cell r="G61" t="str">
            <v>Online Retailer</v>
          </cell>
          <cell r="H61" t="str">
            <v>Low Averg</v>
          </cell>
          <cell r="I61">
            <v>151.26457142857143</v>
          </cell>
          <cell r="L61">
            <v>5052.6000000000004</v>
          </cell>
          <cell r="M61">
            <v>342.856384517957</v>
          </cell>
          <cell r="N61">
            <v>-2.0138377875853122E-2</v>
          </cell>
        </row>
        <row r="62">
          <cell r="A62">
            <v>62</v>
          </cell>
          <cell r="B62" t="str">
            <v>Chicken Breast</v>
          </cell>
          <cell r="C62" t="str">
            <v>Meat</v>
          </cell>
          <cell r="D62" t="str">
            <v>Lahore</v>
          </cell>
          <cell r="E62">
            <v>723.82</v>
          </cell>
          <cell r="F62" t="str">
            <v>November</v>
          </cell>
          <cell r="G62" t="str">
            <v>Local Market Survey</v>
          </cell>
          <cell r="H62" t="str">
            <v>Above Averg</v>
          </cell>
          <cell r="I62">
            <v>673.04079999999988</v>
          </cell>
          <cell r="L62">
            <v>18095.5</v>
          </cell>
          <cell r="M62">
            <v>342.95220371663999</v>
          </cell>
          <cell r="N62">
            <v>0.14806494738828346</v>
          </cell>
        </row>
        <row r="63">
          <cell r="A63">
            <v>63</v>
          </cell>
          <cell r="B63" t="str">
            <v>Flour (Atta)</v>
          </cell>
          <cell r="C63" t="str">
            <v>Grain</v>
          </cell>
          <cell r="D63" t="str">
            <v>Faisalabad</v>
          </cell>
          <cell r="E63">
            <v>99.94</v>
          </cell>
          <cell r="F63" t="str">
            <v>August</v>
          </cell>
          <cell r="G63" t="str">
            <v>Online Retailer</v>
          </cell>
          <cell r="H63" t="str">
            <v>Low Averg</v>
          </cell>
          <cell r="I63">
            <v>113.26108695652174</v>
          </cell>
          <cell r="L63">
            <v>4597.24</v>
          </cell>
          <cell r="M63">
            <v>342.937843054187</v>
          </cell>
          <cell r="N63">
            <v>-3.8844027354592352E-2</v>
          </cell>
        </row>
        <row r="64">
          <cell r="A64">
            <v>64</v>
          </cell>
          <cell r="B64" t="str">
            <v>Potato</v>
          </cell>
          <cell r="C64" t="str">
            <v>Vegetable</v>
          </cell>
          <cell r="D64" t="str">
            <v>Islamabad</v>
          </cell>
          <cell r="E64">
            <v>69.89</v>
          </cell>
          <cell r="F64" t="str">
            <v>June</v>
          </cell>
          <cell r="G64" t="str">
            <v>Online Retailer</v>
          </cell>
          <cell r="H64" t="str">
            <v>Low Averg</v>
          </cell>
          <cell r="I64">
            <v>70.278611111111118</v>
          </cell>
          <cell r="L64">
            <v>2516.04</v>
          </cell>
          <cell r="M64">
            <v>343.00349105439699</v>
          </cell>
          <cell r="N64">
            <v>-1.1329654690001034E-3</v>
          </cell>
        </row>
        <row r="65">
          <cell r="A65">
            <v>65</v>
          </cell>
          <cell r="B65" t="str">
            <v>Cooking Oil (Sunflower)</v>
          </cell>
          <cell r="C65" t="str">
            <v>Oil</v>
          </cell>
          <cell r="D65" t="str">
            <v>Sialkot</v>
          </cell>
          <cell r="E65">
            <v>373.56</v>
          </cell>
          <cell r="F65" t="str">
            <v>March</v>
          </cell>
          <cell r="G65" t="str">
            <v>Wholesale Market</v>
          </cell>
          <cell r="H65" t="str">
            <v>Above Averg</v>
          </cell>
          <cell r="I65">
            <v>368.73933333333326</v>
          </cell>
          <cell r="L65">
            <v>11206.8</v>
          </cell>
          <cell r="M65">
            <v>343.045241700914</v>
          </cell>
          <cell r="N65">
            <v>1.405256823492006E-2</v>
          </cell>
        </row>
        <row r="66">
          <cell r="A66">
            <v>66</v>
          </cell>
          <cell r="B66" t="str">
            <v>Yogurt</v>
          </cell>
          <cell r="C66" t="str">
            <v>Dairy</v>
          </cell>
          <cell r="D66" t="str">
            <v>Lahore</v>
          </cell>
          <cell r="E66">
            <v>208.96</v>
          </cell>
          <cell r="F66" t="str">
            <v>December</v>
          </cell>
          <cell r="G66" t="str">
            <v>Retailer Listing</v>
          </cell>
          <cell r="H66" t="str">
            <v>Low Averg</v>
          </cell>
          <cell r="I66">
            <v>226.49633333333335</v>
          </cell>
          <cell r="L66">
            <v>6268.8</v>
          </cell>
          <cell r="M66">
            <v>343.21085661213402</v>
          </cell>
          <cell r="N66">
            <v>-5.1094926035953836E-2</v>
          </cell>
        </row>
        <row r="67">
          <cell r="A67">
            <v>67</v>
          </cell>
          <cell r="B67" t="str">
            <v>Rice (Basmati)</v>
          </cell>
          <cell r="C67" t="str">
            <v>Grain</v>
          </cell>
          <cell r="D67" t="str">
            <v>Faisalabad</v>
          </cell>
          <cell r="E67">
            <v>272.89999999999998</v>
          </cell>
          <cell r="F67" t="str">
            <v>October</v>
          </cell>
          <cell r="G67" t="str">
            <v>Retailer Listing</v>
          </cell>
          <cell r="H67" t="str">
            <v>Low Averg</v>
          </cell>
          <cell r="I67">
            <v>309.01727272727271</v>
          </cell>
          <cell r="L67">
            <v>6003.7999999999993</v>
          </cell>
          <cell r="M67">
            <v>343.34173219792098</v>
          </cell>
          <cell r="N67">
            <v>-0.10519336666727352</v>
          </cell>
        </row>
        <row r="68">
          <cell r="A68">
            <v>68</v>
          </cell>
          <cell r="B68" t="str">
            <v>Tea (Loose)</v>
          </cell>
          <cell r="C68" t="str">
            <v>Beverage</v>
          </cell>
          <cell r="D68" t="str">
            <v>Lahore</v>
          </cell>
          <cell r="E68">
            <v>955.92</v>
          </cell>
          <cell r="F68" t="str">
            <v>November</v>
          </cell>
          <cell r="G68" t="str">
            <v>Local Market Survey</v>
          </cell>
          <cell r="H68" t="str">
            <v>Above Averg</v>
          </cell>
          <cell r="I68">
            <v>911.5772916666665</v>
          </cell>
          <cell r="L68">
            <v>45884.159999999996</v>
          </cell>
          <cell r="M68">
            <v>343.49544549105201</v>
          </cell>
          <cell r="N68">
            <v>0.12909256560867147</v>
          </cell>
        </row>
        <row r="69">
          <cell r="A69">
            <v>69</v>
          </cell>
          <cell r="B69" t="str">
            <v>Cooking Oil (Sunflower)</v>
          </cell>
          <cell r="C69" t="str">
            <v>Oil</v>
          </cell>
          <cell r="D69" t="str">
            <v>Quetta</v>
          </cell>
          <cell r="E69">
            <v>344.25</v>
          </cell>
          <cell r="F69" t="str">
            <v>January</v>
          </cell>
          <cell r="G69" t="str">
            <v>Municipal Report</v>
          </cell>
          <cell r="H69" t="str">
            <v>Low Averg</v>
          </cell>
          <cell r="I69">
            <v>368.73933333333326</v>
          </cell>
          <cell r="L69">
            <v>10327.5</v>
          </cell>
          <cell r="M69">
            <v>343.17184567908799</v>
          </cell>
          <cell r="N69">
            <v>-7.1361720495667053E-2</v>
          </cell>
        </row>
        <row r="70">
          <cell r="A70">
            <v>70</v>
          </cell>
          <cell r="B70" t="str">
            <v>Maize</v>
          </cell>
          <cell r="C70" t="str">
            <v>Grain</v>
          </cell>
          <cell r="D70" t="str">
            <v>Faisalabad</v>
          </cell>
          <cell r="E70">
            <v>97.52</v>
          </cell>
          <cell r="F70" t="str">
            <v>April</v>
          </cell>
          <cell r="G70" t="str">
            <v>Wholesale Market</v>
          </cell>
          <cell r="H70" t="str">
            <v>Low Averg</v>
          </cell>
          <cell r="I70">
            <v>102.25285714285715</v>
          </cell>
          <cell r="L70">
            <v>2730.56</v>
          </cell>
          <cell r="M70">
            <v>343.33754405816399</v>
          </cell>
          <cell r="N70">
            <v>-1.378485174361058E-2</v>
          </cell>
        </row>
        <row r="71">
          <cell r="A71">
            <v>71</v>
          </cell>
          <cell r="B71" t="str">
            <v>Ghee</v>
          </cell>
          <cell r="C71" t="str">
            <v>Oil</v>
          </cell>
          <cell r="D71" t="str">
            <v>Lahore</v>
          </cell>
          <cell r="E71">
            <v>992.48</v>
          </cell>
          <cell r="F71" t="str">
            <v>June</v>
          </cell>
          <cell r="G71" t="str">
            <v>Wholesale Market</v>
          </cell>
          <cell r="H71" t="str">
            <v>Above Averg</v>
          </cell>
          <cell r="I71">
            <v>1024.1451428571424</v>
          </cell>
          <cell r="L71">
            <v>34736.800000000003</v>
          </cell>
          <cell r="M71">
            <v>343.40194242297503</v>
          </cell>
          <cell r="N71">
            <v>-9.2210144863245525E-2</v>
          </cell>
        </row>
        <row r="72">
          <cell r="A72">
            <v>72</v>
          </cell>
          <cell r="B72" t="str">
            <v>Rice (Basmati)</v>
          </cell>
          <cell r="C72" t="str">
            <v>Grain</v>
          </cell>
          <cell r="D72" t="str">
            <v>Lahore</v>
          </cell>
          <cell r="E72">
            <v>329.09</v>
          </cell>
          <cell r="F72" t="str">
            <v>June</v>
          </cell>
          <cell r="G72" t="str">
            <v>Wholesale Market</v>
          </cell>
          <cell r="H72" t="str">
            <v>Low Averg</v>
          </cell>
          <cell r="I72">
            <v>309.01727272727271</v>
          </cell>
          <cell r="L72">
            <v>7239.98</v>
          </cell>
          <cell r="M72">
            <v>343.01374463835702</v>
          </cell>
          <cell r="N72">
            <v>5.8518725813422288E-2</v>
          </cell>
        </row>
        <row r="73">
          <cell r="A73">
            <v>73</v>
          </cell>
          <cell r="B73" t="str">
            <v>Lentils (Masoor)</v>
          </cell>
          <cell r="C73" t="str">
            <v>Pulses</v>
          </cell>
          <cell r="D73" t="str">
            <v>Multan</v>
          </cell>
          <cell r="E73">
            <v>285.01</v>
          </cell>
          <cell r="F73" t="str">
            <v>December</v>
          </cell>
          <cell r="G73" t="str">
            <v>Online Retailer</v>
          </cell>
          <cell r="H73" t="str">
            <v>Low Averg</v>
          </cell>
          <cell r="I73">
            <v>249.29749999999999</v>
          </cell>
          <cell r="L73">
            <v>9120.32</v>
          </cell>
          <cell r="M73">
            <v>343.17860860935002</v>
          </cell>
          <cell r="N73">
            <v>0.10406388715402877</v>
          </cell>
        </row>
        <row r="74">
          <cell r="A74">
            <v>74</v>
          </cell>
          <cell r="B74" t="str">
            <v>Onion</v>
          </cell>
          <cell r="C74" t="str">
            <v>Vegetable</v>
          </cell>
          <cell r="D74" t="str">
            <v>Islamabad</v>
          </cell>
          <cell r="E74">
            <v>86.84</v>
          </cell>
          <cell r="F74" t="str">
            <v>February</v>
          </cell>
          <cell r="G74" t="str">
            <v>Wholesale Market</v>
          </cell>
          <cell r="H74" t="str">
            <v>Low Averg</v>
          </cell>
          <cell r="I74">
            <v>90.269599999999997</v>
          </cell>
          <cell r="L74">
            <v>2171</v>
          </cell>
          <cell r="M74">
            <v>343.33633154968499</v>
          </cell>
          <cell r="N74">
            <v>-9.9890389826212973E-3</v>
          </cell>
        </row>
        <row r="75">
          <cell r="A75">
            <v>75</v>
          </cell>
          <cell r="B75" t="str">
            <v>Grapes</v>
          </cell>
          <cell r="C75" t="str">
            <v>Fruit</v>
          </cell>
          <cell r="D75" t="str">
            <v>Karachi</v>
          </cell>
          <cell r="E75">
            <v>220.63</v>
          </cell>
          <cell r="F75" t="str">
            <v>December</v>
          </cell>
          <cell r="G75" t="str">
            <v>Municipal Report</v>
          </cell>
          <cell r="H75" t="str">
            <v>Low Averg</v>
          </cell>
          <cell r="I75">
            <v>226.566129032258</v>
          </cell>
          <cell r="L75">
            <v>6839.53</v>
          </cell>
          <cell r="M75">
            <v>343.39284559613202</v>
          </cell>
          <cell r="N75">
            <v>-1.7286699791176061E-2</v>
          </cell>
        </row>
        <row r="76">
          <cell r="A76">
            <v>76</v>
          </cell>
          <cell r="B76" t="str">
            <v>Lentils (Moong)</v>
          </cell>
          <cell r="C76" t="str">
            <v>Pulses</v>
          </cell>
          <cell r="D76" t="str">
            <v>Faisalabad</v>
          </cell>
          <cell r="E76">
            <v>333.47</v>
          </cell>
          <cell r="F76" t="str">
            <v>April</v>
          </cell>
          <cell r="G76" t="str">
            <v>Wholesale Market</v>
          </cell>
          <cell r="H76" t="str">
            <v>Low Averg</v>
          </cell>
          <cell r="I76">
            <v>304.90820512820511</v>
          </cell>
          <cell r="L76">
            <v>13005.330000000002</v>
          </cell>
          <cell r="M76">
            <v>343.53012493095599</v>
          </cell>
          <cell r="N76">
            <v>8.3142038496726814E-2</v>
          </cell>
        </row>
        <row r="77">
          <cell r="A77">
            <v>77</v>
          </cell>
          <cell r="B77" t="str">
            <v>Potato</v>
          </cell>
          <cell r="C77" t="str">
            <v>Vegetable</v>
          </cell>
          <cell r="D77" t="str">
            <v>Hyderabad</v>
          </cell>
          <cell r="E77">
            <v>79.22</v>
          </cell>
          <cell r="F77" t="str">
            <v>December</v>
          </cell>
          <cell r="G77" t="str">
            <v>Wholesale Market</v>
          </cell>
          <cell r="H77" t="str">
            <v>Low Averg</v>
          </cell>
          <cell r="I77">
            <v>70.278611111111118</v>
          </cell>
          <cell r="L77">
            <v>2851.92</v>
          </cell>
          <cell r="M77">
            <v>343.69627075903799</v>
          </cell>
          <cell r="N77">
            <v>2.6015379419573624E-2</v>
          </cell>
        </row>
        <row r="78">
          <cell r="A78">
            <v>78</v>
          </cell>
          <cell r="B78" t="str">
            <v>Beef (Local)</v>
          </cell>
          <cell r="C78" t="str">
            <v>Meat</v>
          </cell>
          <cell r="D78" t="str">
            <v>Hyderabad</v>
          </cell>
          <cell r="E78">
            <v>1046.05</v>
          </cell>
          <cell r="F78" t="str">
            <v>February</v>
          </cell>
          <cell r="G78" t="str">
            <v>Retailer Listing</v>
          </cell>
          <cell r="H78" t="str">
            <v>Above Averg</v>
          </cell>
          <cell r="I78">
            <v>920.12567567567555</v>
          </cell>
          <cell r="L78">
            <v>38703.85</v>
          </cell>
          <cell r="M78">
            <v>343.74673805988601</v>
          </cell>
          <cell r="N78">
            <v>0.36632878332182583</v>
          </cell>
        </row>
        <row r="79">
          <cell r="A79">
            <v>79</v>
          </cell>
          <cell r="B79" t="str">
            <v>Grapes</v>
          </cell>
          <cell r="C79" t="str">
            <v>Fruit</v>
          </cell>
          <cell r="D79" t="str">
            <v>Quetta</v>
          </cell>
          <cell r="E79">
            <v>246.38</v>
          </cell>
          <cell r="F79" t="str">
            <v>February</v>
          </cell>
          <cell r="G79" t="str">
            <v>Online Retailer</v>
          </cell>
          <cell r="H79" t="str">
            <v>Low Averg</v>
          </cell>
          <cell r="I79">
            <v>226.566129032258</v>
          </cell>
          <cell r="L79">
            <v>7637.78</v>
          </cell>
          <cell r="M79">
            <v>343.257310291088</v>
          </cell>
          <cell r="N79">
            <v>5.7723085200835182E-2</v>
          </cell>
        </row>
        <row r="80">
          <cell r="A80">
            <v>80</v>
          </cell>
          <cell r="B80" t="str">
            <v>Fish (Rohu)</v>
          </cell>
          <cell r="C80" t="str">
            <v>Meat</v>
          </cell>
          <cell r="D80" t="str">
            <v>Faisalabad</v>
          </cell>
          <cell r="E80">
            <v>744.03</v>
          </cell>
          <cell r="F80" t="str">
            <v>February</v>
          </cell>
          <cell r="G80" t="str">
            <v>Local Market Survey</v>
          </cell>
          <cell r="H80" t="str">
            <v>Above Averg</v>
          </cell>
          <cell r="I80">
            <v>720.27689655172423</v>
          </cell>
          <cell r="L80">
            <v>21576.87</v>
          </cell>
          <cell r="M80">
            <v>343.40488802282698</v>
          </cell>
          <cell r="N80">
            <v>6.9169380741886263E-2</v>
          </cell>
        </row>
        <row r="81">
          <cell r="A81">
            <v>81</v>
          </cell>
          <cell r="B81" t="str">
            <v>Carrot</v>
          </cell>
          <cell r="C81" t="str">
            <v>Vegetable</v>
          </cell>
          <cell r="D81" t="str">
            <v>Faisalabad</v>
          </cell>
          <cell r="E81">
            <v>126.58</v>
          </cell>
          <cell r="F81" t="str">
            <v>July</v>
          </cell>
          <cell r="G81" t="str">
            <v>Municipal Report</v>
          </cell>
          <cell r="H81" t="str">
            <v>Low Averg</v>
          </cell>
          <cell r="I81">
            <v>141.74161290322584</v>
          </cell>
          <cell r="L81">
            <v>3923.98</v>
          </cell>
          <cell r="M81">
            <v>343.36932901521197</v>
          </cell>
          <cell r="N81">
            <v>-4.4155408250089082E-2</v>
          </cell>
        </row>
        <row r="82">
          <cell r="A82">
            <v>82</v>
          </cell>
          <cell r="B82" t="str">
            <v>Tomato</v>
          </cell>
          <cell r="C82" t="str">
            <v>Vegetable</v>
          </cell>
          <cell r="D82" t="str">
            <v>Quetta</v>
          </cell>
          <cell r="E82">
            <v>124.5</v>
          </cell>
          <cell r="F82" t="str">
            <v>January</v>
          </cell>
          <cell r="G82" t="str">
            <v>Local Market Survey</v>
          </cell>
          <cell r="H82" t="str">
            <v>Low Averg</v>
          </cell>
          <cell r="I82">
            <v>123.43305555555558</v>
          </cell>
          <cell r="L82">
            <v>4482</v>
          </cell>
          <cell r="M82">
            <v>343.45587083952603</v>
          </cell>
          <cell r="N82">
            <v>3.106496452765335E-3</v>
          </cell>
        </row>
        <row r="83">
          <cell r="A83">
            <v>83</v>
          </cell>
          <cell r="B83" t="str">
            <v>Rice (Irri)</v>
          </cell>
          <cell r="C83" t="str">
            <v>Grain</v>
          </cell>
          <cell r="D83" t="str">
            <v>Hyderabad</v>
          </cell>
          <cell r="E83">
            <v>147.71</v>
          </cell>
          <cell r="F83" t="str">
            <v>June</v>
          </cell>
          <cell r="G83" t="str">
            <v>Retailer Listing</v>
          </cell>
          <cell r="H83" t="str">
            <v>Low Averg</v>
          </cell>
          <cell r="I83">
            <v>140.29840000000002</v>
          </cell>
          <cell r="L83">
            <v>3692.75</v>
          </cell>
          <cell r="M83">
            <v>343.54096754503098</v>
          </cell>
          <cell r="N83">
            <v>2.1574137294203457E-2</v>
          </cell>
        </row>
        <row r="84">
          <cell r="A84">
            <v>84</v>
          </cell>
          <cell r="B84" t="str">
            <v>Apple</v>
          </cell>
          <cell r="C84" t="str">
            <v>Fruit</v>
          </cell>
          <cell r="D84" t="str">
            <v>Karachi</v>
          </cell>
          <cell r="E84">
            <v>176.24</v>
          </cell>
          <cell r="F84" t="str">
            <v>April</v>
          </cell>
          <cell r="G84" t="str">
            <v>Local Market Survey</v>
          </cell>
          <cell r="H84" t="str">
            <v>Low Averg</v>
          </cell>
          <cell r="I84">
            <v>206.14838709677423</v>
          </cell>
          <cell r="L84">
            <v>5463.4400000000005</v>
          </cell>
          <cell r="M84">
            <v>343.64135462016202</v>
          </cell>
          <cell r="N84">
            <v>-8.7033724825793843E-2</v>
          </cell>
        </row>
        <row r="85">
          <cell r="A85">
            <v>85</v>
          </cell>
          <cell r="B85" t="str">
            <v>Potato</v>
          </cell>
          <cell r="C85" t="str">
            <v>Vegetable</v>
          </cell>
          <cell r="D85" t="str">
            <v>Hyderabad</v>
          </cell>
          <cell r="E85">
            <v>71.91</v>
          </cell>
          <cell r="F85" t="str">
            <v>March</v>
          </cell>
          <cell r="G85" t="str">
            <v>Retailer Listing</v>
          </cell>
          <cell r="H85" t="str">
            <v>Low Averg</v>
          </cell>
          <cell r="I85">
            <v>70.278611111111118</v>
          </cell>
          <cell r="L85">
            <v>2588.7599999999998</v>
          </cell>
          <cell r="M85">
            <v>343.75850681111001</v>
          </cell>
          <cell r="N85">
            <v>4.7457411425902585E-3</v>
          </cell>
        </row>
        <row r="86">
          <cell r="A86">
            <v>86</v>
          </cell>
          <cell r="B86" t="str">
            <v>Tomato</v>
          </cell>
          <cell r="C86" t="str">
            <v>Vegetable</v>
          </cell>
          <cell r="D86" t="str">
            <v>Sialkot</v>
          </cell>
          <cell r="E86">
            <v>146.81</v>
          </cell>
          <cell r="F86" t="str">
            <v>December</v>
          </cell>
          <cell r="G86" t="str">
            <v>Wholesale Market</v>
          </cell>
          <cell r="H86" t="str">
            <v>Low Averg</v>
          </cell>
          <cell r="I86">
            <v>123.43305555555558</v>
          </cell>
          <cell r="L86">
            <v>5285.16</v>
          </cell>
          <cell r="M86">
            <v>343.803120788576</v>
          </cell>
          <cell r="N86">
            <v>6.7995149057475321E-2</v>
          </cell>
        </row>
        <row r="87">
          <cell r="A87">
            <v>87</v>
          </cell>
          <cell r="B87" t="str">
            <v>Potato</v>
          </cell>
          <cell r="C87" t="str">
            <v>Vegetable</v>
          </cell>
          <cell r="D87" t="str">
            <v>Quetta</v>
          </cell>
          <cell r="E87">
            <v>82.15</v>
          </cell>
          <cell r="F87" t="str">
            <v>June</v>
          </cell>
          <cell r="G87" t="str">
            <v>Wholesale Market</v>
          </cell>
          <cell r="H87" t="str">
            <v>Low Averg</v>
          </cell>
          <cell r="I87">
            <v>70.278611111111118</v>
          </cell>
          <cell r="L87">
            <v>2957.4</v>
          </cell>
          <cell r="M87">
            <v>343.90298319231601</v>
          </cell>
          <cell r="N87">
            <v>3.4519586828504534E-2</v>
          </cell>
        </row>
        <row r="88">
          <cell r="A88">
            <v>88</v>
          </cell>
          <cell r="B88" t="str">
            <v>Sugar</v>
          </cell>
          <cell r="C88" t="str">
            <v>Grain</v>
          </cell>
          <cell r="D88" t="str">
            <v>Quetta</v>
          </cell>
          <cell r="E88">
            <v>130.16</v>
          </cell>
          <cell r="F88" t="str">
            <v>June</v>
          </cell>
          <cell r="G88" t="str">
            <v>Local Market Survey</v>
          </cell>
          <cell r="H88" t="str">
            <v>Low Averg</v>
          </cell>
          <cell r="I88">
            <v>122.0377142857143</v>
          </cell>
          <cell r="L88">
            <v>4555.5999999999995</v>
          </cell>
          <cell r="M88">
            <v>343.95591772560601</v>
          </cell>
          <cell r="N88">
            <v>2.3614321765399376E-2</v>
          </cell>
        </row>
        <row r="89">
          <cell r="A89">
            <v>89</v>
          </cell>
          <cell r="B89" t="str">
            <v>Fish (Pomfret)</v>
          </cell>
          <cell r="C89" t="str">
            <v>Meat</v>
          </cell>
          <cell r="D89" t="str">
            <v>Sialkot</v>
          </cell>
          <cell r="E89">
            <v>1246.3599999999999</v>
          </cell>
          <cell r="F89" t="str">
            <v>April</v>
          </cell>
          <cell r="G89" t="str">
            <v>Local Market Survey</v>
          </cell>
          <cell r="H89" t="str">
            <v>Above Averg</v>
          </cell>
          <cell r="I89">
            <v>1113.4854166666667</v>
          </cell>
          <cell r="L89">
            <v>29912.639999999999</v>
          </cell>
          <cell r="M89">
            <v>344.044802232503</v>
          </cell>
          <cell r="N89">
            <v>0.38621302362689836</v>
          </cell>
        </row>
        <row r="90">
          <cell r="A90">
            <v>90</v>
          </cell>
          <cell r="B90" t="str">
            <v>Fish (Pomfret)</v>
          </cell>
          <cell r="C90" t="str">
            <v>Meat</v>
          </cell>
          <cell r="D90" t="str">
            <v>Hyderabad</v>
          </cell>
          <cell r="E90">
            <v>1130.8900000000001</v>
          </cell>
          <cell r="F90" t="str">
            <v>October</v>
          </cell>
          <cell r="G90" t="str">
            <v>Municipal Report</v>
          </cell>
          <cell r="H90" t="str">
            <v>Above Averg</v>
          </cell>
          <cell r="I90">
            <v>1113.4854166666667</v>
          </cell>
          <cell r="L90">
            <v>27141.360000000001</v>
          </cell>
          <cell r="M90">
            <v>343.10302955856298</v>
          </cell>
          <cell r="N90">
            <v>5.072698820446505E-2</v>
          </cell>
        </row>
        <row r="91">
          <cell r="A91">
            <v>91</v>
          </cell>
          <cell r="B91" t="str">
            <v>Banana</v>
          </cell>
          <cell r="C91" t="str">
            <v>Fruit</v>
          </cell>
          <cell r="D91" t="str">
            <v>Rawalpindi</v>
          </cell>
          <cell r="E91">
            <v>108.14</v>
          </cell>
          <cell r="F91" t="str">
            <v>March</v>
          </cell>
          <cell r="G91" t="str">
            <v>Local Market Survey</v>
          </cell>
          <cell r="H91" t="str">
            <v>Low Averg</v>
          </cell>
          <cell r="I91">
            <v>121.60903225806452</v>
          </cell>
          <cell r="L91">
            <v>3352.34</v>
          </cell>
          <cell r="M91">
            <v>342.42929907261799</v>
          </cell>
          <cell r="N91">
            <v>-3.9333761142933556E-2</v>
          </cell>
        </row>
        <row r="92">
          <cell r="A92">
            <v>92</v>
          </cell>
          <cell r="B92" t="str">
            <v>Tea (Loose)</v>
          </cell>
          <cell r="C92" t="str">
            <v>Beverage</v>
          </cell>
          <cell r="D92" t="str">
            <v>Karachi</v>
          </cell>
          <cell r="E92">
            <v>985.21</v>
          </cell>
          <cell r="F92" t="str">
            <v>June</v>
          </cell>
          <cell r="G92" t="str">
            <v>Retailer Listing</v>
          </cell>
          <cell r="H92" t="str">
            <v>Above Averg</v>
          </cell>
          <cell r="I92">
            <v>911.5772916666665</v>
          </cell>
          <cell r="L92">
            <v>47290.080000000002</v>
          </cell>
          <cell r="M92">
            <v>342.50252601045298</v>
          </cell>
          <cell r="N92">
            <v>0.21498442417644043</v>
          </cell>
        </row>
        <row r="93">
          <cell r="A93">
            <v>93</v>
          </cell>
          <cell r="B93" t="str">
            <v>Maize</v>
          </cell>
          <cell r="C93" t="str">
            <v>Grain</v>
          </cell>
          <cell r="D93" t="str">
            <v>Rawalpindi</v>
          </cell>
          <cell r="E93">
            <v>94.3</v>
          </cell>
          <cell r="F93" t="str">
            <v>July</v>
          </cell>
          <cell r="G93" t="str">
            <v>Local Market Survey</v>
          </cell>
          <cell r="H93" t="str">
            <v>Low Averg</v>
          </cell>
          <cell r="I93">
            <v>102.25285714285715</v>
          </cell>
          <cell r="L93">
            <v>2640.4</v>
          </cell>
          <cell r="M93">
            <v>342.11714167399299</v>
          </cell>
          <cell r="N93">
            <v>-2.3246006043261977E-2</v>
          </cell>
        </row>
        <row r="94">
          <cell r="A94">
            <v>94</v>
          </cell>
          <cell r="B94" t="str">
            <v>Yogurt</v>
          </cell>
          <cell r="C94" t="str">
            <v>Dairy</v>
          </cell>
          <cell r="D94" t="str">
            <v>Hyderabad</v>
          </cell>
          <cell r="E94">
            <v>252.05</v>
          </cell>
          <cell r="F94" t="str">
            <v>September</v>
          </cell>
          <cell r="G94" t="str">
            <v>Online Retailer</v>
          </cell>
          <cell r="H94" t="str">
            <v>Low Averg</v>
          </cell>
          <cell r="I94">
            <v>226.49633333333335</v>
          </cell>
          <cell r="L94">
            <v>7561.5</v>
          </cell>
          <cell r="M94">
            <v>342.17990044065101</v>
          </cell>
          <cell r="N94">
            <v>7.4679040568307084E-2</v>
          </cell>
        </row>
        <row r="95">
          <cell r="A95">
            <v>95</v>
          </cell>
          <cell r="B95" t="str">
            <v>Cheese (Local)</v>
          </cell>
          <cell r="C95" t="str">
            <v>Dairy</v>
          </cell>
          <cell r="D95" t="str">
            <v>Peshawar</v>
          </cell>
          <cell r="E95">
            <v>796.94</v>
          </cell>
          <cell r="F95" t="str">
            <v>August</v>
          </cell>
          <cell r="G95" t="str">
            <v>Local Market Survey</v>
          </cell>
          <cell r="H95" t="str">
            <v>Above Averg</v>
          </cell>
          <cell r="I95">
            <v>905.6025925925926</v>
          </cell>
          <cell r="L95">
            <v>21517.38</v>
          </cell>
          <cell r="M95">
            <v>342.33102705608701</v>
          </cell>
          <cell r="N95">
            <v>-0.31741964357437408</v>
          </cell>
        </row>
        <row r="96">
          <cell r="A96">
            <v>96</v>
          </cell>
          <cell r="B96" t="str">
            <v>Fish (Pomfret)</v>
          </cell>
          <cell r="C96" t="str">
            <v>Meat</v>
          </cell>
          <cell r="D96" t="str">
            <v>Islamabad</v>
          </cell>
          <cell r="E96">
            <v>1136.8499999999999</v>
          </cell>
          <cell r="F96" t="str">
            <v>April</v>
          </cell>
          <cell r="G96" t="str">
            <v>Online Retailer</v>
          </cell>
          <cell r="H96" t="str">
            <v>Above Averg</v>
          </cell>
          <cell r="I96">
            <v>1113.4854166666667</v>
          </cell>
          <cell r="L96">
            <v>27284.399999999998</v>
          </cell>
          <cell r="M96">
            <v>342.23142317973497</v>
          </cell>
          <cell r="N96">
            <v>6.827129758059218E-2</v>
          </cell>
        </row>
        <row r="97">
          <cell r="A97">
            <v>97</v>
          </cell>
          <cell r="B97" t="str">
            <v>Oranges</v>
          </cell>
          <cell r="C97" t="str">
            <v>Fruit</v>
          </cell>
          <cell r="D97" t="str">
            <v>Karachi</v>
          </cell>
          <cell r="E97">
            <v>161.65</v>
          </cell>
          <cell r="F97" t="str">
            <v>November</v>
          </cell>
          <cell r="G97" t="str">
            <v>Online Retailer</v>
          </cell>
          <cell r="H97" t="str">
            <v>Low Averg</v>
          </cell>
          <cell r="I97">
            <v>151.26457142857143</v>
          </cell>
          <cell r="L97">
            <v>5657.75</v>
          </cell>
          <cell r="M97">
            <v>341.53510707552601</v>
          </cell>
          <cell r="N97">
            <v>3.0408085014616008E-2</v>
          </cell>
        </row>
        <row r="98">
          <cell r="A98">
            <v>98</v>
          </cell>
          <cell r="B98" t="str">
            <v>Flour (Atta)</v>
          </cell>
          <cell r="C98" t="str">
            <v>Grain</v>
          </cell>
          <cell r="D98" t="str">
            <v>Lahore</v>
          </cell>
          <cell r="E98">
            <v>113.94</v>
          </cell>
          <cell r="F98" t="str">
            <v>April</v>
          </cell>
          <cell r="G98" t="str">
            <v>Wholesale Market</v>
          </cell>
          <cell r="H98" t="str">
            <v>Low Averg</v>
          </cell>
          <cell r="I98">
            <v>113.26108695652174</v>
          </cell>
          <cell r="L98">
            <v>5241.24</v>
          </cell>
          <cell r="M98">
            <v>341.64492378995999</v>
          </cell>
          <cell r="N98">
            <v>1.9871890263929398E-3</v>
          </cell>
        </row>
        <row r="99">
          <cell r="A99">
            <v>99</v>
          </cell>
          <cell r="B99" t="str">
            <v>Chickpeas</v>
          </cell>
          <cell r="C99" t="str">
            <v>Pulses</v>
          </cell>
          <cell r="D99" t="str">
            <v>Islamabad</v>
          </cell>
          <cell r="E99">
            <v>206.53</v>
          </cell>
          <cell r="F99" t="str">
            <v>March</v>
          </cell>
          <cell r="G99" t="str">
            <v>Wholesale Market</v>
          </cell>
          <cell r="H99" t="str">
            <v>Low Averg</v>
          </cell>
          <cell r="I99">
            <v>203.25225806451613</v>
          </cell>
          <cell r="L99">
            <v>6402.43</v>
          </cell>
          <cell r="M99">
            <v>341.72308588225701</v>
          </cell>
          <cell r="N99">
            <v>9.5918071412162131E-3</v>
          </cell>
        </row>
        <row r="100">
          <cell r="A100">
            <v>100</v>
          </cell>
          <cell r="B100" t="str">
            <v>Milk</v>
          </cell>
          <cell r="C100" t="str">
            <v>Dairy</v>
          </cell>
          <cell r="D100" t="str">
            <v>Sialkot</v>
          </cell>
          <cell r="E100">
            <v>198.38</v>
          </cell>
          <cell r="F100" t="str">
            <v>December</v>
          </cell>
          <cell r="G100" t="str">
            <v>Municipal Report</v>
          </cell>
          <cell r="H100" t="str">
            <v>Low Averg</v>
          </cell>
          <cell r="I100">
            <v>206.78702702702708</v>
          </cell>
          <cell r="L100">
            <v>7340.0599999999995</v>
          </cell>
          <cell r="M100">
            <v>341.85679120644198</v>
          </cell>
          <cell r="N100">
            <v>-2.4592248108800074E-2</v>
          </cell>
        </row>
        <row r="101">
          <cell r="A101">
            <v>101</v>
          </cell>
          <cell r="B101" t="str">
            <v>Milk</v>
          </cell>
          <cell r="C101" t="str">
            <v>Dairy</v>
          </cell>
          <cell r="D101" t="str">
            <v>Multan</v>
          </cell>
          <cell r="E101">
            <v>201.72</v>
          </cell>
          <cell r="F101" t="str">
            <v>January</v>
          </cell>
          <cell r="G101" t="str">
            <v>Wholesale Market</v>
          </cell>
          <cell r="H101" t="str">
            <v>Low Averg</v>
          </cell>
          <cell r="I101">
            <v>206.78702702702708</v>
          </cell>
          <cell r="L101">
            <v>7463.64</v>
          </cell>
          <cell r="M101">
            <v>341.98674530244602</v>
          </cell>
          <cell r="N101">
            <v>-1.4816442732439546E-2</v>
          </cell>
        </row>
        <row r="102">
          <cell r="A102">
            <v>102</v>
          </cell>
          <cell r="B102" t="str">
            <v>Tea (Loose)</v>
          </cell>
          <cell r="C102" t="str">
            <v>Beverage</v>
          </cell>
          <cell r="D102" t="str">
            <v>Quetta</v>
          </cell>
          <cell r="E102">
            <v>867.76</v>
          </cell>
          <cell r="F102" t="str">
            <v>August</v>
          </cell>
          <cell r="G102" t="str">
            <v>Wholesale Market</v>
          </cell>
          <cell r="H102" t="str">
            <v>Above Averg</v>
          </cell>
          <cell r="I102">
            <v>911.5772916666665</v>
          </cell>
          <cell r="L102">
            <v>41652.479999999996</v>
          </cell>
          <cell r="M102">
            <v>342.11844943943601</v>
          </cell>
          <cell r="N102">
            <v>-0.12807637746067629</v>
          </cell>
        </row>
        <row r="103">
          <cell r="A103">
            <v>103</v>
          </cell>
          <cell r="B103" t="str">
            <v>Lentils (Moong)</v>
          </cell>
          <cell r="C103" t="str">
            <v>Pulses</v>
          </cell>
          <cell r="D103" t="str">
            <v>Hyderabad</v>
          </cell>
          <cell r="E103">
            <v>281.47000000000003</v>
          </cell>
          <cell r="F103" t="str">
            <v>February</v>
          </cell>
          <cell r="G103" t="str">
            <v>Municipal Report</v>
          </cell>
          <cell r="H103" t="str">
            <v>Low Averg</v>
          </cell>
          <cell r="I103">
            <v>304.90820512820511</v>
          </cell>
          <cell r="L103">
            <v>10977.330000000002</v>
          </cell>
          <cell r="M103">
            <v>341.92067154137698</v>
          </cell>
          <cell r="N103">
            <v>-6.8548663707712523E-2</v>
          </cell>
        </row>
        <row r="104">
          <cell r="A104">
            <v>104</v>
          </cell>
          <cell r="B104" t="str">
            <v>Rice (Irri)</v>
          </cell>
          <cell r="C104" t="str">
            <v>Grain</v>
          </cell>
          <cell r="D104" t="str">
            <v>Sialkot</v>
          </cell>
          <cell r="E104">
            <v>145.62</v>
          </cell>
          <cell r="F104" t="str">
            <v>February</v>
          </cell>
          <cell r="G104" t="str">
            <v>Municipal Report</v>
          </cell>
          <cell r="H104" t="str">
            <v>Low Averg</v>
          </cell>
          <cell r="I104">
            <v>140.29840000000002</v>
          </cell>
          <cell r="L104">
            <v>3640.5</v>
          </cell>
          <cell r="M104">
            <v>342.08175350723599</v>
          </cell>
          <cell r="N104">
            <v>1.5556515205618597E-2</v>
          </cell>
        </row>
        <row r="105">
          <cell r="A105">
            <v>105</v>
          </cell>
          <cell r="B105" t="str">
            <v>Spinach</v>
          </cell>
          <cell r="C105" t="str">
            <v>Vegetable</v>
          </cell>
          <cell r="D105" t="str">
            <v>Islamabad</v>
          </cell>
          <cell r="E105">
            <v>60.74</v>
          </cell>
          <cell r="F105" t="str">
            <v>November</v>
          </cell>
          <cell r="G105" t="str">
            <v>Municipal Report</v>
          </cell>
          <cell r="H105" t="str">
            <v>Low Averg</v>
          </cell>
          <cell r="I105">
            <v>62.182121212121217</v>
          </cell>
          <cell r="L105">
            <v>2004.42</v>
          </cell>
          <cell r="M105">
            <v>342.18242280898301</v>
          </cell>
          <cell r="N105">
            <v>-4.2144806863041364E-3</v>
          </cell>
        </row>
        <row r="106">
          <cell r="A106">
            <v>106</v>
          </cell>
          <cell r="B106" t="str">
            <v>Lentils (Moong)</v>
          </cell>
          <cell r="C106" t="str">
            <v>Pulses</v>
          </cell>
          <cell r="D106" t="str">
            <v>Sialkot</v>
          </cell>
          <cell r="E106">
            <v>300.88</v>
          </cell>
          <cell r="F106" t="str">
            <v>November</v>
          </cell>
          <cell r="G106" t="str">
            <v>Municipal Report</v>
          </cell>
          <cell r="H106" t="str">
            <v>Low Averg</v>
          </cell>
          <cell r="I106">
            <v>304.90820512820511</v>
          </cell>
          <cell r="L106">
            <v>11734.32</v>
          </cell>
          <cell r="M106">
            <v>342.217608918606</v>
          </cell>
          <cell r="N106">
            <v>-1.1770887947391378E-2</v>
          </cell>
        </row>
        <row r="107">
          <cell r="A107">
            <v>107</v>
          </cell>
          <cell r="B107" t="str">
            <v>Banana</v>
          </cell>
          <cell r="C107" t="str">
            <v>Fruit</v>
          </cell>
          <cell r="D107" t="str">
            <v>Rawalpindi</v>
          </cell>
          <cell r="E107">
            <v>125.9</v>
          </cell>
          <cell r="F107" t="str">
            <v>April</v>
          </cell>
          <cell r="G107" t="str">
            <v>Wholesale Market</v>
          </cell>
          <cell r="H107" t="str">
            <v>Low Averg</v>
          </cell>
          <cell r="I107">
            <v>121.60903225806452</v>
          </cell>
          <cell r="L107">
            <v>3902.9</v>
          </cell>
          <cell r="M107">
            <v>342.38345910425898</v>
          </cell>
          <cell r="N107">
            <v>1.2532637391892374E-2</v>
          </cell>
        </row>
        <row r="108">
          <cell r="A108">
            <v>108</v>
          </cell>
          <cell r="B108" t="str">
            <v>Tea (Loose)</v>
          </cell>
          <cell r="C108" t="str">
            <v>Beverage</v>
          </cell>
          <cell r="D108" t="str">
            <v>Quetta</v>
          </cell>
          <cell r="E108">
            <v>1023.75</v>
          </cell>
          <cell r="F108" t="str">
            <v>September</v>
          </cell>
          <cell r="G108" t="str">
            <v>Municipal Report</v>
          </cell>
          <cell r="H108" t="str">
            <v>Above Averg</v>
          </cell>
          <cell r="I108">
            <v>911.5772916666665</v>
          </cell>
          <cell r="L108">
            <v>49140</v>
          </cell>
          <cell r="M108">
            <v>342.47089143067899</v>
          </cell>
          <cell r="N108">
            <v>0.32753939426714418</v>
          </cell>
        </row>
        <row r="109">
          <cell r="A109">
            <v>109</v>
          </cell>
          <cell r="B109" t="str">
            <v>Yogurt</v>
          </cell>
          <cell r="C109" t="str">
            <v>Dairy</v>
          </cell>
          <cell r="D109" t="str">
            <v>Quetta</v>
          </cell>
          <cell r="E109">
            <v>241.28</v>
          </cell>
          <cell r="F109" t="str">
            <v>August</v>
          </cell>
          <cell r="G109" t="str">
            <v>Wholesale Market</v>
          </cell>
          <cell r="H109" t="str">
            <v>Low Averg</v>
          </cell>
          <cell r="I109">
            <v>226.49633333333335</v>
          </cell>
          <cell r="L109">
            <v>7238.4</v>
          </cell>
          <cell r="M109">
            <v>342.006534938806</v>
          </cell>
          <cell r="N109">
            <v>4.3226269548655952E-2</v>
          </cell>
        </row>
        <row r="110">
          <cell r="A110">
            <v>110</v>
          </cell>
          <cell r="B110" t="str">
            <v>Sugar</v>
          </cell>
          <cell r="C110" t="str">
            <v>Grain</v>
          </cell>
          <cell r="D110" t="str">
            <v>Rawalpindi</v>
          </cell>
          <cell r="E110">
            <v>113.16</v>
          </cell>
          <cell r="F110" t="str">
            <v>October</v>
          </cell>
          <cell r="G110" t="str">
            <v>Municipal Report</v>
          </cell>
          <cell r="H110" t="str">
            <v>Low Averg</v>
          </cell>
          <cell r="I110">
            <v>122.0377142857143</v>
          </cell>
          <cell r="L110">
            <v>3960.6</v>
          </cell>
          <cell r="M110">
            <v>342.15619574544598</v>
          </cell>
          <cell r="N110">
            <v>-2.5946378864695644E-2</v>
          </cell>
        </row>
        <row r="111">
          <cell r="A111">
            <v>111</v>
          </cell>
          <cell r="B111" t="str">
            <v>Eggplant</v>
          </cell>
          <cell r="C111" t="str">
            <v>Vegetable</v>
          </cell>
          <cell r="D111" t="str">
            <v>Multan</v>
          </cell>
          <cell r="E111">
            <v>75.260000000000005</v>
          </cell>
          <cell r="F111" t="str">
            <v>November</v>
          </cell>
          <cell r="G111" t="str">
            <v>Wholesale Market</v>
          </cell>
          <cell r="H111" t="str">
            <v>Low Averg</v>
          </cell>
          <cell r="I111">
            <v>81.934666666666672</v>
          </cell>
          <cell r="L111">
            <v>2257.8000000000002</v>
          </cell>
          <cell r="M111">
            <v>342.23465989312803</v>
          </cell>
          <cell r="N111">
            <v>-1.9503187283108646E-2</v>
          </cell>
        </row>
        <row r="112">
          <cell r="A112">
            <v>112</v>
          </cell>
          <cell r="B112" t="str">
            <v>Carrot</v>
          </cell>
          <cell r="C112" t="str">
            <v>Vegetable</v>
          </cell>
          <cell r="D112" t="str">
            <v>Islamabad</v>
          </cell>
          <cell r="E112">
            <v>138.75</v>
          </cell>
          <cell r="F112" t="str">
            <v>November</v>
          </cell>
          <cell r="G112" t="str">
            <v>Local Market Survey</v>
          </cell>
          <cell r="H112" t="str">
            <v>Low Averg</v>
          </cell>
          <cell r="I112">
            <v>141.74161290322584</v>
          </cell>
          <cell r="L112">
            <v>4301.25</v>
          </cell>
          <cell r="M112">
            <v>342.28260556390501</v>
          </cell>
          <cell r="N112">
            <v>-8.7401838556686491E-3</v>
          </cell>
        </row>
        <row r="113">
          <cell r="A113">
            <v>113</v>
          </cell>
          <cell r="B113" t="str">
            <v>Tomato</v>
          </cell>
          <cell r="C113" t="str">
            <v>Vegetable</v>
          </cell>
          <cell r="D113" t="str">
            <v>Hyderabad</v>
          </cell>
          <cell r="E113">
            <v>113.19</v>
          </cell>
          <cell r="F113" t="str">
            <v>October</v>
          </cell>
          <cell r="G113" t="str">
            <v>Retailer Listing</v>
          </cell>
          <cell r="H113" t="str">
            <v>Low Averg</v>
          </cell>
          <cell r="I113">
            <v>123.43305555555558</v>
          </cell>
          <cell r="L113">
            <v>4074.84</v>
          </cell>
          <cell r="M113">
            <v>342.37912342305401</v>
          </cell>
          <cell r="N113">
            <v>-2.9917290088096161E-2</v>
          </cell>
        </row>
        <row r="114">
          <cell r="A114">
            <v>114</v>
          </cell>
          <cell r="B114" t="str">
            <v>Spices (Mixed)</v>
          </cell>
          <cell r="C114" t="str">
            <v>Condiment</v>
          </cell>
          <cell r="D114" t="str">
            <v>Multan</v>
          </cell>
          <cell r="E114">
            <v>746.1</v>
          </cell>
          <cell r="F114" t="str">
            <v>July</v>
          </cell>
          <cell r="G114" t="str">
            <v>Online Retailer</v>
          </cell>
          <cell r="H114" t="str">
            <v>Above Averg</v>
          </cell>
          <cell r="I114">
            <v>810.77454545454566</v>
          </cell>
          <cell r="L114">
            <v>24621.3</v>
          </cell>
          <cell r="M114">
            <v>342.45743902794197</v>
          </cell>
          <cell r="N114">
            <v>-0.18885425773819642</v>
          </cell>
        </row>
        <row r="115">
          <cell r="A115">
            <v>115</v>
          </cell>
          <cell r="B115" t="str">
            <v>Flour (Atta)</v>
          </cell>
          <cell r="C115" t="str">
            <v>Grain</v>
          </cell>
          <cell r="D115" t="str">
            <v>Faisalabad</v>
          </cell>
          <cell r="E115">
            <v>109.03</v>
          </cell>
          <cell r="F115" t="str">
            <v>March</v>
          </cell>
          <cell r="G115" t="str">
            <v>Retailer Listing</v>
          </cell>
          <cell r="H115" t="str">
            <v>Low Averg</v>
          </cell>
          <cell r="I115">
            <v>113.26108695652174</v>
          </cell>
          <cell r="L115">
            <v>5015.38</v>
          </cell>
          <cell r="M115">
            <v>342.41792139293</v>
          </cell>
          <cell r="N115">
            <v>-1.2356499739587218E-2</v>
          </cell>
        </row>
        <row r="116">
          <cell r="A116">
            <v>116</v>
          </cell>
          <cell r="B116" t="str">
            <v>Eggplant</v>
          </cell>
          <cell r="C116" t="str">
            <v>Vegetable</v>
          </cell>
          <cell r="D116" t="str">
            <v>Islamabad</v>
          </cell>
          <cell r="E116">
            <v>72.05</v>
          </cell>
          <cell r="F116" t="str">
            <v>March</v>
          </cell>
          <cell r="G116" t="str">
            <v>Online Retailer</v>
          </cell>
          <cell r="H116" t="str">
            <v>Low Averg</v>
          </cell>
          <cell r="I116">
            <v>81.934666666666672</v>
          </cell>
          <cell r="L116">
            <v>2161.5</v>
          </cell>
          <cell r="M116">
            <v>342.49337007222601</v>
          </cell>
          <cell r="N116">
            <v>-2.8860899306115524E-2</v>
          </cell>
        </row>
        <row r="117">
          <cell r="A117">
            <v>117</v>
          </cell>
          <cell r="B117" t="str">
            <v>Wheat</v>
          </cell>
          <cell r="C117" t="str">
            <v>Grain</v>
          </cell>
          <cell r="D117" t="str">
            <v>Hyderabad</v>
          </cell>
          <cell r="E117">
            <v>134.58000000000001</v>
          </cell>
          <cell r="F117" t="str">
            <v>December</v>
          </cell>
          <cell r="G117" t="str">
            <v>Municipal Report</v>
          </cell>
          <cell r="H117" t="str">
            <v>Low Averg</v>
          </cell>
          <cell r="I117">
            <v>120.53625</v>
          </cell>
          <cell r="L117">
            <v>3229.92</v>
          </cell>
          <cell r="M117">
            <v>342.53842264145698</v>
          </cell>
          <cell r="N117">
            <v>4.0999050242897683E-2</v>
          </cell>
        </row>
        <row r="118">
          <cell r="A118">
            <v>118</v>
          </cell>
          <cell r="B118" t="str">
            <v>Yogurt</v>
          </cell>
          <cell r="C118" t="str">
            <v>Dairy</v>
          </cell>
          <cell r="D118" t="str">
            <v>Hyderabad</v>
          </cell>
          <cell r="E118">
            <v>245.89</v>
          </cell>
          <cell r="F118" t="str">
            <v>March</v>
          </cell>
          <cell r="G118" t="str">
            <v>Retailer Listing</v>
          </cell>
          <cell r="H118" t="str">
            <v>Low Averg</v>
          </cell>
          <cell r="I118">
            <v>226.49633333333335</v>
          </cell>
          <cell r="L118">
            <v>7376.7</v>
          </cell>
          <cell r="M118">
            <v>342.63231441010601</v>
          </cell>
          <cell r="N118">
            <v>5.6601977837542262E-2</v>
          </cell>
        </row>
        <row r="119">
          <cell r="A119">
            <v>119</v>
          </cell>
          <cell r="B119" t="str">
            <v>Lentils (Moong)</v>
          </cell>
          <cell r="C119" t="str">
            <v>Pulses</v>
          </cell>
          <cell r="D119" t="str">
            <v>Multan</v>
          </cell>
          <cell r="E119">
            <v>327.5</v>
          </cell>
          <cell r="F119" t="str">
            <v>December</v>
          </cell>
          <cell r="G119" t="str">
            <v>Online Retailer</v>
          </cell>
          <cell r="H119" t="str">
            <v>Low Averg</v>
          </cell>
          <cell r="I119">
            <v>304.90820512820511</v>
          </cell>
          <cell r="L119">
            <v>12772.5</v>
          </cell>
          <cell r="M119">
            <v>342.78481698844502</v>
          </cell>
          <cell r="N119">
            <v>6.5906638077719876E-2</v>
          </cell>
        </row>
        <row r="120">
          <cell r="A120">
            <v>120</v>
          </cell>
          <cell r="B120" t="str">
            <v>Flour (Atta)</v>
          </cell>
          <cell r="C120" t="str">
            <v>Grain</v>
          </cell>
          <cell r="D120" t="str">
            <v>Hyderabad</v>
          </cell>
          <cell r="E120">
            <v>108.73</v>
          </cell>
          <cell r="F120" t="str">
            <v>November</v>
          </cell>
          <cell r="G120" t="str">
            <v>Municipal Report</v>
          </cell>
          <cell r="H120" t="str">
            <v>Low Averg</v>
          </cell>
          <cell r="I120">
            <v>113.26108695652174</v>
          </cell>
          <cell r="L120">
            <v>5001.58</v>
          </cell>
          <cell r="M120">
            <v>342.95711564817299</v>
          </cell>
          <cell r="N120">
            <v>-1.3211817891453249E-2</v>
          </cell>
        </row>
        <row r="121">
          <cell r="A121">
            <v>121</v>
          </cell>
          <cell r="B121" t="str">
            <v>Fish (Rohu)</v>
          </cell>
          <cell r="C121" t="str">
            <v>Meat</v>
          </cell>
          <cell r="D121" t="str">
            <v>Hyderabad</v>
          </cell>
          <cell r="E121">
            <v>744.81</v>
          </cell>
          <cell r="F121" t="str">
            <v>July</v>
          </cell>
          <cell r="G121" t="str">
            <v>Municipal Report</v>
          </cell>
          <cell r="H121" t="str">
            <v>Above Averg</v>
          </cell>
          <cell r="I121">
            <v>720.27689655172423</v>
          </cell>
          <cell r="L121">
            <v>21599.489999999998</v>
          </cell>
          <cell r="M121">
            <v>343.03241035176097</v>
          </cell>
          <cell r="N121">
            <v>7.1518325114289794E-2</v>
          </cell>
        </row>
        <row r="122">
          <cell r="A122">
            <v>122</v>
          </cell>
          <cell r="B122" t="str">
            <v>Onion</v>
          </cell>
          <cell r="C122" t="str">
            <v>Vegetable</v>
          </cell>
          <cell r="D122" t="str">
            <v>Peshawar</v>
          </cell>
          <cell r="E122">
            <v>97.28</v>
          </cell>
          <cell r="F122" t="str">
            <v>May</v>
          </cell>
          <cell r="G122" t="str">
            <v>Wholesale Market</v>
          </cell>
          <cell r="H122" t="str">
            <v>Low Averg</v>
          </cell>
          <cell r="I122">
            <v>90.269599999999997</v>
          </cell>
          <cell r="L122">
            <v>2432</v>
          </cell>
          <cell r="M122">
            <v>342.995663614634</v>
          </cell>
          <cell r="N122">
            <v>2.0438742362283626E-2</v>
          </cell>
        </row>
        <row r="123">
          <cell r="A123">
            <v>123</v>
          </cell>
          <cell r="B123" t="str">
            <v>Tomato</v>
          </cell>
          <cell r="C123" t="str">
            <v>Vegetable</v>
          </cell>
          <cell r="D123" t="str">
            <v>Lahore</v>
          </cell>
          <cell r="E123">
            <v>116.8</v>
          </cell>
          <cell r="F123" t="str">
            <v>March</v>
          </cell>
          <cell r="G123" t="str">
            <v>Municipal Report</v>
          </cell>
          <cell r="H123" t="str">
            <v>Low Averg</v>
          </cell>
          <cell r="I123">
            <v>123.43305555555558</v>
          </cell>
          <cell r="L123">
            <v>4204.8</v>
          </cell>
          <cell r="M123">
            <v>343.06220704034899</v>
          </cell>
          <cell r="N123">
            <v>-1.9334847789792959E-2</v>
          </cell>
        </row>
        <row r="124">
          <cell r="A124">
            <v>124</v>
          </cell>
          <cell r="B124" t="str">
            <v>Eggplant</v>
          </cell>
          <cell r="C124" t="str">
            <v>Vegetable</v>
          </cell>
          <cell r="D124" t="str">
            <v>Hyderabad</v>
          </cell>
          <cell r="E124">
            <v>82.11</v>
          </cell>
          <cell r="F124" t="str">
            <v>May</v>
          </cell>
          <cell r="G124" t="str">
            <v>Online Retailer</v>
          </cell>
          <cell r="H124" t="str">
            <v>Low Averg</v>
          </cell>
          <cell r="I124">
            <v>81.934666666666672</v>
          </cell>
          <cell r="L124">
            <v>2463.3000000000002</v>
          </cell>
          <cell r="M124">
            <v>343.14383796776701</v>
          </cell>
          <cell r="N124">
            <v>5.1096162580601887E-4</v>
          </cell>
        </row>
        <row r="125">
          <cell r="A125">
            <v>125</v>
          </cell>
          <cell r="B125" t="str">
            <v>Chickpeas</v>
          </cell>
          <cell r="C125" t="str">
            <v>Pulses</v>
          </cell>
          <cell r="D125" t="str">
            <v>Faisalabad</v>
          </cell>
          <cell r="E125">
            <v>205.12</v>
          </cell>
          <cell r="F125" t="str">
            <v>July</v>
          </cell>
          <cell r="G125" t="str">
            <v>Online Retailer</v>
          </cell>
          <cell r="H125" t="str">
            <v>Low Averg</v>
          </cell>
          <cell r="I125">
            <v>203.25225806451613</v>
          </cell>
          <cell r="L125">
            <v>6358.72</v>
          </cell>
          <cell r="M125">
            <v>343.197600285482</v>
          </cell>
          <cell r="N125">
            <v>5.4421765593064579E-3</v>
          </cell>
        </row>
        <row r="126">
          <cell r="A126">
            <v>126</v>
          </cell>
          <cell r="B126" t="str">
            <v>Mutton</v>
          </cell>
          <cell r="C126" t="str">
            <v>Meat</v>
          </cell>
          <cell r="D126" t="str">
            <v>Faisalabad</v>
          </cell>
          <cell r="E126">
            <v>1288.19</v>
          </cell>
          <cell r="F126" t="str">
            <v>October</v>
          </cell>
          <cell r="G126" t="str">
            <v>Local Market Survey</v>
          </cell>
          <cell r="H126" t="str">
            <v>Above Averg</v>
          </cell>
          <cell r="I126">
            <v>1235.856</v>
          </cell>
          <cell r="L126">
            <v>32204.75</v>
          </cell>
          <cell r="M126">
            <v>343.33381724911402</v>
          </cell>
          <cell r="N126">
            <v>0.15242891137061479</v>
          </cell>
        </row>
        <row r="127">
          <cell r="A127">
            <v>127</v>
          </cell>
          <cell r="B127" t="str">
            <v>Spinach</v>
          </cell>
          <cell r="C127" t="str">
            <v>Vegetable</v>
          </cell>
          <cell r="D127" t="str">
            <v>Sialkot</v>
          </cell>
          <cell r="E127">
            <v>71.27</v>
          </cell>
          <cell r="F127" t="str">
            <v>October</v>
          </cell>
          <cell r="G127" t="str">
            <v>Local Market Survey</v>
          </cell>
          <cell r="H127" t="str">
            <v>Low Averg</v>
          </cell>
          <cell r="I127">
            <v>62.182121212121217</v>
          </cell>
          <cell r="L127">
            <v>2351.91</v>
          </cell>
          <cell r="M127">
            <v>342.24185275929301</v>
          </cell>
          <cell r="N127">
            <v>2.655396677702801E-2</v>
          </cell>
        </row>
        <row r="128">
          <cell r="A128">
            <v>128</v>
          </cell>
          <cell r="B128" t="str">
            <v>Rice (Irri)</v>
          </cell>
          <cell r="C128" t="str">
            <v>Grain</v>
          </cell>
          <cell r="D128" t="str">
            <v>Islamabad</v>
          </cell>
          <cell r="E128">
            <v>129.88</v>
          </cell>
          <cell r="F128" t="str">
            <v>February</v>
          </cell>
          <cell r="G128" t="str">
            <v>Wholesale Market</v>
          </cell>
          <cell r="H128" t="str">
            <v>Low Averg</v>
          </cell>
          <cell r="I128">
            <v>140.29840000000002</v>
          </cell>
          <cell r="L128">
            <v>3247</v>
          </cell>
          <cell r="M128">
            <v>342.28593899293099</v>
          </cell>
          <cell r="N128">
            <v>-3.0437709567190791E-2</v>
          </cell>
        </row>
        <row r="129">
          <cell r="A129">
            <v>129</v>
          </cell>
          <cell r="B129" t="str">
            <v>Grapes</v>
          </cell>
          <cell r="C129" t="str">
            <v>Fruit</v>
          </cell>
          <cell r="D129" t="str">
            <v>Islamabad</v>
          </cell>
          <cell r="E129">
            <v>238.14</v>
          </cell>
          <cell r="F129" t="str">
            <v>December</v>
          </cell>
          <cell r="G129" t="str">
            <v>Online Retailer</v>
          </cell>
          <cell r="H129" t="str">
            <v>Low Averg</v>
          </cell>
          <cell r="I129">
            <v>226.566129032258</v>
          </cell>
          <cell r="L129">
            <v>7382.3399999999992</v>
          </cell>
          <cell r="M129">
            <v>342.37693163064199</v>
          </cell>
          <cell r="N129">
            <v>3.3804470741118545E-2</v>
          </cell>
        </row>
        <row r="130">
          <cell r="A130">
            <v>130</v>
          </cell>
          <cell r="B130" t="str">
            <v>Mango</v>
          </cell>
          <cell r="C130" t="str">
            <v>Fruit</v>
          </cell>
          <cell r="D130" t="str">
            <v>Faisalabad</v>
          </cell>
          <cell r="E130">
            <v>262.29000000000002</v>
          </cell>
          <cell r="F130" t="str">
            <v>July</v>
          </cell>
          <cell r="G130" t="str">
            <v>Wholesale Market</v>
          </cell>
          <cell r="H130" t="str">
            <v>Low Averg</v>
          </cell>
          <cell r="I130">
            <v>257.40029411764709</v>
          </cell>
          <cell r="L130">
            <v>8917.86</v>
          </cell>
          <cell r="M130">
            <v>342.527842042592</v>
          </cell>
          <cell r="N130">
            <v>1.4275353072597561E-2</v>
          </cell>
        </row>
        <row r="131">
          <cell r="A131">
            <v>131</v>
          </cell>
          <cell r="B131" t="str">
            <v>Banana</v>
          </cell>
          <cell r="C131" t="str">
            <v>Fruit</v>
          </cell>
          <cell r="D131" t="str">
            <v>Peshawar</v>
          </cell>
          <cell r="E131">
            <v>125.92</v>
          </cell>
          <cell r="F131" t="str">
            <v>April</v>
          </cell>
          <cell r="G131" t="str">
            <v>Wholesale Market</v>
          </cell>
          <cell r="H131" t="str">
            <v>Low Averg</v>
          </cell>
          <cell r="I131">
            <v>121.60903225806452</v>
          </cell>
          <cell r="L131">
            <v>3903.52</v>
          </cell>
          <cell r="M131">
            <v>342.687514811715</v>
          </cell>
          <cell r="N131">
            <v>1.2579879790205044E-2</v>
          </cell>
        </row>
        <row r="132">
          <cell r="A132">
            <v>132</v>
          </cell>
          <cell r="B132" t="str">
            <v>Fish (Rohu)</v>
          </cell>
          <cell r="C132" t="str">
            <v>Meat</v>
          </cell>
          <cell r="D132" t="str">
            <v>Hyderabad</v>
          </cell>
          <cell r="E132">
            <v>796.23</v>
          </cell>
          <cell r="F132" t="str">
            <v>July</v>
          </cell>
          <cell r="G132" t="str">
            <v>Retailer Listing</v>
          </cell>
          <cell r="H132" t="str">
            <v>Above Averg</v>
          </cell>
          <cell r="I132">
            <v>720.27689655172423</v>
          </cell>
          <cell r="L132">
            <v>23090.670000000002</v>
          </cell>
          <cell r="M132">
            <v>342.77587931282</v>
          </cell>
          <cell r="N132">
            <v>0.22158240422442438</v>
          </cell>
        </row>
        <row r="133">
          <cell r="A133">
            <v>133</v>
          </cell>
          <cell r="B133" t="str">
            <v>Tomato</v>
          </cell>
          <cell r="C133" t="str">
            <v>Vegetable</v>
          </cell>
          <cell r="D133" t="str">
            <v>Peshawar</v>
          </cell>
          <cell r="E133">
            <v>129.01</v>
          </cell>
          <cell r="F133" t="str">
            <v>March</v>
          </cell>
          <cell r="G133" t="str">
            <v>Retailer Listing</v>
          </cell>
          <cell r="H133" t="str">
            <v>Low Averg</v>
          </cell>
          <cell r="I133">
            <v>123.43305555555558</v>
          </cell>
          <cell r="L133">
            <v>4644.3599999999997</v>
          </cell>
          <cell r="M133">
            <v>342.676828744923</v>
          </cell>
          <cell r="N133">
            <v>1.6274647062861948E-2</v>
          </cell>
        </row>
        <row r="134">
          <cell r="A134">
            <v>134</v>
          </cell>
          <cell r="B134" t="str">
            <v>Grapes</v>
          </cell>
          <cell r="C134" t="str">
            <v>Fruit</v>
          </cell>
          <cell r="D134" t="str">
            <v>Hyderabad</v>
          </cell>
          <cell r="E134">
            <v>227.86</v>
          </cell>
          <cell r="F134" t="str">
            <v>April</v>
          </cell>
          <cell r="G134" t="str">
            <v>Online Retailer</v>
          </cell>
          <cell r="H134" t="str">
            <v>Low Averg</v>
          </cell>
          <cell r="I134">
            <v>226.566129032258</v>
          </cell>
          <cell r="L134">
            <v>7063.6600000000008</v>
          </cell>
          <cell r="M134">
            <v>342.76775218441298</v>
          </cell>
          <cell r="N134">
            <v>3.7747744923387421E-3</v>
          </cell>
        </row>
        <row r="135">
          <cell r="A135">
            <v>135</v>
          </cell>
          <cell r="B135" t="str">
            <v>Apple</v>
          </cell>
          <cell r="C135" t="str">
            <v>Fruit</v>
          </cell>
          <cell r="D135" t="str">
            <v>Quetta</v>
          </cell>
          <cell r="E135">
            <v>206.64</v>
          </cell>
          <cell r="F135" t="str">
            <v>October</v>
          </cell>
          <cell r="G135" t="str">
            <v>Local Market Survey</v>
          </cell>
          <cell r="H135" t="str">
            <v>Low Averg</v>
          </cell>
          <cell r="I135">
            <v>206.14838709677423</v>
          </cell>
          <cell r="L135">
            <v>6405.8399999999992</v>
          </cell>
          <cell r="M135">
            <v>342.91535730091999</v>
          </cell>
          <cell r="N135">
            <v>1.43362754906993E-3</v>
          </cell>
        </row>
        <row r="136">
          <cell r="A136">
            <v>136</v>
          </cell>
          <cell r="B136" t="str">
            <v>Mango</v>
          </cell>
          <cell r="C136" t="str">
            <v>Fruit</v>
          </cell>
          <cell r="D136" t="str">
            <v>Rawalpindi</v>
          </cell>
          <cell r="E136">
            <v>237.64</v>
          </cell>
          <cell r="F136" t="str">
            <v>October</v>
          </cell>
          <cell r="G136" t="str">
            <v>Retailer Listing</v>
          </cell>
          <cell r="H136" t="str">
            <v>Low Averg</v>
          </cell>
          <cell r="I136">
            <v>257.40029411764709</v>
          </cell>
          <cell r="L136">
            <v>8079.7599999999993</v>
          </cell>
          <cell r="M136">
            <v>343.05344680403601</v>
          </cell>
          <cell r="N136">
            <v>-5.7601211419790424E-2</v>
          </cell>
        </row>
        <row r="137">
          <cell r="A137">
            <v>137</v>
          </cell>
          <cell r="B137" t="str">
            <v>Tomato</v>
          </cell>
          <cell r="C137" t="str">
            <v>Vegetable</v>
          </cell>
          <cell r="D137" t="str">
            <v>Lahore</v>
          </cell>
          <cell r="E137">
            <v>131.1</v>
          </cell>
          <cell r="F137" t="str">
            <v>December</v>
          </cell>
          <cell r="G137" t="str">
            <v>Online Retailer</v>
          </cell>
          <cell r="H137" t="str">
            <v>Low Averg</v>
          </cell>
          <cell r="I137">
            <v>123.43305555555558</v>
          </cell>
          <cell r="L137">
            <v>4719.5999999999995</v>
          </cell>
          <cell r="M137">
            <v>343.20541599111402</v>
          </cell>
          <cell r="N137">
            <v>2.2339229182335853E-2</v>
          </cell>
        </row>
        <row r="138">
          <cell r="A138">
            <v>138</v>
          </cell>
          <cell r="B138" t="str">
            <v>Spinach</v>
          </cell>
          <cell r="C138" t="str">
            <v>Vegetable</v>
          </cell>
          <cell r="D138" t="str">
            <v>Quetta</v>
          </cell>
          <cell r="E138">
            <v>66.63</v>
          </cell>
          <cell r="F138" t="str">
            <v>October</v>
          </cell>
          <cell r="G138" t="str">
            <v>Online Retailer</v>
          </cell>
          <cell r="H138" t="str">
            <v>Low Averg</v>
          </cell>
          <cell r="I138">
            <v>62.182121212121217</v>
          </cell>
          <cell r="L138">
            <v>2198.79</v>
          </cell>
          <cell r="M138">
            <v>343.298130813851</v>
          </cell>
          <cell r="N138">
            <v>1.2956315192670197E-2</v>
          </cell>
        </row>
        <row r="139">
          <cell r="A139">
            <v>139</v>
          </cell>
          <cell r="B139" t="str">
            <v>Lentils (Moong)</v>
          </cell>
          <cell r="C139" t="str">
            <v>Pulses</v>
          </cell>
          <cell r="D139" t="str">
            <v>Multan</v>
          </cell>
          <cell r="E139">
            <v>309.81</v>
          </cell>
          <cell r="F139" t="str">
            <v>September</v>
          </cell>
          <cell r="G139" t="str">
            <v>Online Retailer</v>
          </cell>
          <cell r="H139" t="str">
            <v>Low Averg</v>
          </cell>
          <cell r="I139">
            <v>304.90820512820511</v>
          </cell>
          <cell r="L139">
            <v>12082.59</v>
          </cell>
          <cell r="M139">
            <v>343.33807416797401</v>
          </cell>
          <cell r="N139">
            <v>1.4276875303368618E-2</v>
          </cell>
        </row>
        <row r="140">
          <cell r="A140">
            <v>140</v>
          </cell>
          <cell r="B140" t="str">
            <v>Maize</v>
          </cell>
          <cell r="C140" t="str">
            <v>Grain</v>
          </cell>
          <cell r="D140" t="str">
            <v>Karachi</v>
          </cell>
          <cell r="E140">
            <v>96.53</v>
          </cell>
          <cell r="F140" t="str">
            <v>March</v>
          </cell>
          <cell r="G140" t="str">
            <v>Online Retailer</v>
          </cell>
          <cell r="H140" t="str">
            <v>Low Averg</v>
          </cell>
          <cell r="I140">
            <v>102.25285714285715</v>
          </cell>
          <cell r="L140">
            <v>2702.84</v>
          </cell>
          <cell r="M140">
            <v>343.51131103934199</v>
          </cell>
          <cell r="N140">
            <v>-1.6659879773803777E-2</v>
          </cell>
        </row>
        <row r="141">
          <cell r="A141">
            <v>141</v>
          </cell>
          <cell r="B141" t="str">
            <v>Lentils (Masoor)</v>
          </cell>
          <cell r="C141" t="str">
            <v>Pulses</v>
          </cell>
          <cell r="D141" t="str">
            <v>Quetta</v>
          </cell>
          <cell r="E141">
            <v>221.74</v>
          </cell>
          <cell r="F141" t="str">
            <v>July</v>
          </cell>
          <cell r="G141" t="str">
            <v>Municipal Report</v>
          </cell>
          <cell r="H141" t="str">
            <v>Low Averg</v>
          </cell>
          <cell r="I141">
            <v>249.29749999999999</v>
          </cell>
          <cell r="L141">
            <v>7095.68</v>
          </cell>
          <cell r="M141">
            <v>343.57729884599502</v>
          </cell>
          <cell r="N141">
            <v>-8.020756927934386E-2</v>
          </cell>
        </row>
        <row r="142">
          <cell r="A142">
            <v>142</v>
          </cell>
          <cell r="B142" t="str">
            <v>Spices (Mixed)</v>
          </cell>
          <cell r="C142" t="str">
            <v>Condiment</v>
          </cell>
          <cell r="D142" t="str">
            <v>Rawalpindi</v>
          </cell>
          <cell r="E142">
            <v>700.59</v>
          </cell>
          <cell r="F142" t="str">
            <v>July</v>
          </cell>
          <cell r="G142" t="str">
            <v>Retailer Listing</v>
          </cell>
          <cell r="H142" t="str">
            <v>Above Averg</v>
          </cell>
          <cell r="I142">
            <v>810.77454545454566</v>
          </cell>
          <cell r="L142">
            <v>23119.47</v>
          </cell>
          <cell r="M142">
            <v>343.72320291467599</v>
          </cell>
          <cell r="N142">
            <v>-0.32056184895349427</v>
          </cell>
        </row>
        <row r="143">
          <cell r="A143">
            <v>143</v>
          </cell>
          <cell r="B143" t="str">
            <v>Lentils (Masoor)</v>
          </cell>
          <cell r="C143" t="str">
            <v>Pulses</v>
          </cell>
          <cell r="D143" t="str">
            <v>Islamabad</v>
          </cell>
          <cell r="E143">
            <v>257.39999999999998</v>
          </cell>
          <cell r="F143" t="str">
            <v>November</v>
          </cell>
          <cell r="G143" t="str">
            <v>Online Retailer</v>
          </cell>
          <cell r="H143" t="str">
            <v>Low Averg</v>
          </cell>
          <cell r="I143">
            <v>249.29749999999999</v>
          </cell>
          <cell r="L143">
            <v>8236.7999999999993</v>
          </cell>
          <cell r="M143">
            <v>343.73620064256301</v>
          </cell>
          <cell r="N143">
            <v>2.35718553496943E-2</v>
          </cell>
        </row>
        <row r="144">
          <cell r="A144">
            <v>144</v>
          </cell>
          <cell r="B144" t="str">
            <v>Fish (Pomfret)</v>
          </cell>
          <cell r="C144" t="str">
            <v>Meat</v>
          </cell>
          <cell r="D144" t="str">
            <v>Peshawar</v>
          </cell>
          <cell r="E144">
            <v>1202.58</v>
          </cell>
          <cell r="F144" t="str">
            <v>December</v>
          </cell>
          <cell r="G144" t="str">
            <v>Online Retailer</v>
          </cell>
          <cell r="H144" t="str">
            <v>Above Averg</v>
          </cell>
          <cell r="I144">
            <v>1113.4854166666667</v>
          </cell>
          <cell r="L144">
            <v>28861.919999999998</v>
          </cell>
          <cell r="M144">
            <v>343.896674040844</v>
          </cell>
          <cell r="N144">
            <v>0.25907369875508501</v>
          </cell>
        </row>
        <row r="145">
          <cell r="A145">
            <v>145</v>
          </cell>
          <cell r="B145" t="str">
            <v>Yogurt</v>
          </cell>
          <cell r="C145" t="str">
            <v>Dairy</v>
          </cell>
          <cell r="D145" t="str">
            <v>Multan</v>
          </cell>
          <cell r="E145">
            <v>229.35</v>
          </cell>
          <cell r="F145" t="str">
            <v>January</v>
          </cell>
          <cell r="G145" t="str">
            <v>Online Retailer</v>
          </cell>
          <cell r="H145" t="str">
            <v>Low Averg</v>
          </cell>
          <cell r="I145">
            <v>226.49633333333335</v>
          </cell>
          <cell r="L145">
            <v>6880.5</v>
          </cell>
          <cell r="M145">
            <v>343.01880775992601</v>
          </cell>
          <cell r="N145">
            <v>8.3192717195375524E-3</v>
          </cell>
        </row>
        <row r="146">
          <cell r="A146">
            <v>146</v>
          </cell>
          <cell r="B146" t="str">
            <v>Rice (Irri)</v>
          </cell>
          <cell r="C146" t="str">
            <v>Grain</v>
          </cell>
          <cell r="D146" t="str">
            <v>Peshawar</v>
          </cell>
          <cell r="E146">
            <v>151.88</v>
          </cell>
          <cell r="F146" t="str">
            <v>May</v>
          </cell>
          <cell r="G146" t="str">
            <v>Retailer Listing</v>
          </cell>
          <cell r="H146" t="str">
            <v>Low Averg</v>
          </cell>
          <cell r="I146">
            <v>140.29840000000002</v>
          </cell>
          <cell r="L146">
            <v>3797</v>
          </cell>
          <cell r="M146">
            <v>343.16872722154102</v>
          </cell>
          <cell r="N146">
            <v>3.37489959932252E-2</v>
          </cell>
        </row>
        <row r="147">
          <cell r="A147">
            <v>147</v>
          </cell>
          <cell r="B147" t="str">
            <v>Salt</v>
          </cell>
          <cell r="C147" t="str">
            <v>Condiment</v>
          </cell>
          <cell r="D147" t="str">
            <v>Sialkot</v>
          </cell>
          <cell r="E147">
            <v>46.38</v>
          </cell>
          <cell r="F147" t="str">
            <v>December</v>
          </cell>
          <cell r="G147" t="str">
            <v>Wholesale Market</v>
          </cell>
          <cell r="H147" t="str">
            <v>Low Averg</v>
          </cell>
          <cell r="I147">
            <v>40.881379310344826</v>
          </cell>
          <cell r="L147">
            <v>1345.02</v>
          </cell>
          <cell r="M147">
            <v>343.27664679182902</v>
          </cell>
          <cell r="N147">
            <v>1.6018044749166023E-2</v>
          </cell>
        </row>
        <row r="148">
          <cell r="A148">
            <v>148</v>
          </cell>
          <cell r="B148" t="str">
            <v>Milk</v>
          </cell>
          <cell r="C148" t="str">
            <v>Dairy</v>
          </cell>
          <cell r="D148" t="str">
            <v>Multan</v>
          </cell>
          <cell r="E148">
            <v>220.81</v>
          </cell>
          <cell r="F148" t="str">
            <v>October</v>
          </cell>
          <cell r="G148" t="str">
            <v>Municipal Report</v>
          </cell>
          <cell r="H148" t="str">
            <v>Low Averg</v>
          </cell>
          <cell r="I148">
            <v>206.78702702702708</v>
          </cell>
          <cell r="L148">
            <v>8169.97</v>
          </cell>
          <cell r="M148">
            <v>343.297503043576</v>
          </cell>
          <cell r="N148">
            <v>4.0847873487716381E-2</v>
          </cell>
        </row>
        <row r="149">
          <cell r="A149">
            <v>149</v>
          </cell>
          <cell r="B149" t="str">
            <v>Fish (Pomfret)</v>
          </cell>
          <cell r="C149" t="str">
            <v>Meat</v>
          </cell>
          <cell r="D149" t="str">
            <v>Multan</v>
          </cell>
          <cell r="E149">
            <v>1030.25</v>
          </cell>
          <cell r="F149" t="str">
            <v>March</v>
          </cell>
          <cell r="G149" t="str">
            <v>Online Retailer</v>
          </cell>
          <cell r="H149" t="str">
            <v>Above Averg</v>
          </cell>
          <cell r="I149">
            <v>1113.4854166666667</v>
          </cell>
          <cell r="L149">
            <v>24726</v>
          </cell>
          <cell r="M149">
            <v>343.443989379909</v>
          </cell>
          <cell r="N149">
            <v>-0.24235514156747623</v>
          </cell>
        </row>
        <row r="150">
          <cell r="A150">
            <v>150</v>
          </cell>
          <cell r="B150" t="str">
            <v>Milk</v>
          </cell>
          <cell r="C150" t="str">
            <v>Dairy</v>
          </cell>
          <cell r="D150" t="str">
            <v>Lahore</v>
          </cell>
          <cell r="E150">
            <v>221.43</v>
          </cell>
          <cell r="F150" t="str">
            <v>November</v>
          </cell>
          <cell r="G150" t="str">
            <v>Municipal Report</v>
          </cell>
          <cell r="H150" t="str">
            <v>Low Averg</v>
          </cell>
          <cell r="I150">
            <v>206.78702702702708</v>
          </cell>
          <cell r="L150">
            <v>8192.91</v>
          </cell>
          <cell r="M150">
            <v>342.95514032661998</v>
          </cell>
          <cell r="N150">
            <v>4.269646741269837E-2</v>
          </cell>
        </row>
        <row r="151">
          <cell r="A151">
            <v>151</v>
          </cell>
          <cell r="B151" t="str">
            <v>Chicken (Whole)</v>
          </cell>
          <cell r="C151" t="str">
            <v>Meat</v>
          </cell>
          <cell r="D151" t="str">
            <v>Lahore</v>
          </cell>
          <cell r="E151">
            <v>535.87</v>
          </cell>
          <cell r="F151" t="str">
            <v>October</v>
          </cell>
          <cell r="G151" t="str">
            <v>Online Retailer</v>
          </cell>
          <cell r="H151" t="str">
            <v>Above Averg</v>
          </cell>
          <cell r="I151">
            <v>533.4588235294118</v>
          </cell>
          <cell r="L151">
            <v>18219.580000000002</v>
          </cell>
          <cell r="M151">
            <v>343.10224725881602</v>
          </cell>
          <cell r="N151">
            <v>7.0275741119508132E-3</v>
          </cell>
        </row>
        <row r="152">
          <cell r="A152">
            <v>152</v>
          </cell>
          <cell r="B152" t="str">
            <v>Spices (Mixed)</v>
          </cell>
          <cell r="C152" t="str">
            <v>Condiment</v>
          </cell>
          <cell r="D152" t="str">
            <v>Faisalabad</v>
          </cell>
          <cell r="E152">
            <v>724.1</v>
          </cell>
          <cell r="F152" t="str">
            <v>July</v>
          </cell>
          <cell r="G152" t="str">
            <v>Local Market Survey</v>
          </cell>
          <cell r="H152" t="str">
            <v>Above Averg</v>
          </cell>
          <cell r="I152">
            <v>810.77454545454566</v>
          </cell>
          <cell r="L152">
            <v>23895.3</v>
          </cell>
          <cell r="M152">
            <v>343.24016169648399</v>
          </cell>
          <cell r="N152">
            <v>-0.25251865931466694</v>
          </cell>
        </row>
        <row r="153">
          <cell r="A153">
            <v>153</v>
          </cell>
          <cell r="B153" t="str">
            <v>Chicken (Whole)</v>
          </cell>
          <cell r="C153" t="str">
            <v>Meat</v>
          </cell>
          <cell r="D153" t="str">
            <v>Karachi</v>
          </cell>
          <cell r="E153">
            <v>559.20000000000005</v>
          </cell>
          <cell r="F153" t="str">
            <v>November</v>
          </cell>
          <cell r="G153" t="str">
            <v>Retailer Listing</v>
          </cell>
          <cell r="H153" t="str">
            <v>Above Averg</v>
          </cell>
          <cell r="I153">
            <v>533.4588235294118</v>
          </cell>
          <cell r="L153">
            <v>19012.800000000003</v>
          </cell>
          <cell r="M153">
            <v>343.22698904583302</v>
          </cell>
          <cell r="N153">
            <v>7.4997530183009239E-2</v>
          </cell>
        </row>
        <row r="154">
          <cell r="A154">
            <v>154</v>
          </cell>
          <cell r="B154" t="str">
            <v>Grapes</v>
          </cell>
          <cell r="C154" t="str">
            <v>Fruit</v>
          </cell>
          <cell r="D154" t="str">
            <v>Faisalabad</v>
          </cell>
          <cell r="E154">
            <v>208.12</v>
          </cell>
          <cell r="F154" t="str">
            <v>April</v>
          </cell>
          <cell r="G154" t="str">
            <v>Retailer Listing</v>
          </cell>
          <cell r="H154" t="str">
            <v>Low Averg</v>
          </cell>
          <cell r="I154">
            <v>226.566129032258</v>
          </cell>
          <cell r="L154">
            <v>6451.72</v>
          </cell>
          <cell r="M154">
            <v>343.35212685189799</v>
          </cell>
          <cell r="N154">
            <v>-5.3723648667580788E-2</v>
          </cell>
        </row>
        <row r="155">
          <cell r="A155">
            <v>155</v>
          </cell>
          <cell r="B155" t="str">
            <v>Carrot</v>
          </cell>
          <cell r="C155" t="str">
            <v>Vegetable</v>
          </cell>
          <cell r="D155" t="str">
            <v>Faisalabad</v>
          </cell>
          <cell r="E155">
            <v>120.45</v>
          </cell>
          <cell r="F155" t="str">
            <v>July</v>
          </cell>
          <cell r="G155" t="str">
            <v>Wholesale Market</v>
          </cell>
          <cell r="H155" t="str">
            <v>Low Averg</v>
          </cell>
          <cell r="I155">
            <v>141.74161290322584</v>
          </cell>
          <cell r="L155">
            <v>3733.9500000000003</v>
          </cell>
          <cell r="M155">
            <v>343.49408312422401</v>
          </cell>
          <cell r="N155">
            <v>-6.1985384754140775E-2</v>
          </cell>
        </row>
        <row r="156">
          <cell r="A156">
            <v>156</v>
          </cell>
          <cell r="B156" t="str">
            <v>Spices (Mixed)</v>
          </cell>
          <cell r="C156" t="str">
            <v>Condiment</v>
          </cell>
          <cell r="D156" t="str">
            <v>Karachi</v>
          </cell>
          <cell r="E156">
            <v>865.28</v>
          </cell>
          <cell r="F156" t="str">
            <v>February</v>
          </cell>
          <cell r="G156" t="str">
            <v>Online Retailer</v>
          </cell>
          <cell r="H156" t="str">
            <v>Above Averg</v>
          </cell>
          <cell r="I156">
            <v>810.77454545454566</v>
          </cell>
          <cell r="L156">
            <v>28554.239999999998</v>
          </cell>
          <cell r="M156">
            <v>343.58103680434999</v>
          </cell>
          <cell r="N156">
            <v>0.15863929817666886</v>
          </cell>
        </row>
        <row r="157">
          <cell r="A157">
            <v>157</v>
          </cell>
          <cell r="B157" t="str">
            <v>Eggplant</v>
          </cell>
          <cell r="C157" t="str">
            <v>Vegetable</v>
          </cell>
          <cell r="D157" t="str">
            <v>Multan</v>
          </cell>
          <cell r="E157">
            <v>85.04</v>
          </cell>
          <cell r="F157" t="str">
            <v>July</v>
          </cell>
          <cell r="G157" t="str">
            <v>Retailer Listing</v>
          </cell>
          <cell r="H157" t="str">
            <v>Low Averg</v>
          </cell>
          <cell r="I157">
            <v>81.934666666666672</v>
          </cell>
          <cell r="L157">
            <v>2551.2000000000003</v>
          </cell>
          <cell r="M157">
            <v>343.38231452801</v>
          </cell>
          <cell r="N157">
            <v>9.0433700337820676E-3</v>
          </cell>
        </row>
        <row r="158">
          <cell r="A158">
            <v>158</v>
          </cell>
          <cell r="B158" t="str">
            <v>Flour (Atta)</v>
          </cell>
          <cell r="C158" t="str">
            <v>Grain</v>
          </cell>
          <cell r="D158" t="str">
            <v>Hyderabad</v>
          </cell>
          <cell r="E158">
            <v>134.29</v>
          </cell>
          <cell r="F158" t="str">
            <v>December</v>
          </cell>
          <cell r="G158" t="str">
            <v>Local Market Survey</v>
          </cell>
          <cell r="H158" t="str">
            <v>Low Averg</v>
          </cell>
          <cell r="I158">
            <v>113.26108695652174</v>
          </cell>
          <cell r="L158">
            <v>6177.3399999999992</v>
          </cell>
          <cell r="M158">
            <v>343.440520737513</v>
          </cell>
          <cell r="N158">
            <v>6.1230145465422152E-2</v>
          </cell>
        </row>
        <row r="159">
          <cell r="A159">
            <v>159</v>
          </cell>
          <cell r="B159" t="str">
            <v>Grapes</v>
          </cell>
          <cell r="C159" t="str">
            <v>Fruit</v>
          </cell>
          <cell r="D159" t="str">
            <v>Faisalabad</v>
          </cell>
          <cell r="E159">
            <v>216.18</v>
          </cell>
          <cell r="F159" t="str">
            <v>October</v>
          </cell>
          <cell r="G159" t="str">
            <v>Online Retailer</v>
          </cell>
          <cell r="H159" t="str">
            <v>Low Averg</v>
          </cell>
          <cell r="I159">
            <v>226.566129032258</v>
          </cell>
          <cell r="L159">
            <v>6701.58</v>
          </cell>
          <cell r="M159">
            <v>343.53799945084199</v>
          </cell>
          <cell r="N159">
            <v>-3.0232839013036705E-2</v>
          </cell>
        </row>
        <row r="160">
          <cell r="A160">
            <v>160</v>
          </cell>
          <cell r="B160" t="str">
            <v>Lentils (Masoor)</v>
          </cell>
          <cell r="C160" t="str">
            <v>Pulses</v>
          </cell>
          <cell r="D160" t="str">
            <v>Islamabad</v>
          </cell>
          <cell r="E160">
            <v>221.55</v>
          </cell>
          <cell r="F160" t="str">
            <v>January</v>
          </cell>
          <cell r="G160" t="str">
            <v>Retailer Listing</v>
          </cell>
          <cell r="H160" t="str">
            <v>Low Averg</v>
          </cell>
          <cell r="I160">
            <v>249.29749999999999</v>
          </cell>
          <cell r="L160">
            <v>7089.6</v>
          </cell>
          <cell r="M160">
            <v>343.684509352482</v>
          </cell>
          <cell r="N160">
            <v>-8.0735381563392508E-2</v>
          </cell>
        </row>
        <row r="161">
          <cell r="A161">
            <v>161</v>
          </cell>
          <cell r="B161" t="str">
            <v>Eggplant</v>
          </cell>
          <cell r="C161" t="str">
            <v>Vegetable</v>
          </cell>
          <cell r="D161" t="str">
            <v>Islamabad</v>
          </cell>
          <cell r="E161">
            <v>83.36</v>
          </cell>
          <cell r="F161" t="str">
            <v>December</v>
          </cell>
          <cell r="G161" t="str">
            <v>Online Retailer</v>
          </cell>
          <cell r="H161" t="str">
            <v>Low Averg</v>
          </cell>
          <cell r="I161">
            <v>81.934666666666672</v>
          </cell>
          <cell r="L161">
            <v>2500.8000000000002</v>
          </cell>
          <cell r="M161">
            <v>343.83368594715802</v>
          </cell>
          <cell r="N161">
            <v>4.14541504101602E-3</v>
          </cell>
        </row>
        <row r="162">
          <cell r="A162">
            <v>162</v>
          </cell>
          <cell r="B162" t="str">
            <v>Beef (Local)</v>
          </cell>
          <cell r="C162" t="str">
            <v>Meat</v>
          </cell>
          <cell r="D162" t="str">
            <v>Peshawar</v>
          </cell>
          <cell r="E162">
            <v>935.09</v>
          </cell>
          <cell r="F162" t="str">
            <v>February</v>
          </cell>
          <cell r="G162" t="str">
            <v>Retailer Listing</v>
          </cell>
          <cell r="H162" t="str">
            <v>Above Averg</v>
          </cell>
          <cell r="I162">
            <v>920.12567567567555</v>
          </cell>
          <cell r="L162">
            <v>34598.33</v>
          </cell>
          <cell r="M162">
            <v>343.890298394811</v>
          </cell>
          <cell r="N162">
            <v>4.3514819679921157E-2</v>
          </cell>
        </row>
        <row r="163">
          <cell r="A163">
            <v>163</v>
          </cell>
          <cell r="B163" t="str">
            <v>Potato</v>
          </cell>
          <cell r="C163" t="str">
            <v>Vegetable</v>
          </cell>
          <cell r="D163" t="str">
            <v>Peshawar</v>
          </cell>
          <cell r="E163">
            <v>77.430000000000007</v>
          </cell>
          <cell r="F163" t="str">
            <v>November</v>
          </cell>
          <cell r="G163" t="str">
            <v>Online Retailer</v>
          </cell>
          <cell r="H163" t="str">
            <v>Low Averg</v>
          </cell>
          <cell r="I163">
            <v>70.278611111111118</v>
          </cell>
          <cell r="L163">
            <v>2787.4800000000005</v>
          </cell>
          <cell r="M163">
            <v>343.57669940374001</v>
          </cell>
          <cell r="N163">
            <v>2.0814533992845739E-2</v>
          </cell>
        </row>
        <row r="164">
          <cell r="A164">
            <v>164</v>
          </cell>
          <cell r="B164" t="str">
            <v>Mango</v>
          </cell>
          <cell r="C164" t="str">
            <v>Fruit</v>
          </cell>
          <cell r="D164" t="str">
            <v>Sialkot</v>
          </cell>
          <cell r="E164">
            <v>239.33</v>
          </cell>
          <cell r="F164" t="str">
            <v>April</v>
          </cell>
          <cell r="G164" t="str">
            <v>Local Market Survey</v>
          </cell>
          <cell r="H164" t="str">
            <v>Low Averg</v>
          </cell>
          <cell r="I164">
            <v>257.40029411764709</v>
          </cell>
          <cell r="L164">
            <v>8137.22</v>
          </cell>
          <cell r="M164">
            <v>343.628150630383</v>
          </cell>
          <cell r="N164">
            <v>-5.2586768821172754E-2</v>
          </cell>
        </row>
        <row r="165">
          <cell r="A165">
            <v>165</v>
          </cell>
          <cell r="B165" t="str">
            <v>Spices (Mixed)</v>
          </cell>
          <cell r="C165" t="str">
            <v>Condiment</v>
          </cell>
          <cell r="D165" t="str">
            <v>Hyderabad</v>
          </cell>
          <cell r="E165">
            <v>851.76</v>
          </cell>
          <cell r="F165" t="str">
            <v>January</v>
          </cell>
          <cell r="G165" t="str">
            <v>Online Retailer</v>
          </cell>
          <cell r="H165" t="str">
            <v>Above Averg</v>
          </cell>
          <cell r="I165">
            <v>810.77454545454566</v>
          </cell>
          <cell r="L165">
            <v>28108.079999999998</v>
          </cell>
          <cell r="M165">
            <v>343.78551527785902</v>
          </cell>
          <cell r="N165">
            <v>0.11921809594662099</v>
          </cell>
        </row>
        <row r="166">
          <cell r="A166">
            <v>166</v>
          </cell>
          <cell r="B166" t="str">
            <v>Onion</v>
          </cell>
          <cell r="C166" t="str">
            <v>Vegetable</v>
          </cell>
          <cell r="D166" t="str">
            <v>Lahore</v>
          </cell>
          <cell r="E166">
            <v>78.37</v>
          </cell>
          <cell r="F166" t="str">
            <v>August</v>
          </cell>
          <cell r="G166" t="str">
            <v>Retailer Listing</v>
          </cell>
          <cell r="H166" t="str">
            <v>Low Averg</v>
          </cell>
          <cell r="I166">
            <v>90.269599999999997</v>
          </cell>
          <cell r="L166">
            <v>1959.25</v>
          </cell>
          <cell r="M166">
            <v>343.60659118830199</v>
          </cell>
          <cell r="N166">
            <v>-3.4631466057875523E-2</v>
          </cell>
        </row>
        <row r="167">
          <cell r="A167">
            <v>167</v>
          </cell>
          <cell r="B167" t="str">
            <v>Guava</v>
          </cell>
          <cell r="C167" t="str">
            <v>Fruit</v>
          </cell>
          <cell r="D167" t="str">
            <v>Sialkot</v>
          </cell>
          <cell r="E167">
            <v>145.5</v>
          </cell>
          <cell r="F167" t="str">
            <v>September</v>
          </cell>
          <cell r="G167" t="str">
            <v>Online Retailer</v>
          </cell>
          <cell r="H167" t="str">
            <v>Low Averg</v>
          </cell>
          <cell r="I167">
            <v>132.90272727272728</v>
          </cell>
          <cell r="L167">
            <v>3201</v>
          </cell>
          <cell r="M167">
            <v>343.659147627339</v>
          </cell>
          <cell r="N167">
            <v>3.6656299750045057E-2</v>
          </cell>
        </row>
        <row r="168">
          <cell r="A168">
            <v>168</v>
          </cell>
          <cell r="B168" t="str">
            <v>Cooking Oil (Sunflower)</v>
          </cell>
          <cell r="C168" t="str">
            <v>Oil</v>
          </cell>
          <cell r="D168" t="str">
            <v>Islamabad</v>
          </cell>
          <cell r="E168">
            <v>346.17</v>
          </cell>
          <cell r="F168" t="str">
            <v>April</v>
          </cell>
          <cell r="G168" t="str">
            <v>Local Market Survey</v>
          </cell>
          <cell r="H168" t="str">
            <v>Low Averg</v>
          </cell>
          <cell r="I168">
            <v>368.73933333333326</v>
          </cell>
          <cell r="L168">
            <v>10385.1</v>
          </cell>
          <cell r="M168">
            <v>343.765376359968</v>
          </cell>
          <cell r="N168">
            <v>-6.5653305671191736E-2</v>
          </cell>
        </row>
        <row r="169">
          <cell r="A169">
            <v>169</v>
          </cell>
          <cell r="B169" t="str">
            <v>Guava</v>
          </cell>
          <cell r="C169" t="str">
            <v>Fruit</v>
          </cell>
          <cell r="D169" t="str">
            <v>Sialkot</v>
          </cell>
          <cell r="E169">
            <v>145.81</v>
          </cell>
          <cell r="F169" t="str">
            <v>October</v>
          </cell>
          <cell r="G169" t="str">
            <v>Online Retailer</v>
          </cell>
          <cell r="H169" t="str">
            <v>Low Averg</v>
          </cell>
          <cell r="I169">
            <v>132.90272727272728</v>
          </cell>
          <cell r="L169">
            <v>3207.82</v>
          </cell>
          <cell r="M169">
            <v>343.94892516670802</v>
          </cell>
          <cell r="N169">
            <v>3.752671336599387E-2</v>
          </cell>
        </row>
        <row r="170">
          <cell r="A170">
            <v>170</v>
          </cell>
          <cell r="B170" t="str">
            <v>Flour (Atta)</v>
          </cell>
          <cell r="C170" t="str">
            <v>Grain</v>
          </cell>
          <cell r="D170" t="str">
            <v>Peshawar</v>
          </cell>
          <cell r="E170">
            <v>106.41</v>
          </cell>
          <cell r="F170" t="str">
            <v>February</v>
          </cell>
          <cell r="G170" t="str">
            <v>Municipal Report</v>
          </cell>
          <cell r="H170" t="str">
            <v>Low Averg</v>
          </cell>
          <cell r="I170">
            <v>113.26108695652174</v>
          </cell>
          <cell r="L170">
            <v>4894.8599999999997</v>
          </cell>
          <cell r="M170">
            <v>344.05563547489902</v>
          </cell>
          <cell r="N170">
            <v>-1.9912729948646835E-2</v>
          </cell>
        </row>
        <row r="171">
          <cell r="A171">
            <v>171</v>
          </cell>
          <cell r="B171" t="str">
            <v>Tea (Loose)</v>
          </cell>
          <cell r="C171" t="str">
            <v>Beverage</v>
          </cell>
          <cell r="D171" t="str">
            <v>Islamabad</v>
          </cell>
          <cell r="E171">
            <v>907.96</v>
          </cell>
          <cell r="F171" t="str">
            <v>October</v>
          </cell>
          <cell r="G171" t="str">
            <v>Local Market Survey</v>
          </cell>
          <cell r="H171" t="str">
            <v>Above Averg</v>
          </cell>
          <cell r="I171">
            <v>911.5772916666665</v>
          </cell>
          <cell r="L171">
            <v>43582.080000000002</v>
          </cell>
          <cell r="M171">
            <v>344.13238962695499</v>
          </cell>
          <cell r="N171">
            <v>-1.0511337426237799E-2</v>
          </cell>
        </row>
        <row r="172">
          <cell r="A172">
            <v>172</v>
          </cell>
          <cell r="B172" t="str">
            <v>Banana</v>
          </cell>
          <cell r="C172" t="str">
            <v>Fruit</v>
          </cell>
          <cell r="D172" t="str">
            <v>Faisalabad</v>
          </cell>
          <cell r="E172">
            <v>120.99</v>
          </cell>
          <cell r="F172" t="str">
            <v>November</v>
          </cell>
          <cell r="G172" t="str">
            <v>Local Market Survey</v>
          </cell>
          <cell r="H172" t="str">
            <v>Low Averg</v>
          </cell>
          <cell r="I172">
            <v>121.60903225806452</v>
          </cell>
          <cell r="L172">
            <v>3750.69</v>
          </cell>
          <cell r="M172">
            <v>343.86390490263398</v>
          </cell>
          <cell r="N172">
            <v>-1.8002245924584677E-3</v>
          </cell>
        </row>
        <row r="173">
          <cell r="A173">
            <v>173</v>
          </cell>
          <cell r="B173" t="str">
            <v>Chickpeas</v>
          </cell>
          <cell r="C173" t="str">
            <v>Pulses</v>
          </cell>
          <cell r="D173" t="str">
            <v>Faisalabad</v>
          </cell>
          <cell r="E173">
            <v>196.14</v>
          </cell>
          <cell r="F173" t="str">
            <v>July</v>
          </cell>
          <cell r="G173" t="str">
            <v>Online Retailer</v>
          </cell>
          <cell r="H173" t="str">
            <v>Low Averg</v>
          </cell>
          <cell r="I173">
            <v>203.25225806451613</v>
          </cell>
          <cell r="L173">
            <v>6080.3399999999992</v>
          </cell>
          <cell r="M173">
            <v>343.95258499471902</v>
          </cell>
          <cell r="N173">
            <v>-2.0678018932828609E-2</v>
          </cell>
        </row>
        <row r="174">
          <cell r="A174">
            <v>174</v>
          </cell>
          <cell r="B174" t="str">
            <v>Oranges</v>
          </cell>
          <cell r="C174" t="str">
            <v>Fruit</v>
          </cell>
          <cell r="D174" t="str">
            <v>Islamabad</v>
          </cell>
          <cell r="E174">
            <v>168.18</v>
          </cell>
          <cell r="F174" t="str">
            <v>June</v>
          </cell>
          <cell r="G174" t="str">
            <v>Wholesale Market</v>
          </cell>
          <cell r="H174" t="str">
            <v>Low Averg</v>
          </cell>
          <cell r="I174">
            <v>151.26457142857143</v>
          </cell>
          <cell r="L174">
            <v>5886.3</v>
          </cell>
          <cell r="M174">
            <v>344.09095384554098</v>
          </cell>
          <cell r="N174">
            <v>4.9159759599555604E-2</v>
          </cell>
        </row>
        <row r="175">
          <cell r="A175">
            <v>175</v>
          </cell>
          <cell r="B175" t="str">
            <v>Banana</v>
          </cell>
          <cell r="C175" t="str">
            <v>Fruit</v>
          </cell>
          <cell r="D175" t="str">
            <v>Rawalpindi</v>
          </cell>
          <cell r="E175">
            <v>121.71</v>
          </cell>
          <cell r="F175" t="str">
            <v>September</v>
          </cell>
          <cell r="G175" t="str">
            <v>Municipal Report</v>
          </cell>
          <cell r="H175" t="str">
            <v>Low Averg</v>
          </cell>
          <cell r="I175">
            <v>121.60903225806452</v>
          </cell>
          <cell r="L175">
            <v>3773.0099999999998</v>
          </cell>
          <cell r="M175">
            <v>344.21300611572701</v>
          </cell>
          <cell r="N175">
            <v>2.9332924712766718E-4</v>
          </cell>
        </row>
        <row r="176">
          <cell r="A176">
            <v>176</v>
          </cell>
          <cell r="B176" t="str">
            <v>Cheese (Local)</v>
          </cell>
          <cell r="C176" t="str">
            <v>Dairy</v>
          </cell>
          <cell r="D176" t="str">
            <v>Karachi</v>
          </cell>
          <cell r="E176">
            <v>847.14</v>
          </cell>
          <cell r="F176" t="str">
            <v>July</v>
          </cell>
          <cell r="G176" t="str">
            <v>Retailer Listing</v>
          </cell>
          <cell r="H176" t="str">
            <v>Above Averg</v>
          </cell>
          <cell r="I176">
            <v>905.6025925925926</v>
          </cell>
          <cell r="L176">
            <v>22872.78</v>
          </cell>
          <cell r="M176">
            <v>344.30229852304802</v>
          </cell>
          <cell r="N176">
            <v>-0.16980018095545493</v>
          </cell>
        </row>
        <row r="177">
          <cell r="A177">
            <v>177</v>
          </cell>
          <cell r="B177" t="str">
            <v>Sugar</v>
          </cell>
          <cell r="C177" t="str">
            <v>Grain</v>
          </cell>
          <cell r="D177" t="str">
            <v>Hyderabad</v>
          </cell>
          <cell r="E177">
            <v>121.65</v>
          </cell>
          <cell r="F177" t="str">
            <v>July</v>
          </cell>
          <cell r="G177" t="str">
            <v>Municipal Report</v>
          </cell>
          <cell r="H177" t="str">
            <v>Low Averg</v>
          </cell>
          <cell r="I177">
            <v>122.0377142857143</v>
          </cell>
          <cell r="L177">
            <v>4257.75</v>
          </cell>
          <cell r="M177">
            <v>344.130471457189</v>
          </cell>
          <cell r="N177">
            <v>-1.1266490993156026E-3</v>
          </cell>
        </row>
        <row r="178">
          <cell r="A178">
            <v>178</v>
          </cell>
          <cell r="B178" t="str">
            <v>Fish (Rohu)</v>
          </cell>
          <cell r="C178" t="str">
            <v>Meat</v>
          </cell>
          <cell r="D178" t="str">
            <v>Islamabad</v>
          </cell>
          <cell r="E178">
            <v>785.94</v>
          </cell>
          <cell r="F178" t="str">
            <v>May</v>
          </cell>
          <cell r="G178" t="str">
            <v>Online Retailer</v>
          </cell>
          <cell r="H178" t="str">
            <v>Above Averg</v>
          </cell>
          <cell r="I178">
            <v>720.27689655172423</v>
          </cell>
          <cell r="L178">
            <v>22792.260000000002</v>
          </cell>
          <cell r="M178">
            <v>344.22003592412699</v>
          </cell>
          <cell r="N178">
            <v>0.19075909765679441</v>
          </cell>
        </row>
        <row r="179">
          <cell r="A179">
            <v>179</v>
          </cell>
          <cell r="B179" t="str">
            <v>Tea (Loose)</v>
          </cell>
          <cell r="C179" t="str">
            <v>Beverage</v>
          </cell>
          <cell r="D179" t="str">
            <v>Karachi</v>
          </cell>
          <cell r="E179">
            <v>938.46</v>
          </cell>
          <cell r="F179" t="str">
            <v>July</v>
          </cell>
          <cell r="G179" t="str">
            <v>Retailer Listing</v>
          </cell>
          <cell r="H179" t="str">
            <v>Above Averg</v>
          </cell>
          <cell r="I179">
            <v>911.5772916666665</v>
          </cell>
          <cell r="L179">
            <v>45046.080000000002</v>
          </cell>
          <cell r="M179">
            <v>344.13360103830098</v>
          </cell>
          <cell r="N179">
            <v>7.8117069220281041E-2</v>
          </cell>
        </row>
        <row r="180">
          <cell r="A180">
            <v>180</v>
          </cell>
          <cell r="B180" t="str">
            <v>Onion</v>
          </cell>
          <cell r="C180" t="str">
            <v>Vegetable</v>
          </cell>
          <cell r="D180" t="str">
            <v>Rawalpindi</v>
          </cell>
          <cell r="E180">
            <v>90.37</v>
          </cell>
          <cell r="F180" t="str">
            <v>November</v>
          </cell>
          <cell r="G180" t="str">
            <v>Local Market Survey</v>
          </cell>
          <cell r="H180" t="str">
            <v>Low Averg</v>
          </cell>
          <cell r="I180">
            <v>90.269599999999997</v>
          </cell>
          <cell r="L180">
            <v>2259.25</v>
          </cell>
          <cell r="M180">
            <v>343.80880526416098</v>
          </cell>
          <cell r="N180">
            <v>2.920227709783831E-4</v>
          </cell>
        </row>
        <row r="181">
          <cell r="A181">
            <v>181</v>
          </cell>
          <cell r="B181" t="str">
            <v>Milk</v>
          </cell>
          <cell r="C181" t="str">
            <v>Dairy</v>
          </cell>
          <cell r="D181" t="str">
            <v>Hyderabad</v>
          </cell>
          <cell r="E181">
            <v>215.64</v>
          </cell>
          <cell r="F181" t="str">
            <v>September</v>
          </cell>
          <cell r="G181" t="str">
            <v>Online Retailer</v>
          </cell>
          <cell r="H181" t="str">
            <v>Low Averg</v>
          </cell>
          <cell r="I181">
            <v>206.78702702702708</v>
          </cell>
          <cell r="L181">
            <v>7978.6799999999994</v>
          </cell>
          <cell r="M181">
            <v>343.873016690253</v>
          </cell>
          <cell r="N181">
            <v>2.5744889954384845E-2</v>
          </cell>
        </row>
        <row r="182">
          <cell r="A182">
            <v>182</v>
          </cell>
          <cell r="B182" t="str">
            <v>Milk</v>
          </cell>
          <cell r="C182" t="str">
            <v>Dairy</v>
          </cell>
          <cell r="D182" t="str">
            <v>Islamabad</v>
          </cell>
          <cell r="E182">
            <v>211.99</v>
          </cell>
          <cell r="F182" t="str">
            <v>August</v>
          </cell>
          <cell r="G182" t="str">
            <v>Retailer Listing</v>
          </cell>
          <cell r="H182" t="str">
            <v>Low Averg</v>
          </cell>
          <cell r="I182">
            <v>206.78702702702708</v>
          </cell>
          <cell r="L182">
            <v>7843.63</v>
          </cell>
          <cell r="M182">
            <v>344.02279690556003</v>
          </cell>
          <cell r="N182">
            <v>1.5123919169813715E-2</v>
          </cell>
        </row>
        <row r="183">
          <cell r="A183">
            <v>183</v>
          </cell>
          <cell r="B183" t="str">
            <v>Yogurt</v>
          </cell>
          <cell r="C183" t="str">
            <v>Dairy</v>
          </cell>
          <cell r="D183" t="str">
            <v>Lahore</v>
          </cell>
          <cell r="E183">
            <v>204.67</v>
          </cell>
          <cell r="F183" t="str">
            <v>October</v>
          </cell>
          <cell r="G183" t="str">
            <v>Municipal Report</v>
          </cell>
          <cell r="H183" t="str">
            <v>Low Averg</v>
          </cell>
          <cell r="I183">
            <v>226.49633333333335</v>
          </cell>
          <cell r="L183">
            <v>6140.0999999999995</v>
          </cell>
          <cell r="M183">
            <v>344.17095963537201</v>
          </cell>
          <cell r="N183">
            <v>-6.341712664094909E-2</v>
          </cell>
        </row>
        <row r="184">
          <cell r="A184">
            <v>184</v>
          </cell>
          <cell r="B184" t="str">
            <v>Potato</v>
          </cell>
          <cell r="C184" t="str">
            <v>Vegetable</v>
          </cell>
          <cell r="D184" t="str">
            <v>Lahore</v>
          </cell>
          <cell r="E184">
            <v>63.23</v>
          </cell>
          <cell r="F184" t="str">
            <v>September</v>
          </cell>
          <cell r="G184" t="str">
            <v>Wholesale Market</v>
          </cell>
          <cell r="H184" t="str">
            <v>Low Averg</v>
          </cell>
          <cell r="I184">
            <v>70.278611111111118</v>
          </cell>
          <cell r="L184">
            <v>2276.2799999999997</v>
          </cell>
          <cell r="M184">
            <v>344.31555810964898</v>
          </cell>
          <cell r="N184">
            <v>-2.0471369780120294E-2</v>
          </cell>
        </row>
        <row r="185">
          <cell r="A185">
            <v>185</v>
          </cell>
          <cell r="B185" t="str">
            <v>Flour (Atta)</v>
          </cell>
          <cell r="C185" t="str">
            <v>Grain</v>
          </cell>
          <cell r="D185" t="str">
            <v>Peshawar</v>
          </cell>
          <cell r="E185">
            <v>106.65</v>
          </cell>
          <cell r="F185" t="str">
            <v>July</v>
          </cell>
          <cell r="G185" t="str">
            <v>Online Retailer</v>
          </cell>
          <cell r="H185" t="str">
            <v>Low Averg</v>
          </cell>
          <cell r="I185">
            <v>113.26108695652174</v>
          </cell>
          <cell r="L185">
            <v>4905.9000000000005</v>
          </cell>
          <cell r="M185">
            <v>344.35456508106</v>
          </cell>
          <cell r="N185">
            <v>-1.9198487915981315E-2</v>
          </cell>
        </row>
        <row r="186">
          <cell r="A186">
            <v>186</v>
          </cell>
          <cell r="B186" t="str">
            <v>Grapes</v>
          </cell>
          <cell r="C186" t="str">
            <v>Fruit</v>
          </cell>
          <cell r="D186" t="str">
            <v>Islamabad</v>
          </cell>
          <cell r="E186">
            <v>226.09</v>
          </cell>
          <cell r="F186" t="str">
            <v>February</v>
          </cell>
          <cell r="G186" t="str">
            <v>Local Market Survey</v>
          </cell>
          <cell r="H186" t="str">
            <v>Low Averg</v>
          </cell>
          <cell r="I186">
            <v>226.566129032258</v>
          </cell>
          <cell r="L186">
            <v>7008.79</v>
          </cell>
          <cell r="M186">
            <v>344.43263294787403</v>
          </cell>
          <cell r="N186">
            <v>-1.3823574966837062E-3</v>
          </cell>
        </row>
        <row r="187">
          <cell r="A187">
            <v>187</v>
          </cell>
          <cell r="B187" t="str">
            <v>Cheese (Local)</v>
          </cell>
          <cell r="C187" t="str">
            <v>Dairy</v>
          </cell>
          <cell r="D187" t="str">
            <v>Faisalabad</v>
          </cell>
          <cell r="E187">
            <v>852.38</v>
          </cell>
          <cell r="F187" t="str">
            <v>March</v>
          </cell>
          <cell r="G187" t="str">
            <v>Retailer Listing</v>
          </cell>
          <cell r="H187" t="str">
            <v>Above Averg</v>
          </cell>
          <cell r="I187">
            <v>905.6025925925926</v>
          </cell>
          <cell r="L187">
            <v>23014.26</v>
          </cell>
          <cell r="M187">
            <v>344.58800174509901</v>
          </cell>
          <cell r="N187">
            <v>-0.15445283156423648</v>
          </cell>
        </row>
        <row r="188">
          <cell r="A188">
            <v>188</v>
          </cell>
          <cell r="B188" t="str">
            <v>Maize</v>
          </cell>
          <cell r="C188" t="str">
            <v>Grain</v>
          </cell>
          <cell r="D188" t="str">
            <v>Quetta</v>
          </cell>
          <cell r="E188">
            <v>110.49</v>
          </cell>
          <cell r="F188" t="str">
            <v>July</v>
          </cell>
          <cell r="G188" t="str">
            <v>Municipal Report</v>
          </cell>
          <cell r="H188" t="str">
            <v>Low Averg</v>
          </cell>
          <cell r="I188">
            <v>102.25285714285715</v>
          </cell>
          <cell r="L188">
            <v>3093.72</v>
          </cell>
          <cell r="M188">
            <v>344.40698835860098</v>
          </cell>
          <cell r="N188">
            <v>2.3916886519637699E-2</v>
          </cell>
        </row>
        <row r="189">
          <cell r="A189">
            <v>189</v>
          </cell>
          <cell r="B189" t="str">
            <v>Lentils (Masoor)</v>
          </cell>
          <cell r="C189" t="str">
            <v>Pulses</v>
          </cell>
          <cell r="D189" t="str">
            <v>Lahore</v>
          </cell>
          <cell r="E189">
            <v>226.48</v>
          </cell>
          <cell r="F189" t="str">
            <v>September</v>
          </cell>
          <cell r="G189" t="str">
            <v>Retailer Listing</v>
          </cell>
          <cell r="H189" t="str">
            <v>Low Averg</v>
          </cell>
          <cell r="I189">
            <v>249.29749999999999</v>
          </cell>
          <cell r="L189">
            <v>7247.36</v>
          </cell>
          <cell r="M189">
            <v>344.48862401831798</v>
          </cell>
          <cell r="N189">
            <v>-6.6235859210220793E-2</v>
          </cell>
        </row>
        <row r="190">
          <cell r="A190">
            <v>190</v>
          </cell>
          <cell r="B190" t="str">
            <v>Spinach</v>
          </cell>
          <cell r="C190" t="str">
            <v>Vegetable</v>
          </cell>
          <cell r="D190" t="str">
            <v>Sialkot</v>
          </cell>
          <cell r="E190">
            <v>64.099999999999994</v>
          </cell>
          <cell r="F190" t="str">
            <v>March</v>
          </cell>
          <cell r="G190" t="str">
            <v>Local Market Survey</v>
          </cell>
          <cell r="H190" t="str">
            <v>Low Averg</v>
          </cell>
          <cell r="I190">
            <v>62.182121212121217</v>
          </cell>
          <cell r="L190">
            <v>2115.2999999999997</v>
          </cell>
          <cell r="M190">
            <v>344.64475860617603</v>
          </cell>
          <cell r="N190">
            <v>5.5647989414814476E-3</v>
          </cell>
        </row>
        <row r="191">
          <cell r="A191">
            <v>191</v>
          </cell>
          <cell r="B191" t="str">
            <v>Apple</v>
          </cell>
          <cell r="C191" t="str">
            <v>Fruit</v>
          </cell>
          <cell r="D191" t="str">
            <v>Lahore</v>
          </cell>
          <cell r="E191">
            <v>205.84</v>
          </cell>
          <cell r="F191" t="str">
            <v>March</v>
          </cell>
          <cell r="G191" t="str">
            <v>Municipal Report</v>
          </cell>
          <cell r="H191" t="str">
            <v>Low Averg</v>
          </cell>
          <cell r="I191">
            <v>206.14838709677423</v>
          </cell>
          <cell r="L191">
            <v>6381.04</v>
          </cell>
          <cell r="M191">
            <v>344.68451863699698</v>
          </cell>
          <cell r="N191">
            <v>-8.9469378547576213E-4</v>
          </cell>
        </row>
        <row r="192">
          <cell r="A192">
            <v>192</v>
          </cell>
          <cell r="B192" t="str">
            <v>Mutton</v>
          </cell>
          <cell r="C192" t="str">
            <v>Meat</v>
          </cell>
          <cell r="D192" t="str">
            <v>Multan</v>
          </cell>
          <cell r="E192">
            <v>1304.0899999999999</v>
          </cell>
          <cell r="F192" t="str">
            <v>January</v>
          </cell>
          <cell r="G192" t="str">
            <v>Online Retailer</v>
          </cell>
          <cell r="H192" t="str">
            <v>Above Averg</v>
          </cell>
          <cell r="I192">
            <v>1235.856</v>
          </cell>
          <cell r="L192">
            <v>32602.249999999996</v>
          </cell>
          <cell r="M192">
            <v>344.830715775008</v>
          </cell>
          <cell r="N192">
            <v>0.19787680412008488</v>
          </cell>
        </row>
        <row r="193">
          <cell r="A193">
            <v>193</v>
          </cell>
          <cell r="B193" t="str">
            <v>Milk</v>
          </cell>
          <cell r="C193" t="str">
            <v>Dairy</v>
          </cell>
          <cell r="D193" t="str">
            <v>Hyderabad</v>
          </cell>
          <cell r="E193">
            <v>210.52</v>
          </cell>
          <cell r="F193" t="str">
            <v>June</v>
          </cell>
          <cell r="G193" t="str">
            <v>Retailer Listing</v>
          </cell>
          <cell r="H193" t="str">
            <v>Low Averg</v>
          </cell>
          <cell r="I193">
            <v>206.78702702702708</v>
          </cell>
          <cell r="L193">
            <v>7789.2400000000007</v>
          </cell>
          <cell r="M193">
            <v>343.62595808065902</v>
          </cell>
          <cell r="N193">
            <v>1.0863477817053314E-2</v>
          </cell>
        </row>
        <row r="194">
          <cell r="A194">
            <v>194</v>
          </cell>
          <cell r="B194" t="str">
            <v>Fish (Rohu)</v>
          </cell>
          <cell r="C194" t="str">
            <v>Meat</v>
          </cell>
          <cell r="D194" t="str">
            <v>Faisalabad</v>
          </cell>
          <cell r="E194">
            <v>754.34</v>
          </cell>
          <cell r="F194" t="str">
            <v>November</v>
          </cell>
          <cell r="G194" t="str">
            <v>Online Retailer</v>
          </cell>
          <cell r="H194" t="str">
            <v>Above Averg</v>
          </cell>
          <cell r="I194">
            <v>720.27689655172423</v>
          </cell>
          <cell r="L194">
            <v>21875.86</v>
          </cell>
          <cell r="M194">
            <v>343.77463421825502</v>
          </cell>
          <cell r="N194">
            <v>9.9085563790171541E-2</v>
          </cell>
        </row>
        <row r="195">
          <cell r="A195">
            <v>195</v>
          </cell>
          <cell r="B195" t="str">
            <v>Spinach</v>
          </cell>
          <cell r="C195" t="str">
            <v>Vegetable</v>
          </cell>
          <cell r="D195" t="str">
            <v>Lahore</v>
          </cell>
          <cell r="E195">
            <v>52.81</v>
          </cell>
          <cell r="F195" t="str">
            <v>October</v>
          </cell>
          <cell r="G195" t="str">
            <v>Retailer Listing</v>
          </cell>
          <cell r="H195" t="str">
            <v>Low Averg</v>
          </cell>
          <cell r="I195">
            <v>62.182121212121217</v>
          </cell>
          <cell r="L195">
            <v>1742.73</v>
          </cell>
          <cell r="M195">
            <v>343.726866179372</v>
          </cell>
          <cell r="N195">
            <v>-2.7266187587531854E-2</v>
          </cell>
        </row>
        <row r="196">
          <cell r="A196">
            <v>196</v>
          </cell>
          <cell r="B196" t="str">
            <v>Mango</v>
          </cell>
          <cell r="C196" t="str">
            <v>Fruit</v>
          </cell>
          <cell r="D196" t="str">
            <v>Peshawar</v>
          </cell>
          <cell r="E196">
            <v>284.04000000000002</v>
          </cell>
          <cell r="F196" t="str">
            <v>September</v>
          </cell>
          <cell r="G196" t="str">
            <v>Municipal Report</v>
          </cell>
          <cell r="H196" t="str">
            <v>Low Averg</v>
          </cell>
          <cell r="I196">
            <v>257.40029411764709</v>
          </cell>
          <cell r="L196">
            <v>9657.36</v>
          </cell>
          <cell r="M196">
            <v>343.755381620067</v>
          </cell>
          <cell r="N196">
            <v>7.7496112953356636E-2</v>
          </cell>
        </row>
        <row r="197">
          <cell r="A197">
            <v>197</v>
          </cell>
          <cell r="B197" t="str">
            <v>Tomato</v>
          </cell>
          <cell r="C197" t="str">
            <v>Vegetable</v>
          </cell>
          <cell r="D197" t="str">
            <v>Hyderabad</v>
          </cell>
          <cell r="E197">
            <v>126.74</v>
          </cell>
          <cell r="F197" t="str">
            <v>June</v>
          </cell>
          <cell r="G197" t="str">
            <v>Wholesale Market</v>
          </cell>
          <cell r="H197" t="str">
            <v>Low Averg</v>
          </cell>
          <cell r="I197">
            <v>123.43305555555558</v>
          </cell>
          <cell r="L197">
            <v>4562.6399999999994</v>
          </cell>
          <cell r="M197">
            <v>343.933603622276</v>
          </cell>
          <cell r="N197">
            <v>9.6150664244958536E-3</v>
          </cell>
        </row>
        <row r="198">
          <cell r="A198">
            <v>198</v>
          </cell>
          <cell r="B198" t="str">
            <v>Flour (Atta)</v>
          </cell>
          <cell r="C198" t="str">
            <v>Grain</v>
          </cell>
          <cell r="D198" t="str">
            <v>Sialkot</v>
          </cell>
          <cell r="E198">
            <v>125.69</v>
          </cell>
          <cell r="F198" t="str">
            <v>October</v>
          </cell>
          <cell r="G198" t="str">
            <v>Online Retailer</v>
          </cell>
          <cell r="H198" t="str">
            <v>Low Averg</v>
          </cell>
          <cell r="I198">
            <v>113.26108695652174</v>
          </cell>
          <cell r="L198">
            <v>5781.74</v>
          </cell>
          <cell r="M198">
            <v>344.02869547153603</v>
          </cell>
          <cell r="N198">
            <v>3.6127547518798743E-2</v>
          </cell>
        </row>
        <row r="199">
          <cell r="A199">
            <v>199</v>
          </cell>
          <cell r="B199" t="str">
            <v>Guava</v>
          </cell>
          <cell r="C199" t="str">
            <v>Fruit</v>
          </cell>
          <cell r="D199" t="str">
            <v>Islamabad</v>
          </cell>
          <cell r="E199">
            <v>125.19</v>
          </cell>
          <cell r="F199" t="str">
            <v>November</v>
          </cell>
          <cell r="G199" t="str">
            <v>Municipal Report</v>
          </cell>
          <cell r="H199" t="str">
            <v>Low Averg</v>
          </cell>
          <cell r="I199">
            <v>132.90272727272728</v>
          </cell>
          <cell r="L199">
            <v>2754.18</v>
          </cell>
          <cell r="M199">
            <v>344.12293422011601</v>
          </cell>
          <cell r="N199">
            <v>-2.2412709255215994E-2</v>
          </cell>
        </row>
        <row r="200">
          <cell r="A200">
            <v>200</v>
          </cell>
          <cell r="B200" t="str">
            <v>Lentils (Moong)</v>
          </cell>
          <cell r="C200" t="str">
            <v>Pulses</v>
          </cell>
          <cell r="D200" t="str">
            <v>Islamabad</v>
          </cell>
          <cell r="E200">
            <v>272.98</v>
          </cell>
          <cell r="F200" t="str">
            <v>April</v>
          </cell>
          <cell r="G200" t="str">
            <v>Wholesale Market</v>
          </cell>
          <cell r="H200" t="str">
            <v>Low Averg</v>
          </cell>
          <cell r="I200">
            <v>304.90820512820511</v>
          </cell>
          <cell r="L200">
            <v>10646.220000000001</v>
          </cell>
          <cell r="M200">
            <v>344.21674678607502</v>
          </cell>
          <cell r="N200">
            <v>-9.2756106221781071E-2</v>
          </cell>
        </row>
        <row r="201">
          <cell r="A201">
            <v>201</v>
          </cell>
          <cell r="B201" t="str">
            <v>Salt</v>
          </cell>
          <cell r="C201" t="str">
            <v>Condiment</v>
          </cell>
          <cell r="D201" t="str">
            <v>Karachi</v>
          </cell>
          <cell r="E201">
            <v>42.47</v>
          </cell>
          <cell r="F201" t="str">
            <v>November</v>
          </cell>
          <cell r="G201" t="str">
            <v>Wholesale Market</v>
          </cell>
          <cell r="H201" t="str">
            <v>Low Averg</v>
          </cell>
          <cell r="I201">
            <v>40.881379310344826</v>
          </cell>
          <cell r="L201">
            <v>1231.6299999999999</v>
          </cell>
          <cell r="M201">
            <v>344.39248478443199</v>
          </cell>
          <cell r="N201">
            <v>4.6128204297185785E-3</v>
          </cell>
        </row>
        <row r="202">
          <cell r="A202">
            <v>202</v>
          </cell>
          <cell r="B202" t="str">
            <v>Lentils (Masoor)</v>
          </cell>
          <cell r="C202" t="str">
            <v>Pulses</v>
          </cell>
          <cell r="D202" t="str">
            <v>Sialkot</v>
          </cell>
          <cell r="E202">
            <v>281.36</v>
          </cell>
          <cell r="F202" t="str">
            <v>August</v>
          </cell>
          <cell r="G202" t="str">
            <v>Retailer Listing</v>
          </cell>
          <cell r="H202" t="str">
            <v>Low Averg</v>
          </cell>
          <cell r="I202">
            <v>249.29749999999999</v>
          </cell>
          <cell r="L202">
            <v>9003.52</v>
          </cell>
          <cell r="M202">
            <v>344.40966692422398</v>
          </cell>
          <cell r="N202">
            <v>9.3094076848471055E-2</v>
          </cell>
        </row>
        <row r="203">
          <cell r="A203">
            <v>203</v>
          </cell>
          <cell r="B203" t="str">
            <v>Potato</v>
          </cell>
          <cell r="C203" t="str">
            <v>Vegetable</v>
          </cell>
          <cell r="D203" t="str">
            <v>Islamabad</v>
          </cell>
          <cell r="E203">
            <v>65.7</v>
          </cell>
          <cell r="F203" t="str">
            <v>May</v>
          </cell>
          <cell r="G203" t="str">
            <v>Local Market Survey</v>
          </cell>
          <cell r="H203" t="str">
            <v>Low Averg</v>
          </cell>
          <cell r="I203">
            <v>70.278611111111118</v>
          </cell>
          <cell r="L203">
            <v>2365.2000000000003</v>
          </cell>
          <cell r="M203">
            <v>344.58831234206298</v>
          </cell>
          <cell r="N203">
            <v>-1.3287192127880584E-2</v>
          </cell>
        </row>
        <row r="204">
          <cell r="A204">
            <v>204</v>
          </cell>
          <cell r="B204" t="str">
            <v>Maize</v>
          </cell>
          <cell r="C204" t="str">
            <v>Grain</v>
          </cell>
          <cell r="D204" t="str">
            <v>Hyderabad</v>
          </cell>
          <cell r="E204">
            <v>92.93</v>
          </cell>
          <cell r="F204" t="str">
            <v>August</v>
          </cell>
          <cell r="G204" t="str">
            <v>Wholesale Market</v>
          </cell>
          <cell r="H204" t="str">
            <v>Low Averg</v>
          </cell>
          <cell r="I204">
            <v>102.25285714285715</v>
          </cell>
          <cell r="L204">
            <v>2602.04</v>
          </cell>
          <cell r="M204">
            <v>344.629113424595</v>
          </cell>
          <cell r="N204">
            <v>-2.7051855979941725E-2</v>
          </cell>
        </row>
        <row r="205">
          <cell r="A205">
            <v>205</v>
          </cell>
          <cell r="B205" t="str">
            <v>Milk</v>
          </cell>
          <cell r="C205" t="str">
            <v>Dairy</v>
          </cell>
          <cell r="D205" t="str">
            <v>Faisalabad</v>
          </cell>
          <cell r="E205">
            <v>200.51</v>
          </cell>
          <cell r="F205" t="str">
            <v>August</v>
          </cell>
          <cell r="G205" t="str">
            <v>Wholesale Market</v>
          </cell>
          <cell r="H205" t="str">
            <v>Low Averg</v>
          </cell>
          <cell r="I205">
            <v>206.78702702702708</v>
          </cell>
          <cell r="L205">
            <v>7418.87</v>
          </cell>
          <cell r="M205">
            <v>344.69546925975698</v>
          </cell>
          <cell r="N205">
            <v>-1.8210355478437756E-2</v>
          </cell>
        </row>
        <row r="206">
          <cell r="A206">
            <v>206</v>
          </cell>
          <cell r="B206" t="str">
            <v>Lentils (Masoor)</v>
          </cell>
          <cell r="C206" t="str">
            <v>Pulses</v>
          </cell>
          <cell r="D206" t="str">
            <v>Lahore</v>
          </cell>
          <cell r="E206">
            <v>243.61</v>
          </cell>
          <cell r="F206" t="str">
            <v>July</v>
          </cell>
          <cell r="G206" t="str">
            <v>Retailer Listing</v>
          </cell>
          <cell r="H206" t="str">
            <v>Low Averg</v>
          </cell>
          <cell r="I206">
            <v>249.29749999999999</v>
          </cell>
          <cell r="L206">
            <v>7795.52</v>
          </cell>
          <cell r="M206">
            <v>344.84029687626798</v>
          </cell>
          <cell r="N206">
            <v>-1.6493142047261086E-2</v>
          </cell>
        </row>
        <row r="207">
          <cell r="A207">
            <v>207</v>
          </cell>
          <cell r="B207" t="str">
            <v>Chickpeas</v>
          </cell>
          <cell r="C207" t="str">
            <v>Pulses</v>
          </cell>
          <cell r="D207" t="str">
            <v>Multan</v>
          </cell>
          <cell r="E207">
            <v>218.35</v>
          </cell>
          <cell r="F207" t="str">
            <v>February</v>
          </cell>
          <cell r="G207" t="str">
            <v>Online Retailer</v>
          </cell>
          <cell r="H207" t="str">
            <v>Low Averg</v>
          </cell>
          <cell r="I207">
            <v>203.25225806451613</v>
          </cell>
          <cell r="L207">
            <v>6768.8499999999995</v>
          </cell>
          <cell r="M207">
            <v>345.006281943734</v>
          </cell>
          <cell r="N207">
            <v>4.3760774008010997E-2</v>
          </cell>
        </row>
        <row r="208">
          <cell r="A208">
            <v>208</v>
          </cell>
          <cell r="B208" t="str">
            <v>Tea (Loose)</v>
          </cell>
          <cell r="C208" t="str">
            <v>Beverage</v>
          </cell>
          <cell r="D208" t="str">
            <v>Rawalpindi</v>
          </cell>
          <cell r="E208">
            <v>1025.27</v>
          </cell>
          <cell r="F208" t="str">
            <v>June</v>
          </cell>
          <cell r="G208" t="str">
            <v>Online Retailer</v>
          </cell>
          <cell r="H208" t="str">
            <v>Above Averg</v>
          </cell>
          <cell r="I208">
            <v>911.5772916666665</v>
          </cell>
          <cell r="L208">
            <v>49212.959999999999</v>
          </cell>
          <cell r="M208">
            <v>345.16090265650899</v>
          </cell>
          <cell r="N208">
            <v>0.32939045951701007</v>
          </cell>
        </row>
        <row r="209">
          <cell r="A209">
            <v>209</v>
          </cell>
          <cell r="B209" t="str">
            <v>Beef (Local)</v>
          </cell>
          <cell r="C209" t="str">
            <v>Meat</v>
          </cell>
          <cell r="D209" t="str">
            <v>Multan</v>
          </cell>
          <cell r="E209">
            <v>914.04</v>
          </cell>
          <cell r="F209" t="str">
            <v>March</v>
          </cell>
          <cell r="G209" t="str">
            <v>Online Retailer</v>
          </cell>
          <cell r="H209" t="str">
            <v>Above Averg</v>
          </cell>
          <cell r="I209">
            <v>920.12567567567555</v>
          </cell>
          <cell r="L209">
            <v>33819.479999999996</v>
          </cell>
          <cell r="M209">
            <v>344.661231119435</v>
          </cell>
          <cell r="N209">
            <v>-1.7656977710866259E-2</v>
          </cell>
        </row>
        <row r="210">
          <cell r="A210">
            <v>210</v>
          </cell>
          <cell r="B210" t="str">
            <v>Maize</v>
          </cell>
          <cell r="C210" t="str">
            <v>Grain</v>
          </cell>
          <cell r="D210" t="str">
            <v>Faisalabad</v>
          </cell>
          <cell r="E210">
            <v>104.5</v>
          </cell>
          <cell r="F210" t="str">
            <v>December</v>
          </cell>
          <cell r="G210" t="str">
            <v>Retailer Listing</v>
          </cell>
          <cell r="H210" t="str">
            <v>Low Averg</v>
          </cell>
          <cell r="I210">
            <v>102.25285714285715</v>
          </cell>
          <cell r="L210">
            <v>2926</v>
          </cell>
          <cell r="M210">
            <v>344.37520014498699</v>
          </cell>
          <cell r="N210">
            <v>6.5252749216458319E-3</v>
          </cell>
        </row>
        <row r="211">
          <cell r="A211">
            <v>211</v>
          </cell>
          <cell r="B211" t="str">
            <v>Mutton</v>
          </cell>
          <cell r="C211" t="str">
            <v>Meat</v>
          </cell>
          <cell r="D211" t="str">
            <v>Lahore</v>
          </cell>
          <cell r="E211">
            <v>1014.03</v>
          </cell>
          <cell r="F211" t="str">
            <v>July</v>
          </cell>
          <cell r="G211" t="str">
            <v>Municipal Report</v>
          </cell>
          <cell r="H211" t="str">
            <v>Above Averg</v>
          </cell>
          <cell r="I211">
            <v>1235.856</v>
          </cell>
          <cell r="L211">
            <v>25350.75</v>
          </cell>
          <cell r="M211">
            <v>344.45253382138998</v>
          </cell>
          <cell r="N211">
            <v>-0.64399584331414483</v>
          </cell>
        </row>
        <row r="212">
          <cell r="A212">
            <v>212</v>
          </cell>
          <cell r="B212" t="str">
            <v>Tomato</v>
          </cell>
          <cell r="C212" t="str">
            <v>Vegetable</v>
          </cell>
          <cell r="D212" t="str">
            <v>Faisalabad</v>
          </cell>
          <cell r="E212">
            <v>127.37</v>
          </cell>
          <cell r="F212" t="str">
            <v>August</v>
          </cell>
          <cell r="G212" t="str">
            <v>Online Retailer</v>
          </cell>
          <cell r="H212" t="str">
            <v>Low Averg</v>
          </cell>
          <cell r="I212">
            <v>123.43305555555558</v>
          </cell>
          <cell r="L212">
            <v>4585.32</v>
          </cell>
          <cell r="M212">
            <v>343.97097061638402</v>
          </cell>
          <cell r="N212">
            <v>1.1445571809125501E-2</v>
          </cell>
        </row>
        <row r="213">
          <cell r="A213">
            <v>213</v>
          </cell>
          <cell r="B213" t="str">
            <v>Spices (Mixed)</v>
          </cell>
          <cell r="C213" t="str">
            <v>Condiment</v>
          </cell>
          <cell r="D213" t="str">
            <v>Islamabad</v>
          </cell>
          <cell r="E213">
            <v>721.32</v>
          </cell>
          <cell r="F213" t="str">
            <v>September</v>
          </cell>
          <cell r="G213" t="str">
            <v>Wholesale Market</v>
          </cell>
          <cell r="H213" t="str">
            <v>Above Averg</v>
          </cell>
          <cell r="I213">
            <v>810.77454545454566</v>
          </cell>
          <cell r="L213">
            <v>23803.56</v>
          </cell>
          <cell r="M213">
            <v>344.06757720229803</v>
          </cell>
          <cell r="N213">
            <v>-0.25999120923256858</v>
          </cell>
        </row>
        <row r="214">
          <cell r="A214">
            <v>214</v>
          </cell>
          <cell r="B214" t="str">
            <v>Chicken (Whole)</v>
          </cell>
          <cell r="C214" t="str">
            <v>Meat</v>
          </cell>
          <cell r="D214" t="str">
            <v>Faisalabad</v>
          </cell>
          <cell r="E214">
            <v>517.21</v>
          </cell>
          <cell r="F214" t="str">
            <v>August</v>
          </cell>
          <cell r="G214" t="str">
            <v>Online Retailer</v>
          </cell>
          <cell r="H214" t="str">
            <v>Above Averg</v>
          </cell>
          <cell r="I214">
            <v>533.4588235294118</v>
          </cell>
          <cell r="L214">
            <v>17585.14</v>
          </cell>
          <cell r="M214">
            <v>344.06024389171898</v>
          </cell>
          <cell r="N214">
            <v>-4.7226681425377115E-2</v>
          </cell>
        </row>
        <row r="215">
          <cell r="A215">
            <v>215</v>
          </cell>
          <cell r="B215" t="str">
            <v>Wheat</v>
          </cell>
          <cell r="C215" t="str">
            <v>Grain</v>
          </cell>
          <cell r="D215" t="str">
            <v>Lahore</v>
          </cell>
          <cell r="E215">
            <v>109.58</v>
          </cell>
          <cell r="F215" t="str">
            <v>January</v>
          </cell>
          <cell r="G215" t="str">
            <v>Retailer Listing</v>
          </cell>
          <cell r="H215" t="str">
            <v>Low Averg</v>
          </cell>
          <cell r="I215">
            <v>120.53625</v>
          </cell>
          <cell r="L215">
            <v>2629.92</v>
          </cell>
          <cell r="M215">
            <v>344.21908197604898</v>
          </cell>
          <cell r="N215">
            <v>-3.1829292952336503E-2</v>
          </cell>
        </row>
        <row r="216">
          <cell r="A216">
            <v>216</v>
          </cell>
          <cell r="B216" t="str">
            <v>Chicken (Whole)</v>
          </cell>
          <cell r="C216" t="str">
            <v>Meat</v>
          </cell>
          <cell r="D216" t="str">
            <v>Rawalpindi</v>
          </cell>
          <cell r="E216">
            <v>528.86</v>
          </cell>
          <cell r="F216" t="str">
            <v>October</v>
          </cell>
          <cell r="G216" t="str">
            <v>Municipal Report</v>
          </cell>
          <cell r="H216" t="str">
            <v>Above Averg</v>
          </cell>
          <cell r="I216">
            <v>533.4588235294118</v>
          </cell>
          <cell r="L216">
            <v>17981.240000000002</v>
          </cell>
          <cell r="M216">
            <v>344.30172717420299</v>
          </cell>
          <cell r="N216">
            <v>-1.3356957477837357E-2</v>
          </cell>
        </row>
        <row r="217">
          <cell r="A217">
            <v>217</v>
          </cell>
          <cell r="B217" t="str">
            <v>Mango</v>
          </cell>
          <cell r="C217" t="str">
            <v>Fruit</v>
          </cell>
          <cell r="D217" t="str">
            <v>Hyderabad</v>
          </cell>
          <cell r="E217">
            <v>255.91</v>
          </cell>
          <cell r="F217" t="str">
            <v>April</v>
          </cell>
          <cell r="G217" t="str">
            <v>Online Retailer</v>
          </cell>
          <cell r="H217" t="str">
            <v>Low Averg</v>
          </cell>
          <cell r="I217">
            <v>257.40029411764709</v>
          </cell>
          <cell r="L217">
            <v>8700.94</v>
          </cell>
          <cell r="M217">
            <v>344.45531473177499</v>
          </cell>
          <cell r="N217">
            <v>-4.3265238012297124E-3</v>
          </cell>
        </row>
        <row r="218">
          <cell r="A218">
            <v>218</v>
          </cell>
          <cell r="B218" t="str">
            <v>Cheese (Local)</v>
          </cell>
          <cell r="C218" t="str">
            <v>Dairy</v>
          </cell>
          <cell r="D218" t="str">
            <v>Hyderabad</v>
          </cell>
          <cell r="E218">
            <v>958.53</v>
          </cell>
          <cell r="F218" t="str">
            <v>February</v>
          </cell>
          <cell r="G218" t="str">
            <v>Municipal Report</v>
          </cell>
          <cell r="H218" t="str">
            <v>Above Averg</v>
          </cell>
          <cell r="I218">
            <v>905.6025925925926</v>
          </cell>
          <cell r="L218">
            <v>25880.309999999998</v>
          </cell>
          <cell r="M218">
            <v>344.62868595110302</v>
          </cell>
          <cell r="N218">
            <v>0.15357806696020909</v>
          </cell>
        </row>
        <row r="219">
          <cell r="A219">
            <v>219</v>
          </cell>
          <cell r="B219" t="str">
            <v>Ghee</v>
          </cell>
          <cell r="C219" t="str">
            <v>Oil</v>
          </cell>
          <cell r="D219" t="str">
            <v>Karachi</v>
          </cell>
          <cell r="E219">
            <v>997.38</v>
          </cell>
          <cell r="F219" t="str">
            <v>October</v>
          </cell>
          <cell r="G219" t="str">
            <v>Municipal Report</v>
          </cell>
          <cell r="H219" t="str">
            <v>Above Averg</v>
          </cell>
          <cell r="I219">
            <v>1024.1451428571424</v>
          </cell>
          <cell r="L219">
            <v>34908.300000000003</v>
          </cell>
          <cell r="M219">
            <v>344.25479062954798</v>
          </cell>
          <cell r="N219">
            <v>-7.7748062149538472E-2</v>
          </cell>
        </row>
        <row r="220">
          <cell r="A220">
            <v>220</v>
          </cell>
          <cell r="B220" t="str">
            <v>Banana</v>
          </cell>
          <cell r="C220" t="str">
            <v>Fruit</v>
          </cell>
          <cell r="D220" t="str">
            <v>Sialkot</v>
          </cell>
          <cell r="E220">
            <v>122.71</v>
          </cell>
          <cell r="F220" t="str">
            <v>May</v>
          </cell>
          <cell r="G220" t="str">
            <v>Retailer Listing</v>
          </cell>
          <cell r="H220" t="str">
            <v>Low Averg</v>
          </cell>
          <cell r="I220">
            <v>121.60903225806452</v>
          </cell>
          <cell r="L220">
            <v>3804.0099999999998</v>
          </cell>
          <cell r="M220">
            <v>343.80028815455103</v>
          </cell>
          <cell r="N220">
            <v>3.2023467689490455E-3</v>
          </cell>
        </row>
        <row r="221">
          <cell r="A221">
            <v>221</v>
          </cell>
          <cell r="B221" t="str">
            <v>Yogurt</v>
          </cell>
          <cell r="C221" t="str">
            <v>Dairy</v>
          </cell>
          <cell r="D221" t="str">
            <v>Sialkot</v>
          </cell>
          <cell r="E221">
            <v>249.84</v>
          </cell>
          <cell r="F221" t="str">
            <v>September</v>
          </cell>
          <cell r="G221" t="str">
            <v>Retailer Listing</v>
          </cell>
          <cell r="H221" t="str">
            <v>Low Averg</v>
          </cell>
          <cell r="I221">
            <v>226.49633333333335</v>
          </cell>
          <cell r="L221">
            <v>7495.2</v>
          </cell>
          <cell r="M221">
            <v>343.894998521773</v>
          </cell>
          <cell r="N221">
            <v>6.7880215667599178E-2</v>
          </cell>
        </row>
        <row r="222">
          <cell r="A222">
            <v>222</v>
          </cell>
          <cell r="B222" t="str">
            <v>Cheese (Local)</v>
          </cell>
          <cell r="C222" t="str">
            <v>Dairy</v>
          </cell>
          <cell r="D222" t="str">
            <v>Karachi</v>
          </cell>
          <cell r="E222">
            <v>870.1</v>
          </cell>
          <cell r="F222" t="str">
            <v>January</v>
          </cell>
          <cell r="G222" t="str">
            <v>Wholesale Market</v>
          </cell>
          <cell r="H222" t="str">
            <v>Above Averg</v>
          </cell>
          <cell r="I222">
            <v>905.6025925925926</v>
          </cell>
          <cell r="L222">
            <v>23492.7</v>
          </cell>
          <cell r="M222">
            <v>344.06682470084797</v>
          </cell>
          <cell r="N222">
            <v>-0.10318516649624859</v>
          </cell>
        </row>
        <row r="223">
          <cell r="A223">
            <v>223</v>
          </cell>
          <cell r="B223" t="str">
            <v>Milk</v>
          </cell>
          <cell r="C223" t="str">
            <v>Dairy</v>
          </cell>
          <cell r="D223" t="str">
            <v>Lahore</v>
          </cell>
          <cell r="E223">
            <v>211.03</v>
          </cell>
          <cell r="F223" t="str">
            <v>August</v>
          </cell>
          <cell r="G223" t="str">
            <v>Online Retailer</v>
          </cell>
          <cell r="H223" t="str">
            <v>Low Averg</v>
          </cell>
          <cell r="I223">
            <v>206.78702702702708</v>
          </cell>
          <cell r="L223">
            <v>7808.11</v>
          </cell>
          <cell r="M223">
            <v>343.847825809342</v>
          </cell>
          <cell r="N223">
            <v>1.2339682424880536E-2</v>
          </cell>
        </row>
        <row r="224">
          <cell r="A224">
            <v>224</v>
          </cell>
          <cell r="B224" t="str">
            <v>Fish (Rohu)</v>
          </cell>
          <cell r="C224" t="str">
            <v>Meat</v>
          </cell>
          <cell r="D224" t="str">
            <v>Islamabad</v>
          </cell>
          <cell r="E224">
            <v>641.19000000000005</v>
          </cell>
          <cell r="F224" t="str">
            <v>April</v>
          </cell>
          <cell r="G224" t="str">
            <v>Wholesale Market</v>
          </cell>
          <cell r="H224" t="str">
            <v>Above Averg</v>
          </cell>
          <cell r="I224">
            <v>720.27689655172423</v>
          </cell>
          <cell r="L224">
            <v>18594.510000000002</v>
          </cell>
          <cell r="M224">
            <v>344.00231952307098</v>
          </cell>
          <cell r="N224">
            <v>-0.22990221886111473</v>
          </cell>
        </row>
        <row r="225">
          <cell r="A225">
            <v>225</v>
          </cell>
          <cell r="B225" t="str">
            <v>Flour (Atta)</v>
          </cell>
          <cell r="C225" t="str">
            <v>Grain</v>
          </cell>
          <cell r="D225" t="str">
            <v>Sialkot</v>
          </cell>
          <cell r="E225">
            <v>100.21</v>
          </cell>
          <cell r="F225" t="str">
            <v>July</v>
          </cell>
          <cell r="G225" t="str">
            <v>Local Market Survey</v>
          </cell>
          <cell r="H225" t="str">
            <v>Low Averg</v>
          </cell>
          <cell r="I225">
            <v>113.26108695652174</v>
          </cell>
          <cell r="L225">
            <v>4609.66</v>
          </cell>
          <cell r="M225">
            <v>344.07590048067999</v>
          </cell>
          <cell r="N225">
            <v>-3.7930837173685075E-2</v>
          </cell>
        </row>
        <row r="226">
          <cell r="A226">
            <v>226</v>
          </cell>
          <cell r="B226" t="str">
            <v>Guava</v>
          </cell>
          <cell r="C226" t="str">
            <v>Fruit</v>
          </cell>
          <cell r="D226" t="str">
            <v>Islamabad</v>
          </cell>
          <cell r="E226">
            <v>145.19999999999999</v>
          </cell>
          <cell r="F226" t="str">
            <v>April</v>
          </cell>
          <cell r="G226" t="str">
            <v>Wholesale Market</v>
          </cell>
          <cell r="H226" t="str">
            <v>Low Averg</v>
          </cell>
          <cell r="I226">
            <v>132.90272727272728</v>
          </cell>
          <cell r="L226">
            <v>3194.3999999999996</v>
          </cell>
          <cell r="M226">
            <v>344.15235524217098</v>
          </cell>
          <cell r="N226">
            <v>3.573206035047892E-2</v>
          </cell>
        </row>
        <row r="227">
          <cell r="A227">
            <v>227</v>
          </cell>
          <cell r="B227" t="str">
            <v>Chicken (Whole)</v>
          </cell>
          <cell r="C227" t="str">
            <v>Meat</v>
          </cell>
          <cell r="D227" t="str">
            <v>Karachi</v>
          </cell>
          <cell r="E227">
            <v>491.19</v>
          </cell>
          <cell r="F227" t="str">
            <v>May</v>
          </cell>
          <cell r="G227" t="str">
            <v>Wholesale Market</v>
          </cell>
          <cell r="H227" t="str">
            <v>Above Averg</v>
          </cell>
          <cell r="I227">
            <v>533.4588235294118</v>
          </cell>
          <cell r="L227">
            <v>16700.46</v>
          </cell>
          <cell r="M227">
            <v>344.265614744088</v>
          </cell>
          <cell r="N227">
            <v>-0.12277968440395245</v>
          </cell>
        </row>
        <row r="228">
          <cell r="A228">
            <v>228</v>
          </cell>
          <cell r="B228" t="str">
            <v>Fish (Pomfret)</v>
          </cell>
          <cell r="C228" t="str">
            <v>Meat</v>
          </cell>
          <cell r="D228" t="str">
            <v>Faisalabad</v>
          </cell>
          <cell r="E228">
            <v>1067.6300000000001</v>
          </cell>
          <cell r="F228" t="str">
            <v>October</v>
          </cell>
          <cell r="G228" t="str">
            <v>Local Market Survey</v>
          </cell>
          <cell r="H228" t="str">
            <v>Above Averg</v>
          </cell>
          <cell r="I228">
            <v>1113.4854166666667</v>
          </cell>
          <cell r="L228">
            <v>25623.120000000003</v>
          </cell>
          <cell r="M228">
            <v>344.43811920775602</v>
          </cell>
          <cell r="N228">
            <v>-0.13313107379676453</v>
          </cell>
        </row>
        <row r="229">
          <cell r="A229">
            <v>229</v>
          </cell>
          <cell r="B229" t="str">
            <v>Eggplant</v>
          </cell>
          <cell r="C229" t="str">
            <v>Vegetable</v>
          </cell>
          <cell r="D229" t="str">
            <v>Islamabad</v>
          </cell>
          <cell r="E229">
            <v>77.069999999999993</v>
          </cell>
          <cell r="F229" t="str">
            <v>February</v>
          </cell>
          <cell r="G229" t="str">
            <v>Municipal Report</v>
          </cell>
          <cell r="H229" t="str">
            <v>Low Averg</v>
          </cell>
          <cell r="I229">
            <v>81.934666666666672</v>
          </cell>
          <cell r="L229">
            <v>2312.1</v>
          </cell>
          <cell r="M229">
            <v>343.82267132990597</v>
          </cell>
          <cell r="N229">
            <v>-1.4148766420347297E-2</v>
          </cell>
        </row>
        <row r="230">
          <cell r="A230">
            <v>230</v>
          </cell>
          <cell r="B230" t="str">
            <v>Sugar</v>
          </cell>
          <cell r="C230" t="str">
            <v>Grain</v>
          </cell>
          <cell r="D230" t="str">
            <v>Peshawar</v>
          </cell>
          <cell r="E230">
            <v>119.41</v>
          </cell>
          <cell r="F230" t="str">
            <v>May</v>
          </cell>
          <cell r="G230" t="str">
            <v>Local Market Survey</v>
          </cell>
          <cell r="H230" t="str">
            <v>Low Averg</v>
          </cell>
          <cell r="I230">
            <v>122.0377142857143</v>
          </cell>
          <cell r="L230">
            <v>4179.3499999999995</v>
          </cell>
          <cell r="M230">
            <v>343.87792235568202</v>
          </cell>
          <cell r="N230">
            <v>-7.6414160807811047E-3</v>
          </cell>
        </row>
        <row r="231">
          <cell r="A231">
            <v>231</v>
          </cell>
          <cell r="B231" t="str">
            <v>Salt</v>
          </cell>
          <cell r="C231" t="str">
            <v>Condiment</v>
          </cell>
          <cell r="D231" t="str">
            <v>Peshawar</v>
          </cell>
          <cell r="E231">
            <v>46.21</v>
          </cell>
          <cell r="F231" t="str">
            <v>October</v>
          </cell>
          <cell r="G231" t="str">
            <v>Local Market Survey</v>
          </cell>
          <cell r="H231" t="str">
            <v>Low Averg</v>
          </cell>
          <cell r="I231">
            <v>40.881379310344826</v>
          </cell>
          <cell r="L231">
            <v>1340.09</v>
          </cell>
          <cell r="M231">
            <v>343.97131790687502</v>
          </cell>
          <cell r="N231">
            <v>1.5491468073793924E-2</v>
          </cell>
        </row>
        <row r="232">
          <cell r="A232">
            <v>232</v>
          </cell>
          <cell r="B232" t="str">
            <v>Carrot</v>
          </cell>
          <cell r="C232" t="str">
            <v>Vegetable</v>
          </cell>
          <cell r="D232" t="str">
            <v>Lahore</v>
          </cell>
          <cell r="E232">
            <v>136.38999999999999</v>
          </cell>
          <cell r="F232" t="str">
            <v>March</v>
          </cell>
          <cell r="G232" t="str">
            <v>Online Retailer</v>
          </cell>
          <cell r="H232" t="str">
            <v>Low Averg</v>
          </cell>
          <cell r="I232">
            <v>141.74161290322584</v>
          </cell>
          <cell r="L232">
            <v>4228.0899999999992</v>
          </cell>
          <cell r="M232">
            <v>343.99444213749598</v>
          </cell>
          <cell r="N232">
            <v>-1.5557265605723928E-2</v>
          </cell>
        </row>
        <row r="233">
          <cell r="A233">
            <v>233</v>
          </cell>
          <cell r="B233" t="str">
            <v>Eggplant</v>
          </cell>
          <cell r="C233" t="str">
            <v>Vegetable</v>
          </cell>
          <cell r="D233" t="str">
            <v>Hyderabad</v>
          </cell>
          <cell r="E233">
            <v>89.75</v>
          </cell>
          <cell r="F233" t="str">
            <v>February</v>
          </cell>
          <cell r="G233" t="str">
            <v>Retailer Listing</v>
          </cell>
          <cell r="H233" t="str">
            <v>Low Averg</v>
          </cell>
          <cell r="I233">
            <v>81.934666666666672</v>
          </cell>
          <cell r="L233">
            <v>2692.5</v>
          </cell>
          <cell r="M233">
            <v>344.10136341141703</v>
          </cell>
          <cell r="N233">
            <v>2.2712299817275357E-2</v>
          </cell>
        </row>
        <row r="234">
          <cell r="A234">
            <v>234</v>
          </cell>
          <cell r="B234" t="str">
            <v>Fish (Rohu)</v>
          </cell>
          <cell r="C234" t="str">
            <v>Meat</v>
          </cell>
          <cell r="D234" t="str">
            <v>Sialkot</v>
          </cell>
          <cell r="E234">
            <v>858.66</v>
          </cell>
          <cell r="F234" t="str">
            <v>May</v>
          </cell>
          <cell r="G234" t="str">
            <v>Wholesale Market</v>
          </cell>
          <cell r="H234" t="str">
            <v>Above Averg</v>
          </cell>
          <cell r="I234">
            <v>720.27689655172423</v>
          </cell>
          <cell r="L234">
            <v>24901.14</v>
          </cell>
          <cell r="M234">
            <v>344.16809790604202</v>
          </cell>
          <cell r="N234">
            <v>0.40207998443264881</v>
          </cell>
        </row>
        <row r="235">
          <cell r="A235">
            <v>235</v>
          </cell>
          <cell r="B235" t="str">
            <v>Fish (Rohu)</v>
          </cell>
          <cell r="C235" t="str">
            <v>Meat</v>
          </cell>
          <cell r="D235" t="str">
            <v>Multan</v>
          </cell>
          <cell r="E235">
            <v>695.91</v>
          </cell>
          <cell r="F235" t="str">
            <v>May</v>
          </cell>
          <cell r="G235" t="str">
            <v>Retailer Listing</v>
          </cell>
          <cell r="H235" t="str">
            <v>Above Averg</v>
          </cell>
          <cell r="I235">
            <v>720.27689655172423</v>
          </cell>
          <cell r="L235">
            <v>20181.39</v>
          </cell>
          <cell r="M235">
            <v>343.966094074051</v>
          </cell>
          <cell r="N235">
            <v>-7.0840983956047779E-2</v>
          </cell>
        </row>
        <row r="236">
          <cell r="A236">
            <v>236</v>
          </cell>
          <cell r="B236" t="str">
            <v>Chicken Breast</v>
          </cell>
          <cell r="C236" t="str">
            <v>Meat</v>
          </cell>
          <cell r="D236" t="str">
            <v>Quetta</v>
          </cell>
          <cell r="E236">
            <v>738.27</v>
          </cell>
          <cell r="F236" t="str">
            <v>June</v>
          </cell>
          <cell r="G236" t="str">
            <v>Local Market Survey</v>
          </cell>
          <cell r="H236" t="str">
            <v>Above Averg</v>
          </cell>
          <cell r="I236">
            <v>673.04079999999988</v>
          </cell>
          <cell r="L236">
            <v>18456.75</v>
          </cell>
          <cell r="M236">
            <v>343.98585725103101</v>
          </cell>
          <cell r="N236">
            <v>0.18962756353206028</v>
          </cell>
        </row>
        <row r="237">
          <cell r="A237">
            <v>237</v>
          </cell>
          <cell r="B237" t="str">
            <v>Salt</v>
          </cell>
          <cell r="C237" t="str">
            <v>Condiment</v>
          </cell>
          <cell r="D237" t="str">
            <v>Faisalabad</v>
          </cell>
          <cell r="E237">
            <v>34.92</v>
          </cell>
          <cell r="F237" t="str">
            <v>July</v>
          </cell>
          <cell r="G237" t="str">
            <v>Retailer Listing</v>
          </cell>
          <cell r="H237" t="str">
            <v>Low Averg</v>
          </cell>
          <cell r="I237">
            <v>40.881379310344826</v>
          </cell>
          <cell r="L237">
            <v>1012.6800000000001</v>
          </cell>
          <cell r="M237">
            <v>343.95562231305502</v>
          </cell>
          <cell r="N237">
            <v>-1.7331826909109248E-2</v>
          </cell>
        </row>
        <row r="238">
          <cell r="A238">
            <v>238</v>
          </cell>
          <cell r="B238" t="str">
            <v>Lentils (Moong)</v>
          </cell>
          <cell r="C238" t="str">
            <v>Pulses</v>
          </cell>
          <cell r="D238" t="str">
            <v>Islamabad</v>
          </cell>
          <cell r="E238">
            <v>325.52</v>
          </cell>
          <cell r="F238" t="str">
            <v>February</v>
          </cell>
          <cell r="G238" t="str">
            <v>Wholesale Market</v>
          </cell>
          <cell r="H238" t="str">
            <v>Low Averg</v>
          </cell>
          <cell r="I238">
            <v>304.90820512820511</v>
          </cell>
          <cell r="L238">
            <v>12695.279999999999</v>
          </cell>
          <cell r="M238">
            <v>343.966827886121</v>
          </cell>
          <cell r="N238">
            <v>5.9923786832778339E-2</v>
          </cell>
        </row>
        <row r="239">
          <cell r="A239">
            <v>239</v>
          </cell>
          <cell r="B239" t="str">
            <v>Chickpeas</v>
          </cell>
          <cell r="C239" t="str">
            <v>Pulses</v>
          </cell>
          <cell r="D239" t="str">
            <v>Sialkot</v>
          </cell>
          <cell r="E239">
            <v>209.09</v>
          </cell>
          <cell r="F239" t="str">
            <v>January</v>
          </cell>
          <cell r="G239" t="str">
            <v>Wholesale Market</v>
          </cell>
          <cell r="H239" t="str">
            <v>Low Averg</v>
          </cell>
          <cell r="I239">
            <v>203.25225806451613</v>
          </cell>
          <cell r="L239">
            <v>6481.79</v>
          </cell>
          <cell r="M239">
            <v>344.16305882977798</v>
          </cell>
          <cell r="N239">
            <v>1.6962139851189568E-2</v>
          </cell>
        </row>
        <row r="240">
          <cell r="A240">
            <v>240</v>
          </cell>
          <cell r="B240" t="str">
            <v>Oranges</v>
          </cell>
          <cell r="C240" t="str">
            <v>Fruit</v>
          </cell>
          <cell r="D240" t="str">
            <v>Faisalabad</v>
          </cell>
          <cell r="E240">
            <v>139.53</v>
          </cell>
          <cell r="F240" t="str">
            <v>November</v>
          </cell>
          <cell r="G240" t="str">
            <v>Municipal Report</v>
          </cell>
          <cell r="H240" t="str">
            <v>Low Averg</v>
          </cell>
          <cell r="I240">
            <v>151.26457142857143</v>
          </cell>
          <cell r="L240">
            <v>4883.55</v>
          </cell>
          <cell r="M240">
            <v>344.319521108907</v>
          </cell>
          <cell r="N240">
            <v>-3.4080470926479436E-2</v>
          </cell>
        </row>
        <row r="241">
          <cell r="A241">
            <v>241</v>
          </cell>
          <cell r="B241" t="str">
            <v>Mutton</v>
          </cell>
          <cell r="C241" t="str">
            <v>Meat</v>
          </cell>
          <cell r="D241" t="str">
            <v>Quetta</v>
          </cell>
          <cell r="E241">
            <v>1186.3599999999999</v>
          </cell>
          <cell r="F241" t="str">
            <v>July</v>
          </cell>
          <cell r="G241" t="str">
            <v>Local Market Survey</v>
          </cell>
          <cell r="H241" t="str">
            <v>Above Averg</v>
          </cell>
          <cell r="I241">
            <v>1235.856</v>
          </cell>
          <cell r="L241">
            <v>29658.999999999996</v>
          </cell>
          <cell r="M241">
            <v>344.430289053271</v>
          </cell>
          <cell r="N241">
            <v>-0.143703970217163</v>
          </cell>
        </row>
        <row r="242">
          <cell r="A242">
            <v>242</v>
          </cell>
          <cell r="B242" t="str">
            <v>Lentils (Moong)</v>
          </cell>
          <cell r="C242" t="str">
            <v>Pulses</v>
          </cell>
          <cell r="D242" t="str">
            <v>Faisalabad</v>
          </cell>
          <cell r="E242">
            <v>274.08</v>
          </cell>
          <cell r="F242" t="str">
            <v>August</v>
          </cell>
          <cell r="G242" t="str">
            <v>Local Market Survey</v>
          </cell>
          <cell r="H242" t="str">
            <v>Low Averg</v>
          </cell>
          <cell r="I242">
            <v>304.90820512820511</v>
          </cell>
          <cell r="L242">
            <v>10689.119999999999</v>
          </cell>
          <cell r="M242">
            <v>343.50129189621202</v>
          </cell>
          <cell r="N242">
            <v>-8.9746984525227891E-2</v>
          </cell>
        </row>
        <row r="243">
          <cell r="A243">
            <v>243</v>
          </cell>
          <cell r="B243" t="str">
            <v>Tomato</v>
          </cell>
          <cell r="C243" t="str">
            <v>Vegetable</v>
          </cell>
          <cell r="D243" t="str">
            <v>Hyderabad</v>
          </cell>
          <cell r="E243">
            <v>127.39</v>
          </cell>
          <cell r="F243" t="str">
            <v>January</v>
          </cell>
          <cell r="G243" t="str">
            <v>Municipal Report</v>
          </cell>
          <cell r="H243" t="str">
            <v>Low Averg</v>
          </cell>
          <cell r="I243">
            <v>123.43305555555558</v>
          </cell>
          <cell r="L243">
            <v>4586.04</v>
          </cell>
          <cell r="M243">
            <v>343.686175146859</v>
          </cell>
          <cell r="N243">
            <v>1.1513248802497199E-2</v>
          </cell>
        </row>
        <row r="244">
          <cell r="A244">
            <v>244</v>
          </cell>
          <cell r="B244" t="str">
            <v>Banana</v>
          </cell>
          <cell r="C244" t="str">
            <v>Fruit</v>
          </cell>
          <cell r="D244" t="str">
            <v>Peshawar</v>
          </cell>
          <cell r="E244">
            <v>136.4</v>
          </cell>
          <cell r="F244" t="str">
            <v>November</v>
          </cell>
          <cell r="G244" t="str">
            <v>Retailer Listing</v>
          </cell>
          <cell r="H244" t="str">
            <v>Low Averg</v>
          </cell>
          <cell r="I244">
            <v>121.60903225806452</v>
          </cell>
          <cell r="L244">
            <v>4228.4000000000005</v>
          </cell>
          <cell r="M244">
            <v>343.7875288912</v>
          </cell>
          <cell r="N244">
            <v>4.3023572698055762E-2</v>
          </cell>
        </row>
        <row r="245">
          <cell r="A245">
            <v>245</v>
          </cell>
          <cell r="B245" t="str">
            <v>Flour (Atta)</v>
          </cell>
          <cell r="C245" t="str">
            <v>Grain</v>
          </cell>
          <cell r="D245" t="str">
            <v>Lahore</v>
          </cell>
          <cell r="E245">
            <v>102.99</v>
          </cell>
          <cell r="F245" t="str">
            <v>February</v>
          </cell>
          <cell r="G245" t="str">
            <v>Wholesale Market</v>
          </cell>
          <cell r="H245" t="str">
            <v>Low Averg</v>
          </cell>
          <cell r="I245">
            <v>113.26108695652174</v>
          </cell>
          <cell r="L245">
            <v>4737.54</v>
          </cell>
          <cell r="M245">
            <v>343.896129877958</v>
          </cell>
          <cell r="N245">
            <v>-2.9866829150321492E-2</v>
          </cell>
        </row>
        <row r="246">
          <cell r="A246">
            <v>246</v>
          </cell>
          <cell r="B246" t="str">
            <v>Lentils (Moong)</v>
          </cell>
          <cell r="C246" t="str">
            <v>Pulses</v>
          </cell>
          <cell r="D246" t="str">
            <v>Rawalpindi</v>
          </cell>
          <cell r="E246">
            <v>287.66000000000003</v>
          </cell>
          <cell r="F246" t="str">
            <v>October</v>
          </cell>
          <cell r="G246" t="str">
            <v>Online Retailer</v>
          </cell>
          <cell r="H246" t="str">
            <v>Low Averg</v>
          </cell>
          <cell r="I246">
            <v>304.90820512820511</v>
          </cell>
          <cell r="L246">
            <v>11218.740000000002</v>
          </cell>
          <cell r="M246">
            <v>343.97632765308202</v>
          </cell>
          <cell r="N246">
            <v>-5.0143581815318396E-2</v>
          </cell>
        </row>
        <row r="247">
          <cell r="A247">
            <v>247</v>
          </cell>
          <cell r="B247" t="str">
            <v>Banana</v>
          </cell>
          <cell r="C247" t="str">
            <v>Fruit</v>
          </cell>
          <cell r="D247" t="str">
            <v>Peshawar</v>
          </cell>
          <cell r="E247">
            <v>114.98</v>
          </cell>
          <cell r="F247" t="str">
            <v>February</v>
          </cell>
          <cell r="G247" t="str">
            <v>Online Retailer</v>
          </cell>
          <cell r="H247" t="str">
            <v>Low Averg</v>
          </cell>
          <cell r="I247">
            <v>121.60903225806452</v>
          </cell>
          <cell r="L247">
            <v>3564.38</v>
          </cell>
          <cell r="M247">
            <v>344.166172678713</v>
          </cell>
          <cell r="N247">
            <v>-1.9261138323006737E-2</v>
          </cell>
        </row>
        <row r="248">
          <cell r="A248">
            <v>248</v>
          </cell>
          <cell r="B248" t="str">
            <v>Onion</v>
          </cell>
          <cell r="C248" t="str">
            <v>Vegetable</v>
          </cell>
          <cell r="D248" t="str">
            <v>Hyderabad</v>
          </cell>
          <cell r="E248">
            <v>107.69</v>
          </cell>
          <cell r="F248" t="str">
            <v>June</v>
          </cell>
          <cell r="G248" t="str">
            <v>Wholesale Market</v>
          </cell>
          <cell r="H248" t="str">
            <v>Low Averg</v>
          </cell>
          <cell r="I248">
            <v>90.269599999999997</v>
          </cell>
          <cell r="L248">
            <v>2692.25</v>
          </cell>
          <cell r="M248">
            <v>344.25710636178002</v>
          </cell>
          <cell r="N248">
            <v>5.0602876972110751E-2</v>
          </cell>
        </row>
        <row r="249">
          <cell r="A249">
            <v>249</v>
          </cell>
          <cell r="B249" t="str">
            <v>Flour (Atta)</v>
          </cell>
          <cell r="C249" t="str">
            <v>Grain</v>
          </cell>
          <cell r="D249" t="str">
            <v>Hyderabad</v>
          </cell>
          <cell r="E249">
            <v>114.43</v>
          </cell>
          <cell r="F249" t="str">
            <v>April</v>
          </cell>
          <cell r="G249" t="str">
            <v>Online Retailer</v>
          </cell>
          <cell r="H249" t="str">
            <v>Low Averg</v>
          </cell>
          <cell r="I249">
            <v>113.26108695652174</v>
          </cell>
          <cell r="L249">
            <v>5263.7800000000007</v>
          </cell>
          <cell r="M249">
            <v>344.34153005430102</v>
          </cell>
          <cell r="N249">
            <v>3.3946327743096735E-3</v>
          </cell>
        </row>
        <row r="250">
          <cell r="A250">
            <v>250</v>
          </cell>
          <cell r="B250" t="str">
            <v>Yogurt</v>
          </cell>
          <cell r="C250" t="str">
            <v>Dairy</v>
          </cell>
          <cell r="D250" t="str">
            <v>Sialkot</v>
          </cell>
          <cell r="E250">
            <v>224.25</v>
          </cell>
          <cell r="F250" t="str">
            <v>February</v>
          </cell>
          <cell r="G250" t="str">
            <v>Wholesale Market</v>
          </cell>
          <cell r="H250" t="str">
            <v>Low Averg</v>
          </cell>
          <cell r="I250">
            <v>226.49633333333335</v>
          </cell>
          <cell r="L250">
            <v>6727.5</v>
          </cell>
          <cell r="M250">
            <v>344.43182770768499</v>
          </cell>
          <cell r="N250">
            <v>-6.5218517936727642E-3</v>
          </cell>
        </row>
        <row r="251">
          <cell r="A251">
            <v>251</v>
          </cell>
          <cell r="B251" t="str">
            <v>Grapes</v>
          </cell>
          <cell r="C251" t="str">
            <v>Fruit</v>
          </cell>
          <cell r="D251" t="str">
            <v>Hyderabad</v>
          </cell>
          <cell r="E251">
            <v>238.7</v>
          </cell>
          <cell r="F251" t="str">
            <v>January</v>
          </cell>
          <cell r="G251" t="str">
            <v>Local Market Survey</v>
          </cell>
          <cell r="H251" t="str">
            <v>Low Averg</v>
          </cell>
          <cell r="I251">
            <v>226.566129032258</v>
          </cell>
          <cell r="L251">
            <v>7399.7</v>
          </cell>
          <cell r="M251">
            <v>344.59767741526099</v>
          </cell>
          <cell r="N251">
            <v>3.5211702698506403E-2</v>
          </cell>
        </row>
        <row r="252">
          <cell r="A252">
            <v>252</v>
          </cell>
          <cell r="B252" t="str">
            <v>Rice (Irri)</v>
          </cell>
          <cell r="C252" t="str">
            <v>Grain</v>
          </cell>
          <cell r="D252" t="str">
            <v>Karachi</v>
          </cell>
          <cell r="E252">
            <v>143.31</v>
          </cell>
          <cell r="F252" t="str">
            <v>May</v>
          </cell>
          <cell r="G252" t="str">
            <v>Local Market Survey</v>
          </cell>
          <cell r="H252" t="str">
            <v>Low Averg</v>
          </cell>
          <cell r="I252">
            <v>140.29840000000002</v>
          </cell>
          <cell r="L252">
            <v>3582.75</v>
          </cell>
          <cell r="M252">
            <v>344.77064547239701</v>
          </cell>
          <cell r="N252">
            <v>8.7350824078237885E-3</v>
          </cell>
        </row>
        <row r="253">
          <cell r="A253">
            <v>253</v>
          </cell>
          <cell r="B253" t="str">
            <v>Yogurt</v>
          </cell>
          <cell r="C253" t="str">
            <v>Dairy</v>
          </cell>
          <cell r="D253" t="str">
            <v>Sialkot</v>
          </cell>
          <cell r="E253">
            <v>203.71</v>
          </cell>
          <cell r="F253" t="str">
            <v>January</v>
          </cell>
          <cell r="G253" t="str">
            <v>Wholesale Market</v>
          </cell>
          <cell r="H253" t="str">
            <v>Low Averg</v>
          </cell>
          <cell r="I253">
            <v>226.49633333333335</v>
          </cell>
          <cell r="L253">
            <v>6111.3</v>
          </cell>
          <cell r="M253">
            <v>344.88505383679802</v>
          </cell>
          <cell r="N253">
            <v>-6.6069355803733951E-2</v>
          </cell>
        </row>
        <row r="254">
          <cell r="A254">
            <v>254</v>
          </cell>
          <cell r="B254" t="str">
            <v>Lentils (Masoor)</v>
          </cell>
          <cell r="C254" t="str">
            <v>Pulses</v>
          </cell>
          <cell r="D254" t="str">
            <v>Peshawar</v>
          </cell>
          <cell r="E254">
            <v>240.98</v>
          </cell>
          <cell r="F254" t="str">
            <v>April</v>
          </cell>
          <cell r="G254" t="str">
            <v>Retailer Listing</v>
          </cell>
          <cell r="H254" t="str">
            <v>Low Averg</v>
          </cell>
          <cell r="I254">
            <v>249.29749999999999</v>
          </cell>
          <cell r="L254">
            <v>7711.36</v>
          </cell>
          <cell r="M254">
            <v>345.04043091486102</v>
          </cell>
          <cell r="N254">
            <v>-2.4105870659697687E-2</v>
          </cell>
        </row>
        <row r="255">
          <cell r="A255">
            <v>255</v>
          </cell>
          <cell r="B255" t="str">
            <v>Oranges</v>
          </cell>
          <cell r="C255" t="str">
            <v>Fruit</v>
          </cell>
          <cell r="D255" t="str">
            <v>Faisalabad</v>
          </cell>
          <cell r="E255">
            <v>170.49</v>
          </cell>
          <cell r="F255" t="str">
            <v>March</v>
          </cell>
          <cell r="G255" t="str">
            <v>Municipal Report</v>
          </cell>
          <cell r="H255" t="str">
            <v>Low Averg</v>
          </cell>
          <cell r="I255">
            <v>151.26457142857143</v>
          </cell>
          <cell r="L255">
            <v>5967.1500000000005</v>
          </cell>
          <cell r="M255">
            <v>345.21505936966798</v>
          </cell>
          <cell r="N255">
            <v>5.5691164245651695E-2</v>
          </cell>
        </row>
        <row r="256">
          <cell r="A256">
            <v>256</v>
          </cell>
          <cell r="B256" t="str">
            <v>Lentils (Masoor)</v>
          </cell>
          <cell r="C256" t="str">
            <v>Pulses</v>
          </cell>
          <cell r="D256" t="str">
            <v>Hyderabad</v>
          </cell>
          <cell r="E256">
            <v>276.99</v>
          </cell>
          <cell r="F256" t="str">
            <v>August</v>
          </cell>
          <cell r="G256" t="str">
            <v>Online Retailer</v>
          </cell>
          <cell r="H256" t="str">
            <v>Low Averg</v>
          </cell>
          <cell r="I256">
            <v>249.29749999999999</v>
          </cell>
          <cell r="L256">
            <v>8863.68</v>
          </cell>
          <cell r="M256">
            <v>345.34979982208102</v>
          </cell>
          <cell r="N256">
            <v>8.0186813527231754E-2</v>
          </cell>
        </row>
        <row r="257">
          <cell r="A257">
            <v>257</v>
          </cell>
          <cell r="B257" t="str">
            <v>Banana</v>
          </cell>
          <cell r="C257" t="str">
            <v>Fruit</v>
          </cell>
          <cell r="D257" t="str">
            <v>Karachi</v>
          </cell>
          <cell r="E257">
            <v>127.61</v>
          </cell>
          <cell r="F257" t="str">
            <v>January</v>
          </cell>
          <cell r="G257" t="str">
            <v>Online Retailer</v>
          </cell>
          <cell r="H257" t="str">
            <v>Low Averg</v>
          </cell>
          <cell r="I257">
            <v>121.60903225806452</v>
          </cell>
          <cell r="L257">
            <v>3955.91</v>
          </cell>
          <cell r="M257">
            <v>345.53884383040503</v>
          </cell>
          <cell r="N257">
            <v>1.7366984491274259E-2</v>
          </cell>
        </row>
        <row r="258">
          <cell r="A258">
            <v>258</v>
          </cell>
          <cell r="B258" t="str">
            <v>Spices (Mixed)</v>
          </cell>
          <cell r="C258" t="str">
            <v>Condiment</v>
          </cell>
          <cell r="D258" t="str">
            <v>Karachi</v>
          </cell>
          <cell r="E258">
            <v>779.72</v>
          </cell>
          <cell r="F258" t="str">
            <v>December</v>
          </cell>
          <cell r="G258" t="str">
            <v>Local Market Survey</v>
          </cell>
          <cell r="H258" t="str">
            <v>Above Averg</v>
          </cell>
          <cell r="I258">
            <v>810.77454545454566</v>
          </cell>
          <cell r="L258">
            <v>25730.760000000002</v>
          </cell>
          <cell r="M258">
            <v>345.64105794397602</v>
          </cell>
          <cell r="N258">
            <v>-8.9846228452347743E-2</v>
          </cell>
        </row>
        <row r="259">
          <cell r="A259">
            <v>259</v>
          </cell>
          <cell r="B259" t="str">
            <v>Cheese (Local)</v>
          </cell>
          <cell r="C259" t="str">
            <v>Dairy</v>
          </cell>
          <cell r="D259" t="str">
            <v>Sialkot</v>
          </cell>
          <cell r="E259">
            <v>942.3</v>
          </cell>
          <cell r="F259" t="str">
            <v>October</v>
          </cell>
          <cell r="G259" t="str">
            <v>Local Market Survey</v>
          </cell>
          <cell r="H259" t="str">
            <v>Above Averg</v>
          </cell>
          <cell r="I259">
            <v>905.6025925925926</v>
          </cell>
          <cell r="L259">
            <v>25442.1</v>
          </cell>
          <cell r="M259">
            <v>345.56089107487998</v>
          </cell>
          <cell r="N259">
            <v>0.1061966453821169</v>
          </cell>
        </row>
        <row r="260">
          <cell r="A260">
            <v>260</v>
          </cell>
          <cell r="B260" t="str">
            <v>Chicken Breast</v>
          </cell>
          <cell r="C260" t="str">
            <v>Meat</v>
          </cell>
          <cell r="D260" t="str">
            <v>Peshawar</v>
          </cell>
          <cell r="E260">
            <v>663.02</v>
          </cell>
          <cell r="F260" t="str">
            <v>December</v>
          </cell>
          <cell r="G260" t="str">
            <v>Wholesale Market</v>
          </cell>
          <cell r="H260" t="str">
            <v>Above Averg</v>
          </cell>
          <cell r="I260">
            <v>673.04079999999988</v>
          </cell>
          <cell r="L260">
            <v>16575.5</v>
          </cell>
          <cell r="M260">
            <v>345.20571170614397</v>
          </cell>
          <cell r="N260">
            <v>-2.9028488406153869E-2</v>
          </cell>
        </row>
        <row r="261">
          <cell r="A261">
            <v>261</v>
          </cell>
          <cell r="B261" t="str">
            <v>Flour (Atta)</v>
          </cell>
          <cell r="C261" t="str">
            <v>Grain</v>
          </cell>
          <cell r="D261" t="str">
            <v>Peshawar</v>
          </cell>
          <cell r="E261">
            <v>124.32</v>
          </cell>
          <cell r="F261" t="str">
            <v>March</v>
          </cell>
          <cell r="G261" t="str">
            <v>Retailer Listing</v>
          </cell>
          <cell r="H261" t="str">
            <v>Low Averg</v>
          </cell>
          <cell r="I261">
            <v>113.26108695652174</v>
          </cell>
          <cell r="L261">
            <v>5718.7199999999993</v>
          </cell>
          <cell r="M261">
            <v>345.26418988351003</v>
          </cell>
          <cell r="N261">
            <v>3.203029264983856E-2</v>
          </cell>
        </row>
        <row r="262">
          <cell r="A262">
            <v>262</v>
          </cell>
          <cell r="B262" t="str">
            <v>Onion</v>
          </cell>
          <cell r="C262" t="str">
            <v>Vegetable</v>
          </cell>
          <cell r="D262" t="str">
            <v>Karachi</v>
          </cell>
          <cell r="E262">
            <v>74.489999999999995</v>
          </cell>
          <cell r="F262" t="str">
            <v>August</v>
          </cell>
          <cell r="G262" t="str">
            <v>Municipal Report</v>
          </cell>
          <cell r="H262" t="str">
            <v>Low Averg</v>
          </cell>
          <cell r="I262">
            <v>90.269599999999997</v>
          </cell>
          <cell r="L262">
            <v>1862.2499999999998</v>
          </cell>
          <cell r="M262">
            <v>345.36488720615699</v>
          </cell>
          <cell r="N262">
            <v>-4.568964762935139E-2</v>
          </cell>
        </row>
        <row r="263">
          <cell r="A263">
            <v>263</v>
          </cell>
          <cell r="B263" t="str">
            <v>Ghee</v>
          </cell>
          <cell r="C263" t="str">
            <v>Oil</v>
          </cell>
          <cell r="D263" t="str">
            <v>Lahore</v>
          </cell>
          <cell r="E263">
            <v>972.32</v>
          </cell>
          <cell r="F263" t="str">
            <v>September</v>
          </cell>
          <cell r="G263" t="str">
            <v>Wholesale Market</v>
          </cell>
          <cell r="H263" t="str">
            <v>Above Averg</v>
          </cell>
          <cell r="I263">
            <v>1024.1451428571424</v>
          </cell>
          <cell r="L263">
            <v>34031.200000000004</v>
          </cell>
          <cell r="M263">
            <v>345.41870958161797</v>
          </cell>
          <cell r="N263">
            <v>-0.15003571439403107</v>
          </cell>
        </row>
        <row r="264">
          <cell r="A264">
            <v>264</v>
          </cell>
          <cell r="B264" t="str">
            <v>Lentils (Masoor)</v>
          </cell>
          <cell r="C264" t="str">
            <v>Pulses</v>
          </cell>
          <cell r="D264" t="str">
            <v>Hyderabad</v>
          </cell>
          <cell r="E264">
            <v>235.78</v>
          </cell>
          <cell r="F264" t="str">
            <v>January</v>
          </cell>
          <cell r="G264" t="str">
            <v>Retailer Listing</v>
          </cell>
          <cell r="H264" t="str">
            <v>Low Averg</v>
          </cell>
          <cell r="I264">
            <v>249.29749999999999</v>
          </cell>
          <cell r="L264">
            <v>7544.96</v>
          </cell>
          <cell r="M264">
            <v>344.99979905938198</v>
          </cell>
          <cell r="N264">
            <v>-3.9181182240843354E-2</v>
          </cell>
        </row>
        <row r="265">
          <cell r="A265">
            <v>265</v>
          </cell>
          <cell r="B265" t="str">
            <v>Wheat</v>
          </cell>
          <cell r="C265" t="str">
            <v>Grain</v>
          </cell>
          <cell r="D265" t="str">
            <v>Multan</v>
          </cell>
          <cell r="E265">
            <v>115.34</v>
          </cell>
          <cell r="F265" t="str">
            <v>June</v>
          </cell>
          <cell r="G265" t="str">
            <v>Municipal Report</v>
          </cell>
          <cell r="H265" t="str">
            <v>Low Averg</v>
          </cell>
          <cell r="I265">
            <v>120.53625</v>
          </cell>
          <cell r="L265">
            <v>2768.16</v>
          </cell>
          <cell r="M265">
            <v>345.17445243064998</v>
          </cell>
          <cell r="N265">
            <v>-1.5053982018104269E-2</v>
          </cell>
        </row>
        <row r="266">
          <cell r="A266">
            <v>266</v>
          </cell>
          <cell r="B266" t="str">
            <v>Lentils (Moong)</v>
          </cell>
          <cell r="C266" t="str">
            <v>Pulses</v>
          </cell>
          <cell r="D266" t="str">
            <v>Multan</v>
          </cell>
          <cell r="E266">
            <v>311.04000000000002</v>
          </cell>
          <cell r="F266" t="str">
            <v>June</v>
          </cell>
          <cell r="G266" t="str">
            <v>Local Market Survey</v>
          </cell>
          <cell r="H266" t="str">
            <v>Low Averg</v>
          </cell>
          <cell r="I266">
            <v>304.90820512820511</v>
          </cell>
          <cell r="L266">
            <v>12130.560000000001</v>
          </cell>
          <cell r="M266">
            <v>345.26764036946997</v>
          </cell>
          <cell r="N266">
            <v>1.7759541164162652E-2</v>
          </cell>
        </row>
        <row r="267">
          <cell r="A267">
            <v>267</v>
          </cell>
          <cell r="B267" t="str">
            <v>Ghee</v>
          </cell>
          <cell r="C267" t="str">
            <v>Oil</v>
          </cell>
          <cell r="D267" t="str">
            <v>Peshawar</v>
          </cell>
          <cell r="E267">
            <v>1009.06</v>
          </cell>
          <cell r="F267" t="str">
            <v>August</v>
          </cell>
          <cell r="G267" t="str">
            <v>Local Market Survey</v>
          </cell>
          <cell r="H267" t="str">
            <v>Above Averg</v>
          </cell>
          <cell r="I267">
            <v>1024.1451428571424</v>
          </cell>
          <cell r="L267">
            <v>35317.1</v>
          </cell>
          <cell r="M267">
            <v>345.46827095610502</v>
          </cell>
          <cell r="N267">
            <v>-4.3665783880509276E-2</v>
          </cell>
        </row>
        <row r="268">
          <cell r="A268">
            <v>268</v>
          </cell>
          <cell r="B268" t="str">
            <v>Beef (Local)</v>
          </cell>
          <cell r="C268" t="str">
            <v>Meat</v>
          </cell>
          <cell r="D268" t="str">
            <v>Rawalpindi</v>
          </cell>
          <cell r="E268">
            <v>1027.18</v>
          </cell>
          <cell r="F268" t="str">
            <v>June</v>
          </cell>
          <cell r="G268" t="str">
            <v>Local Market Survey</v>
          </cell>
          <cell r="H268" t="str">
            <v>Above Averg</v>
          </cell>
          <cell r="I268">
            <v>920.12567567567555</v>
          </cell>
          <cell r="L268">
            <v>38005.660000000003</v>
          </cell>
          <cell r="M268">
            <v>344.96781958794003</v>
          </cell>
          <cell r="N268">
            <v>0.3103313359843235</v>
          </cell>
        </row>
        <row r="269">
          <cell r="A269">
            <v>269</v>
          </cell>
          <cell r="B269" t="str">
            <v>Mango</v>
          </cell>
          <cell r="C269" t="str">
            <v>Fruit</v>
          </cell>
          <cell r="D269" t="str">
            <v>Rawalpindi</v>
          </cell>
          <cell r="E269">
            <v>223.75</v>
          </cell>
          <cell r="F269" t="str">
            <v>January</v>
          </cell>
          <cell r="G269" t="str">
            <v>Wholesale Market</v>
          </cell>
          <cell r="H269" t="str">
            <v>Low Averg</v>
          </cell>
          <cell r="I269">
            <v>257.40029411764709</v>
          </cell>
          <cell r="L269">
            <v>7607.5</v>
          </cell>
          <cell r="M269">
            <v>344.42273710922302</v>
          </cell>
          <cell r="N269">
            <v>-9.7700559492899977E-2</v>
          </cell>
        </row>
        <row r="270">
          <cell r="A270">
            <v>270</v>
          </cell>
          <cell r="B270" t="str">
            <v>Lentils (Masoor)</v>
          </cell>
          <cell r="C270" t="str">
            <v>Pulses</v>
          </cell>
          <cell r="D270" t="str">
            <v>Peshawar</v>
          </cell>
          <cell r="E270">
            <v>218.55</v>
          </cell>
          <cell r="F270" t="str">
            <v>August</v>
          </cell>
          <cell r="G270" t="str">
            <v>Online Retailer</v>
          </cell>
          <cell r="H270" t="str">
            <v>Low Averg</v>
          </cell>
          <cell r="I270">
            <v>249.29749999999999</v>
          </cell>
          <cell r="L270">
            <v>6993.6</v>
          </cell>
          <cell r="M270">
            <v>344.59262774221202</v>
          </cell>
          <cell r="N270">
            <v>-8.9228548508013997E-2</v>
          </cell>
        </row>
        <row r="271">
          <cell r="A271">
            <v>271</v>
          </cell>
          <cell r="B271" t="str">
            <v>Guava</v>
          </cell>
          <cell r="C271" t="str">
            <v>Fruit</v>
          </cell>
          <cell r="D271" t="str">
            <v>Rawalpindi</v>
          </cell>
          <cell r="E271">
            <v>124.76</v>
          </cell>
          <cell r="F271" t="str">
            <v>February</v>
          </cell>
          <cell r="G271" t="str">
            <v>Online Retailer</v>
          </cell>
          <cell r="H271" t="str">
            <v>Low Averg</v>
          </cell>
          <cell r="I271">
            <v>132.90272727272728</v>
          </cell>
          <cell r="L271">
            <v>2744.7200000000003</v>
          </cell>
          <cell r="M271">
            <v>344.76004643551198</v>
          </cell>
          <cell r="N271">
            <v>-2.3618535143254727E-2</v>
          </cell>
        </row>
        <row r="272">
          <cell r="A272">
            <v>272</v>
          </cell>
          <cell r="B272" t="str">
            <v>Rice (Irri)</v>
          </cell>
          <cell r="C272" t="str">
            <v>Grain</v>
          </cell>
          <cell r="D272" t="str">
            <v>Rawalpindi</v>
          </cell>
          <cell r="E272">
            <v>132.44999999999999</v>
          </cell>
          <cell r="F272" t="str">
            <v>June</v>
          </cell>
          <cell r="G272" t="str">
            <v>Retailer Listing</v>
          </cell>
          <cell r="H272" t="str">
            <v>Low Averg</v>
          </cell>
          <cell r="I272">
            <v>140.29840000000002</v>
          </cell>
          <cell r="L272">
            <v>3311.2499999999995</v>
          </cell>
          <cell r="M272">
            <v>344.86250151630401</v>
          </cell>
          <cell r="N272">
            <v>-2.2758055646792258E-2</v>
          </cell>
        </row>
        <row r="273">
          <cell r="A273">
            <v>273</v>
          </cell>
          <cell r="B273" t="str">
            <v>Chicken (Whole)</v>
          </cell>
          <cell r="C273" t="str">
            <v>Meat</v>
          </cell>
          <cell r="D273" t="str">
            <v>Faisalabad</v>
          </cell>
          <cell r="E273">
            <v>486.69</v>
          </cell>
          <cell r="F273" t="str">
            <v>November</v>
          </cell>
          <cell r="G273" t="str">
            <v>Local Market Survey</v>
          </cell>
          <cell r="H273" t="str">
            <v>Above Averg</v>
          </cell>
          <cell r="I273">
            <v>533.4588235294118</v>
          </cell>
          <cell r="L273">
            <v>16547.46</v>
          </cell>
          <cell r="M273">
            <v>344.97143762443199</v>
          </cell>
          <cell r="N273">
            <v>-0.13557303135434853</v>
          </cell>
        </row>
        <row r="274">
          <cell r="A274">
            <v>274</v>
          </cell>
          <cell r="B274" t="str">
            <v>Maize</v>
          </cell>
          <cell r="C274" t="str">
            <v>Grain</v>
          </cell>
          <cell r="D274" t="str">
            <v>Hyderabad</v>
          </cell>
          <cell r="E274">
            <v>93.81</v>
          </cell>
          <cell r="F274" t="str">
            <v>October</v>
          </cell>
          <cell r="G274" t="str">
            <v>Retailer Listing</v>
          </cell>
          <cell r="H274" t="str">
            <v>Low Averg</v>
          </cell>
          <cell r="I274">
            <v>102.25285714285715</v>
          </cell>
          <cell r="L274">
            <v>2626.6800000000003</v>
          </cell>
          <cell r="M274">
            <v>345.15635990120899</v>
          </cell>
          <cell r="N274">
            <v>-2.4460963562350911E-2</v>
          </cell>
        </row>
        <row r="275">
          <cell r="A275">
            <v>275</v>
          </cell>
          <cell r="B275" t="str">
            <v>Milk</v>
          </cell>
          <cell r="C275" t="str">
            <v>Dairy</v>
          </cell>
          <cell r="D275" t="str">
            <v>Multan</v>
          </cell>
          <cell r="E275">
            <v>190.34</v>
          </cell>
          <cell r="F275" t="str">
            <v>March</v>
          </cell>
          <cell r="G275" t="str">
            <v>Municipal Report</v>
          </cell>
          <cell r="H275" t="str">
            <v>Low Averg</v>
          </cell>
          <cell r="I275">
            <v>206.78702702702708</v>
          </cell>
          <cell r="L275">
            <v>7042.58</v>
          </cell>
          <cell r="M275">
            <v>345.23077255719397</v>
          </cell>
          <cell r="N275">
            <v>-4.7640674975757892E-2</v>
          </cell>
        </row>
        <row r="276">
          <cell r="A276">
            <v>276</v>
          </cell>
          <cell r="B276" t="str">
            <v>Milk</v>
          </cell>
          <cell r="C276" t="str">
            <v>Dairy</v>
          </cell>
          <cell r="D276" t="str">
            <v>Quetta</v>
          </cell>
          <cell r="E276">
            <v>214.39</v>
          </cell>
          <cell r="F276" t="str">
            <v>December</v>
          </cell>
          <cell r="G276" t="str">
            <v>Retailer Listing</v>
          </cell>
          <cell r="H276" t="str">
            <v>Low Averg</v>
          </cell>
          <cell r="I276">
            <v>206.78702702702708</v>
          </cell>
          <cell r="L276">
            <v>7932.4299999999994</v>
          </cell>
          <cell r="M276">
            <v>345.382653193007</v>
          </cell>
          <cell r="N276">
            <v>2.201318712067513E-2</v>
          </cell>
        </row>
        <row r="277">
          <cell r="A277">
            <v>277</v>
          </cell>
          <cell r="B277" t="str">
            <v>Milk</v>
          </cell>
          <cell r="C277" t="str">
            <v>Dairy</v>
          </cell>
          <cell r="D277" t="str">
            <v>Faisalabad</v>
          </cell>
          <cell r="E277">
            <v>220.74</v>
          </cell>
          <cell r="F277" t="str">
            <v>May</v>
          </cell>
          <cell r="G277" t="str">
            <v>Municipal Report</v>
          </cell>
          <cell r="H277" t="str">
            <v>Low Averg</v>
          </cell>
          <cell r="I277">
            <v>206.78702702702708</v>
          </cell>
          <cell r="L277">
            <v>8167.38</v>
          </cell>
          <cell r="M277">
            <v>345.54896973623602</v>
          </cell>
          <cell r="N277">
            <v>4.0379147950067668E-2</v>
          </cell>
        </row>
        <row r="278">
          <cell r="A278">
            <v>278</v>
          </cell>
          <cell r="B278" t="str">
            <v>Tea (Loose)</v>
          </cell>
          <cell r="C278" t="str">
            <v>Beverage</v>
          </cell>
          <cell r="D278" t="str">
            <v>Rawalpindi</v>
          </cell>
          <cell r="E278">
            <v>870.47</v>
          </cell>
          <cell r="F278" t="str">
            <v>April</v>
          </cell>
          <cell r="G278" t="str">
            <v>Wholesale Market</v>
          </cell>
          <cell r="H278" t="str">
            <v>Above Averg</v>
          </cell>
          <cell r="I278">
            <v>911.5772916666665</v>
          </cell>
          <cell r="L278">
            <v>41782.559999999998</v>
          </cell>
          <cell r="M278">
            <v>345.71894110670797</v>
          </cell>
          <cell r="N278">
            <v>-0.11890378795872364</v>
          </cell>
        </row>
        <row r="279">
          <cell r="A279">
            <v>279</v>
          </cell>
          <cell r="B279" t="str">
            <v>Salt</v>
          </cell>
          <cell r="C279" t="str">
            <v>Condiment</v>
          </cell>
          <cell r="D279" t="str">
            <v>Multan</v>
          </cell>
          <cell r="E279">
            <v>39.549999999999997</v>
          </cell>
          <cell r="F279" t="str">
            <v>May</v>
          </cell>
          <cell r="G279" t="str">
            <v>Wholesale Market</v>
          </cell>
          <cell r="H279" t="str">
            <v>Low Averg</v>
          </cell>
          <cell r="I279">
            <v>40.881379310344826</v>
          </cell>
          <cell r="L279">
            <v>1146.9499999999998</v>
          </cell>
          <cell r="M279">
            <v>345.49059824562801</v>
          </cell>
          <cell r="N279">
            <v>-3.8535905668792736E-3</v>
          </cell>
        </row>
        <row r="280">
          <cell r="A280">
            <v>280</v>
          </cell>
          <cell r="B280" t="str">
            <v>Chickpeas</v>
          </cell>
          <cell r="C280" t="str">
            <v>Pulses</v>
          </cell>
          <cell r="D280" t="str">
            <v>Islamabad</v>
          </cell>
          <cell r="E280">
            <v>192.02</v>
          </cell>
          <cell r="F280" t="str">
            <v>September</v>
          </cell>
          <cell r="G280" t="str">
            <v>Municipal Report</v>
          </cell>
          <cell r="H280" t="str">
            <v>Low Averg</v>
          </cell>
          <cell r="I280">
            <v>203.25225806451613</v>
          </cell>
          <cell r="L280">
            <v>5952.62</v>
          </cell>
          <cell r="M280">
            <v>345.50722512565397</v>
          </cell>
          <cell r="N280">
            <v>-3.2509473746695668E-2</v>
          </cell>
        </row>
        <row r="281">
          <cell r="A281">
            <v>281</v>
          </cell>
          <cell r="B281" t="str">
            <v>Tomato</v>
          </cell>
          <cell r="C281" t="str">
            <v>Vegetable</v>
          </cell>
          <cell r="D281" t="str">
            <v>Rawalpindi</v>
          </cell>
          <cell r="E281">
            <v>121.13</v>
          </cell>
          <cell r="F281" t="str">
            <v>July</v>
          </cell>
          <cell r="G281" t="str">
            <v>Online Retailer</v>
          </cell>
          <cell r="H281" t="str">
            <v>Low Averg</v>
          </cell>
          <cell r="I281">
            <v>123.43305555555558</v>
          </cell>
          <cell r="L281">
            <v>4360.68</v>
          </cell>
          <cell r="M281">
            <v>345.66106692705898</v>
          </cell>
          <cell r="N281">
            <v>-6.6627566015167571E-3</v>
          </cell>
        </row>
        <row r="282">
          <cell r="A282">
            <v>282</v>
          </cell>
          <cell r="B282" t="str">
            <v>Potato</v>
          </cell>
          <cell r="C282" t="str">
            <v>Vegetable</v>
          </cell>
          <cell r="D282" t="str">
            <v>Quetta</v>
          </cell>
          <cell r="E282">
            <v>76.150000000000006</v>
          </cell>
          <cell r="F282" t="str">
            <v>October</v>
          </cell>
          <cell r="G282" t="str">
            <v>Retailer Listing</v>
          </cell>
          <cell r="H282" t="str">
            <v>Low Averg</v>
          </cell>
          <cell r="I282">
            <v>70.278611111111118</v>
          </cell>
          <cell r="L282">
            <v>2741.4</v>
          </cell>
          <cell r="M282">
            <v>345.76120487950601</v>
          </cell>
          <cell r="N282">
            <v>1.6981051679684545E-2</v>
          </cell>
        </row>
        <row r="283">
          <cell r="A283">
            <v>283</v>
          </cell>
          <cell r="B283" t="str">
            <v>Potato</v>
          </cell>
          <cell r="C283" t="str">
            <v>Vegetable</v>
          </cell>
          <cell r="D283" t="str">
            <v>Islamabad</v>
          </cell>
          <cell r="E283">
            <v>63.76</v>
          </cell>
          <cell r="F283" t="str">
            <v>February</v>
          </cell>
          <cell r="G283" t="str">
            <v>Online Retailer</v>
          </cell>
          <cell r="H283" t="str">
            <v>Low Averg</v>
          </cell>
          <cell r="I283">
            <v>70.278611111111118</v>
          </cell>
          <cell r="L283">
            <v>2295.36</v>
          </cell>
          <cell r="M283">
            <v>345.81779731025102</v>
          </cell>
          <cell r="N283">
            <v>-1.8849842783721558E-2</v>
          </cell>
        </row>
        <row r="284">
          <cell r="A284">
            <v>284</v>
          </cell>
          <cell r="B284" t="str">
            <v>Chicken Breast</v>
          </cell>
          <cell r="C284" t="str">
            <v>Meat</v>
          </cell>
          <cell r="D284" t="str">
            <v>Faisalabad</v>
          </cell>
          <cell r="E284">
            <v>705.93</v>
          </cell>
          <cell r="F284" t="str">
            <v>September</v>
          </cell>
          <cell r="G284" t="str">
            <v>Local Market Survey</v>
          </cell>
          <cell r="H284" t="str">
            <v>Above Averg</v>
          </cell>
          <cell r="I284">
            <v>673.04079999999988</v>
          </cell>
          <cell r="L284">
            <v>17648.25</v>
          </cell>
          <cell r="M284">
            <v>345.86087177715598</v>
          </cell>
          <cell r="N284">
            <v>9.5093728963914548E-2</v>
          </cell>
        </row>
        <row r="285">
          <cell r="A285">
            <v>285</v>
          </cell>
          <cell r="B285" t="str">
            <v>Milk</v>
          </cell>
          <cell r="C285" t="str">
            <v>Dairy</v>
          </cell>
          <cell r="D285" t="str">
            <v>Hyderabad</v>
          </cell>
          <cell r="E285">
            <v>207.01</v>
          </cell>
          <cell r="F285" t="str">
            <v>December</v>
          </cell>
          <cell r="G285" t="str">
            <v>Municipal Report</v>
          </cell>
          <cell r="H285" t="str">
            <v>Low Averg</v>
          </cell>
          <cell r="I285">
            <v>206.78702702702708</v>
          </cell>
          <cell r="L285">
            <v>7659.37</v>
          </cell>
          <cell r="M285">
            <v>345.87567586014899</v>
          </cell>
          <cell r="N285">
            <v>6.4466219666475821E-4</v>
          </cell>
        </row>
        <row r="286">
          <cell r="A286">
            <v>286</v>
          </cell>
          <cell r="B286" t="str">
            <v>Lentils (Moong)</v>
          </cell>
          <cell r="C286" t="str">
            <v>Pulses</v>
          </cell>
          <cell r="D286" t="str">
            <v>Lahore</v>
          </cell>
          <cell r="E286">
            <v>279.47000000000003</v>
          </cell>
          <cell r="F286" t="str">
            <v>April</v>
          </cell>
          <cell r="G286" t="str">
            <v>Municipal Report</v>
          </cell>
          <cell r="H286" t="str">
            <v>Low Averg</v>
          </cell>
          <cell r="I286">
            <v>304.90820512820511</v>
          </cell>
          <cell r="L286">
            <v>10899.330000000002</v>
          </cell>
          <cell r="M286">
            <v>346.03939089316498</v>
          </cell>
          <cell r="N286">
            <v>-7.3512454933371413E-2</v>
          </cell>
        </row>
        <row r="287">
          <cell r="A287">
            <v>287</v>
          </cell>
          <cell r="B287" t="str">
            <v>Cheese (Local)</v>
          </cell>
          <cell r="C287" t="str">
            <v>Dairy</v>
          </cell>
          <cell r="D287" t="str">
            <v>Multan</v>
          </cell>
          <cell r="E287">
            <v>879.59</v>
          </cell>
          <cell r="F287" t="str">
            <v>July</v>
          </cell>
          <cell r="G287" t="str">
            <v>Online Retailer</v>
          </cell>
          <cell r="H287" t="str">
            <v>Above Averg</v>
          </cell>
          <cell r="I287">
            <v>905.6025925925926</v>
          </cell>
          <cell r="L287">
            <v>23748.93</v>
          </cell>
          <cell r="M287">
            <v>346.23655224241497</v>
          </cell>
          <cell r="N287">
            <v>-7.5129539108799936E-2</v>
          </cell>
        </row>
        <row r="288">
          <cell r="A288">
            <v>288</v>
          </cell>
          <cell r="B288" t="str">
            <v>Mutton</v>
          </cell>
          <cell r="C288" t="str">
            <v>Meat</v>
          </cell>
          <cell r="D288" t="str">
            <v>Islamabad</v>
          </cell>
          <cell r="E288">
            <v>1134.31</v>
          </cell>
          <cell r="F288" t="str">
            <v>January</v>
          </cell>
          <cell r="G288" t="str">
            <v>Wholesale Market</v>
          </cell>
          <cell r="H288" t="str">
            <v>Above Averg</v>
          </cell>
          <cell r="I288">
            <v>1235.856</v>
          </cell>
          <cell r="L288">
            <v>28357.75</v>
          </cell>
          <cell r="M288">
            <v>345.99205926441601</v>
          </cell>
          <cell r="N288">
            <v>-0.29349228481106843</v>
          </cell>
        </row>
        <row r="289">
          <cell r="A289">
            <v>289</v>
          </cell>
          <cell r="B289" t="str">
            <v>Cheese (Local)</v>
          </cell>
          <cell r="C289" t="str">
            <v>Dairy</v>
          </cell>
          <cell r="D289" t="str">
            <v>Karachi</v>
          </cell>
          <cell r="E289">
            <v>893.74</v>
          </cell>
          <cell r="F289" t="str">
            <v>April</v>
          </cell>
          <cell r="G289" t="str">
            <v>Municipal Report</v>
          </cell>
          <cell r="H289" t="str">
            <v>Above Averg</v>
          </cell>
          <cell r="I289">
            <v>905.6025925925926</v>
          </cell>
          <cell r="L289">
            <v>24130.98</v>
          </cell>
          <cell r="M289">
            <v>345.16825302322098</v>
          </cell>
          <cell r="N289">
            <v>-3.4367565639921535E-2</v>
          </cell>
        </row>
        <row r="290">
          <cell r="A290">
            <v>290</v>
          </cell>
          <cell r="B290" t="str">
            <v>Tomato</v>
          </cell>
          <cell r="C290" t="str">
            <v>Vegetable</v>
          </cell>
          <cell r="D290" t="str">
            <v>Faisalabad</v>
          </cell>
          <cell r="E290">
            <v>132.93</v>
          </cell>
          <cell r="F290" t="str">
            <v>January</v>
          </cell>
          <cell r="G290" t="str">
            <v>Wholesale Market</v>
          </cell>
          <cell r="H290" t="str">
            <v>Low Averg</v>
          </cell>
          <cell r="I290">
            <v>123.43305555555558</v>
          </cell>
          <cell r="L290">
            <v>4785.4800000000005</v>
          </cell>
          <cell r="M290">
            <v>344.89211681927202</v>
          </cell>
          <cell r="N290">
            <v>2.7535985838206174E-2</v>
          </cell>
        </row>
        <row r="291">
          <cell r="A291">
            <v>291</v>
          </cell>
          <cell r="B291" t="str">
            <v>Beef (Local)</v>
          </cell>
          <cell r="C291" t="str">
            <v>Meat</v>
          </cell>
          <cell r="D291" t="str">
            <v>Multan</v>
          </cell>
          <cell r="E291">
            <v>810.27</v>
          </cell>
          <cell r="F291" t="str">
            <v>July</v>
          </cell>
          <cell r="G291" t="str">
            <v>Wholesale Market</v>
          </cell>
          <cell r="H291" t="str">
            <v>Above Averg</v>
          </cell>
          <cell r="I291">
            <v>920.12567567567555</v>
          </cell>
          <cell r="L291">
            <v>29979.989999999998</v>
          </cell>
          <cell r="M291">
            <v>345.00404647481099</v>
          </cell>
          <cell r="N291">
            <v>-0.31841851363240814</v>
          </cell>
        </row>
        <row r="292">
          <cell r="A292">
            <v>292</v>
          </cell>
          <cell r="B292" t="str">
            <v>Spices (Mixed)</v>
          </cell>
          <cell r="C292" t="str">
            <v>Condiment</v>
          </cell>
          <cell r="D292" t="str">
            <v>Lahore</v>
          </cell>
          <cell r="E292">
            <v>726.49</v>
          </cell>
          <cell r="F292" t="str">
            <v>March</v>
          </cell>
          <cell r="G292" t="str">
            <v>Online Retailer</v>
          </cell>
          <cell r="H292" t="str">
            <v>Above Averg</v>
          </cell>
          <cell r="I292">
            <v>810.77454545454566</v>
          </cell>
          <cell r="L292">
            <v>23974.170000000002</v>
          </cell>
          <cell r="M292">
            <v>344.87047330465202</v>
          </cell>
          <cell r="N292">
            <v>-0.24439478580727983</v>
          </cell>
        </row>
        <row r="293">
          <cell r="A293">
            <v>293</v>
          </cell>
          <cell r="B293" t="str">
            <v>Cooking Oil (Sunflower)</v>
          </cell>
          <cell r="C293" t="str">
            <v>Oil</v>
          </cell>
          <cell r="D293" t="str">
            <v>Islamabad</v>
          </cell>
          <cell r="E293">
            <v>394.5</v>
          </cell>
          <cell r="F293" t="str">
            <v>December</v>
          </cell>
          <cell r="G293" t="str">
            <v>Online Retailer</v>
          </cell>
          <cell r="H293" t="str">
            <v>Above Averg</v>
          </cell>
          <cell r="I293">
            <v>368.73933333333326</v>
          </cell>
          <cell r="L293">
            <v>11835</v>
          </cell>
          <cell r="M293">
            <v>344.85560109660997</v>
          </cell>
          <cell r="N293">
            <v>7.4699864478785086E-2</v>
          </cell>
        </row>
        <row r="294">
          <cell r="A294">
            <v>294</v>
          </cell>
          <cell r="B294" t="str">
            <v>Potato</v>
          </cell>
          <cell r="C294" t="str">
            <v>Vegetable</v>
          </cell>
          <cell r="D294" t="str">
            <v>Islamabad</v>
          </cell>
          <cell r="E294">
            <v>74.12</v>
          </cell>
          <cell r="F294" t="str">
            <v>July</v>
          </cell>
          <cell r="G294" t="str">
            <v>Wholesale Market</v>
          </cell>
          <cell r="H294" t="str">
            <v>Low Averg</v>
          </cell>
          <cell r="I294">
            <v>70.278611111111118</v>
          </cell>
          <cell r="L294">
            <v>2668.32</v>
          </cell>
          <cell r="M294">
            <v>345.068084165095</v>
          </cell>
          <cell r="N294">
            <v>1.113226364641421E-2</v>
          </cell>
        </row>
        <row r="295">
          <cell r="A295">
            <v>295</v>
          </cell>
          <cell r="B295" t="str">
            <v>Milk</v>
          </cell>
          <cell r="C295" t="str">
            <v>Dairy</v>
          </cell>
          <cell r="D295" t="str">
            <v>Multan</v>
          </cell>
          <cell r="E295">
            <v>191.01</v>
          </cell>
          <cell r="F295" t="str">
            <v>June</v>
          </cell>
          <cell r="G295" t="str">
            <v>Local Market Survey</v>
          </cell>
          <cell r="H295" t="str">
            <v>Low Averg</v>
          </cell>
          <cell r="I295">
            <v>206.78702702702708</v>
          </cell>
          <cell r="L295">
            <v>7067.37</v>
          </cell>
          <cell r="M295">
            <v>345.12503674144199</v>
          </cell>
          <cell r="N295">
            <v>-4.5713945229788687E-2</v>
          </cell>
        </row>
        <row r="296">
          <cell r="A296">
            <v>296</v>
          </cell>
          <cell r="B296" t="str">
            <v>Milk</v>
          </cell>
          <cell r="C296" t="str">
            <v>Dairy</v>
          </cell>
          <cell r="D296" t="str">
            <v>Multan</v>
          </cell>
          <cell r="E296">
            <v>187.93</v>
          </cell>
          <cell r="F296" t="str">
            <v>August</v>
          </cell>
          <cell r="G296" t="str">
            <v>Municipal Report</v>
          </cell>
          <cell r="H296" t="str">
            <v>Low Averg</v>
          </cell>
          <cell r="I296">
            <v>206.78702702702708</v>
          </cell>
          <cell r="L296">
            <v>6953.41</v>
          </cell>
          <cell r="M296">
            <v>345.281687030032</v>
          </cell>
          <cell r="N296">
            <v>-5.461345833086978E-2</v>
          </cell>
        </row>
        <row r="297">
          <cell r="A297">
            <v>297</v>
          </cell>
          <cell r="B297" t="str">
            <v>Rice (Irri)</v>
          </cell>
          <cell r="C297" t="str">
            <v>Grain</v>
          </cell>
          <cell r="D297" t="str">
            <v>Multan</v>
          </cell>
          <cell r="E297">
            <v>148.99</v>
          </cell>
          <cell r="F297" t="str">
            <v>May</v>
          </cell>
          <cell r="G297" t="str">
            <v>Municipal Report</v>
          </cell>
          <cell r="H297" t="str">
            <v>Low Averg</v>
          </cell>
          <cell r="I297">
            <v>140.29840000000002</v>
          </cell>
          <cell r="L297">
            <v>3724.75</v>
          </cell>
          <cell r="M297">
            <v>345.436506231544</v>
          </cell>
          <cell r="N297">
            <v>2.5161208625049222E-2</v>
          </cell>
        </row>
        <row r="298">
          <cell r="A298">
            <v>298</v>
          </cell>
          <cell r="B298" t="str">
            <v>Tea (Loose)</v>
          </cell>
          <cell r="C298" t="str">
            <v>Beverage</v>
          </cell>
          <cell r="D298" t="str">
            <v>Islamabad</v>
          </cell>
          <cell r="E298">
            <v>894.52</v>
          </cell>
          <cell r="F298" t="str">
            <v>June</v>
          </cell>
          <cell r="G298" t="str">
            <v>Municipal Report</v>
          </cell>
          <cell r="H298" t="str">
            <v>Above Averg</v>
          </cell>
          <cell r="I298">
            <v>911.5772916666665</v>
          </cell>
          <cell r="L298">
            <v>42936.959999999999</v>
          </cell>
          <cell r="M298">
            <v>345.56312435620401</v>
          </cell>
          <cell r="N298">
            <v>-4.936085613430205E-2</v>
          </cell>
        </row>
        <row r="299">
          <cell r="A299">
            <v>299</v>
          </cell>
          <cell r="B299" t="str">
            <v>Mutton</v>
          </cell>
          <cell r="C299" t="str">
            <v>Meat</v>
          </cell>
          <cell r="D299" t="str">
            <v>Lahore</v>
          </cell>
          <cell r="E299">
            <v>1099.82</v>
          </cell>
          <cell r="F299" t="str">
            <v>July</v>
          </cell>
          <cell r="G299" t="str">
            <v>Online Retailer</v>
          </cell>
          <cell r="H299" t="str">
            <v>Above Averg</v>
          </cell>
          <cell r="I299">
            <v>1235.856</v>
          </cell>
          <cell r="L299">
            <v>27495.5</v>
          </cell>
          <cell r="M299">
            <v>345.28269535964301</v>
          </cell>
          <cell r="N299">
            <v>-0.3939844128542449</v>
          </cell>
        </row>
        <row r="300">
          <cell r="A300">
            <v>300</v>
          </cell>
          <cell r="B300" t="str">
            <v>Eggplant</v>
          </cell>
          <cell r="C300" t="str">
            <v>Vegetable</v>
          </cell>
          <cell r="D300" t="str">
            <v>Hyderabad</v>
          </cell>
          <cell r="E300">
            <v>89.35</v>
          </cell>
          <cell r="F300" t="str">
            <v>December</v>
          </cell>
          <cell r="G300" t="str">
            <v>Local Market Survey</v>
          </cell>
          <cell r="H300" t="str">
            <v>Low Averg</v>
          </cell>
          <cell r="I300">
            <v>81.934666666666672</v>
          </cell>
          <cell r="L300">
            <v>2680.5</v>
          </cell>
          <cell r="M300">
            <v>344.53326246508698</v>
          </cell>
          <cell r="N300">
            <v>2.152283724444385E-2</v>
          </cell>
        </row>
        <row r="301">
          <cell r="A301">
            <v>301</v>
          </cell>
          <cell r="B301" t="str">
            <v>Tomato</v>
          </cell>
          <cell r="C301" t="str">
            <v>Vegetable</v>
          </cell>
          <cell r="D301" t="str">
            <v>Rawalpindi</v>
          </cell>
          <cell r="E301">
            <v>112.78</v>
          </cell>
          <cell r="F301" t="str">
            <v>July</v>
          </cell>
          <cell r="G301" t="str">
            <v>Local Market Survey</v>
          </cell>
          <cell r="H301" t="str">
            <v>Low Averg</v>
          </cell>
          <cell r="I301">
            <v>123.43305555555558</v>
          </cell>
          <cell r="L301">
            <v>4060.08</v>
          </cell>
          <cell r="M301">
            <v>344.606461967553</v>
          </cell>
          <cell r="N301">
            <v>-3.0913684829736707E-2</v>
          </cell>
        </row>
        <row r="302">
          <cell r="A302">
            <v>302</v>
          </cell>
          <cell r="B302" t="str">
            <v>Wheat</v>
          </cell>
          <cell r="C302" t="str">
            <v>Grain</v>
          </cell>
          <cell r="D302" t="str">
            <v>Hyderabad</v>
          </cell>
          <cell r="E302">
            <v>114.06</v>
          </cell>
          <cell r="F302" t="str">
            <v>September</v>
          </cell>
          <cell r="G302" t="str">
            <v>Local Market Survey</v>
          </cell>
          <cell r="H302" t="str">
            <v>Low Averg</v>
          </cell>
          <cell r="I302">
            <v>120.53625</v>
          </cell>
          <cell r="L302">
            <v>2737.44</v>
          </cell>
          <cell r="M302">
            <v>344.70233291154699</v>
          </cell>
          <cell r="N302">
            <v>-1.878794943247989E-2</v>
          </cell>
        </row>
        <row r="303">
          <cell r="A303">
            <v>303</v>
          </cell>
          <cell r="B303" t="str">
            <v>Sugar</v>
          </cell>
          <cell r="C303" t="str">
            <v>Grain</v>
          </cell>
          <cell r="D303" t="str">
            <v>Peshawar</v>
          </cell>
          <cell r="E303">
            <v>117.5</v>
          </cell>
          <cell r="F303" t="str">
            <v>July</v>
          </cell>
          <cell r="G303" t="str">
            <v>Wholesale Market</v>
          </cell>
          <cell r="H303" t="str">
            <v>Low Averg</v>
          </cell>
          <cell r="I303">
            <v>122.0377142857143</v>
          </cell>
          <cell r="L303">
            <v>4112.5</v>
          </cell>
          <cell r="M303">
            <v>344.79931133391602</v>
          </cell>
          <cell r="N303">
            <v>-1.3160450547767528E-2</v>
          </cell>
        </row>
        <row r="304">
          <cell r="A304">
            <v>304</v>
          </cell>
          <cell r="B304" t="str">
            <v>Lentils (Masoor)</v>
          </cell>
          <cell r="C304" t="str">
            <v>Pulses</v>
          </cell>
          <cell r="D304" t="str">
            <v>Sialkot</v>
          </cell>
          <cell r="E304">
            <v>264.43</v>
          </cell>
          <cell r="F304" t="str">
            <v>May</v>
          </cell>
          <cell r="G304" t="str">
            <v>Retailer Listing</v>
          </cell>
          <cell r="H304" t="str">
            <v>Low Averg</v>
          </cell>
          <cell r="I304">
            <v>249.29749999999999</v>
          </cell>
          <cell r="L304">
            <v>8461.76</v>
          </cell>
          <cell r="M304">
            <v>344.89939361692302</v>
          </cell>
          <cell r="N304">
            <v>4.387511338105618E-2</v>
          </cell>
        </row>
        <row r="305">
          <cell r="A305">
            <v>305</v>
          </cell>
          <cell r="B305" t="str">
            <v>Fish (Rohu)</v>
          </cell>
          <cell r="C305" t="str">
            <v>Meat</v>
          </cell>
          <cell r="D305" t="str">
            <v>Hyderabad</v>
          </cell>
          <cell r="E305">
            <v>781.32</v>
          </cell>
          <cell r="F305" t="str">
            <v>May</v>
          </cell>
          <cell r="G305" t="str">
            <v>Retailer Listing</v>
          </cell>
          <cell r="H305" t="str">
            <v>Above Averg</v>
          </cell>
          <cell r="I305">
            <v>720.27689655172423</v>
          </cell>
          <cell r="L305">
            <v>22658.280000000002</v>
          </cell>
          <cell r="M305">
            <v>345.09551040116401</v>
          </cell>
          <cell r="N305">
            <v>0.17688756187327645</v>
          </cell>
        </row>
        <row r="306">
          <cell r="A306">
            <v>306</v>
          </cell>
          <cell r="B306" t="str">
            <v>Rice (Irri)</v>
          </cell>
          <cell r="C306" t="str">
            <v>Grain</v>
          </cell>
          <cell r="D306" t="str">
            <v>Islamabad</v>
          </cell>
          <cell r="E306">
            <v>133.96</v>
          </cell>
          <cell r="F306" t="str">
            <v>October</v>
          </cell>
          <cell r="G306" t="str">
            <v>Municipal Report</v>
          </cell>
          <cell r="H306" t="str">
            <v>Low Averg</v>
          </cell>
          <cell r="I306">
            <v>140.29840000000002</v>
          </cell>
          <cell r="L306">
            <v>3349</v>
          </cell>
          <cell r="M306">
            <v>345.00459864750098</v>
          </cell>
          <cell r="N306">
            <v>-1.8371929026013055E-2</v>
          </cell>
        </row>
        <row r="307">
          <cell r="A307">
            <v>307</v>
          </cell>
          <cell r="B307" t="str">
            <v>Rice (Irri)</v>
          </cell>
          <cell r="C307" t="str">
            <v>Grain</v>
          </cell>
          <cell r="D307" t="str">
            <v>Lahore</v>
          </cell>
          <cell r="E307">
            <v>122.63</v>
          </cell>
          <cell r="F307" t="str">
            <v>February</v>
          </cell>
          <cell r="G307" t="str">
            <v>Wholesale Market</v>
          </cell>
          <cell r="H307" t="str">
            <v>Low Averg</v>
          </cell>
          <cell r="I307">
            <v>140.29840000000002</v>
          </cell>
          <cell r="L307">
            <v>3065.75</v>
          </cell>
          <cell r="M307">
            <v>345.12001033208998</v>
          </cell>
          <cell r="N307">
            <v>-5.1194945152553434E-2</v>
          </cell>
        </row>
        <row r="308">
          <cell r="A308">
            <v>308</v>
          </cell>
          <cell r="B308" t="str">
            <v>Rice (Irri)</v>
          </cell>
          <cell r="C308" t="str">
            <v>Grain</v>
          </cell>
          <cell r="D308" t="str">
            <v>Quetta</v>
          </cell>
          <cell r="E308">
            <v>154.13999999999999</v>
          </cell>
          <cell r="F308" t="str">
            <v>June</v>
          </cell>
          <cell r="G308" t="str">
            <v>Online Retailer</v>
          </cell>
          <cell r="H308" t="str">
            <v>Low Averg</v>
          </cell>
          <cell r="I308">
            <v>140.29840000000002</v>
          </cell>
          <cell r="L308">
            <v>3853.4999999999995</v>
          </cell>
          <cell r="M308">
            <v>345.22538954613498</v>
          </cell>
          <cell r="N308">
            <v>4.0094385926242017E-2</v>
          </cell>
        </row>
        <row r="309">
          <cell r="A309">
            <v>309</v>
          </cell>
          <cell r="B309" t="str">
            <v>Sugar</v>
          </cell>
          <cell r="C309" t="str">
            <v>Grain</v>
          </cell>
          <cell r="D309" t="str">
            <v>Quetta</v>
          </cell>
          <cell r="E309">
            <v>119.37</v>
          </cell>
          <cell r="F309" t="str">
            <v>September</v>
          </cell>
          <cell r="G309" t="str">
            <v>Municipal Report</v>
          </cell>
          <cell r="H309" t="str">
            <v>Low Averg</v>
          </cell>
          <cell r="I309">
            <v>122.0377142857143</v>
          </cell>
          <cell r="L309">
            <v>4177.95</v>
          </cell>
          <cell r="M309">
            <v>345.357507054888</v>
          </cell>
          <cell r="N309">
            <v>-7.7245006441696209E-3</v>
          </cell>
        </row>
        <row r="310">
          <cell r="A310">
            <v>310</v>
          </cell>
          <cell r="B310" t="str">
            <v>Spinach</v>
          </cell>
          <cell r="C310" t="str">
            <v>Vegetable</v>
          </cell>
          <cell r="D310" t="str">
            <v>Quetta</v>
          </cell>
          <cell r="E310">
            <v>66.86</v>
          </cell>
          <cell r="F310" t="str">
            <v>February</v>
          </cell>
          <cell r="G310" t="str">
            <v>Local Market Survey</v>
          </cell>
          <cell r="H310" t="str">
            <v>Low Averg</v>
          </cell>
          <cell r="I310">
            <v>62.182121212121217</v>
          </cell>
          <cell r="L310">
            <v>2206.38</v>
          </cell>
          <cell r="M310">
            <v>345.45986338751698</v>
          </cell>
          <cell r="N310">
            <v>1.354101961949602E-2</v>
          </cell>
        </row>
        <row r="311">
          <cell r="A311">
            <v>311</v>
          </cell>
          <cell r="B311" t="str">
            <v>Ghee</v>
          </cell>
          <cell r="C311" t="str">
            <v>Oil</v>
          </cell>
          <cell r="D311" t="str">
            <v>Sialkot</v>
          </cell>
          <cell r="E311">
            <v>994.02</v>
          </cell>
          <cell r="F311" t="str">
            <v>April</v>
          </cell>
          <cell r="G311" t="str">
            <v>Retailer Listing</v>
          </cell>
          <cell r="H311" t="str">
            <v>Above Averg</v>
          </cell>
          <cell r="I311">
            <v>1024.1451428571424</v>
          </cell>
          <cell r="L311">
            <v>34790.699999999997</v>
          </cell>
          <cell r="M311">
            <v>345.50859325110201</v>
          </cell>
          <cell r="N311">
            <v>-8.719071955251978E-2</v>
          </cell>
        </row>
        <row r="312">
          <cell r="A312">
            <v>312</v>
          </cell>
          <cell r="B312" t="str">
            <v>Lentils (Moong)</v>
          </cell>
          <cell r="C312" t="str">
            <v>Pulses</v>
          </cell>
          <cell r="D312" t="str">
            <v>Sialkot</v>
          </cell>
          <cell r="E312">
            <v>289.77</v>
          </cell>
          <cell r="F312" t="str">
            <v>August</v>
          </cell>
          <cell r="G312" t="str">
            <v>Retailer Listing</v>
          </cell>
          <cell r="H312" t="str">
            <v>Low Averg</v>
          </cell>
          <cell r="I312">
            <v>304.90820512820511</v>
          </cell>
          <cell r="L312">
            <v>11301.029999999999</v>
          </cell>
          <cell r="M312">
            <v>345.01571007435399</v>
          </cell>
          <cell r="N312">
            <v>-4.3876857447861461E-2</v>
          </cell>
        </row>
        <row r="313">
          <cell r="A313">
            <v>313</v>
          </cell>
          <cell r="B313" t="str">
            <v>Ghee</v>
          </cell>
          <cell r="C313" t="str">
            <v>Oil</v>
          </cell>
          <cell r="D313" t="str">
            <v>Rawalpindi</v>
          </cell>
          <cell r="E313">
            <v>901.3</v>
          </cell>
          <cell r="F313" t="str">
            <v>October</v>
          </cell>
          <cell r="G313" t="str">
            <v>Municipal Report</v>
          </cell>
          <cell r="H313" t="str">
            <v>Above Averg</v>
          </cell>
          <cell r="I313">
            <v>1024.1451428571424</v>
          </cell>
          <cell r="L313">
            <v>31545.5</v>
          </cell>
          <cell r="M313">
            <v>345.22247578162899</v>
          </cell>
          <cell r="N313">
            <v>-0.35584340961290245</v>
          </cell>
        </row>
        <row r="314">
          <cell r="A314">
            <v>314</v>
          </cell>
          <cell r="B314" t="str">
            <v>Carrot</v>
          </cell>
          <cell r="C314" t="str">
            <v>Vegetable</v>
          </cell>
          <cell r="D314" t="str">
            <v>Multan</v>
          </cell>
          <cell r="E314">
            <v>145.62</v>
          </cell>
          <cell r="F314" t="str">
            <v>February</v>
          </cell>
          <cell r="G314" t="str">
            <v>Retailer Listing</v>
          </cell>
          <cell r="H314" t="str">
            <v>Low Averg</v>
          </cell>
          <cell r="I314">
            <v>141.74161290322584</v>
          </cell>
          <cell r="L314">
            <v>4514.22</v>
          </cell>
          <cell r="M314">
            <v>344.923295042289</v>
          </cell>
          <cell r="N314">
            <v>1.1244201689244143E-2</v>
          </cell>
        </row>
        <row r="315">
          <cell r="A315">
            <v>315</v>
          </cell>
          <cell r="B315" t="str">
            <v>Wheat</v>
          </cell>
          <cell r="C315" t="str">
            <v>Grain</v>
          </cell>
          <cell r="D315" t="str">
            <v>Faisalabad</v>
          </cell>
          <cell r="E315">
            <v>114.37</v>
          </cell>
          <cell r="F315" t="str">
            <v>July</v>
          </cell>
          <cell r="G315" t="str">
            <v>Local Market Survey</v>
          </cell>
          <cell r="H315" t="str">
            <v>Low Averg</v>
          </cell>
          <cell r="I315">
            <v>120.53625</v>
          </cell>
          <cell r="L315">
            <v>2744.88</v>
          </cell>
          <cell r="M315">
            <v>345.04952700643298</v>
          </cell>
          <cell r="N315">
            <v>-1.7870622960990262E-2</v>
          </cell>
        </row>
        <row r="316">
          <cell r="A316">
            <v>316</v>
          </cell>
          <cell r="B316" t="str">
            <v>Eggplant</v>
          </cell>
          <cell r="C316" t="str">
            <v>Vegetable</v>
          </cell>
          <cell r="D316" t="str">
            <v>Quetta</v>
          </cell>
          <cell r="E316">
            <v>89.36</v>
          </cell>
          <cell r="F316" t="str">
            <v>February</v>
          </cell>
          <cell r="G316" t="str">
            <v>Wholesale Market</v>
          </cell>
          <cell r="H316" t="str">
            <v>Low Averg</v>
          </cell>
          <cell r="I316">
            <v>81.934666666666672</v>
          </cell>
          <cell r="L316">
            <v>2680.8</v>
          </cell>
          <cell r="M316">
            <v>345.14802148051399</v>
          </cell>
          <cell r="N316">
            <v>2.1513475005542047E-2</v>
          </cell>
        </row>
        <row r="317">
          <cell r="A317">
            <v>317</v>
          </cell>
          <cell r="B317" t="str">
            <v>Chickpeas</v>
          </cell>
          <cell r="C317" t="str">
            <v>Pulses</v>
          </cell>
          <cell r="D317" t="str">
            <v>Lahore</v>
          </cell>
          <cell r="E317">
            <v>211.62</v>
          </cell>
          <cell r="F317" t="str">
            <v>February</v>
          </cell>
          <cell r="G317" t="str">
            <v>Online Retailer</v>
          </cell>
          <cell r="H317" t="str">
            <v>Low Averg</v>
          </cell>
          <cell r="I317">
            <v>203.25225806451613</v>
          </cell>
          <cell r="L317">
            <v>6560.22</v>
          </cell>
          <cell r="M317">
            <v>345.22154398704498</v>
          </cell>
          <cell r="N317">
            <v>2.4238759374177098E-2</v>
          </cell>
        </row>
        <row r="318">
          <cell r="A318">
            <v>318</v>
          </cell>
          <cell r="B318" t="str">
            <v>Apple</v>
          </cell>
          <cell r="C318" t="str">
            <v>Fruit</v>
          </cell>
          <cell r="D318" t="str">
            <v>Faisalabad</v>
          </cell>
          <cell r="E318">
            <v>227.21</v>
          </cell>
          <cell r="F318" t="str">
            <v>March</v>
          </cell>
          <cell r="G318" t="str">
            <v>Wholesale Market</v>
          </cell>
          <cell r="H318" t="str">
            <v>Low Averg</v>
          </cell>
          <cell r="I318">
            <v>206.14838709677423</v>
          </cell>
          <cell r="L318">
            <v>7043.51</v>
          </cell>
          <cell r="M318">
            <v>345.394782978487</v>
          </cell>
          <cell r="N318">
            <v>6.0978375879341545E-2</v>
          </cell>
        </row>
        <row r="319">
          <cell r="A319">
            <v>319</v>
          </cell>
          <cell r="B319" t="str">
            <v>Oranges</v>
          </cell>
          <cell r="C319" t="str">
            <v>Fruit</v>
          </cell>
          <cell r="D319" t="str">
            <v>Multan</v>
          </cell>
          <cell r="E319">
            <v>150.37</v>
          </cell>
          <cell r="F319" t="str">
            <v>August</v>
          </cell>
          <cell r="G319" t="str">
            <v>Retailer Listing</v>
          </cell>
          <cell r="H319" t="str">
            <v>Low Averg</v>
          </cell>
          <cell r="I319">
            <v>151.26457142857143</v>
          </cell>
          <cell r="L319">
            <v>5262.95</v>
          </cell>
          <cell r="M319">
            <v>345.577036795693</v>
          </cell>
          <cell r="N319">
            <v>-2.5886309948895707E-3</v>
          </cell>
        </row>
        <row r="320">
          <cell r="A320">
            <v>320</v>
          </cell>
          <cell r="B320" t="str">
            <v>Fish (Pomfret)</v>
          </cell>
          <cell r="C320" t="str">
            <v>Meat</v>
          </cell>
          <cell r="D320" t="str">
            <v>Sialkot</v>
          </cell>
          <cell r="E320">
            <v>1111.79</v>
          </cell>
          <cell r="F320" t="str">
            <v>April</v>
          </cell>
          <cell r="G320" t="str">
            <v>Retailer Listing</v>
          </cell>
          <cell r="H320" t="str">
            <v>Above Averg</v>
          </cell>
          <cell r="I320">
            <v>1113.4854166666667</v>
          </cell>
          <cell r="L320">
            <v>26682.959999999999</v>
          </cell>
          <cell r="M320">
            <v>345.707476159718</v>
          </cell>
          <cell r="N320">
            <v>-4.9041943943480115E-3</v>
          </cell>
        </row>
        <row r="321">
          <cell r="A321">
            <v>321</v>
          </cell>
          <cell r="B321" t="str">
            <v>Yogurt</v>
          </cell>
          <cell r="C321" t="str">
            <v>Dairy</v>
          </cell>
          <cell r="D321" t="str">
            <v>Multan</v>
          </cell>
          <cell r="E321">
            <v>215.47</v>
          </cell>
          <cell r="F321" t="str">
            <v>March</v>
          </cell>
          <cell r="G321" t="str">
            <v>Wholesale Market</v>
          </cell>
          <cell r="H321" t="str">
            <v>Low Averg</v>
          </cell>
          <cell r="I321">
            <v>226.49633333333335</v>
          </cell>
          <cell r="L321">
            <v>6464.1</v>
          </cell>
          <cell r="M321">
            <v>344.91170747272798</v>
          </cell>
          <cell r="N321">
            <v>-3.1968567881115496E-2</v>
          </cell>
        </row>
        <row r="322">
          <cell r="A322">
            <v>322</v>
          </cell>
          <cell r="B322" t="str">
            <v>Apple</v>
          </cell>
          <cell r="C322" t="str">
            <v>Fruit</v>
          </cell>
          <cell r="D322" t="str">
            <v>Rawalpindi</v>
          </cell>
          <cell r="E322">
            <v>205.45</v>
          </cell>
          <cell r="F322" t="str">
            <v>September</v>
          </cell>
          <cell r="G322" t="str">
            <v>Municipal Report</v>
          </cell>
          <cell r="H322" t="str">
            <v>Low Averg</v>
          </cell>
          <cell r="I322">
            <v>206.14838709677423</v>
          </cell>
          <cell r="L322">
            <v>6368.95</v>
          </cell>
          <cell r="M322">
            <v>345.08801531706399</v>
          </cell>
          <cell r="N322">
            <v>-2.0237941214289006E-3</v>
          </cell>
        </row>
        <row r="323">
          <cell r="A323">
            <v>323</v>
          </cell>
          <cell r="B323" t="str">
            <v>Apple</v>
          </cell>
          <cell r="C323" t="str">
            <v>Fruit</v>
          </cell>
          <cell r="D323" t="str">
            <v>Multan</v>
          </cell>
          <cell r="E323">
            <v>224.46</v>
          </cell>
          <cell r="F323" t="str">
            <v>December</v>
          </cell>
          <cell r="G323" t="str">
            <v>Municipal Report</v>
          </cell>
          <cell r="H323" t="str">
            <v>Low Averg</v>
          </cell>
          <cell r="I323">
            <v>206.14838709677423</v>
          </cell>
          <cell r="L323">
            <v>6958.26</v>
          </cell>
          <cell r="M323">
            <v>345.25856952239502</v>
          </cell>
          <cell r="N323">
            <v>5.3037388553618524E-2</v>
          </cell>
        </row>
        <row r="324">
          <cell r="A324">
            <v>324</v>
          </cell>
          <cell r="B324" t="str">
            <v>Chicken (Whole)</v>
          </cell>
          <cell r="C324" t="str">
            <v>Meat</v>
          </cell>
          <cell r="D324" t="str">
            <v>Islamabad</v>
          </cell>
          <cell r="E324">
            <v>535.13</v>
          </cell>
          <cell r="F324" t="str">
            <v>August</v>
          </cell>
          <cell r="G324" t="str">
            <v>Wholesale Market</v>
          </cell>
          <cell r="H324" t="str">
            <v>Above Averg</v>
          </cell>
          <cell r="I324">
            <v>533.4588235294118</v>
          </cell>
          <cell r="L324">
            <v>18194.419999999998</v>
          </cell>
          <cell r="M324">
            <v>345.44043670827</v>
          </cell>
          <cell r="N324">
            <v>4.8378136807403606E-3</v>
          </cell>
        </row>
        <row r="325">
          <cell r="A325">
            <v>325</v>
          </cell>
          <cell r="B325" t="str">
            <v>Chicken Breast</v>
          </cell>
          <cell r="C325" t="str">
            <v>Meat</v>
          </cell>
          <cell r="D325" t="str">
            <v>Lahore</v>
          </cell>
          <cell r="E325">
            <v>712.38</v>
          </cell>
          <cell r="F325" t="str">
            <v>November</v>
          </cell>
          <cell r="G325" t="str">
            <v>Wholesale Market</v>
          </cell>
          <cell r="H325" t="str">
            <v>Above Averg</v>
          </cell>
          <cell r="I325">
            <v>673.04079999999988</v>
          </cell>
          <cell r="L325">
            <v>17809.5</v>
          </cell>
          <cell r="M325">
            <v>345.61298057992798</v>
          </cell>
          <cell r="N325">
            <v>0.11382442850957203</v>
          </cell>
        </row>
        <row r="326">
          <cell r="A326">
            <v>326</v>
          </cell>
          <cell r="B326" t="str">
            <v>Chicken (Whole)</v>
          </cell>
          <cell r="C326" t="str">
            <v>Meat</v>
          </cell>
          <cell r="D326" t="str">
            <v>Multan</v>
          </cell>
          <cell r="E326">
            <v>568.64</v>
          </cell>
          <cell r="F326" t="str">
            <v>February</v>
          </cell>
          <cell r="G326" t="str">
            <v>Wholesale Market</v>
          </cell>
          <cell r="H326" t="str">
            <v>Above Averg</v>
          </cell>
          <cell r="I326">
            <v>533.4588235294118</v>
          </cell>
          <cell r="L326">
            <v>19333.759999999998</v>
          </cell>
          <cell r="M326">
            <v>345.61852930140202</v>
          </cell>
          <cell r="N326">
            <v>0.10179192805923866</v>
          </cell>
        </row>
        <row r="327">
          <cell r="A327">
            <v>327</v>
          </cell>
          <cell r="B327" t="str">
            <v>Tea (Loose)</v>
          </cell>
          <cell r="C327" t="str">
            <v>Beverage</v>
          </cell>
          <cell r="D327" t="str">
            <v>Hyderabad</v>
          </cell>
          <cell r="E327">
            <v>829.6</v>
          </cell>
          <cell r="F327" t="str">
            <v>January</v>
          </cell>
          <cell r="G327" t="str">
            <v>Online Retailer</v>
          </cell>
          <cell r="H327" t="str">
            <v>Above Averg</v>
          </cell>
          <cell r="I327">
            <v>911.5772916666665</v>
          </cell>
          <cell r="L327">
            <v>39820.800000000003</v>
          </cell>
          <cell r="M327">
            <v>345.76856760286699</v>
          </cell>
          <cell r="N327">
            <v>-0.23708717144243607</v>
          </cell>
        </row>
        <row r="328">
          <cell r="A328">
            <v>328</v>
          </cell>
          <cell r="B328" t="str">
            <v>Ghee</v>
          </cell>
          <cell r="C328" t="str">
            <v>Oil</v>
          </cell>
          <cell r="D328" t="str">
            <v>Sialkot</v>
          </cell>
          <cell r="E328">
            <v>927.99</v>
          </cell>
          <cell r="F328" t="str">
            <v>July</v>
          </cell>
          <cell r="G328" t="str">
            <v>Local Market Survey</v>
          </cell>
          <cell r="H328" t="str">
            <v>Above Averg</v>
          </cell>
          <cell r="I328">
            <v>1024.1451428571424</v>
          </cell>
          <cell r="L328">
            <v>32479.65</v>
          </cell>
          <cell r="M328">
            <v>345.59758141627702</v>
          </cell>
          <cell r="N328">
            <v>-0.27822863361223077</v>
          </cell>
        </row>
        <row r="329">
          <cell r="A329">
            <v>329</v>
          </cell>
          <cell r="B329" t="str">
            <v>Ghee</v>
          </cell>
          <cell r="C329" t="str">
            <v>Oil</v>
          </cell>
          <cell r="D329" t="str">
            <v>Sialkot</v>
          </cell>
          <cell r="E329">
            <v>1018.59</v>
          </cell>
          <cell r="F329" t="str">
            <v>May</v>
          </cell>
          <cell r="G329" t="str">
            <v>Local Market Survey</v>
          </cell>
          <cell r="H329" t="str">
            <v>Above Averg</v>
          </cell>
          <cell r="I329">
            <v>1024.1451428571424</v>
          </cell>
          <cell r="L329">
            <v>35650.65</v>
          </cell>
          <cell r="M329">
            <v>345.23703449518803</v>
          </cell>
          <cell r="N329">
            <v>-1.6090808059642983E-2</v>
          </cell>
        </row>
        <row r="330">
          <cell r="A330">
            <v>330</v>
          </cell>
          <cell r="B330" t="str">
            <v>Chicken Breast</v>
          </cell>
          <cell r="C330" t="str">
            <v>Meat</v>
          </cell>
          <cell r="D330" t="str">
            <v>Islamabad</v>
          </cell>
          <cell r="E330">
            <v>631.91</v>
          </cell>
          <cell r="F330" t="str">
            <v>April</v>
          </cell>
          <cell r="G330" t="str">
            <v>Online Retailer</v>
          </cell>
          <cell r="H330" t="str">
            <v>Above Averg</v>
          </cell>
          <cell r="I330">
            <v>673.04079999999988</v>
          </cell>
          <cell r="L330">
            <v>15797.75</v>
          </cell>
          <cell r="M330">
            <v>344.66752956246103</v>
          </cell>
          <cell r="N330">
            <v>-0.11933471090883871</v>
          </cell>
        </row>
        <row r="331">
          <cell r="A331">
            <v>331</v>
          </cell>
          <cell r="B331" t="str">
            <v>Sugar</v>
          </cell>
          <cell r="C331" t="str">
            <v>Grain</v>
          </cell>
          <cell r="D331" t="str">
            <v>Multan</v>
          </cell>
          <cell r="E331">
            <v>114.77</v>
          </cell>
          <cell r="F331" t="str">
            <v>November</v>
          </cell>
          <cell r="G331" t="str">
            <v>Municipal Report</v>
          </cell>
          <cell r="H331" t="str">
            <v>Low Averg</v>
          </cell>
          <cell r="I331">
            <v>122.0377142857143</v>
          </cell>
          <cell r="L331">
            <v>4016.95</v>
          </cell>
          <cell r="M331">
            <v>344.76040093025603</v>
          </cell>
          <cell r="N331">
            <v>-2.1080478692170165E-2</v>
          </cell>
        </row>
        <row r="332">
          <cell r="A332">
            <v>332</v>
          </cell>
          <cell r="B332" t="str">
            <v>Cheese (Local)</v>
          </cell>
          <cell r="C332" t="str">
            <v>Dairy</v>
          </cell>
          <cell r="D332" t="str">
            <v>Islamabad</v>
          </cell>
          <cell r="E332">
            <v>830.6</v>
          </cell>
          <cell r="F332" t="str">
            <v>April</v>
          </cell>
          <cell r="G332" t="str">
            <v>Municipal Report</v>
          </cell>
          <cell r="H332" t="str">
            <v>Above Averg</v>
          </cell>
          <cell r="I332">
            <v>905.6025925925926</v>
          </cell>
          <cell r="L332">
            <v>22426.2</v>
          </cell>
          <cell r="M332">
            <v>344.86333717818002</v>
          </cell>
          <cell r="N332">
            <v>-0.21748497015164328</v>
          </cell>
        </row>
        <row r="333">
          <cell r="A333">
            <v>333</v>
          </cell>
          <cell r="B333" t="str">
            <v>Rice (Irri)</v>
          </cell>
          <cell r="C333" t="str">
            <v>Grain</v>
          </cell>
          <cell r="D333" t="str">
            <v>Multan</v>
          </cell>
          <cell r="E333">
            <v>143.72</v>
          </cell>
          <cell r="F333" t="str">
            <v>April</v>
          </cell>
          <cell r="G333" t="str">
            <v>Retailer Listing</v>
          </cell>
          <cell r="H333" t="str">
            <v>Low Averg</v>
          </cell>
          <cell r="I333">
            <v>140.29840000000002</v>
          </cell>
          <cell r="L333">
            <v>3593</v>
          </cell>
          <cell r="M333">
            <v>344.684081549594</v>
          </cell>
          <cell r="N333">
            <v>9.926771159890874E-3</v>
          </cell>
        </row>
        <row r="334">
          <cell r="A334">
            <v>334</v>
          </cell>
          <cell r="B334" t="str">
            <v>Flour (Atta)</v>
          </cell>
          <cell r="C334" t="str">
            <v>Grain</v>
          </cell>
          <cell r="D334" t="str">
            <v>Sialkot</v>
          </cell>
          <cell r="E334">
            <v>119.94</v>
          </cell>
          <cell r="F334" t="str">
            <v>April</v>
          </cell>
          <cell r="G334" t="str">
            <v>Local Market Survey</v>
          </cell>
          <cell r="H334" t="str">
            <v>Low Averg</v>
          </cell>
          <cell r="I334">
            <v>113.26108695652174</v>
          </cell>
          <cell r="L334">
            <v>5517.24</v>
          </cell>
          <cell r="M334">
            <v>344.81362334426802</v>
          </cell>
          <cell r="N334">
            <v>1.9369632147074177E-2</v>
          </cell>
        </row>
        <row r="335">
          <cell r="A335">
            <v>335</v>
          </cell>
          <cell r="B335" t="str">
            <v>Yogurt</v>
          </cell>
          <cell r="C335" t="str">
            <v>Dairy</v>
          </cell>
          <cell r="D335" t="str">
            <v>Hyderabad</v>
          </cell>
          <cell r="E335">
            <v>230.35</v>
          </cell>
          <cell r="F335" t="str">
            <v>December</v>
          </cell>
          <cell r="G335" t="str">
            <v>Wholesale Market</v>
          </cell>
          <cell r="H335" t="str">
            <v>Low Averg</v>
          </cell>
          <cell r="I335">
            <v>226.49633333333335</v>
          </cell>
          <cell r="L335">
            <v>6910.5</v>
          </cell>
          <cell r="M335">
            <v>344.92191023614799</v>
          </cell>
          <cell r="N335">
            <v>1.117257719008995E-2</v>
          </cell>
        </row>
        <row r="336">
          <cell r="A336">
            <v>336</v>
          </cell>
          <cell r="B336" t="str">
            <v>Sugar</v>
          </cell>
          <cell r="C336" t="str">
            <v>Grain</v>
          </cell>
          <cell r="D336" t="str">
            <v>Multan</v>
          </cell>
          <cell r="E336">
            <v>117.46</v>
          </cell>
          <cell r="F336" t="str">
            <v>February</v>
          </cell>
          <cell r="G336" t="str">
            <v>Municipal Report</v>
          </cell>
          <cell r="H336" t="str">
            <v>Low Averg</v>
          </cell>
          <cell r="I336">
            <v>122.0377142857143</v>
          </cell>
          <cell r="L336">
            <v>4111.0999999999995</v>
          </cell>
          <cell r="M336">
            <v>345.11110337388902</v>
          </cell>
          <cell r="N336">
            <v>-1.326446538799092E-2</v>
          </cell>
        </row>
        <row r="337">
          <cell r="A337">
            <v>337</v>
          </cell>
          <cell r="B337" t="str">
            <v>Spinach</v>
          </cell>
          <cell r="C337" t="str">
            <v>Vegetable</v>
          </cell>
          <cell r="D337" t="str">
            <v>Hyderabad</v>
          </cell>
          <cell r="E337">
            <v>62.84</v>
          </cell>
          <cell r="F337" t="str">
            <v>March</v>
          </cell>
          <cell r="G337" t="str">
            <v>Retailer Listing</v>
          </cell>
          <cell r="H337" t="str">
            <v>Low Averg</v>
          </cell>
          <cell r="I337">
            <v>62.182121212121217</v>
          </cell>
          <cell r="L337">
            <v>2073.7200000000003</v>
          </cell>
          <cell r="M337">
            <v>345.21714021328899</v>
          </cell>
          <cell r="N337">
            <v>1.9056956079073087E-3</v>
          </cell>
        </row>
        <row r="338">
          <cell r="A338">
            <v>338</v>
          </cell>
          <cell r="B338" t="str">
            <v>Flour (Atta)</v>
          </cell>
          <cell r="C338" t="str">
            <v>Grain</v>
          </cell>
          <cell r="D338" t="str">
            <v>Islamabad</v>
          </cell>
          <cell r="E338">
            <v>101.76</v>
          </cell>
          <cell r="F338" t="str">
            <v>January</v>
          </cell>
          <cell r="G338" t="str">
            <v>Online Retailer</v>
          </cell>
          <cell r="H338" t="str">
            <v>Low Averg</v>
          </cell>
          <cell r="I338">
            <v>113.26108695652174</v>
          </cell>
          <cell r="L338">
            <v>4680.96</v>
          </cell>
          <cell r="M338">
            <v>345.26522745480202</v>
          </cell>
          <cell r="N338">
            <v>-3.3310875356040062E-2</v>
          </cell>
        </row>
        <row r="339">
          <cell r="A339">
            <v>339</v>
          </cell>
          <cell r="B339" t="str">
            <v>Lentils (Moong)</v>
          </cell>
          <cell r="C339" t="str">
            <v>Pulses</v>
          </cell>
          <cell r="D339" t="str">
            <v>Faisalabad</v>
          </cell>
          <cell r="E339">
            <v>326.83999999999997</v>
          </cell>
          <cell r="F339" t="str">
            <v>December</v>
          </cell>
          <cell r="G339" t="str">
            <v>Retailer Listing</v>
          </cell>
          <cell r="H339" t="str">
            <v>Low Averg</v>
          </cell>
          <cell r="I339">
            <v>304.90820512820511</v>
          </cell>
          <cell r="L339">
            <v>12746.759999999998</v>
          </cell>
          <cell r="M339">
            <v>345.35548175410099</v>
          </cell>
          <cell r="N339">
            <v>6.3504985530852751E-2</v>
          </cell>
        </row>
        <row r="340">
          <cell r="A340">
            <v>340</v>
          </cell>
          <cell r="B340" t="str">
            <v>Chicken Breast</v>
          </cell>
          <cell r="C340" t="str">
            <v>Meat</v>
          </cell>
          <cell r="D340" t="str">
            <v>Quetta</v>
          </cell>
          <cell r="E340">
            <v>764.14</v>
          </cell>
          <cell r="F340" t="str">
            <v>November</v>
          </cell>
          <cell r="G340" t="str">
            <v>Local Market Survey</v>
          </cell>
          <cell r="H340" t="str">
            <v>Above Averg</v>
          </cell>
          <cell r="I340">
            <v>673.04079999999988</v>
          </cell>
          <cell r="L340">
            <v>19103.5</v>
          </cell>
          <cell r="M340">
            <v>345.57881498371398</v>
          </cell>
          <cell r="N340">
            <v>0.2636133815213566</v>
          </cell>
        </row>
        <row r="341">
          <cell r="A341">
            <v>341</v>
          </cell>
          <cell r="B341" t="str">
            <v>Chickpeas</v>
          </cell>
          <cell r="C341" t="str">
            <v>Pulses</v>
          </cell>
          <cell r="D341" t="str">
            <v>Sialkot</v>
          </cell>
          <cell r="E341">
            <v>191.77</v>
          </cell>
          <cell r="F341" t="str">
            <v>October</v>
          </cell>
          <cell r="G341" t="str">
            <v>Retailer Listing</v>
          </cell>
          <cell r="H341" t="str">
            <v>Low Averg</v>
          </cell>
          <cell r="I341">
            <v>203.25225806451613</v>
          </cell>
          <cell r="L341">
            <v>5944.87</v>
          </cell>
          <cell r="M341">
            <v>345.50970564953701</v>
          </cell>
          <cell r="N341">
            <v>-3.3232809026102976E-2</v>
          </cell>
        </row>
        <row r="342">
          <cell r="A342">
            <v>342</v>
          </cell>
          <cell r="B342" t="str">
            <v>Tea (Loose)</v>
          </cell>
          <cell r="C342" t="str">
            <v>Beverage</v>
          </cell>
          <cell r="D342" t="str">
            <v>Rawalpindi</v>
          </cell>
          <cell r="E342">
            <v>966.79</v>
          </cell>
          <cell r="F342" t="str">
            <v>December</v>
          </cell>
          <cell r="G342" t="str">
            <v>Retailer Listing</v>
          </cell>
          <cell r="H342" t="str">
            <v>Above Averg</v>
          </cell>
          <cell r="I342">
            <v>911.5772916666665</v>
          </cell>
          <cell r="L342">
            <v>46405.919999999998</v>
          </cell>
          <cell r="M342">
            <v>345.67712797883098</v>
          </cell>
          <cell r="N342">
            <v>0.15972334836314264</v>
          </cell>
        </row>
        <row r="343">
          <cell r="A343">
            <v>343</v>
          </cell>
          <cell r="B343" t="str">
            <v>Tomato</v>
          </cell>
          <cell r="C343" t="str">
            <v>Vegetable</v>
          </cell>
          <cell r="D343" t="str">
            <v>Faisalabad</v>
          </cell>
          <cell r="E343">
            <v>129.35</v>
          </cell>
          <cell r="F343" t="str">
            <v>March</v>
          </cell>
          <cell r="G343" t="str">
            <v>Municipal Report</v>
          </cell>
          <cell r="H343" t="str">
            <v>Low Averg</v>
          </cell>
          <cell r="I343">
            <v>123.43305555555558</v>
          </cell>
          <cell r="L343">
            <v>4656.5999999999995</v>
          </cell>
          <cell r="M343">
            <v>345.22317506883701</v>
          </cell>
          <cell r="N343">
            <v>1.7139476349652891E-2</v>
          </cell>
        </row>
        <row r="344">
          <cell r="A344">
            <v>344</v>
          </cell>
          <cell r="B344" t="str">
            <v>Wheat</v>
          </cell>
          <cell r="C344" t="str">
            <v>Grain</v>
          </cell>
          <cell r="D344" t="str">
            <v>Faisalabad</v>
          </cell>
          <cell r="E344">
            <v>117.65</v>
          </cell>
          <cell r="F344" t="str">
            <v>May</v>
          </cell>
          <cell r="G344" t="str">
            <v>Municipal Report</v>
          </cell>
          <cell r="H344" t="str">
            <v>Low Averg</v>
          </cell>
          <cell r="I344">
            <v>120.53625</v>
          </cell>
          <cell r="L344">
            <v>2823.6000000000004</v>
          </cell>
          <cell r="M344">
            <v>345.34141385956002</v>
          </cell>
          <cell r="N344">
            <v>-8.3576712324857187E-3</v>
          </cell>
        </row>
        <row r="345">
          <cell r="A345">
            <v>345</v>
          </cell>
          <cell r="B345" t="str">
            <v>Flour (Atta)</v>
          </cell>
          <cell r="C345" t="str">
            <v>Grain</v>
          </cell>
          <cell r="D345" t="str">
            <v>Quetta</v>
          </cell>
          <cell r="E345">
            <v>127.43</v>
          </cell>
          <cell r="F345" t="str">
            <v>February</v>
          </cell>
          <cell r="G345" t="str">
            <v>Municipal Report</v>
          </cell>
          <cell r="H345" t="str">
            <v>Low Averg</v>
          </cell>
          <cell r="I345">
            <v>113.26108695652174</v>
          </cell>
          <cell r="L345">
            <v>5861.7800000000007</v>
          </cell>
          <cell r="M345">
            <v>345.44862066644703</v>
          </cell>
          <cell r="N345">
            <v>4.1015978052375175E-2</v>
          </cell>
        </row>
        <row r="346">
          <cell r="A346">
            <v>346</v>
          </cell>
          <cell r="B346" t="str">
            <v>Maize</v>
          </cell>
          <cell r="C346" t="str">
            <v>Grain</v>
          </cell>
          <cell r="D346" t="str">
            <v>Multan</v>
          </cell>
          <cell r="E346">
            <v>112.42</v>
          </cell>
          <cell r="F346" t="str">
            <v>March</v>
          </cell>
          <cell r="G346" t="str">
            <v>Retailer Listing</v>
          </cell>
          <cell r="H346" t="str">
            <v>Low Averg</v>
          </cell>
          <cell r="I346">
            <v>102.25285714285715</v>
          </cell>
          <cell r="L346">
            <v>3147.76</v>
          </cell>
          <cell r="M346">
            <v>345.56502170405997</v>
          </cell>
          <cell r="N346">
            <v>2.9421793927540317E-2</v>
          </cell>
        </row>
        <row r="347">
          <cell r="A347">
            <v>347</v>
          </cell>
          <cell r="B347" t="str">
            <v>Flour (Atta)</v>
          </cell>
          <cell r="C347" t="str">
            <v>Grain</v>
          </cell>
          <cell r="D347" t="str">
            <v>Peshawar</v>
          </cell>
          <cell r="E347">
            <v>119.91</v>
          </cell>
          <cell r="F347" t="str">
            <v>February</v>
          </cell>
          <cell r="G347" t="str">
            <v>Wholesale Market</v>
          </cell>
          <cell r="H347" t="str">
            <v>Low Averg</v>
          </cell>
          <cell r="I347">
            <v>113.26108695652174</v>
          </cell>
          <cell r="L347">
            <v>5515.86</v>
          </cell>
          <cell r="M347">
            <v>345.666992160039</v>
          </cell>
          <cell r="N347">
            <v>1.9235024443409701E-2</v>
          </cell>
        </row>
        <row r="348">
          <cell r="A348">
            <v>348</v>
          </cell>
          <cell r="B348" t="str">
            <v>Spices (Mixed)</v>
          </cell>
          <cell r="C348" t="str">
            <v>Condiment</v>
          </cell>
          <cell r="D348" t="str">
            <v>Karachi</v>
          </cell>
          <cell r="E348">
            <v>703.81</v>
          </cell>
          <cell r="F348" t="str">
            <v>October</v>
          </cell>
          <cell r="G348" t="str">
            <v>Wholesale Market</v>
          </cell>
          <cell r="H348" t="str">
            <v>Above Averg</v>
          </cell>
          <cell r="I348">
            <v>810.77454545454566</v>
          </cell>
          <cell r="L348">
            <v>23225.73</v>
          </cell>
          <cell r="M348">
            <v>345.77617801929603</v>
          </cell>
          <cell r="N348">
            <v>-0.30934619633795757</v>
          </cell>
        </row>
        <row r="349">
          <cell r="A349">
            <v>349</v>
          </cell>
          <cell r="B349" t="str">
            <v>Cooking Oil (Sunflower)</v>
          </cell>
          <cell r="C349" t="str">
            <v>Oil</v>
          </cell>
          <cell r="D349" t="str">
            <v>Lahore</v>
          </cell>
          <cell r="E349">
            <v>344.63</v>
          </cell>
          <cell r="F349" t="str">
            <v>September</v>
          </cell>
          <cell r="G349" t="str">
            <v>Local Market Survey</v>
          </cell>
          <cell r="H349" t="str">
            <v>Low Averg</v>
          </cell>
          <cell r="I349">
            <v>368.73933333333326</v>
          </cell>
          <cell r="L349">
            <v>10338.9</v>
          </cell>
          <cell r="M349">
            <v>345.79198042878602</v>
          </cell>
          <cell r="N349">
            <v>-6.9722071933066287E-2</v>
          </cell>
        </row>
        <row r="350">
          <cell r="A350">
            <v>350</v>
          </cell>
          <cell r="B350" t="str">
            <v>Flour (Atta)</v>
          </cell>
          <cell r="C350" t="str">
            <v>Grain</v>
          </cell>
          <cell r="D350" t="str">
            <v>Faisalabad</v>
          </cell>
          <cell r="E350">
            <v>103.92</v>
          </cell>
          <cell r="F350" t="str">
            <v>July</v>
          </cell>
          <cell r="G350" t="str">
            <v>Online Retailer</v>
          </cell>
          <cell r="H350" t="str">
            <v>Low Averg</v>
          </cell>
          <cell r="I350">
            <v>113.26108695652174</v>
          </cell>
          <cell r="L350">
            <v>4780.32</v>
          </cell>
          <cell r="M350">
            <v>346.02089382118601</v>
          </cell>
          <cell r="N350">
            <v>-2.6995730961116324E-2</v>
          </cell>
        </row>
        <row r="351">
          <cell r="A351">
            <v>351</v>
          </cell>
          <cell r="B351" t="str">
            <v>Yogurt</v>
          </cell>
          <cell r="C351" t="str">
            <v>Dairy</v>
          </cell>
          <cell r="D351" t="str">
            <v>Quetta</v>
          </cell>
          <cell r="E351">
            <v>254.88</v>
          </cell>
          <cell r="F351" t="str">
            <v>March</v>
          </cell>
          <cell r="G351" t="str">
            <v>Wholesale Market</v>
          </cell>
          <cell r="H351" t="str">
            <v>Low Averg</v>
          </cell>
          <cell r="I351">
            <v>226.49633333333335</v>
          </cell>
          <cell r="L351">
            <v>7646.4</v>
          </cell>
          <cell r="M351">
            <v>346.115035185046</v>
          </cell>
          <cell r="N351">
            <v>8.2006453870146601E-2</v>
          </cell>
        </row>
        <row r="352">
          <cell r="A352">
            <v>352</v>
          </cell>
          <cell r="B352" t="str">
            <v>Oranges</v>
          </cell>
          <cell r="C352" t="str">
            <v>Fruit</v>
          </cell>
          <cell r="D352" t="str">
            <v>Islamabad</v>
          </cell>
          <cell r="E352">
            <v>163.4</v>
          </cell>
          <cell r="F352" t="str">
            <v>March</v>
          </cell>
          <cell r="G352" t="str">
            <v>Local Market Survey</v>
          </cell>
          <cell r="H352" t="str">
            <v>Low Averg</v>
          </cell>
          <cell r="I352">
            <v>151.26457142857143</v>
          </cell>
          <cell r="L352">
            <v>5719</v>
          </cell>
          <cell r="M352">
            <v>346.320299649444</v>
          </cell>
          <cell r="N352">
            <v>3.504105472221071E-2</v>
          </cell>
        </row>
        <row r="353">
          <cell r="A353">
            <v>353</v>
          </cell>
          <cell r="B353" t="str">
            <v>Mutton</v>
          </cell>
          <cell r="C353" t="str">
            <v>Meat</v>
          </cell>
          <cell r="D353" t="str">
            <v>Karachi</v>
          </cell>
          <cell r="E353">
            <v>1267.76</v>
          </cell>
          <cell r="F353" t="str">
            <v>February</v>
          </cell>
          <cell r="G353" t="str">
            <v>Wholesale Market</v>
          </cell>
          <cell r="H353" t="str">
            <v>Above Averg</v>
          </cell>
          <cell r="I353">
            <v>1235.856</v>
          </cell>
          <cell r="L353">
            <v>31694</v>
          </cell>
          <cell r="M353">
            <v>346.46891055158301</v>
          </cell>
          <cell r="N353">
            <v>9.2083298178784398E-2</v>
          </cell>
        </row>
        <row r="354">
          <cell r="A354">
            <v>354</v>
          </cell>
          <cell r="B354" t="str">
            <v>Potato</v>
          </cell>
          <cell r="C354" t="str">
            <v>Vegetable</v>
          </cell>
          <cell r="D354" t="str">
            <v>Rawalpindi</v>
          </cell>
          <cell r="E354">
            <v>67.650000000000006</v>
          </cell>
          <cell r="F354" t="str">
            <v>September</v>
          </cell>
          <cell r="G354" t="str">
            <v>Wholesale Market</v>
          </cell>
          <cell r="H354" t="str">
            <v>Low Averg</v>
          </cell>
          <cell r="I354">
            <v>70.278611111111118</v>
          </cell>
          <cell r="L354">
            <v>2435.4</v>
          </cell>
          <cell r="M354">
            <v>345.14165223378899</v>
          </cell>
          <cell r="N354">
            <v>-7.6160356018999623E-3</v>
          </cell>
        </row>
        <row r="355">
          <cell r="A355">
            <v>355</v>
          </cell>
          <cell r="B355" t="str">
            <v>Yogurt</v>
          </cell>
          <cell r="C355" t="str">
            <v>Dairy</v>
          </cell>
          <cell r="D355" t="str">
            <v>Multan</v>
          </cell>
          <cell r="E355">
            <v>252.74</v>
          </cell>
          <cell r="F355" t="str">
            <v>May</v>
          </cell>
          <cell r="G355" t="str">
            <v>Wholesale Market</v>
          </cell>
          <cell r="H355" t="str">
            <v>Low Averg</v>
          </cell>
          <cell r="I355">
            <v>226.49633333333335</v>
          </cell>
          <cell r="L355">
            <v>7582.2000000000007</v>
          </cell>
          <cell r="M355">
            <v>345.19577225505299</v>
          </cell>
          <cell r="N355">
            <v>7.6025457945864225E-2</v>
          </cell>
        </row>
        <row r="356">
          <cell r="A356">
            <v>356</v>
          </cell>
          <cell r="B356" t="str">
            <v>Grapes</v>
          </cell>
          <cell r="C356" t="str">
            <v>Fruit</v>
          </cell>
          <cell r="D356" t="str">
            <v>Multan</v>
          </cell>
          <cell r="E356">
            <v>242.61</v>
          </cell>
          <cell r="F356" t="str">
            <v>September</v>
          </cell>
          <cell r="G356" t="str">
            <v>Online Retailer</v>
          </cell>
          <cell r="H356" t="str">
            <v>Low Averg</v>
          </cell>
          <cell r="I356">
            <v>226.566129032258</v>
          </cell>
          <cell r="L356">
            <v>7520.9100000000008</v>
          </cell>
          <cell r="M356">
            <v>345.40064929713702</v>
          </cell>
          <cell r="N356">
            <v>4.6450031290879205E-2</v>
          </cell>
        </row>
        <row r="357">
          <cell r="A357">
            <v>357</v>
          </cell>
          <cell r="B357" t="str">
            <v>Lentils (Masoor)</v>
          </cell>
          <cell r="C357" t="str">
            <v>Pulses</v>
          </cell>
          <cell r="D357" t="str">
            <v>Quetta</v>
          </cell>
          <cell r="E357">
            <v>283.63</v>
          </cell>
          <cell r="F357" t="str">
            <v>April</v>
          </cell>
          <cell r="G357" t="str">
            <v>Retailer Listing</v>
          </cell>
          <cell r="H357" t="str">
            <v>Low Averg</v>
          </cell>
          <cell r="I357">
            <v>249.29749999999999</v>
          </cell>
          <cell r="L357">
            <v>9076.16</v>
          </cell>
          <cell r="M357">
            <v>345.60105423963802</v>
          </cell>
          <cell r="N357">
            <v>9.9341421499814148E-2</v>
          </cell>
        </row>
        <row r="358">
          <cell r="A358">
            <v>358</v>
          </cell>
          <cell r="B358" t="str">
            <v>Grapes</v>
          </cell>
          <cell r="C358" t="str">
            <v>Fruit</v>
          </cell>
          <cell r="D358" t="str">
            <v>Lahore</v>
          </cell>
          <cell r="E358">
            <v>204.46</v>
          </cell>
          <cell r="F358" t="str">
            <v>December</v>
          </cell>
          <cell r="G358" t="str">
            <v>Local Market Survey</v>
          </cell>
          <cell r="H358" t="str">
            <v>Low Averg</v>
          </cell>
          <cell r="I358">
            <v>226.566129032258</v>
          </cell>
          <cell r="L358">
            <v>6338.26</v>
          </cell>
          <cell r="M358">
            <v>345.81892458796699</v>
          </cell>
          <cell r="N358">
            <v>-6.3924000280195181E-2</v>
          </cell>
        </row>
        <row r="359">
          <cell r="A359">
            <v>359</v>
          </cell>
          <cell r="B359" t="str">
            <v>Lentils (Moong)</v>
          </cell>
          <cell r="C359" t="str">
            <v>Pulses</v>
          </cell>
          <cell r="D359" t="str">
            <v>Multan</v>
          </cell>
          <cell r="E359">
            <v>300.31</v>
          </cell>
          <cell r="F359" t="str">
            <v>December</v>
          </cell>
          <cell r="G359" t="str">
            <v>Retailer Listing</v>
          </cell>
          <cell r="H359" t="str">
            <v>Low Averg</v>
          </cell>
          <cell r="I359">
            <v>304.90820512820511</v>
          </cell>
          <cell r="L359">
            <v>11712.09</v>
          </cell>
          <cell r="M359">
            <v>345.99819741420998</v>
          </cell>
          <cell r="N359">
            <v>-1.3289679433504073E-2</v>
          </cell>
        </row>
        <row r="360">
          <cell r="A360">
            <v>360</v>
          </cell>
          <cell r="B360" t="str">
            <v>Fish (Pomfret)</v>
          </cell>
          <cell r="C360" t="str">
            <v>Meat</v>
          </cell>
          <cell r="D360" t="str">
            <v>Karachi</v>
          </cell>
          <cell r="E360">
            <v>1130.31</v>
          </cell>
          <cell r="F360" t="str">
            <v>July</v>
          </cell>
          <cell r="G360" t="str">
            <v>Wholesale Market</v>
          </cell>
          <cell r="H360" t="str">
            <v>Above Averg</v>
          </cell>
          <cell r="I360">
            <v>1113.4854166666667</v>
          </cell>
          <cell r="L360">
            <v>27127.439999999999</v>
          </cell>
          <cell r="M360">
            <v>346.22194426021599</v>
          </cell>
          <cell r="N360">
            <v>4.8594791902295341E-2</v>
          </cell>
        </row>
        <row r="361">
          <cell r="A361">
            <v>361</v>
          </cell>
          <cell r="B361" t="str">
            <v>Flour (Atta)</v>
          </cell>
          <cell r="C361" t="str">
            <v>Grain</v>
          </cell>
          <cell r="D361" t="str">
            <v>Multan</v>
          </cell>
          <cell r="E361">
            <v>111.93</v>
          </cell>
          <cell r="F361" t="str">
            <v>August</v>
          </cell>
          <cell r="G361" t="str">
            <v>Online Retailer</v>
          </cell>
          <cell r="H361" t="str">
            <v>Low Averg</v>
          </cell>
          <cell r="I361">
            <v>113.26108695652174</v>
          </cell>
          <cell r="L361">
            <v>5148.7800000000007</v>
          </cell>
          <cell r="M361">
            <v>345.32711286826702</v>
          </cell>
          <cell r="N361">
            <v>-3.8545683409153685E-3</v>
          </cell>
        </row>
        <row r="362">
          <cell r="A362">
            <v>362</v>
          </cell>
          <cell r="B362" t="str">
            <v>Ghee</v>
          </cell>
          <cell r="C362" t="str">
            <v>Oil</v>
          </cell>
          <cell r="D362" t="str">
            <v>Peshawar</v>
          </cell>
          <cell r="E362">
            <v>914.23</v>
          </cell>
          <cell r="F362" t="str">
            <v>February</v>
          </cell>
          <cell r="G362" t="str">
            <v>Wholesale Market</v>
          </cell>
          <cell r="H362" t="str">
            <v>Above Averg</v>
          </cell>
          <cell r="I362">
            <v>1024.1451428571424</v>
          </cell>
          <cell r="L362">
            <v>31998.05</v>
          </cell>
          <cell r="M362">
            <v>345.43041397865301</v>
          </cell>
          <cell r="N362">
            <v>-0.31819764099849929</v>
          </cell>
        </row>
        <row r="363">
          <cell r="A363">
            <v>363</v>
          </cell>
          <cell r="B363" t="str">
            <v>Lentils (Moong)</v>
          </cell>
          <cell r="C363" t="str">
            <v>Pulses</v>
          </cell>
          <cell r="D363" t="str">
            <v>Peshawar</v>
          </cell>
          <cell r="E363">
            <v>353.03</v>
          </cell>
          <cell r="F363" t="str">
            <v>June</v>
          </cell>
          <cell r="G363" t="str">
            <v>Online Retailer</v>
          </cell>
          <cell r="H363" t="str">
            <v>Low Averg</v>
          </cell>
          <cell r="I363">
            <v>304.90820512820511</v>
          </cell>
          <cell r="L363">
            <v>13768.169999999998</v>
          </cell>
          <cell r="M363">
            <v>345.08259707996399</v>
          </cell>
          <cell r="N363">
            <v>0.13945007739884338</v>
          </cell>
        </row>
        <row r="364">
          <cell r="A364">
            <v>364</v>
          </cell>
          <cell r="B364" t="str">
            <v>Beef (Local)</v>
          </cell>
          <cell r="C364" t="str">
            <v>Meat</v>
          </cell>
          <cell r="D364" t="str">
            <v>Lahore</v>
          </cell>
          <cell r="E364">
            <v>858.41</v>
          </cell>
          <cell r="F364" t="str">
            <v>April</v>
          </cell>
          <cell r="G364" t="str">
            <v>Retailer Listing</v>
          </cell>
          <cell r="H364" t="str">
            <v>Above Averg</v>
          </cell>
          <cell r="I364">
            <v>920.12567567567555</v>
          </cell>
          <cell r="L364">
            <v>31761.17</v>
          </cell>
          <cell r="M364">
            <v>345.31611124899598</v>
          </cell>
          <cell r="N364">
            <v>-0.17872225959122556</v>
          </cell>
        </row>
        <row r="365">
          <cell r="A365">
            <v>365</v>
          </cell>
          <cell r="B365" t="str">
            <v>Guava</v>
          </cell>
          <cell r="C365" t="str">
            <v>Fruit</v>
          </cell>
          <cell r="D365" t="str">
            <v>Karachi</v>
          </cell>
          <cell r="E365">
            <v>133.22999999999999</v>
          </cell>
          <cell r="F365" t="str">
            <v>March</v>
          </cell>
          <cell r="G365" t="str">
            <v>Wholesale Market</v>
          </cell>
          <cell r="H365" t="str">
            <v>Low Averg</v>
          </cell>
          <cell r="I365">
            <v>132.90272727272728</v>
          </cell>
          <cell r="L365">
            <v>2931.06</v>
          </cell>
          <cell r="M365">
            <v>345.07934559413599</v>
          </cell>
          <cell r="N365">
            <v>9.4839848125142395E-4</v>
          </cell>
        </row>
        <row r="366">
          <cell r="A366">
            <v>366</v>
          </cell>
          <cell r="B366" t="str">
            <v>Milk</v>
          </cell>
          <cell r="C366" t="str">
            <v>Dairy</v>
          </cell>
          <cell r="D366" t="str">
            <v>Multan</v>
          </cell>
          <cell r="E366">
            <v>214.29</v>
          </cell>
          <cell r="F366" t="str">
            <v>March</v>
          </cell>
          <cell r="G366" t="str">
            <v>Municipal Report</v>
          </cell>
          <cell r="H366" t="str">
            <v>Low Averg</v>
          </cell>
          <cell r="I366">
            <v>206.78702702702708</v>
          </cell>
          <cell r="L366">
            <v>7928.73</v>
          </cell>
          <cell r="M366">
            <v>345.20467574990499</v>
          </cell>
          <cell r="N366">
            <v>2.173485326255746E-2</v>
          </cell>
        </row>
        <row r="367">
          <cell r="A367">
            <v>367</v>
          </cell>
          <cell r="B367" t="str">
            <v>Beef (Local)</v>
          </cell>
          <cell r="C367" t="str">
            <v>Meat</v>
          </cell>
          <cell r="D367" t="str">
            <v>Faisalabad</v>
          </cell>
          <cell r="E367">
            <v>936.02</v>
          </cell>
          <cell r="F367" t="str">
            <v>December</v>
          </cell>
          <cell r="G367" t="str">
            <v>Local Market Survey</v>
          </cell>
          <cell r="H367" t="str">
            <v>Above Averg</v>
          </cell>
          <cell r="I367">
            <v>920.12567567567555</v>
          </cell>
          <cell r="L367">
            <v>34632.74</v>
          </cell>
          <cell r="M367">
            <v>345.39250721882598</v>
          </cell>
          <cell r="N367">
            <v>4.6018150342371097E-2</v>
          </cell>
        </row>
        <row r="368">
          <cell r="A368">
            <v>368</v>
          </cell>
          <cell r="B368" t="str">
            <v>Chickpeas</v>
          </cell>
          <cell r="C368" t="str">
            <v>Pulses</v>
          </cell>
          <cell r="D368" t="str">
            <v>Islamabad</v>
          </cell>
          <cell r="E368">
            <v>198</v>
          </cell>
          <cell r="F368" t="str">
            <v>August</v>
          </cell>
          <cell r="G368" t="str">
            <v>Municipal Report</v>
          </cell>
          <cell r="H368" t="str">
            <v>Low Averg</v>
          </cell>
          <cell r="I368">
            <v>203.25225806451613</v>
          </cell>
          <cell r="L368">
            <v>6138</v>
          </cell>
          <cell r="M368">
            <v>344.99242549988799</v>
          </cell>
          <cell r="N368">
            <v>-1.522427066885801E-2</v>
          </cell>
        </row>
        <row r="369">
          <cell r="A369">
            <v>369</v>
          </cell>
          <cell r="B369" t="str">
            <v>Chicken (Whole)</v>
          </cell>
          <cell r="C369" t="str">
            <v>Meat</v>
          </cell>
          <cell r="D369" t="str">
            <v>Hyderabad</v>
          </cell>
          <cell r="E369">
            <v>574.28</v>
          </cell>
          <cell r="F369" t="str">
            <v>November</v>
          </cell>
          <cell r="G369" t="str">
            <v>Wholesale Market</v>
          </cell>
          <cell r="H369" t="str">
            <v>Above Averg</v>
          </cell>
          <cell r="I369">
            <v>533.4588235294118</v>
          </cell>
          <cell r="L369">
            <v>19525.52</v>
          </cell>
          <cell r="M369">
            <v>345.17046463103298</v>
          </cell>
          <cell r="N369">
            <v>0.11826381644276436</v>
          </cell>
        </row>
        <row r="370">
          <cell r="A370">
            <v>370</v>
          </cell>
          <cell r="B370" t="str">
            <v>Onion</v>
          </cell>
          <cell r="C370" t="str">
            <v>Vegetable</v>
          </cell>
          <cell r="D370" t="str">
            <v>Hyderabad</v>
          </cell>
          <cell r="E370">
            <v>91.07</v>
          </cell>
          <cell r="F370" t="str">
            <v>March</v>
          </cell>
          <cell r="G370" t="str">
            <v>Retailer Listing</v>
          </cell>
          <cell r="H370" t="str">
            <v>Low Averg</v>
          </cell>
          <cell r="I370">
            <v>90.269599999999997</v>
          </cell>
          <cell r="L370">
            <v>2276.75</v>
          </cell>
          <cell r="M370">
            <v>345.32260413257097</v>
          </cell>
          <cell r="N370">
            <v>2.3178326307672545E-3</v>
          </cell>
        </row>
        <row r="371">
          <cell r="A371">
            <v>371</v>
          </cell>
          <cell r="B371" t="str">
            <v>Cheese (Local)</v>
          </cell>
          <cell r="C371" t="str">
            <v>Dairy</v>
          </cell>
          <cell r="D371" t="str">
            <v>Quetta</v>
          </cell>
          <cell r="E371">
            <v>829.85</v>
          </cell>
          <cell r="F371" t="str">
            <v>January</v>
          </cell>
          <cell r="G371" t="str">
            <v>Wholesale Market</v>
          </cell>
          <cell r="H371" t="str">
            <v>Above Averg</v>
          </cell>
          <cell r="I371">
            <v>905.6025925925926</v>
          </cell>
          <cell r="L371">
            <v>22405.95</v>
          </cell>
          <cell r="M371">
            <v>345.40641371059502</v>
          </cell>
          <cell r="N371">
            <v>-0.2193143774569955</v>
          </cell>
        </row>
        <row r="372">
          <cell r="A372">
            <v>372</v>
          </cell>
          <cell r="B372" t="str">
            <v>Potato</v>
          </cell>
          <cell r="C372" t="str">
            <v>Vegetable</v>
          </cell>
          <cell r="D372" t="str">
            <v>Hyderabad</v>
          </cell>
          <cell r="E372">
            <v>78.66</v>
          </cell>
          <cell r="F372" t="str">
            <v>September</v>
          </cell>
          <cell r="G372" t="str">
            <v>Municipal Report</v>
          </cell>
          <cell r="H372" t="str">
            <v>Low Averg</v>
          </cell>
          <cell r="I372">
            <v>70.278611111111118</v>
          </cell>
          <cell r="L372">
            <v>2831.7599999999998</v>
          </cell>
          <cell r="M372">
            <v>345.22046327920498</v>
          </cell>
          <cell r="N372">
            <v>2.4278366378618285E-2</v>
          </cell>
        </row>
        <row r="373">
          <cell r="A373">
            <v>373</v>
          </cell>
          <cell r="B373" t="str">
            <v>Wheat</v>
          </cell>
          <cell r="C373" t="str">
            <v>Grain</v>
          </cell>
          <cell r="D373" t="str">
            <v>Multan</v>
          </cell>
          <cell r="E373">
            <v>135.63999999999999</v>
          </cell>
          <cell r="F373" t="str">
            <v>June</v>
          </cell>
          <cell r="G373" t="str">
            <v>Wholesale Market</v>
          </cell>
          <cell r="H373" t="str">
            <v>Low Averg</v>
          </cell>
          <cell r="I373">
            <v>120.53625</v>
          </cell>
          <cell r="L373">
            <v>3255.3599999999997</v>
          </cell>
          <cell r="M373">
            <v>345.29066393870301</v>
          </cell>
          <cell r="N373">
            <v>4.3742132578137853E-2</v>
          </cell>
        </row>
        <row r="374">
          <cell r="A374">
            <v>374</v>
          </cell>
          <cell r="B374" t="str">
            <v>Tea (Loose)</v>
          </cell>
          <cell r="C374" t="str">
            <v>Beverage</v>
          </cell>
          <cell r="D374" t="str">
            <v>Quetta</v>
          </cell>
          <cell r="E374">
            <v>817.23</v>
          </cell>
          <cell r="F374" t="str">
            <v>January</v>
          </cell>
          <cell r="G374" t="str">
            <v>Municipal Report</v>
          </cell>
          <cell r="H374" t="str">
            <v>Above Averg</v>
          </cell>
          <cell r="I374">
            <v>911.5772916666665</v>
          </cell>
          <cell r="L374">
            <v>39227.040000000001</v>
          </cell>
          <cell r="M374">
            <v>345.41997047311298</v>
          </cell>
          <cell r="N374">
            <v>-0.27313791827797734</v>
          </cell>
        </row>
        <row r="375">
          <cell r="A375">
            <v>375</v>
          </cell>
          <cell r="B375" t="str">
            <v>Chickpeas</v>
          </cell>
          <cell r="C375" t="str">
            <v>Pulses</v>
          </cell>
          <cell r="D375" t="str">
            <v>Multan</v>
          </cell>
          <cell r="E375">
            <v>180.23</v>
          </cell>
          <cell r="F375" t="str">
            <v>February</v>
          </cell>
          <cell r="G375" t="str">
            <v>Municipal Report</v>
          </cell>
          <cell r="H375" t="str">
            <v>Low Averg</v>
          </cell>
          <cell r="I375">
            <v>203.25225806451613</v>
          </cell>
          <cell r="L375">
            <v>5587.13</v>
          </cell>
          <cell r="M375">
            <v>345.25635884192701</v>
          </cell>
          <cell r="N375">
            <v>-6.6681633733664855E-2</v>
          </cell>
        </row>
        <row r="376">
          <cell r="A376">
            <v>376</v>
          </cell>
          <cell r="B376" t="str">
            <v>Fish (Rohu)</v>
          </cell>
          <cell r="C376" t="str">
            <v>Meat</v>
          </cell>
          <cell r="D376" t="str">
            <v>Lahore</v>
          </cell>
          <cell r="E376">
            <v>724.37</v>
          </cell>
          <cell r="F376" t="str">
            <v>July</v>
          </cell>
          <cell r="G376" t="str">
            <v>Local Market Survey</v>
          </cell>
          <cell r="H376" t="str">
            <v>Above Averg</v>
          </cell>
          <cell r="I376">
            <v>720.27689655172423</v>
          </cell>
          <cell r="L376">
            <v>21006.73</v>
          </cell>
          <cell r="M376">
            <v>345.42375448733299</v>
          </cell>
          <cell r="N376">
            <v>1.1849513518115234E-2</v>
          </cell>
        </row>
        <row r="377">
          <cell r="A377">
            <v>377</v>
          </cell>
          <cell r="B377" t="str">
            <v>Spinach</v>
          </cell>
          <cell r="C377" t="str">
            <v>Vegetable</v>
          </cell>
          <cell r="D377" t="str">
            <v>Lahore</v>
          </cell>
          <cell r="E377">
            <v>62.78</v>
          </cell>
          <cell r="F377" t="str">
            <v>July</v>
          </cell>
          <cell r="G377" t="str">
            <v>Online Retailer</v>
          </cell>
          <cell r="H377" t="str">
            <v>Low Averg</v>
          </cell>
          <cell r="I377">
            <v>62.182121212121217</v>
          </cell>
          <cell r="L377">
            <v>2071.7400000000002</v>
          </cell>
          <cell r="M377">
            <v>345.40869343657698</v>
          </cell>
          <cell r="N377">
            <v>1.7309315001029788E-3</v>
          </cell>
        </row>
        <row r="378">
          <cell r="A378">
            <v>378</v>
          </cell>
          <cell r="B378" t="str">
            <v>Rice (Basmati)</v>
          </cell>
          <cell r="C378" t="str">
            <v>Grain</v>
          </cell>
          <cell r="D378" t="str">
            <v>Sialkot</v>
          </cell>
          <cell r="E378">
            <v>349.36</v>
          </cell>
          <cell r="F378" t="str">
            <v>November</v>
          </cell>
          <cell r="G378" t="str">
            <v>Wholesale Market</v>
          </cell>
          <cell r="H378" t="str">
            <v>Low Averg</v>
          </cell>
          <cell r="I378">
            <v>309.01727272727271</v>
          </cell>
          <cell r="L378">
            <v>7685.92</v>
          </cell>
          <cell r="M378">
            <v>345.46082868118799</v>
          </cell>
          <cell r="N378">
            <v>0.11677945492905072</v>
          </cell>
        </row>
        <row r="379">
          <cell r="A379">
            <v>379</v>
          </cell>
          <cell r="B379" t="str">
            <v>Mango</v>
          </cell>
          <cell r="C379" t="str">
            <v>Fruit</v>
          </cell>
          <cell r="D379" t="str">
            <v>Quetta</v>
          </cell>
          <cell r="E379">
            <v>261.07</v>
          </cell>
          <cell r="F379" t="str">
            <v>June</v>
          </cell>
          <cell r="G379" t="str">
            <v>Municipal Report</v>
          </cell>
          <cell r="H379" t="str">
            <v>Low Averg</v>
          </cell>
          <cell r="I379">
            <v>257.40029411764709</v>
          </cell>
          <cell r="L379">
            <v>8876.3799999999992</v>
          </cell>
          <cell r="M379">
            <v>345.69925861169401</v>
          </cell>
          <cell r="N379">
            <v>1.0615313139779944E-2</v>
          </cell>
        </row>
        <row r="380">
          <cell r="A380">
            <v>380</v>
          </cell>
          <cell r="B380" t="str">
            <v>Chickpeas</v>
          </cell>
          <cell r="C380" t="str">
            <v>Pulses</v>
          </cell>
          <cell r="D380" t="str">
            <v>Lahore</v>
          </cell>
          <cell r="E380">
            <v>186.42</v>
          </cell>
          <cell r="F380" t="str">
            <v>November</v>
          </cell>
          <cell r="G380" t="str">
            <v>Municipal Report</v>
          </cell>
          <cell r="H380" t="str">
            <v>Low Averg</v>
          </cell>
          <cell r="I380">
            <v>203.25225806451613</v>
          </cell>
          <cell r="L380">
            <v>5779.0199999999995</v>
          </cell>
          <cell r="M380">
            <v>345.915780960424</v>
          </cell>
          <cell r="N380">
            <v>-4.8659988907652371E-2</v>
          </cell>
        </row>
        <row r="381">
          <cell r="A381">
            <v>381</v>
          </cell>
          <cell r="B381" t="str">
            <v>Guava</v>
          </cell>
          <cell r="C381" t="str">
            <v>Fruit</v>
          </cell>
          <cell r="D381" t="str">
            <v>Islamabad</v>
          </cell>
          <cell r="E381">
            <v>132.21</v>
          </cell>
          <cell r="F381" t="str">
            <v>February</v>
          </cell>
          <cell r="G381" t="str">
            <v>Municipal Report</v>
          </cell>
          <cell r="H381" t="str">
            <v>Low Averg</v>
          </cell>
          <cell r="I381">
            <v>132.90272727272728</v>
          </cell>
          <cell r="L381">
            <v>2908.6200000000003</v>
          </cell>
          <cell r="M381">
            <v>346.08926373954603</v>
          </cell>
          <cell r="N381">
            <v>-2.001585559870441E-3</v>
          </cell>
        </row>
        <row r="382">
          <cell r="A382">
            <v>382</v>
          </cell>
          <cell r="B382" t="str">
            <v>Oranges</v>
          </cell>
          <cell r="C382" t="str">
            <v>Fruit</v>
          </cell>
          <cell r="D382" t="str">
            <v>Faisalabad</v>
          </cell>
          <cell r="E382">
            <v>157.44</v>
          </cell>
          <cell r="F382" t="str">
            <v>November</v>
          </cell>
          <cell r="G382" t="str">
            <v>Online Retailer</v>
          </cell>
          <cell r="H382" t="str">
            <v>Low Averg</v>
          </cell>
          <cell r="I382">
            <v>151.26457142857143</v>
          </cell>
          <cell r="L382">
            <v>5510.4</v>
          </cell>
          <cell r="M382">
            <v>346.21727340780302</v>
          </cell>
          <cell r="N382">
            <v>1.7836858660008694E-2</v>
          </cell>
        </row>
        <row r="383">
          <cell r="A383">
            <v>383</v>
          </cell>
          <cell r="B383" t="str">
            <v>Salt</v>
          </cell>
          <cell r="C383" t="str">
            <v>Condiment</v>
          </cell>
          <cell r="D383" t="str">
            <v>Lahore</v>
          </cell>
          <cell r="E383">
            <v>36.979999999999997</v>
          </cell>
          <cell r="F383" t="str">
            <v>February</v>
          </cell>
          <cell r="G383" t="str">
            <v>Retailer Listing</v>
          </cell>
          <cell r="H383" t="str">
            <v>Low Averg</v>
          </cell>
          <cell r="I383">
            <v>40.881379310344826</v>
          </cell>
          <cell r="L383">
            <v>1072.4199999999998</v>
          </cell>
          <cell r="M383">
            <v>346.368068056168</v>
          </cell>
          <cell r="N383">
            <v>-1.1263680662711006E-2</v>
          </cell>
        </row>
        <row r="384">
          <cell r="A384">
            <v>384</v>
          </cell>
          <cell r="B384" t="str">
            <v>Tea (Loose)</v>
          </cell>
          <cell r="C384" t="str">
            <v>Beverage</v>
          </cell>
          <cell r="D384" t="str">
            <v>Rawalpindi</v>
          </cell>
          <cell r="E384">
            <v>897.31</v>
          </cell>
          <cell r="F384" t="str">
            <v>May</v>
          </cell>
          <cell r="G384" t="str">
            <v>Local Market Survey</v>
          </cell>
          <cell r="H384" t="str">
            <v>Above Averg</v>
          </cell>
          <cell r="I384">
            <v>911.5772916666665</v>
          </cell>
          <cell r="L384">
            <v>43070.879999999997</v>
          </cell>
          <cell r="M384">
            <v>346.38677138824397</v>
          </cell>
          <cell r="N384">
            <v>-4.1188904557429552E-2</v>
          </cell>
        </row>
        <row r="385">
          <cell r="A385">
            <v>385</v>
          </cell>
          <cell r="B385" t="str">
            <v>Milk</v>
          </cell>
          <cell r="C385" t="str">
            <v>Dairy</v>
          </cell>
          <cell r="D385" t="str">
            <v>Multan</v>
          </cell>
          <cell r="E385">
            <v>188.97</v>
          </cell>
          <cell r="F385" t="str">
            <v>July</v>
          </cell>
          <cell r="G385" t="str">
            <v>Retailer Listing</v>
          </cell>
          <cell r="H385" t="str">
            <v>Low Averg</v>
          </cell>
          <cell r="I385">
            <v>206.78702702702708</v>
          </cell>
          <cell r="L385">
            <v>6991.89</v>
          </cell>
          <cell r="M385">
            <v>346.06694947817402</v>
          </cell>
          <cell r="N385">
            <v>-5.1484335773447722E-2</v>
          </cell>
        </row>
        <row r="386">
          <cell r="A386">
            <v>386</v>
          </cell>
          <cell r="B386" t="str">
            <v>Spinach</v>
          </cell>
          <cell r="C386" t="str">
            <v>Vegetable</v>
          </cell>
          <cell r="D386" t="str">
            <v>Quetta</v>
          </cell>
          <cell r="E386">
            <v>70.17</v>
          </cell>
          <cell r="F386" t="str">
            <v>March</v>
          </cell>
          <cell r="G386" t="str">
            <v>Municipal Report</v>
          </cell>
          <cell r="H386" t="str">
            <v>Low Averg</v>
          </cell>
          <cell r="I386">
            <v>62.182121212121217</v>
          </cell>
          <cell r="L386">
            <v>2315.61</v>
          </cell>
          <cell r="M386">
            <v>346.24320617968402</v>
          </cell>
          <cell r="N386">
            <v>2.3070138692435307E-2</v>
          </cell>
        </row>
        <row r="387">
          <cell r="A387">
            <v>387</v>
          </cell>
          <cell r="B387" t="str">
            <v>Oranges</v>
          </cell>
          <cell r="C387" t="str">
            <v>Fruit</v>
          </cell>
          <cell r="D387" t="str">
            <v>Lahore</v>
          </cell>
          <cell r="E387">
            <v>127.23</v>
          </cell>
          <cell r="F387" t="str">
            <v>August</v>
          </cell>
          <cell r="G387" t="str">
            <v>Retailer Listing</v>
          </cell>
          <cell r="H387" t="str">
            <v>Low Averg</v>
          </cell>
          <cell r="I387">
            <v>151.26457142857143</v>
          </cell>
          <cell r="L387">
            <v>4453.05</v>
          </cell>
          <cell r="M387">
            <v>346.30430402492101</v>
          </cell>
          <cell r="N387">
            <v>-6.9403039896500485E-2</v>
          </cell>
        </row>
        <row r="388">
          <cell r="A388">
            <v>388</v>
          </cell>
          <cell r="B388" t="str">
            <v>Sugar</v>
          </cell>
          <cell r="C388" t="str">
            <v>Grain</v>
          </cell>
          <cell r="D388" t="str">
            <v>Islamabad</v>
          </cell>
          <cell r="E388">
            <v>129.72</v>
          </cell>
          <cell r="F388" t="str">
            <v>April</v>
          </cell>
          <cell r="G388" t="str">
            <v>Local Market Survey</v>
          </cell>
          <cell r="H388" t="str">
            <v>Low Averg</v>
          </cell>
          <cell r="I388">
            <v>122.0377142857143</v>
          </cell>
          <cell r="L388">
            <v>4540.2</v>
          </cell>
          <cell r="M388">
            <v>346.42778163147102</v>
          </cell>
          <cell r="N388">
            <v>2.217572065989238E-2</v>
          </cell>
        </row>
        <row r="389">
          <cell r="A389">
            <v>389</v>
          </cell>
          <cell r="B389" t="str">
            <v>Tea (Loose)</v>
          </cell>
          <cell r="C389" t="str">
            <v>Beverage</v>
          </cell>
          <cell r="D389" t="str">
            <v>Peshawar</v>
          </cell>
          <cell r="E389">
            <v>940.64</v>
          </cell>
          <cell r="F389" t="str">
            <v>July</v>
          </cell>
          <cell r="G389" t="str">
            <v>Online Retailer</v>
          </cell>
          <cell r="H389" t="str">
            <v>Above Averg</v>
          </cell>
          <cell r="I389">
            <v>911.5772916666665</v>
          </cell>
          <cell r="L389">
            <v>45150.720000000001</v>
          </cell>
          <cell r="M389">
            <v>346.55366937736301</v>
          </cell>
          <cell r="N389">
            <v>8.3862070730773439E-2</v>
          </cell>
        </row>
        <row r="390">
          <cell r="A390">
            <v>390</v>
          </cell>
          <cell r="B390" t="str">
            <v>Mutton</v>
          </cell>
          <cell r="C390" t="str">
            <v>Meat</v>
          </cell>
          <cell r="D390" t="str">
            <v>Lahore</v>
          </cell>
          <cell r="E390">
            <v>1226.06</v>
          </cell>
          <cell r="F390" t="str">
            <v>August</v>
          </cell>
          <cell r="G390" t="str">
            <v>Local Market Survey</v>
          </cell>
          <cell r="H390" t="str">
            <v>Above Averg</v>
          </cell>
          <cell r="I390">
            <v>1235.856</v>
          </cell>
          <cell r="L390">
            <v>30651.5</v>
          </cell>
          <cell r="M390">
            <v>346.13660621161699</v>
          </cell>
          <cell r="N390">
            <v>-2.8300965064674739E-2</v>
          </cell>
        </row>
        <row r="391">
          <cell r="A391">
            <v>391</v>
          </cell>
          <cell r="B391" t="str">
            <v>Spinach</v>
          </cell>
          <cell r="C391" t="str">
            <v>Vegetable</v>
          </cell>
          <cell r="D391" t="str">
            <v>Sialkot</v>
          </cell>
          <cell r="E391">
            <v>66.13</v>
          </cell>
          <cell r="F391" t="str">
            <v>August</v>
          </cell>
          <cell r="G391" t="str">
            <v>Wholesale Market</v>
          </cell>
          <cell r="H391" t="str">
            <v>Low Averg</v>
          </cell>
          <cell r="I391">
            <v>62.182121212121217</v>
          </cell>
          <cell r="L391">
            <v>2182.29</v>
          </cell>
          <cell r="M391">
            <v>344.88400570013198</v>
          </cell>
          <cell r="N391">
            <v>1.1446975570422249E-2</v>
          </cell>
        </row>
        <row r="392">
          <cell r="A392">
            <v>392</v>
          </cell>
          <cell r="B392" t="str">
            <v>Chicken Breast</v>
          </cell>
          <cell r="C392" t="str">
            <v>Meat</v>
          </cell>
          <cell r="D392" t="str">
            <v>Karachi</v>
          </cell>
          <cell r="E392">
            <v>727.74</v>
          </cell>
          <cell r="F392" t="str">
            <v>May</v>
          </cell>
          <cell r="G392" t="str">
            <v>Retailer Listing</v>
          </cell>
          <cell r="H392" t="str">
            <v>Above Averg</v>
          </cell>
          <cell r="I392">
            <v>673.04079999999988</v>
          </cell>
          <cell r="L392">
            <v>18193.5</v>
          </cell>
          <cell r="M392">
            <v>344.939998777673</v>
          </cell>
          <cell r="N392">
            <v>0.15857598479107046</v>
          </cell>
        </row>
        <row r="393">
          <cell r="A393">
            <v>393</v>
          </cell>
          <cell r="B393" t="str">
            <v>Milk</v>
          </cell>
          <cell r="C393" t="str">
            <v>Dairy</v>
          </cell>
          <cell r="D393" t="str">
            <v>Lahore</v>
          </cell>
          <cell r="E393">
            <v>184.37</v>
          </cell>
          <cell r="F393" t="str">
            <v>September</v>
          </cell>
          <cell r="G393" t="str">
            <v>Municipal Report</v>
          </cell>
          <cell r="H393" t="str">
            <v>Low Averg</v>
          </cell>
          <cell r="I393">
            <v>206.78702702702708</v>
          </cell>
          <cell r="L393">
            <v>6821.6900000000005</v>
          </cell>
          <cell r="M393">
            <v>344.91964386450098</v>
          </cell>
          <cell r="N393">
            <v>-6.4992027638279229E-2</v>
          </cell>
        </row>
        <row r="394">
          <cell r="A394">
            <v>394</v>
          </cell>
          <cell r="B394" t="str">
            <v>Eggplant</v>
          </cell>
          <cell r="C394" t="str">
            <v>Vegetable</v>
          </cell>
          <cell r="D394" t="str">
            <v>Peshawar</v>
          </cell>
          <cell r="E394">
            <v>81.510000000000005</v>
          </cell>
          <cell r="F394" t="str">
            <v>September</v>
          </cell>
          <cell r="G394" t="str">
            <v>Wholesale Market</v>
          </cell>
          <cell r="H394" t="str">
            <v>Low Averg</v>
          </cell>
          <cell r="I394">
            <v>81.934666666666672</v>
          </cell>
          <cell r="L394">
            <v>2445.3000000000002</v>
          </cell>
          <cell r="M394">
            <v>345.09397458955499</v>
          </cell>
          <cell r="N394">
            <v>-1.2305826758399752E-3</v>
          </cell>
        </row>
        <row r="395">
          <cell r="A395">
            <v>395</v>
          </cell>
          <cell r="B395" t="str">
            <v>Oranges</v>
          </cell>
          <cell r="C395" t="str">
            <v>Fruit</v>
          </cell>
          <cell r="D395" t="str">
            <v>Sialkot</v>
          </cell>
          <cell r="E395">
            <v>144.28</v>
          </cell>
          <cell r="F395" t="str">
            <v>July</v>
          </cell>
          <cell r="G395" t="str">
            <v>Online Retailer</v>
          </cell>
          <cell r="H395" t="str">
            <v>Low Averg</v>
          </cell>
          <cell r="I395">
            <v>151.26457142857143</v>
          </cell>
          <cell r="L395">
            <v>5049.8</v>
          </cell>
          <cell r="M395">
            <v>345.16888075683198</v>
          </cell>
          <cell r="N395">
            <v>-2.0235229239834018E-2</v>
          </cell>
        </row>
        <row r="396">
          <cell r="A396">
            <v>396</v>
          </cell>
          <cell r="B396" t="str">
            <v>Mutton</v>
          </cell>
          <cell r="C396" t="str">
            <v>Meat</v>
          </cell>
          <cell r="D396" t="str">
            <v>Multan</v>
          </cell>
          <cell r="E396">
            <v>1235.8800000000001</v>
          </cell>
          <cell r="F396" t="str">
            <v>March</v>
          </cell>
          <cell r="G396" t="str">
            <v>Retailer Listing</v>
          </cell>
          <cell r="H396" t="str">
            <v>Above Averg</v>
          </cell>
          <cell r="I396">
            <v>1235.856</v>
          </cell>
          <cell r="L396">
            <v>30897.000000000004</v>
          </cell>
          <cell r="M396">
            <v>345.30966064955101</v>
          </cell>
          <cell r="N396">
            <v>6.9502833934529843E-5</v>
          </cell>
        </row>
        <row r="397">
          <cell r="A397">
            <v>397</v>
          </cell>
          <cell r="B397" t="str">
            <v>Apple</v>
          </cell>
          <cell r="C397" t="str">
            <v>Fruit</v>
          </cell>
          <cell r="D397" t="str">
            <v>Islamabad</v>
          </cell>
          <cell r="E397">
            <v>215.54</v>
          </cell>
          <cell r="F397" t="str">
            <v>April</v>
          </cell>
          <cell r="G397" t="str">
            <v>Local Market Survey</v>
          </cell>
          <cell r="H397" t="str">
            <v>Low Averg</v>
          </cell>
          <cell r="I397">
            <v>206.14838709677423</v>
          </cell>
          <cell r="L397">
            <v>6681.74</v>
          </cell>
          <cell r="M397">
            <v>344.00608493522498</v>
          </cell>
          <cell r="N397">
            <v>2.7300717384095598E-2</v>
          </cell>
        </row>
        <row r="398">
          <cell r="A398">
            <v>398</v>
          </cell>
          <cell r="B398" t="str">
            <v>Fish (Rohu)</v>
          </cell>
          <cell r="C398" t="str">
            <v>Meat</v>
          </cell>
          <cell r="D398" t="str">
            <v>Faisalabad</v>
          </cell>
          <cell r="E398">
            <v>674.45</v>
          </cell>
          <cell r="F398" t="str">
            <v>April</v>
          </cell>
          <cell r="G398" t="str">
            <v>Retailer Listing</v>
          </cell>
          <cell r="H398" t="str">
            <v>Above Averg</v>
          </cell>
          <cell r="I398">
            <v>720.27689655172423</v>
          </cell>
          <cell r="L398">
            <v>19559.050000000003</v>
          </cell>
          <cell r="M398">
            <v>344.20245914722801</v>
          </cell>
          <cell r="N398">
            <v>-0.13313936415579863</v>
          </cell>
        </row>
        <row r="399">
          <cell r="A399">
            <v>399</v>
          </cell>
          <cell r="B399" t="str">
            <v>Chickpeas</v>
          </cell>
          <cell r="C399" t="str">
            <v>Pulses</v>
          </cell>
          <cell r="D399" t="str">
            <v>Rawalpindi</v>
          </cell>
          <cell r="E399">
            <v>210.99</v>
          </cell>
          <cell r="F399" t="str">
            <v>June</v>
          </cell>
          <cell r="G399" t="str">
            <v>Wholesale Market</v>
          </cell>
          <cell r="H399" t="str">
            <v>Low Averg</v>
          </cell>
          <cell r="I399">
            <v>203.25225806451613</v>
          </cell>
          <cell r="L399">
            <v>6540.6900000000005</v>
          </cell>
          <cell r="M399">
            <v>344.25351259835003</v>
          </cell>
          <cell r="N399">
            <v>2.2476871411074656E-2</v>
          </cell>
        </row>
        <row r="400">
          <cell r="A400">
            <v>400</v>
          </cell>
          <cell r="B400" t="str">
            <v>Cooking Oil (Sunflower)</v>
          </cell>
          <cell r="C400" t="str">
            <v>Oil</v>
          </cell>
          <cell r="D400" t="str">
            <v>Rawalpindi</v>
          </cell>
          <cell r="E400">
            <v>375.19</v>
          </cell>
          <cell r="F400" t="str">
            <v>June</v>
          </cell>
          <cell r="G400" t="str">
            <v>Online Retailer</v>
          </cell>
          <cell r="H400" t="str">
            <v>Above Averg</v>
          </cell>
          <cell r="I400">
            <v>368.73933333333326</v>
          </cell>
          <cell r="L400">
            <v>11255.7</v>
          </cell>
          <cell r="M400">
            <v>344.44787691004399</v>
          </cell>
          <cell r="N400">
            <v>1.8727555311224608E-2</v>
          </cell>
        </row>
        <row r="401">
          <cell r="A401">
            <v>401</v>
          </cell>
          <cell r="B401" t="str">
            <v>Fish (Pomfret)</v>
          </cell>
          <cell r="C401" t="str">
            <v>Meat</v>
          </cell>
          <cell r="D401" t="str">
            <v>Hyderabad</v>
          </cell>
          <cell r="E401">
            <v>1215.3900000000001</v>
          </cell>
          <cell r="F401" t="str">
            <v>January</v>
          </cell>
          <cell r="G401" t="str">
            <v>Online Retailer</v>
          </cell>
          <cell r="H401" t="str">
            <v>Above Averg</v>
          </cell>
          <cell r="I401">
            <v>1113.4854166666667</v>
          </cell>
          <cell r="L401">
            <v>29169.360000000001</v>
          </cell>
          <cell r="M401">
            <v>344.69372149232697</v>
          </cell>
          <cell r="N401">
            <v>0.29563806063001319</v>
          </cell>
        </row>
        <row r="402">
          <cell r="A402">
            <v>402</v>
          </cell>
          <cell r="B402" t="str">
            <v>Mango</v>
          </cell>
          <cell r="C402" t="str">
            <v>Fruit</v>
          </cell>
          <cell r="D402" t="str">
            <v>Lahore</v>
          </cell>
          <cell r="E402">
            <v>247.03</v>
          </cell>
          <cell r="F402" t="str">
            <v>May</v>
          </cell>
          <cell r="G402" t="str">
            <v>Local Market Survey</v>
          </cell>
          <cell r="H402" t="str">
            <v>Low Averg</v>
          </cell>
          <cell r="I402">
            <v>257.40029411764709</v>
          </cell>
          <cell r="L402">
            <v>8399.02</v>
          </cell>
          <cell r="M402">
            <v>343.446379963639</v>
          </cell>
          <cell r="N402">
            <v>-3.0194798147952541E-2</v>
          </cell>
        </row>
        <row r="403">
          <cell r="A403">
            <v>403</v>
          </cell>
          <cell r="B403" t="str">
            <v>Potato</v>
          </cell>
          <cell r="C403" t="str">
            <v>Vegetable</v>
          </cell>
          <cell r="D403" t="str">
            <v>Faisalabad</v>
          </cell>
          <cell r="E403">
            <v>75.67</v>
          </cell>
          <cell r="F403" t="str">
            <v>July</v>
          </cell>
          <cell r="G403" t="str">
            <v>Local Market Survey</v>
          </cell>
          <cell r="H403" t="str">
            <v>Low Averg</v>
          </cell>
          <cell r="I403">
            <v>70.278611111111118</v>
          </cell>
          <cell r="L403">
            <v>2724.12</v>
          </cell>
          <cell r="M403">
            <v>343.66228891693299</v>
          </cell>
          <cell r="N403">
            <v>1.5688043357565025E-2</v>
          </cell>
        </row>
        <row r="404">
          <cell r="A404">
            <v>404</v>
          </cell>
          <cell r="B404" t="str">
            <v>Rice (Basmati)</v>
          </cell>
          <cell r="C404" t="str">
            <v>Grain</v>
          </cell>
          <cell r="D404" t="str">
            <v>Karachi</v>
          </cell>
          <cell r="E404">
            <v>281.8</v>
          </cell>
          <cell r="F404" t="str">
            <v>June</v>
          </cell>
          <cell r="G404" t="str">
            <v>Retailer Listing</v>
          </cell>
          <cell r="H404" t="str">
            <v>Low Averg</v>
          </cell>
          <cell r="I404">
            <v>309.01727272727271</v>
          </cell>
          <cell r="L404">
            <v>6199.6</v>
          </cell>
          <cell r="M404">
            <v>343.731226789044</v>
          </cell>
          <cell r="N404">
            <v>-7.9181845017463559E-2</v>
          </cell>
        </row>
        <row r="405">
          <cell r="A405">
            <v>405</v>
          </cell>
          <cell r="B405" t="str">
            <v>Rice (Basmati)</v>
          </cell>
          <cell r="C405" t="str">
            <v>Grain</v>
          </cell>
          <cell r="D405" t="str">
            <v>Multan</v>
          </cell>
          <cell r="E405">
            <v>327.76</v>
          </cell>
          <cell r="F405" t="str">
            <v>June</v>
          </cell>
          <cell r="G405" t="str">
            <v>Online Retailer</v>
          </cell>
          <cell r="H405" t="str">
            <v>Low Averg</v>
          </cell>
          <cell r="I405">
            <v>309.01727272727271</v>
          </cell>
          <cell r="L405">
            <v>7210.7199999999993</v>
          </cell>
          <cell r="M405">
            <v>343.96269077929099</v>
          </cell>
          <cell r="N405">
            <v>5.4490582191525652E-2</v>
          </cell>
        </row>
        <row r="406">
          <cell r="A406">
            <v>406</v>
          </cell>
          <cell r="B406" t="str">
            <v>Grapes</v>
          </cell>
          <cell r="C406" t="str">
            <v>Fruit</v>
          </cell>
          <cell r="D406" t="str">
            <v>Quetta</v>
          </cell>
          <cell r="E406">
            <v>247</v>
          </cell>
          <cell r="F406" t="str">
            <v>May</v>
          </cell>
          <cell r="G406" t="str">
            <v>Online Retailer</v>
          </cell>
          <cell r="H406" t="str">
            <v>Low Averg</v>
          </cell>
          <cell r="I406">
            <v>226.566129032258</v>
          </cell>
          <cell r="L406">
            <v>7657</v>
          </cell>
          <cell r="M406">
            <v>344.20672184733701</v>
          </cell>
          <cell r="N406">
            <v>5.9365113086910754E-2</v>
          </cell>
        </row>
        <row r="407">
          <cell r="A407">
            <v>407</v>
          </cell>
          <cell r="B407" t="str">
            <v>Oranges</v>
          </cell>
          <cell r="C407" t="str">
            <v>Fruit</v>
          </cell>
          <cell r="D407" t="str">
            <v>Faisalabad</v>
          </cell>
          <cell r="E407">
            <v>163.69</v>
          </cell>
          <cell r="F407" t="str">
            <v>July</v>
          </cell>
          <cell r="G407" t="str">
            <v>Wholesale Market</v>
          </cell>
          <cell r="H407" t="str">
            <v>Low Averg</v>
          </cell>
          <cell r="I407">
            <v>151.26457142857143</v>
          </cell>
          <cell r="L407">
            <v>5729.15</v>
          </cell>
          <cell r="M407">
            <v>344.424085809708</v>
          </cell>
          <cell r="N407">
            <v>3.6075957179990993E-2</v>
          </cell>
        </row>
        <row r="408">
          <cell r="A408">
            <v>408</v>
          </cell>
          <cell r="B408" t="str">
            <v>Apple</v>
          </cell>
          <cell r="C408" t="str">
            <v>Fruit</v>
          </cell>
          <cell r="D408" t="str">
            <v>Quetta</v>
          </cell>
          <cell r="E408">
            <v>231.76</v>
          </cell>
          <cell r="F408" t="str">
            <v>December</v>
          </cell>
          <cell r="G408" t="str">
            <v>Municipal Report</v>
          </cell>
          <cell r="H408" t="str">
            <v>Low Averg</v>
          </cell>
          <cell r="I408">
            <v>206.14838709677423</v>
          </cell>
          <cell r="L408">
            <v>7184.5599999999995</v>
          </cell>
          <cell r="M408">
            <v>344.58506019972401</v>
          </cell>
          <cell r="N408">
            <v>7.4325952751349941E-2</v>
          </cell>
        </row>
        <row r="409">
          <cell r="A409">
            <v>409</v>
          </cell>
          <cell r="B409" t="str">
            <v>Rice (Basmati)</v>
          </cell>
          <cell r="C409" t="str">
            <v>Grain</v>
          </cell>
          <cell r="D409" t="str">
            <v>Rawalpindi</v>
          </cell>
          <cell r="E409">
            <v>322.63</v>
          </cell>
          <cell r="F409" t="str">
            <v>September</v>
          </cell>
          <cell r="G409" t="str">
            <v>Municipal Report</v>
          </cell>
          <cell r="H409" t="str">
            <v>Low Averg</v>
          </cell>
          <cell r="I409">
            <v>309.01727272727271</v>
          </cell>
          <cell r="L409">
            <v>7097.86</v>
          </cell>
          <cell r="M409">
            <v>344.79488124817198</v>
          </cell>
          <cell r="N409">
            <v>3.9480653609034563E-2</v>
          </cell>
        </row>
        <row r="410">
          <cell r="A410">
            <v>410</v>
          </cell>
          <cell r="B410" t="str">
            <v>Grapes</v>
          </cell>
          <cell r="C410" t="str">
            <v>Fruit</v>
          </cell>
          <cell r="D410" t="str">
            <v>Sialkot</v>
          </cell>
          <cell r="E410">
            <v>244.25</v>
          </cell>
          <cell r="F410" t="str">
            <v>July</v>
          </cell>
          <cell r="G410" t="str">
            <v>Wholesale Market</v>
          </cell>
          <cell r="H410" t="str">
            <v>Low Averg</v>
          </cell>
          <cell r="I410">
            <v>226.566129032258</v>
          </cell>
          <cell r="L410">
            <v>7571.75</v>
          </cell>
          <cell r="M410">
            <v>345.03988131043599</v>
          </cell>
          <cell r="N410">
            <v>5.1251672417054979E-2</v>
          </cell>
        </row>
        <row r="411">
          <cell r="A411">
            <v>411</v>
          </cell>
          <cell r="B411" t="str">
            <v>Apple</v>
          </cell>
          <cell r="C411" t="str">
            <v>Fruit</v>
          </cell>
          <cell r="D411" t="str">
            <v>Sialkot</v>
          </cell>
          <cell r="E411">
            <v>221.75</v>
          </cell>
          <cell r="F411" t="str">
            <v>October</v>
          </cell>
          <cell r="G411" t="str">
            <v>Municipal Report</v>
          </cell>
          <cell r="H411" t="str">
            <v>Low Averg</v>
          </cell>
          <cell r="I411">
            <v>206.14838709677423</v>
          </cell>
          <cell r="L411">
            <v>6874.25</v>
          </cell>
          <cell r="M411">
            <v>345.25739017141899</v>
          </cell>
          <cell r="N411">
            <v>4.5188353232582884E-2</v>
          </cell>
        </row>
        <row r="412">
          <cell r="A412">
            <v>412</v>
          </cell>
          <cell r="B412" t="str">
            <v>Cheese (Local)</v>
          </cell>
          <cell r="C412" t="str">
            <v>Dairy</v>
          </cell>
          <cell r="D412" t="str">
            <v>Sialkot</v>
          </cell>
          <cell r="E412">
            <v>960.28</v>
          </cell>
          <cell r="F412" t="str">
            <v>November</v>
          </cell>
          <cell r="G412" t="str">
            <v>Retailer Listing</v>
          </cell>
          <cell r="H412" t="str">
            <v>Above Averg</v>
          </cell>
          <cell r="I412">
            <v>905.6025925925926</v>
          </cell>
          <cell r="L412">
            <v>25927.559999999998</v>
          </cell>
          <cell r="M412">
            <v>345.46245806674199</v>
          </cell>
          <cell r="N412">
            <v>0.15827308041918672</v>
          </cell>
        </row>
        <row r="413">
          <cell r="A413">
            <v>413</v>
          </cell>
          <cell r="B413" t="str">
            <v>Sugar</v>
          </cell>
          <cell r="C413" t="str">
            <v>Grain</v>
          </cell>
          <cell r="D413" t="str">
            <v>Islamabad</v>
          </cell>
          <cell r="E413">
            <v>128.36000000000001</v>
          </cell>
          <cell r="F413" t="str">
            <v>July</v>
          </cell>
          <cell r="G413" t="str">
            <v>Local Market Survey</v>
          </cell>
          <cell r="H413" t="str">
            <v>Low Averg</v>
          </cell>
          <cell r="I413">
            <v>122.0377142857143</v>
          </cell>
          <cell r="L413">
            <v>4492.6000000000004</v>
          </cell>
          <cell r="M413">
            <v>344.97628549490702</v>
          </cell>
          <cell r="N413">
            <v>1.8326725575399154E-2</v>
          </cell>
        </row>
        <row r="414">
          <cell r="A414">
            <v>414</v>
          </cell>
          <cell r="B414" t="str">
            <v>Carrot</v>
          </cell>
          <cell r="C414" t="str">
            <v>Vegetable</v>
          </cell>
          <cell r="D414" t="str">
            <v>Sialkot</v>
          </cell>
          <cell r="E414">
            <v>154.29</v>
          </cell>
          <cell r="F414" t="str">
            <v>March</v>
          </cell>
          <cell r="G414" t="str">
            <v>Municipal Report</v>
          </cell>
          <cell r="H414" t="str">
            <v>Low Averg</v>
          </cell>
          <cell r="I414">
            <v>141.74161290322584</v>
          </cell>
          <cell r="L414">
            <v>4782.99</v>
          </cell>
          <cell r="M414">
            <v>345.10600383812101</v>
          </cell>
          <cell r="N414">
            <v>3.6360964333324738E-2</v>
          </cell>
        </row>
        <row r="415">
          <cell r="A415">
            <v>415</v>
          </cell>
          <cell r="B415" t="str">
            <v>Flour (Atta)</v>
          </cell>
          <cell r="C415" t="str">
            <v>Grain</v>
          </cell>
          <cell r="D415" t="str">
            <v>Quetta</v>
          </cell>
          <cell r="E415">
            <v>115.34</v>
          </cell>
          <cell r="F415" t="str">
            <v>June</v>
          </cell>
          <cell r="G415" t="str">
            <v>Wholesale Market</v>
          </cell>
          <cell r="H415" t="str">
            <v>Low Averg</v>
          </cell>
          <cell r="I415">
            <v>113.26108695652174</v>
          </cell>
          <cell r="L415">
            <v>5305.64</v>
          </cell>
          <cell r="M415">
            <v>345.26058936516802</v>
          </cell>
          <cell r="N415">
            <v>6.0212868410517741E-3</v>
          </cell>
        </row>
        <row r="416">
          <cell r="A416">
            <v>416</v>
          </cell>
          <cell r="B416" t="str">
            <v>Carrot</v>
          </cell>
          <cell r="C416" t="str">
            <v>Vegetable</v>
          </cell>
          <cell r="D416" t="str">
            <v>Multan</v>
          </cell>
          <cell r="E416">
            <v>134.29</v>
          </cell>
          <cell r="F416" t="str">
            <v>February</v>
          </cell>
          <cell r="G416" t="str">
            <v>Online Retailer</v>
          </cell>
          <cell r="H416" t="str">
            <v>Low Averg</v>
          </cell>
          <cell r="I416">
            <v>141.74161290322584</v>
          </cell>
          <cell r="L416">
            <v>4162.99</v>
          </cell>
          <cell r="M416">
            <v>345.37672082923302</v>
          </cell>
          <cell r="N416">
            <v>-2.1575318930977409E-2</v>
          </cell>
        </row>
        <row r="417">
          <cell r="A417">
            <v>417</v>
          </cell>
          <cell r="B417" t="str">
            <v>Oranges</v>
          </cell>
          <cell r="C417" t="str">
            <v>Fruit</v>
          </cell>
          <cell r="D417" t="str">
            <v>Sialkot</v>
          </cell>
          <cell r="E417">
            <v>145.01</v>
          </cell>
          <cell r="F417" t="str">
            <v>September</v>
          </cell>
          <cell r="G417" t="str">
            <v>Online Retailer</v>
          </cell>
          <cell r="H417" t="str">
            <v>Low Averg</v>
          </cell>
          <cell r="I417">
            <v>151.26457142857143</v>
          </cell>
          <cell r="L417">
            <v>5075.3499999999995</v>
          </cell>
          <cell r="M417">
            <v>345.51236696955903</v>
          </cell>
          <cell r="N417">
            <v>-1.8102308416423456E-2</v>
          </cell>
        </row>
        <row r="418">
          <cell r="A418">
            <v>418</v>
          </cell>
          <cell r="B418" t="str">
            <v>Chickpeas</v>
          </cell>
          <cell r="C418" t="str">
            <v>Pulses</v>
          </cell>
          <cell r="D418" t="str">
            <v>Islamabad</v>
          </cell>
          <cell r="E418">
            <v>176.85</v>
          </cell>
          <cell r="F418" t="str">
            <v>July</v>
          </cell>
          <cell r="G418" t="str">
            <v>Municipal Report</v>
          </cell>
          <cell r="H418" t="str">
            <v>Low Averg</v>
          </cell>
          <cell r="I418">
            <v>203.25225806451613</v>
          </cell>
          <cell r="L418">
            <v>5482.3499999999995</v>
          </cell>
          <cell r="M418">
            <v>345.65846160826402</v>
          </cell>
          <cell r="N418">
            <v>-7.6382501795769456E-2</v>
          </cell>
        </row>
        <row r="419">
          <cell r="A419">
            <v>419</v>
          </cell>
          <cell r="B419" t="str">
            <v>Spices (Mixed)</v>
          </cell>
          <cell r="C419" t="str">
            <v>Condiment</v>
          </cell>
          <cell r="D419" t="str">
            <v>Sialkot</v>
          </cell>
          <cell r="E419">
            <v>858.94</v>
          </cell>
          <cell r="F419" t="str">
            <v>January</v>
          </cell>
          <cell r="G419" t="str">
            <v>Local Market Survey</v>
          </cell>
          <cell r="H419" t="str">
            <v>Above Averg</v>
          </cell>
          <cell r="I419">
            <v>810.77454545454566</v>
          </cell>
          <cell r="L419">
            <v>28345.02</v>
          </cell>
          <cell r="M419">
            <v>345.83283536500102</v>
          </cell>
          <cell r="N419">
            <v>0.13927380404645301</v>
          </cell>
        </row>
        <row r="420">
          <cell r="A420">
            <v>420</v>
          </cell>
          <cell r="B420" t="str">
            <v>Chickpeas</v>
          </cell>
          <cell r="C420" t="str">
            <v>Pulses</v>
          </cell>
          <cell r="D420" t="str">
            <v>Faisalabad</v>
          </cell>
          <cell r="E420">
            <v>199.46</v>
          </cell>
          <cell r="F420" t="str">
            <v>March</v>
          </cell>
          <cell r="G420" t="str">
            <v>Municipal Report</v>
          </cell>
          <cell r="H420" t="str">
            <v>Low Averg</v>
          </cell>
          <cell r="I420">
            <v>203.25225806451613</v>
          </cell>
          <cell r="L420">
            <v>6183.26</v>
          </cell>
          <cell r="M420">
            <v>345.578339429582</v>
          </cell>
          <cell r="N420">
            <v>-1.0973656713484098E-2</v>
          </cell>
        </row>
        <row r="421">
          <cell r="A421">
            <v>421</v>
          </cell>
          <cell r="B421" t="str">
            <v>Chicken (Whole)</v>
          </cell>
          <cell r="C421" t="str">
            <v>Meat</v>
          </cell>
          <cell r="D421" t="str">
            <v>Lahore</v>
          </cell>
          <cell r="E421">
            <v>480.98</v>
          </cell>
          <cell r="F421" t="str">
            <v>May</v>
          </cell>
          <cell r="G421" t="str">
            <v>Municipal Report</v>
          </cell>
          <cell r="H421" t="str">
            <v>Above Averg</v>
          </cell>
          <cell r="I421">
            <v>533.4588235294118</v>
          </cell>
          <cell r="L421">
            <v>16353.32</v>
          </cell>
          <cell r="M421">
            <v>345.77094686923101</v>
          </cell>
          <cell r="N421">
            <v>-0.15177337484418271</v>
          </cell>
        </row>
        <row r="422">
          <cell r="A422">
            <v>422</v>
          </cell>
          <cell r="B422" t="str">
            <v>Fish (Pomfret)</v>
          </cell>
          <cell r="C422" t="str">
            <v>Meat</v>
          </cell>
          <cell r="D422" t="str">
            <v>Quetta</v>
          </cell>
          <cell r="E422">
            <v>1224.05</v>
          </cell>
          <cell r="F422" t="str">
            <v>August</v>
          </cell>
          <cell r="G422" t="str">
            <v>Local Market Survey</v>
          </cell>
          <cell r="H422" t="str">
            <v>Above Averg</v>
          </cell>
          <cell r="I422">
            <v>1113.4854166666667</v>
          </cell>
          <cell r="L422">
            <v>29377.199999999997</v>
          </cell>
          <cell r="M422">
            <v>345.99899054455</v>
          </cell>
          <cell r="N422">
            <v>0.31955175117511586</v>
          </cell>
        </row>
        <row r="423">
          <cell r="A423">
            <v>423</v>
          </cell>
          <cell r="B423" t="str">
            <v>Potato</v>
          </cell>
          <cell r="C423" t="str">
            <v>Vegetable</v>
          </cell>
          <cell r="D423" t="str">
            <v>Lahore</v>
          </cell>
          <cell r="E423">
            <v>59.97</v>
          </cell>
          <cell r="F423" t="str">
            <v>July</v>
          </cell>
          <cell r="G423" t="str">
            <v>Wholesale Market</v>
          </cell>
          <cell r="H423" t="str">
            <v>Low Averg</v>
          </cell>
          <cell r="I423">
            <v>70.278611111111118</v>
          </cell>
          <cell r="L423">
            <v>2158.92</v>
          </cell>
          <cell r="M423">
            <v>344.69238000181099</v>
          </cell>
          <cell r="N423">
            <v>-2.9906698578764518E-2</v>
          </cell>
        </row>
        <row r="424">
          <cell r="A424">
            <v>424</v>
          </cell>
          <cell r="B424" t="str">
            <v>Maize</v>
          </cell>
          <cell r="C424" t="str">
            <v>Grain</v>
          </cell>
          <cell r="D424" t="str">
            <v>Rawalpindi</v>
          </cell>
          <cell r="E424">
            <v>107.63</v>
          </cell>
          <cell r="F424" t="str">
            <v>March</v>
          </cell>
          <cell r="G424" t="str">
            <v>Municipal Report</v>
          </cell>
          <cell r="H424" t="str">
            <v>Low Averg</v>
          </cell>
          <cell r="I424">
            <v>102.25285714285715</v>
          </cell>
          <cell r="L424">
            <v>3013.64</v>
          </cell>
          <cell r="M424">
            <v>344.74322869623597</v>
          </cell>
          <cell r="N424">
            <v>1.5597530015247411E-2</v>
          </cell>
        </row>
        <row r="425">
          <cell r="A425">
            <v>425</v>
          </cell>
          <cell r="B425" t="str">
            <v>Tea (Loose)</v>
          </cell>
          <cell r="C425" t="str">
            <v>Beverage</v>
          </cell>
          <cell r="D425" t="str">
            <v>Quetta</v>
          </cell>
          <cell r="E425">
            <v>893.86</v>
          </cell>
          <cell r="F425" t="str">
            <v>June</v>
          </cell>
          <cell r="G425" t="str">
            <v>Local Market Survey</v>
          </cell>
          <cell r="H425" t="str">
            <v>Above Averg</v>
          </cell>
          <cell r="I425">
            <v>911.5772916666665</v>
          </cell>
          <cell r="L425">
            <v>42905.279999999999</v>
          </cell>
          <cell r="M425">
            <v>344.85192345686897</v>
          </cell>
          <cell r="N425">
            <v>-5.1376519780039459E-2</v>
          </cell>
        </row>
        <row r="426">
          <cell r="A426">
            <v>426</v>
          </cell>
          <cell r="B426" t="str">
            <v>Fish (Rohu)</v>
          </cell>
          <cell r="C426" t="str">
            <v>Meat</v>
          </cell>
          <cell r="D426" t="str">
            <v>Rawalpindi</v>
          </cell>
          <cell r="E426">
            <v>728.58</v>
          </cell>
          <cell r="F426" t="str">
            <v>November</v>
          </cell>
          <cell r="G426" t="str">
            <v>Retailer Listing</v>
          </cell>
          <cell r="H426" t="str">
            <v>Above Averg</v>
          </cell>
          <cell r="I426">
            <v>720.27689655172423</v>
          </cell>
          <cell r="L426">
            <v>21128.82</v>
          </cell>
          <cell r="M426">
            <v>344.51444958764603</v>
          </cell>
          <cell r="N426">
            <v>2.4100885922822401E-2</v>
          </cell>
        </row>
        <row r="427">
          <cell r="A427">
            <v>427</v>
          </cell>
          <cell r="B427" t="str">
            <v>Maize</v>
          </cell>
          <cell r="C427" t="str">
            <v>Grain</v>
          </cell>
          <cell r="D427" t="str">
            <v>Peshawar</v>
          </cell>
          <cell r="E427">
            <v>106.4</v>
          </cell>
          <cell r="F427" t="str">
            <v>June</v>
          </cell>
          <cell r="G427" t="str">
            <v>Retailer Listing</v>
          </cell>
          <cell r="H427" t="str">
            <v>Low Averg</v>
          </cell>
          <cell r="I427">
            <v>102.25285714285715</v>
          </cell>
          <cell r="L427">
            <v>2979.2000000000003</v>
          </cell>
          <cell r="M427">
            <v>344.48988387712097</v>
          </cell>
          <cell r="N427">
            <v>1.203850403520741E-2</v>
          </cell>
        </row>
        <row r="428">
          <cell r="A428">
            <v>428</v>
          </cell>
          <cell r="B428" t="str">
            <v>Cooking Oil (Sunflower)</v>
          </cell>
          <cell r="C428" t="str">
            <v>Oil</v>
          </cell>
          <cell r="D428" t="str">
            <v>Rawalpindi</v>
          </cell>
          <cell r="E428">
            <v>387.23</v>
          </cell>
          <cell r="F428" t="str">
            <v>April</v>
          </cell>
          <cell r="G428" t="str">
            <v>Wholesale Market</v>
          </cell>
          <cell r="H428" t="str">
            <v>Above Averg</v>
          </cell>
          <cell r="I428">
            <v>368.73933333333326</v>
          </cell>
          <cell r="L428">
            <v>11616.900000000001</v>
          </cell>
          <cell r="M428">
            <v>344.598422167065</v>
          </cell>
          <cell r="N428">
            <v>5.3658593531523142E-2</v>
          </cell>
        </row>
        <row r="429">
          <cell r="A429">
            <v>429</v>
          </cell>
          <cell r="B429" t="str">
            <v>Grapes</v>
          </cell>
          <cell r="C429" t="str">
            <v>Fruit</v>
          </cell>
          <cell r="D429" t="str">
            <v>Quetta</v>
          </cell>
          <cell r="E429">
            <v>251.34</v>
          </cell>
          <cell r="F429" t="str">
            <v>May</v>
          </cell>
          <cell r="G429" t="str">
            <v>Wholesale Market</v>
          </cell>
          <cell r="H429" t="str">
            <v>Low Averg</v>
          </cell>
          <cell r="I429">
            <v>226.566129032258</v>
          </cell>
          <cell r="L429">
            <v>7791.54</v>
          </cell>
          <cell r="M429">
            <v>344.85392620694898</v>
          </cell>
          <cell r="N429">
            <v>7.1838738332574606E-2</v>
          </cell>
        </row>
        <row r="430">
          <cell r="A430">
            <v>430</v>
          </cell>
          <cell r="B430" t="str">
            <v>Potato</v>
          </cell>
          <cell r="C430" t="str">
            <v>Vegetable</v>
          </cell>
          <cell r="D430" t="str">
            <v>Multan</v>
          </cell>
          <cell r="E430">
            <v>65.959999999999994</v>
          </cell>
          <cell r="F430" t="str">
            <v>March</v>
          </cell>
          <cell r="G430" t="str">
            <v>Wholesale Market</v>
          </cell>
          <cell r="H430" t="str">
            <v>Low Averg</v>
          </cell>
          <cell r="I430">
            <v>70.278611111111118</v>
          </cell>
          <cell r="L430">
            <v>2374.56</v>
          </cell>
          <cell r="M430">
            <v>345.08138000449497</v>
          </cell>
          <cell r="N430">
            <v>-1.2514761332688744E-2</v>
          </cell>
        </row>
        <row r="431">
          <cell r="A431">
            <v>431</v>
          </cell>
          <cell r="B431" t="str">
            <v>Fish (Rohu)</v>
          </cell>
          <cell r="C431" t="str">
            <v>Meat</v>
          </cell>
          <cell r="D431" t="str">
            <v>Sialkot</v>
          </cell>
          <cell r="E431">
            <v>744.38</v>
          </cell>
          <cell r="F431" t="str">
            <v>November</v>
          </cell>
          <cell r="G431" t="str">
            <v>Municipal Report</v>
          </cell>
          <cell r="H431" t="str">
            <v>Above Averg</v>
          </cell>
          <cell r="I431">
            <v>720.27689655172423</v>
          </cell>
          <cell r="L431">
            <v>21587.02</v>
          </cell>
          <cell r="M431">
            <v>345.14111362247701</v>
          </cell>
          <cell r="N431">
            <v>6.9835503499708435E-2</v>
          </cell>
        </row>
        <row r="432">
          <cell r="A432">
            <v>432</v>
          </cell>
          <cell r="B432" t="str">
            <v>Grapes</v>
          </cell>
          <cell r="C432" t="str">
            <v>Fruit</v>
          </cell>
          <cell r="D432" t="str">
            <v>Faisalabad</v>
          </cell>
          <cell r="E432">
            <v>215.96</v>
          </cell>
          <cell r="F432" t="str">
            <v>September</v>
          </cell>
          <cell r="G432" t="str">
            <v>Wholesale Market</v>
          </cell>
          <cell r="H432" t="str">
            <v>Low Averg</v>
          </cell>
          <cell r="I432">
            <v>226.566129032258</v>
          </cell>
          <cell r="L432">
            <v>6694.76</v>
          </cell>
          <cell r="M432">
            <v>345.09283038202602</v>
          </cell>
          <cell r="N432">
            <v>-3.0734133249064485E-2</v>
          </cell>
        </row>
        <row r="433">
          <cell r="A433">
            <v>433</v>
          </cell>
          <cell r="B433" t="str">
            <v>Carrot</v>
          </cell>
          <cell r="C433" t="str">
            <v>Vegetable</v>
          </cell>
          <cell r="D433" t="str">
            <v>Quetta</v>
          </cell>
          <cell r="E433">
            <v>134.06</v>
          </cell>
          <cell r="F433" t="str">
            <v>June</v>
          </cell>
          <cell r="G433" t="str">
            <v>Online Retailer</v>
          </cell>
          <cell r="H433" t="str">
            <v>Low Averg</v>
          </cell>
          <cell r="I433">
            <v>141.74161290322584</v>
          </cell>
          <cell r="L433">
            <v>4155.8599999999997</v>
          </cell>
          <cell r="M433">
            <v>345.30082819914202</v>
          </cell>
          <cell r="N433">
            <v>-2.2246146767987762E-2</v>
          </cell>
        </row>
        <row r="434">
          <cell r="A434">
            <v>434</v>
          </cell>
          <cell r="B434" t="str">
            <v>Maize</v>
          </cell>
          <cell r="C434" t="str">
            <v>Grain</v>
          </cell>
          <cell r="D434" t="str">
            <v>Karachi</v>
          </cell>
          <cell r="E434">
            <v>87.96</v>
          </cell>
          <cell r="F434" t="str">
            <v>October</v>
          </cell>
          <cell r="G434" t="str">
            <v>Wholesale Market</v>
          </cell>
          <cell r="H434" t="str">
            <v>Low Averg</v>
          </cell>
          <cell r="I434">
            <v>102.25285714285715</v>
          </cell>
          <cell r="L434">
            <v>2462.8799999999997</v>
          </cell>
          <cell r="M434">
            <v>345.44038182294503</v>
          </cell>
          <cell r="N434">
            <v>-4.1375756555824275E-2</v>
          </cell>
        </row>
        <row r="435">
          <cell r="A435">
            <v>435</v>
          </cell>
          <cell r="B435" t="str">
            <v>Chickpeas</v>
          </cell>
          <cell r="C435" t="str">
            <v>Pulses</v>
          </cell>
          <cell r="D435" t="str">
            <v>Islamabad</v>
          </cell>
          <cell r="E435">
            <v>220.89</v>
          </cell>
          <cell r="F435" t="str">
            <v>June</v>
          </cell>
          <cell r="G435" t="str">
            <v>Retailer Listing</v>
          </cell>
          <cell r="H435" t="str">
            <v>Low Averg</v>
          </cell>
          <cell r="I435">
            <v>203.25225806451613</v>
          </cell>
          <cell r="L435">
            <v>6847.5899999999992</v>
          </cell>
          <cell r="M435">
            <v>345.52825955732999</v>
          </cell>
          <cell r="N435">
            <v>5.1045729104994983E-2</v>
          </cell>
        </row>
        <row r="436">
          <cell r="A436">
            <v>436</v>
          </cell>
          <cell r="B436" t="str">
            <v>Guava</v>
          </cell>
          <cell r="C436" t="str">
            <v>Fruit</v>
          </cell>
          <cell r="D436" t="str">
            <v>Hyderabad</v>
          </cell>
          <cell r="E436">
            <v>144.68</v>
          </cell>
          <cell r="F436" t="str">
            <v>August</v>
          </cell>
          <cell r="G436" t="str">
            <v>Local Market Survey</v>
          </cell>
          <cell r="H436" t="str">
            <v>Low Averg</v>
          </cell>
          <cell r="I436">
            <v>132.90272727272728</v>
          </cell>
          <cell r="L436">
            <v>3182.96</v>
          </cell>
          <cell r="M436">
            <v>345.740156600391</v>
          </cell>
          <cell r="N436">
            <v>3.4063942248065179E-2</v>
          </cell>
        </row>
        <row r="437">
          <cell r="A437">
            <v>437</v>
          </cell>
          <cell r="B437" t="str">
            <v>Rice (Irri)</v>
          </cell>
          <cell r="C437" t="str">
            <v>Grain</v>
          </cell>
          <cell r="D437" t="str">
            <v>Rawalpindi</v>
          </cell>
          <cell r="E437">
            <v>135.71</v>
          </cell>
          <cell r="F437" t="str">
            <v>September</v>
          </cell>
          <cell r="G437" t="str">
            <v>Wholesale Market</v>
          </cell>
          <cell r="H437" t="str">
            <v>Low Averg</v>
          </cell>
          <cell r="I437">
            <v>140.29840000000002</v>
          </cell>
          <cell r="L437">
            <v>3392.75</v>
          </cell>
          <cell r="M437">
            <v>345.89045198252001</v>
          </cell>
          <cell r="N437">
            <v>-1.3265471694002955E-2</v>
          </cell>
        </row>
        <row r="438">
          <cell r="A438">
            <v>438</v>
          </cell>
          <cell r="B438" t="str">
            <v>Cooking Oil (Sunflower)</v>
          </cell>
          <cell r="C438" t="str">
            <v>Oil</v>
          </cell>
          <cell r="D438" t="str">
            <v>Peshawar</v>
          </cell>
          <cell r="E438">
            <v>419.19</v>
          </cell>
          <cell r="F438" t="str">
            <v>December</v>
          </cell>
          <cell r="G438" t="str">
            <v>Online Retailer</v>
          </cell>
          <cell r="H438" t="str">
            <v>Above Averg</v>
          </cell>
          <cell r="I438">
            <v>368.73933333333326</v>
          </cell>
          <cell r="L438">
            <v>12575.7</v>
          </cell>
          <cell r="M438">
            <v>346.03182063847902</v>
          </cell>
          <cell r="N438">
            <v>0.14579776673017505</v>
          </cell>
        </row>
        <row r="439">
          <cell r="A439">
            <v>439</v>
          </cell>
          <cell r="B439" t="str">
            <v>Beef (Local)</v>
          </cell>
          <cell r="C439" t="str">
            <v>Meat</v>
          </cell>
          <cell r="D439" t="str">
            <v>Multan</v>
          </cell>
          <cell r="E439">
            <v>824.25</v>
          </cell>
          <cell r="F439" t="str">
            <v>October</v>
          </cell>
          <cell r="G439" t="str">
            <v>Wholesale Market</v>
          </cell>
          <cell r="H439" t="str">
            <v>Above Averg</v>
          </cell>
          <cell r="I439">
            <v>920.12567567567555</v>
          </cell>
          <cell r="L439">
            <v>30497.25</v>
          </cell>
          <cell r="M439">
            <v>346.28778021377599</v>
          </cell>
          <cell r="N439">
            <v>-0.27686704860474148</v>
          </cell>
        </row>
        <row r="440">
          <cell r="A440">
            <v>440</v>
          </cell>
          <cell r="B440" t="str">
            <v>Wheat</v>
          </cell>
          <cell r="C440" t="str">
            <v>Grain</v>
          </cell>
          <cell r="D440" t="str">
            <v>Karachi</v>
          </cell>
          <cell r="E440">
            <v>125.34</v>
          </cell>
          <cell r="F440" t="str">
            <v>October</v>
          </cell>
          <cell r="G440" t="str">
            <v>Online Retailer</v>
          </cell>
          <cell r="H440" t="str">
            <v>Low Averg</v>
          </cell>
          <cell r="I440">
            <v>120.53625</v>
          </cell>
          <cell r="L440">
            <v>3008.16</v>
          </cell>
          <cell r="M440">
            <v>346.09801727507602</v>
          </cell>
          <cell r="N440">
            <v>1.3879738571810496E-2</v>
          </cell>
        </row>
        <row r="441">
          <cell r="A441">
            <v>441</v>
          </cell>
          <cell r="B441" t="str">
            <v>Eggplant</v>
          </cell>
          <cell r="C441" t="str">
            <v>Vegetable</v>
          </cell>
          <cell r="D441" t="str">
            <v>Karachi</v>
          </cell>
          <cell r="E441">
            <v>89.68</v>
          </cell>
          <cell r="F441" t="str">
            <v>December</v>
          </cell>
          <cell r="G441" t="str">
            <v>Online Retailer</v>
          </cell>
          <cell r="H441" t="str">
            <v>Low Averg</v>
          </cell>
          <cell r="I441">
            <v>81.934666666666672</v>
          </cell>
          <cell r="L441">
            <v>2690.4</v>
          </cell>
          <cell r="M441">
            <v>346.22982777502602</v>
          </cell>
          <cell r="N441">
            <v>2.2370497028251751E-2</v>
          </cell>
        </row>
        <row r="442">
          <cell r="A442">
            <v>442</v>
          </cell>
          <cell r="B442" t="str">
            <v>Beef (Local)</v>
          </cell>
          <cell r="C442" t="str">
            <v>Meat</v>
          </cell>
          <cell r="D442" t="str">
            <v>Faisalabad</v>
          </cell>
          <cell r="E442">
            <v>960.71</v>
          </cell>
          <cell r="F442" t="str">
            <v>May</v>
          </cell>
          <cell r="G442" t="str">
            <v>Municipal Report</v>
          </cell>
          <cell r="H442" t="str">
            <v>Above Averg</v>
          </cell>
          <cell r="I442">
            <v>920.12567567567555</v>
          </cell>
          <cell r="L442">
            <v>35546.270000000004</v>
          </cell>
          <cell r="M442">
            <v>346.32058740785499</v>
          </cell>
          <cell r="N442">
            <v>0.11718715490779968</v>
          </cell>
        </row>
        <row r="443">
          <cell r="A443">
            <v>443</v>
          </cell>
          <cell r="B443" t="str">
            <v>Ghee</v>
          </cell>
          <cell r="C443" t="str">
            <v>Oil</v>
          </cell>
          <cell r="D443" t="str">
            <v>Faisalabad</v>
          </cell>
          <cell r="E443">
            <v>1081.03</v>
          </cell>
          <cell r="F443" t="str">
            <v>November</v>
          </cell>
          <cell r="G443" t="str">
            <v>Online Retailer</v>
          </cell>
          <cell r="H443" t="str">
            <v>Above Averg</v>
          </cell>
          <cell r="I443">
            <v>1024.1451428571424</v>
          </cell>
          <cell r="L443">
            <v>37836.049999999996</v>
          </cell>
          <cell r="M443">
            <v>345.81656499344899</v>
          </cell>
          <cell r="N443">
            <v>0.16449430970414947</v>
          </cell>
        </row>
        <row r="444">
          <cell r="A444">
            <v>444</v>
          </cell>
          <cell r="B444" t="str">
            <v>Rice (Basmati)</v>
          </cell>
          <cell r="C444" t="str">
            <v>Grain</v>
          </cell>
          <cell r="D444" t="str">
            <v>Islamabad</v>
          </cell>
          <cell r="E444">
            <v>281.57</v>
          </cell>
          <cell r="F444" t="str">
            <v>February</v>
          </cell>
          <cell r="G444" t="str">
            <v>Retailer Listing</v>
          </cell>
          <cell r="H444" t="str">
            <v>Low Averg</v>
          </cell>
          <cell r="I444">
            <v>309.01727272727271</v>
          </cell>
          <cell r="L444">
            <v>6194.54</v>
          </cell>
          <cell r="M444">
            <v>344.961555259318</v>
          </cell>
          <cell r="N444">
            <v>-7.9566178632977741E-2</v>
          </cell>
        </row>
        <row r="445">
          <cell r="A445">
            <v>445</v>
          </cell>
          <cell r="B445" t="str">
            <v>Grapes</v>
          </cell>
          <cell r="C445" t="str">
            <v>Fruit</v>
          </cell>
          <cell r="D445" t="str">
            <v>Islamabad</v>
          </cell>
          <cell r="E445">
            <v>227.84</v>
          </cell>
          <cell r="F445" t="str">
            <v>January</v>
          </cell>
          <cell r="G445" t="str">
            <v>Wholesale Market</v>
          </cell>
          <cell r="H445" t="str">
            <v>Low Averg</v>
          </cell>
          <cell r="I445">
            <v>226.566129032258</v>
          </cell>
          <cell r="L445">
            <v>7063.04</v>
          </cell>
          <cell r="M445">
            <v>345.20786151225798</v>
          </cell>
          <cell r="N445">
            <v>3.6901563080328783E-3</v>
          </cell>
        </row>
        <row r="446">
          <cell r="A446">
            <v>446</v>
          </cell>
          <cell r="B446" t="str">
            <v>Sugar</v>
          </cell>
          <cell r="C446" t="str">
            <v>Grain</v>
          </cell>
          <cell r="D446" t="str">
            <v>Islamabad</v>
          </cell>
          <cell r="E446">
            <v>129.38</v>
          </cell>
          <cell r="F446" t="str">
            <v>December</v>
          </cell>
          <cell r="G446" t="str">
            <v>Local Market Survey</v>
          </cell>
          <cell r="H446" t="str">
            <v>Low Averg</v>
          </cell>
          <cell r="I446">
            <v>122.0377142857143</v>
          </cell>
          <cell r="L446">
            <v>4528.3</v>
          </cell>
          <cell r="M446">
            <v>345.42771491025502</v>
          </cell>
          <cell r="N446">
            <v>2.125563583163349E-2</v>
          </cell>
        </row>
        <row r="447">
          <cell r="A447">
            <v>447</v>
          </cell>
          <cell r="B447" t="str">
            <v>Lentils (Moong)</v>
          </cell>
          <cell r="C447" t="str">
            <v>Pulses</v>
          </cell>
          <cell r="D447" t="str">
            <v>Lahore</v>
          </cell>
          <cell r="E447">
            <v>312.02</v>
          </cell>
          <cell r="F447" t="str">
            <v>February</v>
          </cell>
          <cell r="G447" t="str">
            <v>Retailer Listing</v>
          </cell>
          <cell r="H447" t="str">
            <v>Low Averg</v>
          </cell>
          <cell r="I447">
            <v>304.90820512820511</v>
          </cell>
          <cell r="L447">
            <v>12168.779999999999</v>
          </cell>
          <cell r="M447">
            <v>345.56518590986701</v>
          </cell>
          <cell r="N447">
            <v>2.0580183310623845E-2</v>
          </cell>
        </row>
        <row r="448">
          <cell r="A448">
            <v>448</v>
          </cell>
          <cell r="B448" t="str">
            <v>Carrot</v>
          </cell>
          <cell r="C448" t="str">
            <v>Vegetable</v>
          </cell>
          <cell r="D448" t="str">
            <v>Karachi</v>
          </cell>
          <cell r="E448">
            <v>129.29</v>
          </cell>
          <cell r="F448" t="str">
            <v>March</v>
          </cell>
          <cell r="G448" t="str">
            <v>Retailer Listing</v>
          </cell>
          <cell r="H448" t="str">
            <v>Low Averg</v>
          </cell>
          <cell r="I448">
            <v>141.74161290322584</v>
          </cell>
          <cell r="L448">
            <v>4007.99</v>
          </cell>
          <cell r="M448">
            <v>345.82255406682901</v>
          </cell>
          <cell r="N448">
            <v>-3.6005786079584677E-2</v>
          </cell>
        </row>
        <row r="449">
          <cell r="A449">
            <v>449</v>
          </cell>
          <cell r="B449" t="str">
            <v>Banana</v>
          </cell>
          <cell r="C449" t="str">
            <v>Fruit</v>
          </cell>
          <cell r="D449" t="str">
            <v>Faisalabad</v>
          </cell>
          <cell r="E449">
            <v>111.54</v>
          </cell>
          <cell r="F449" t="str">
            <v>November</v>
          </cell>
          <cell r="G449" t="str">
            <v>Retailer Listing</v>
          </cell>
          <cell r="H449" t="str">
            <v>Low Averg</v>
          </cell>
          <cell r="I449">
            <v>121.60903225806452</v>
          </cell>
          <cell r="L449">
            <v>3457.7400000000002</v>
          </cell>
          <cell r="M449">
            <v>345.960318438645</v>
          </cell>
          <cell r="N449">
            <v>-2.9104587206726779E-2</v>
          </cell>
        </row>
        <row r="450">
          <cell r="A450">
            <v>450</v>
          </cell>
          <cell r="B450" t="str">
            <v>Potato</v>
          </cell>
          <cell r="C450" t="str">
            <v>Vegetable</v>
          </cell>
          <cell r="D450" t="str">
            <v>Rawalpindi</v>
          </cell>
          <cell r="E450">
            <v>59.32</v>
          </cell>
          <cell r="F450" t="str">
            <v>August</v>
          </cell>
          <cell r="G450" t="str">
            <v>Municipal Report</v>
          </cell>
          <cell r="H450" t="str">
            <v>Low Averg</v>
          </cell>
          <cell r="I450">
            <v>70.278611111111118</v>
          </cell>
          <cell r="L450">
            <v>2135.52</v>
          </cell>
          <cell r="M450">
            <v>346.078432008596</v>
          </cell>
          <cell r="N450">
            <v>-3.166510853481596E-2</v>
          </cell>
        </row>
        <row r="451">
          <cell r="A451">
            <v>451</v>
          </cell>
          <cell r="B451" t="str">
            <v>Tomato</v>
          </cell>
          <cell r="C451" t="str">
            <v>Vegetable</v>
          </cell>
          <cell r="D451" t="str">
            <v>Hyderabad</v>
          </cell>
          <cell r="E451">
            <v>111.59</v>
          </cell>
          <cell r="F451" t="str">
            <v>August</v>
          </cell>
          <cell r="G451" t="str">
            <v>Municipal Report</v>
          </cell>
          <cell r="H451" t="str">
            <v>Low Averg</v>
          </cell>
          <cell r="I451">
            <v>123.43305555555558</v>
          </cell>
          <cell r="L451">
            <v>4017.2400000000002</v>
          </cell>
          <cell r="M451">
            <v>346.13037005316801</v>
          </cell>
          <cell r="N451">
            <v>-3.4215592101139246E-2</v>
          </cell>
        </row>
        <row r="452">
          <cell r="A452">
            <v>452</v>
          </cell>
          <cell r="B452" t="str">
            <v>Sugar</v>
          </cell>
          <cell r="C452" t="str">
            <v>Grain</v>
          </cell>
          <cell r="D452" t="str">
            <v>Karachi</v>
          </cell>
          <cell r="E452">
            <v>115.24</v>
          </cell>
          <cell r="F452" t="str">
            <v>December</v>
          </cell>
          <cell r="G452" t="str">
            <v>Municipal Report</v>
          </cell>
          <cell r="H452" t="str">
            <v>Low Averg</v>
          </cell>
          <cell r="I452">
            <v>122.0377142857143</v>
          </cell>
          <cell r="L452">
            <v>4033.3999999999996</v>
          </cell>
          <cell r="M452">
            <v>346.24810549482999</v>
          </cell>
          <cell r="N452">
            <v>-1.9632495247878856E-2</v>
          </cell>
        </row>
        <row r="453">
          <cell r="A453">
            <v>453</v>
          </cell>
          <cell r="B453" t="str">
            <v>Chicken (Whole)</v>
          </cell>
          <cell r="C453" t="str">
            <v>Meat</v>
          </cell>
          <cell r="D453" t="str">
            <v>Hyderabad</v>
          </cell>
          <cell r="E453">
            <v>496.31</v>
          </cell>
          <cell r="F453" t="str">
            <v>March</v>
          </cell>
          <cell r="G453" t="str">
            <v>Wholesale Market</v>
          </cell>
          <cell r="H453" t="str">
            <v>Above Averg</v>
          </cell>
          <cell r="I453">
            <v>533.4588235294118</v>
          </cell>
          <cell r="L453">
            <v>16874.54</v>
          </cell>
          <cell r="M453">
            <v>346.36989110251398</v>
          </cell>
          <cell r="N453">
            <v>-0.10725188442668934</v>
          </cell>
        </row>
        <row r="454">
          <cell r="A454">
            <v>454</v>
          </cell>
          <cell r="B454" t="str">
            <v>Beef (Local)</v>
          </cell>
          <cell r="C454" t="str">
            <v>Meat</v>
          </cell>
          <cell r="D454" t="str">
            <v>Quetta</v>
          </cell>
          <cell r="E454">
            <v>861</v>
          </cell>
          <cell r="F454" t="str">
            <v>August</v>
          </cell>
          <cell r="G454" t="str">
            <v>Wholesale Market</v>
          </cell>
          <cell r="H454" t="str">
            <v>Above Averg</v>
          </cell>
          <cell r="I454">
            <v>920.12567567567555</v>
          </cell>
          <cell r="L454">
            <v>31857</v>
          </cell>
          <cell r="M454">
            <v>346.60230587354602</v>
          </cell>
          <cell r="N454">
            <v>-0.17058650411069942</v>
          </cell>
        </row>
        <row r="455">
          <cell r="A455">
            <v>455</v>
          </cell>
          <cell r="B455" t="str">
            <v>Guava</v>
          </cell>
          <cell r="C455" t="str">
            <v>Fruit</v>
          </cell>
          <cell r="D455" t="str">
            <v>Islamabad</v>
          </cell>
          <cell r="E455">
            <v>123.06</v>
          </cell>
          <cell r="F455" t="str">
            <v>December</v>
          </cell>
          <cell r="G455" t="str">
            <v>Local Market Survey</v>
          </cell>
          <cell r="H455" t="str">
            <v>Low Averg</v>
          </cell>
          <cell r="I455">
            <v>132.90272727272728</v>
          </cell>
          <cell r="L455">
            <v>2707.32</v>
          </cell>
          <cell r="M455">
            <v>346.33268961884198</v>
          </cell>
          <cell r="N455">
            <v>-2.8419862079897027E-2</v>
          </cell>
        </row>
        <row r="456">
          <cell r="A456">
            <v>456</v>
          </cell>
          <cell r="B456" t="str">
            <v>Grapes</v>
          </cell>
          <cell r="C456" t="str">
            <v>Fruit</v>
          </cell>
          <cell r="D456" t="str">
            <v>Rawalpindi</v>
          </cell>
          <cell r="E456">
            <v>231.54</v>
          </cell>
          <cell r="F456" t="str">
            <v>February</v>
          </cell>
          <cell r="G456" t="str">
            <v>Wholesale Market</v>
          </cell>
          <cell r="H456" t="str">
            <v>Low Averg</v>
          </cell>
          <cell r="I456">
            <v>226.566129032258</v>
          </cell>
          <cell r="L456">
            <v>7177.74</v>
          </cell>
          <cell r="M456">
            <v>346.46456737982697</v>
          </cell>
          <cell r="N456">
            <v>1.4356074000170884E-2</v>
          </cell>
        </row>
        <row r="457">
          <cell r="A457">
            <v>457</v>
          </cell>
          <cell r="B457" t="str">
            <v>Rice (Irri)</v>
          </cell>
          <cell r="C457" t="str">
            <v>Grain</v>
          </cell>
          <cell r="D457" t="str">
            <v>Rawalpindi</v>
          </cell>
          <cell r="E457">
            <v>144.85</v>
          </cell>
          <cell r="F457" t="str">
            <v>December</v>
          </cell>
          <cell r="G457" t="str">
            <v>Online Retailer</v>
          </cell>
          <cell r="H457" t="str">
            <v>Low Averg</v>
          </cell>
          <cell r="I457">
            <v>140.29840000000002</v>
          </cell>
          <cell r="L457">
            <v>3621.25</v>
          </cell>
          <cell r="M457">
            <v>346.69029522784098</v>
          </cell>
          <cell r="N457">
            <v>1.3128720540067956E-2</v>
          </cell>
        </row>
        <row r="458">
          <cell r="A458">
            <v>458</v>
          </cell>
          <cell r="B458" t="str">
            <v>Mango</v>
          </cell>
          <cell r="C458" t="str">
            <v>Fruit</v>
          </cell>
          <cell r="D458" t="str">
            <v>Peshawar</v>
          </cell>
          <cell r="E458">
            <v>253.99</v>
          </cell>
          <cell r="F458" t="str">
            <v>May</v>
          </cell>
          <cell r="G458" t="str">
            <v>Municipal Report</v>
          </cell>
          <cell r="H458" t="str">
            <v>Low Averg</v>
          </cell>
          <cell r="I458">
            <v>257.40029411764709</v>
          </cell>
          <cell r="L458">
            <v>8635.66</v>
          </cell>
          <cell r="M458">
            <v>346.84548499612998</v>
          </cell>
          <cell r="N458">
            <v>-9.8323151523368821E-3</v>
          </cell>
        </row>
        <row r="459">
          <cell r="A459">
            <v>459</v>
          </cell>
          <cell r="B459" t="str">
            <v>Sugar</v>
          </cell>
          <cell r="C459" t="str">
            <v>Grain</v>
          </cell>
          <cell r="D459" t="str">
            <v>Sialkot</v>
          </cell>
          <cell r="E459">
            <v>128.33000000000001</v>
          </cell>
          <cell r="F459" t="str">
            <v>July</v>
          </cell>
          <cell r="G459" t="str">
            <v>Retailer Listing</v>
          </cell>
          <cell r="H459" t="str">
            <v>Low Averg</v>
          </cell>
          <cell r="I459">
            <v>122.0377142857143</v>
          </cell>
          <cell r="L459">
            <v>4491.55</v>
          </cell>
          <cell r="M459">
            <v>347.08482939885101</v>
          </cell>
          <cell r="N459">
            <v>1.8128956328007522E-2</v>
          </cell>
        </row>
        <row r="460">
          <cell r="A460">
            <v>460</v>
          </cell>
          <cell r="B460" t="str">
            <v>Cooking Oil (Sunflower)</v>
          </cell>
          <cell r="C460" t="str">
            <v>Oil</v>
          </cell>
          <cell r="D460" t="str">
            <v>Multan</v>
          </cell>
          <cell r="E460">
            <v>397.39</v>
          </cell>
          <cell r="F460" t="str">
            <v>November</v>
          </cell>
          <cell r="G460" t="str">
            <v>Local Market Survey</v>
          </cell>
          <cell r="H460" t="str">
            <v>Above Averg</v>
          </cell>
          <cell r="I460">
            <v>368.73933333333326</v>
          </cell>
          <cell r="L460">
            <v>11921.699999999999</v>
          </cell>
          <cell r="M460">
            <v>347.22297344128401</v>
          </cell>
          <cell r="N460">
            <v>8.2513741480621239E-2</v>
          </cell>
        </row>
        <row r="461">
          <cell r="A461">
            <v>461</v>
          </cell>
          <cell r="B461" t="str">
            <v>Potato</v>
          </cell>
          <cell r="C461" t="str">
            <v>Vegetable</v>
          </cell>
          <cell r="D461" t="str">
            <v>Sialkot</v>
          </cell>
          <cell r="E461">
            <v>79.63</v>
          </cell>
          <cell r="F461" t="str">
            <v>November</v>
          </cell>
          <cell r="G461" t="str">
            <v>Retailer Listing</v>
          </cell>
          <cell r="H461" t="str">
            <v>Low Averg</v>
          </cell>
          <cell r="I461">
            <v>70.278611111111118</v>
          </cell>
          <cell r="L461">
            <v>2866.68</v>
          </cell>
          <cell r="M461">
            <v>347.49261342227999</v>
          </cell>
          <cell r="N461">
            <v>2.6911043652962149E-2</v>
          </cell>
        </row>
        <row r="462">
          <cell r="A462">
            <v>462</v>
          </cell>
          <cell r="B462" t="str">
            <v>Tea (Loose)</v>
          </cell>
          <cell r="C462" t="str">
            <v>Beverage</v>
          </cell>
          <cell r="D462" t="str">
            <v>Rawalpindi</v>
          </cell>
          <cell r="E462">
            <v>930.03</v>
          </cell>
          <cell r="F462" t="str">
            <v>August</v>
          </cell>
          <cell r="G462" t="str">
            <v>Retailer Listing</v>
          </cell>
          <cell r="H462" t="str">
            <v>Above Averg</v>
          </cell>
          <cell r="I462">
            <v>911.5772916666665</v>
          </cell>
          <cell r="L462">
            <v>44641.440000000002</v>
          </cell>
          <cell r="M462">
            <v>347.57258120661203</v>
          </cell>
          <cell r="N462">
            <v>5.3090230159335831E-2</v>
          </cell>
        </row>
        <row r="463">
          <cell r="A463">
            <v>463</v>
          </cell>
          <cell r="B463" t="str">
            <v>Tea (Loose)</v>
          </cell>
          <cell r="C463" t="str">
            <v>Beverage</v>
          </cell>
          <cell r="D463" t="str">
            <v>Rawalpindi</v>
          </cell>
          <cell r="E463">
            <v>875.12</v>
          </cell>
          <cell r="F463" t="str">
            <v>April</v>
          </cell>
          <cell r="G463" t="str">
            <v>Retailer Listing</v>
          </cell>
          <cell r="H463" t="str">
            <v>Above Averg</v>
          </cell>
          <cell r="I463">
            <v>911.5772916666665</v>
          </cell>
          <cell r="L463">
            <v>42005.760000000002</v>
          </cell>
          <cell r="M463">
            <v>347.14098570661002</v>
          </cell>
          <cell r="N463">
            <v>-0.10502157096908968</v>
          </cell>
        </row>
        <row r="464">
          <cell r="A464">
            <v>464</v>
          </cell>
          <cell r="B464" t="str">
            <v>Fish (Pomfret)</v>
          </cell>
          <cell r="C464" t="str">
            <v>Meat</v>
          </cell>
          <cell r="D464" t="str">
            <v>Lahore</v>
          </cell>
          <cell r="E464">
            <v>1104.78</v>
          </cell>
          <cell r="F464" t="str">
            <v>September</v>
          </cell>
          <cell r="G464" t="str">
            <v>Local Market Survey</v>
          </cell>
          <cell r="H464" t="str">
            <v>Above Averg</v>
          </cell>
          <cell r="I464">
            <v>1113.4854166666667</v>
          </cell>
          <cell r="L464">
            <v>26514.720000000001</v>
          </cell>
          <cell r="M464">
            <v>346.83764390467798</v>
          </cell>
          <cell r="N464">
            <v>-2.5099399732571141E-2</v>
          </cell>
        </row>
        <row r="465">
          <cell r="A465">
            <v>465</v>
          </cell>
          <cell r="B465" t="str">
            <v>Chicken (Whole)</v>
          </cell>
          <cell r="C465" t="str">
            <v>Meat</v>
          </cell>
          <cell r="D465" t="str">
            <v>Karachi</v>
          </cell>
          <cell r="E465">
            <v>490.55</v>
          </cell>
          <cell r="F465" t="str">
            <v>June</v>
          </cell>
          <cell r="G465" t="str">
            <v>Local Market Survey</v>
          </cell>
          <cell r="H465" t="str">
            <v>Above Averg</v>
          </cell>
          <cell r="I465">
            <v>533.4588235294118</v>
          </cell>
          <cell r="L465">
            <v>16678.7</v>
          </cell>
          <cell r="M465">
            <v>345.883782458491</v>
          </cell>
          <cell r="N465">
            <v>-0.1240556097323274</v>
          </cell>
        </row>
        <row r="466">
          <cell r="A466">
            <v>466</v>
          </cell>
          <cell r="B466" t="str">
            <v>Fish (Rohu)</v>
          </cell>
          <cell r="C466" t="str">
            <v>Meat</v>
          </cell>
          <cell r="D466" t="str">
            <v>Hyderabad</v>
          </cell>
          <cell r="E466">
            <v>720.63</v>
          </cell>
          <cell r="F466" t="str">
            <v>August</v>
          </cell>
          <cell r="G466" t="str">
            <v>Online Retailer</v>
          </cell>
          <cell r="H466" t="str">
            <v>Above Averg</v>
          </cell>
          <cell r="I466">
            <v>720.27689655172423</v>
          </cell>
          <cell r="L466">
            <v>20898.27</v>
          </cell>
          <cell r="M466">
            <v>346.12235680875</v>
          </cell>
          <cell r="N466">
            <v>1.0201694323688773E-3</v>
          </cell>
        </row>
        <row r="467">
          <cell r="A467">
            <v>467</v>
          </cell>
          <cell r="B467" t="str">
            <v>Oranges</v>
          </cell>
          <cell r="C467" t="str">
            <v>Fruit</v>
          </cell>
          <cell r="D467" t="str">
            <v>Peshawar</v>
          </cell>
          <cell r="E467">
            <v>135.27000000000001</v>
          </cell>
          <cell r="F467" t="str">
            <v>August</v>
          </cell>
          <cell r="G467" t="str">
            <v>Wholesale Market</v>
          </cell>
          <cell r="H467" t="str">
            <v>Low Averg</v>
          </cell>
          <cell r="I467">
            <v>151.26457142857143</v>
          </cell>
          <cell r="L467">
            <v>4734.4500000000007</v>
          </cell>
          <cell r="M467">
            <v>346.11283221035001</v>
          </cell>
          <cell r="N467">
            <v>-4.6212015100470821E-2</v>
          </cell>
        </row>
        <row r="468">
          <cell r="A468">
            <v>468</v>
          </cell>
          <cell r="B468" t="str">
            <v>Flour (Atta)</v>
          </cell>
          <cell r="C468" t="str">
            <v>Grain</v>
          </cell>
          <cell r="D468" t="str">
            <v>Peshawar</v>
          </cell>
          <cell r="E468">
            <v>108.48</v>
          </cell>
          <cell r="F468" t="str">
            <v>September</v>
          </cell>
          <cell r="G468" t="str">
            <v>Wholesale Market</v>
          </cell>
          <cell r="H468" t="str">
            <v>Low Averg</v>
          </cell>
          <cell r="I468">
            <v>113.26108695652174</v>
          </cell>
          <cell r="L468">
            <v>4990.08</v>
          </cell>
          <cell r="M468">
            <v>346.26212649923599</v>
          </cell>
          <cell r="N468">
            <v>-1.380770979737018E-2</v>
          </cell>
        </row>
        <row r="469">
          <cell r="A469">
            <v>469</v>
          </cell>
          <cell r="B469" t="str">
            <v>Tomato</v>
          </cell>
          <cell r="C469" t="str">
            <v>Vegetable</v>
          </cell>
          <cell r="D469" t="str">
            <v>Multan</v>
          </cell>
          <cell r="E469">
            <v>118.35</v>
          </cell>
          <cell r="F469" t="str">
            <v>October</v>
          </cell>
          <cell r="G469" t="str">
            <v>Online Retailer</v>
          </cell>
          <cell r="H469" t="str">
            <v>Low Averg</v>
          </cell>
          <cell r="I469">
            <v>123.43305555555558</v>
          </cell>
          <cell r="L469">
            <v>4260.5999999999995</v>
          </cell>
          <cell r="M469">
            <v>346.38119499366502</v>
          </cell>
          <cell r="N469">
            <v>-1.4674744556062153E-2</v>
          </cell>
        </row>
        <row r="470">
          <cell r="A470">
            <v>470</v>
          </cell>
          <cell r="B470" t="str">
            <v>Eggplant</v>
          </cell>
          <cell r="C470" t="str">
            <v>Vegetable</v>
          </cell>
          <cell r="D470" t="str">
            <v>Peshawar</v>
          </cell>
          <cell r="E470">
            <v>70.75</v>
          </cell>
          <cell r="F470" t="str">
            <v>July</v>
          </cell>
          <cell r="G470" t="str">
            <v>Municipal Report</v>
          </cell>
          <cell r="H470" t="str">
            <v>Low Averg</v>
          </cell>
          <cell r="I470">
            <v>81.934666666666672</v>
          </cell>
          <cell r="L470">
            <v>2122.5</v>
          </cell>
          <cell r="M470">
            <v>346.51166607513301</v>
          </cell>
          <cell r="N470">
            <v>-3.2277893536321912E-2</v>
          </cell>
        </row>
        <row r="471">
          <cell r="A471">
            <v>471</v>
          </cell>
          <cell r="B471" t="str">
            <v>Fish (Pomfret)</v>
          </cell>
          <cell r="C471" t="str">
            <v>Meat</v>
          </cell>
          <cell r="D471" t="str">
            <v>Islamabad</v>
          </cell>
          <cell r="E471">
            <v>927.84</v>
          </cell>
          <cell r="F471" t="str">
            <v>August</v>
          </cell>
          <cell r="G471" t="str">
            <v>Online Retailer</v>
          </cell>
          <cell r="H471" t="str">
            <v>Above Averg</v>
          </cell>
          <cell r="I471">
            <v>1113.4854166666667</v>
          </cell>
          <cell r="L471">
            <v>22268.16</v>
          </cell>
          <cell r="M471">
            <v>346.58203358945599</v>
          </cell>
          <cell r="N471">
            <v>-0.53564639443074258</v>
          </cell>
        </row>
        <row r="472">
          <cell r="A472">
            <v>472</v>
          </cell>
          <cell r="B472" t="str">
            <v>Sugar</v>
          </cell>
          <cell r="C472" t="str">
            <v>Grain</v>
          </cell>
          <cell r="D472" t="str">
            <v>Sialkot</v>
          </cell>
          <cell r="E472">
            <v>123.77</v>
          </cell>
          <cell r="F472" t="str">
            <v>November</v>
          </cell>
          <cell r="G472" t="str">
            <v>Municipal Report</v>
          </cell>
          <cell r="H472" t="str">
            <v>Low Averg</v>
          </cell>
          <cell r="I472">
            <v>122.0377142857143</v>
          </cell>
          <cell r="L472">
            <v>4331.95</v>
          </cell>
          <cell r="M472">
            <v>346.14211963337902</v>
          </cell>
          <cell r="N472">
            <v>5.0045504896094927E-3</v>
          </cell>
        </row>
        <row r="473">
          <cell r="A473">
            <v>473</v>
          </cell>
          <cell r="B473" t="str">
            <v>Onion</v>
          </cell>
          <cell r="C473" t="str">
            <v>Vegetable</v>
          </cell>
          <cell r="D473" t="str">
            <v>Rawalpindi</v>
          </cell>
          <cell r="E473">
            <v>93.97</v>
          </cell>
          <cell r="F473" t="str">
            <v>July</v>
          </cell>
          <cell r="G473" t="str">
            <v>Local Market Survey</v>
          </cell>
          <cell r="H473" t="str">
            <v>Low Averg</v>
          </cell>
          <cell r="I473">
            <v>90.269599999999997</v>
          </cell>
          <cell r="L473">
            <v>2349.25</v>
          </cell>
          <cell r="M473">
            <v>346.27913033595098</v>
          </cell>
          <cell r="N473">
            <v>1.0686176774239817E-2</v>
          </cell>
        </row>
        <row r="474">
          <cell r="A474">
            <v>474</v>
          </cell>
          <cell r="B474" t="str">
            <v>Milk</v>
          </cell>
          <cell r="C474" t="str">
            <v>Dairy</v>
          </cell>
          <cell r="D474" t="str">
            <v>Rawalpindi</v>
          </cell>
          <cell r="E474">
            <v>206.71</v>
          </cell>
          <cell r="F474" t="str">
            <v>September</v>
          </cell>
          <cell r="G474" t="str">
            <v>Municipal Report</v>
          </cell>
          <cell r="H474" t="str">
            <v>Low Averg</v>
          </cell>
          <cell r="I474">
            <v>206.78702702702708</v>
          </cell>
          <cell r="L474">
            <v>7648.27</v>
          </cell>
          <cell r="M474">
            <v>346.38027931463603</v>
          </cell>
          <cell r="N474">
            <v>-2.2237705674087638E-4</v>
          </cell>
        </row>
        <row r="475">
          <cell r="A475">
            <v>475</v>
          </cell>
          <cell r="B475" t="str">
            <v>Maize</v>
          </cell>
          <cell r="C475" t="str">
            <v>Grain</v>
          </cell>
          <cell r="D475" t="str">
            <v>Sialkot</v>
          </cell>
          <cell r="E475">
            <v>110.06</v>
          </cell>
          <cell r="F475" t="str">
            <v>January</v>
          </cell>
          <cell r="G475" t="str">
            <v>Local Market Survey</v>
          </cell>
          <cell r="H475" t="str">
            <v>Low Averg</v>
          </cell>
          <cell r="I475">
            <v>102.25285714285715</v>
          </cell>
          <cell r="L475">
            <v>3081.6800000000003</v>
          </cell>
          <cell r="M475">
            <v>346.59541648287598</v>
          </cell>
          <cell r="N475">
            <v>2.252523399289838E-2</v>
          </cell>
        </row>
        <row r="476">
          <cell r="A476">
            <v>476</v>
          </cell>
          <cell r="B476" t="str">
            <v>Onion</v>
          </cell>
          <cell r="C476" t="str">
            <v>Vegetable</v>
          </cell>
          <cell r="D476" t="str">
            <v>Karachi</v>
          </cell>
          <cell r="E476">
            <v>86.92</v>
          </cell>
          <cell r="F476" t="str">
            <v>December</v>
          </cell>
          <cell r="G476" t="str">
            <v>Retailer Listing</v>
          </cell>
          <cell r="H476" t="str">
            <v>Low Averg</v>
          </cell>
          <cell r="I476">
            <v>90.269599999999997</v>
          </cell>
          <cell r="L476">
            <v>2173</v>
          </cell>
          <cell r="M476">
            <v>346.71634815549402</v>
          </cell>
          <cell r="N476">
            <v>-9.6609231662124553E-3</v>
          </cell>
        </row>
        <row r="477">
          <cell r="A477">
            <v>477</v>
          </cell>
          <cell r="B477" t="str">
            <v>Beef (Local)</v>
          </cell>
          <cell r="C477" t="str">
            <v>Meat</v>
          </cell>
          <cell r="D477" t="str">
            <v>Quetta</v>
          </cell>
          <cell r="E477">
            <v>977.54</v>
          </cell>
          <cell r="F477" t="str">
            <v>June</v>
          </cell>
          <cell r="G477" t="str">
            <v>Wholesale Market</v>
          </cell>
          <cell r="H477" t="str">
            <v>Above Averg</v>
          </cell>
          <cell r="I477">
            <v>920.12567567567555</v>
          </cell>
          <cell r="L477">
            <v>36168.979999999996</v>
          </cell>
          <cell r="M477">
            <v>346.80799256718899</v>
          </cell>
          <cell r="N477">
            <v>0.1655507530242436</v>
          </cell>
        </row>
        <row r="478">
          <cell r="A478">
            <v>478</v>
          </cell>
          <cell r="B478" t="str">
            <v>Fish (Pomfret)</v>
          </cell>
          <cell r="C478" t="str">
            <v>Meat</v>
          </cell>
          <cell r="D478" t="str">
            <v>Peshawar</v>
          </cell>
          <cell r="E478">
            <v>1018.52</v>
          </cell>
          <cell r="F478" t="str">
            <v>October</v>
          </cell>
          <cell r="G478" t="str">
            <v>Retailer Listing</v>
          </cell>
          <cell r="H478" t="str">
            <v>Above Averg</v>
          </cell>
          <cell r="I478">
            <v>1113.4854166666667</v>
          </cell>
          <cell r="L478">
            <v>24444.48</v>
          </cell>
          <cell r="M478">
            <v>346.23303113594699</v>
          </cell>
          <cell r="N478">
            <v>-0.27428179326246571</v>
          </cell>
        </row>
        <row r="479">
          <cell r="A479">
            <v>479</v>
          </cell>
          <cell r="B479" t="str">
            <v>Carrot</v>
          </cell>
          <cell r="C479" t="str">
            <v>Vegetable</v>
          </cell>
          <cell r="D479" t="str">
            <v>Islamabad</v>
          </cell>
          <cell r="E479">
            <v>145.41</v>
          </cell>
          <cell r="F479" t="str">
            <v>November</v>
          </cell>
          <cell r="G479" t="str">
            <v>Municipal Report</v>
          </cell>
          <cell r="H479" t="str">
            <v>Low Averg</v>
          </cell>
          <cell r="I479">
            <v>141.74161290322584</v>
          </cell>
          <cell r="L479">
            <v>4507.71</v>
          </cell>
          <cell r="M479">
            <v>345.53258641650501</v>
          </cell>
          <cell r="N479">
            <v>1.0616616900937615E-2</v>
          </cell>
        </row>
        <row r="480">
          <cell r="A480">
            <v>480</v>
          </cell>
          <cell r="B480" t="str">
            <v>Carrot</v>
          </cell>
          <cell r="C480" t="str">
            <v>Vegetable</v>
          </cell>
          <cell r="D480" t="str">
            <v>Islamabad</v>
          </cell>
          <cell r="E480">
            <v>150.85</v>
          </cell>
          <cell r="F480" t="str">
            <v>March</v>
          </cell>
          <cell r="G480" t="str">
            <v>Municipal Report</v>
          </cell>
          <cell r="H480" t="str">
            <v>Low Averg</v>
          </cell>
          <cell r="I480">
            <v>141.74161290322584</v>
          </cell>
          <cell r="L480">
            <v>4676.3499999999995</v>
          </cell>
          <cell r="M480">
            <v>345.69412739153</v>
          </cell>
          <cell r="N480">
            <v>2.6348110584065769E-2</v>
          </cell>
        </row>
        <row r="481">
          <cell r="A481">
            <v>481</v>
          </cell>
          <cell r="B481" t="str">
            <v>Chicken (Whole)</v>
          </cell>
          <cell r="C481" t="str">
            <v>Meat</v>
          </cell>
          <cell r="D481" t="str">
            <v>Islamabad</v>
          </cell>
          <cell r="E481">
            <v>494.45</v>
          </cell>
          <cell r="F481" t="str">
            <v>August</v>
          </cell>
          <cell r="G481" t="str">
            <v>Local Market Survey</v>
          </cell>
          <cell r="H481" t="str">
            <v>Above Averg</v>
          </cell>
          <cell r="I481">
            <v>533.4588235294118</v>
          </cell>
          <cell r="L481">
            <v>16811.3</v>
          </cell>
          <cell r="M481">
            <v>345.86135801774498</v>
          </cell>
          <cell r="N481">
            <v>-0.11278745839947348</v>
          </cell>
        </row>
        <row r="482">
          <cell r="A482">
            <v>482</v>
          </cell>
          <cell r="B482" t="str">
            <v>Banana</v>
          </cell>
          <cell r="C482" t="str">
            <v>Fruit</v>
          </cell>
          <cell r="D482" t="str">
            <v>Karachi</v>
          </cell>
          <cell r="E482">
            <v>117.61</v>
          </cell>
          <cell r="F482" t="str">
            <v>March</v>
          </cell>
          <cell r="G482" t="str">
            <v>Wholesale Market</v>
          </cell>
          <cell r="H482" t="str">
            <v>Low Averg</v>
          </cell>
          <cell r="I482">
            <v>121.60903225806452</v>
          </cell>
          <cell r="L482">
            <v>3645.91</v>
          </cell>
          <cell r="M482">
            <v>346.10421707799998</v>
          </cell>
          <cell r="N482">
            <v>-1.1554416446660264E-2</v>
          </cell>
        </row>
        <row r="483">
          <cell r="A483">
            <v>483</v>
          </cell>
          <cell r="B483" t="str">
            <v>Mutton</v>
          </cell>
          <cell r="C483" t="str">
            <v>Meat</v>
          </cell>
          <cell r="D483" t="str">
            <v>Hyderabad</v>
          </cell>
          <cell r="E483">
            <v>1302.9000000000001</v>
          </cell>
          <cell r="F483" t="str">
            <v>October</v>
          </cell>
          <cell r="G483" t="str">
            <v>Wholesale Market</v>
          </cell>
          <cell r="H483" t="str">
            <v>Above Averg</v>
          </cell>
          <cell r="I483">
            <v>1235.856</v>
          </cell>
          <cell r="L483">
            <v>32572.500000000004</v>
          </cell>
          <cell r="M483">
            <v>346.235699034557</v>
          </cell>
          <cell r="N483">
            <v>0.19363687853951936</v>
          </cell>
        </row>
        <row r="484">
          <cell r="A484">
            <v>484</v>
          </cell>
          <cell r="B484" t="str">
            <v>Beef (Local)</v>
          </cell>
          <cell r="C484" t="str">
            <v>Meat</v>
          </cell>
          <cell r="D484" t="str">
            <v>Lahore</v>
          </cell>
          <cell r="E484">
            <v>863.94</v>
          </cell>
          <cell r="F484" t="str">
            <v>September</v>
          </cell>
          <cell r="G484" t="str">
            <v>Wholesale Market</v>
          </cell>
          <cell r="H484" t="str">
            <v>Above Averg</v>
          </cell>
          <cell r="I484">
            <v>920.12567567567555</v>
          </cell>
          <cell r="L484">
            <v>31965.780000000002</v>
          </cell>
          <cell r="M484">
            <v>344.470944887374</v>
          </cell>
          <cell r="N484">
            <v>-0.16310715463693345</v>
          </cell>
        </row>
        <row r="485">
          <cell r="A485">
            <v>485</v>
          </cell>
          <cell r="B485" t="str">
            <v>Cheese (Local)</v>
          </cell>
          <cell r="C485" t="str">
            <v>Dairy</v>
          </cell>
          <cell r="D485" t="str">
            <v>Quetta</v>
          </cell>
          <cell r="E485">
            <v>875.36</v>
          </cell>
          <cell r="F485" t="str">
            <v>July</v>
          </cell>
          <cell r="G485" t="str">
            <v>Online Retailer</v>
          </cell>
          <cell r="H485" t="str">
            <v>Above Averg</v>
          </cell>
          <cell r="I485">
            <v>905.6025925925926</v>
          </cell>
          <cell r="L485">
            <v>23634.720000000001</v>
          </cell>
          <cell r="M485">
            <v>344.17076072405899</v>
          </cell>
          <cell r="N485">
            <v>-8.7870894462297941E-2</v>
          </cell>
        </row>
        <row r="486">
          <cell r="A486">
            <v>486</v>
          </cell>
          <cell r="B486" t="str">
            <v>Rice (Irri)</v>
          </cell>
          <cell r="C486" t="str">
            <v>Grain</v>
          </cell>
          <cell r="D486" t="str">
            <v>Karachi</v>
          </cell>
          <cell r="E486">
            <v>132.76</v>
          </cell>
          <cell r="F486" t="str">
            <v>November</v>
          </cell>
          <cell r="G486" t="str">
            <v>Municipal Report</v>
          </cell>
          <cell r="H486" t="str">
            <v>Low Averg</v>
          </cell>
          <cell r="I486">
            <v>140.29840000000002</v>
          </cell>
          <cell r="L486">
            <v>3319</v>
          </cell>
          <cell r="M486">
            <v>343.84029005780599</v>
          </cell>
          <cell r="N486">
            <v>-2.1924132272959279E-2</v>
          </cell>
        </row>
        <row r="487">
          <cell r="A487">
            <v>487</v>
          </cell>
          <cell r="B487" t="str">
            <v>Spinach</v>
          </cell>
          <cell r="C487" t="str">
            <v>Vegetable</v>
          </cell>
          <cell r="D487" t="str">
            <v>Faisalabad</v>
          </cell>
          <cell r="E487">
            <v>55.72</v>
          </cell>
          <cell r="F487" t="str">
            <v>October</v>
          </cell>
          <cell r="G487" t="str">
            <v>Retailer Listing</v>
          </cell>
          <cell r="H487" t="str">
            <v>Low Averg</v>
          </cell>
          <cell r="I487">
            <v>62.182121212121217</v>
          </cell>
          <cell r="L487">
            <v>1838.76</v>
          </cell>
          <cell r="M487">
            <v>343.99039815979899</v>
          </cell>
          <cell r="N487">
            <v>-1.8785760436020288E-2</v>
          </cell>
        </row>
        <row r="488">
          <cell r="A488">
            <v>488</v>
          </cell>
          <cell r="B488" t="str">
            <v>Eggplant</v>
          </cell>
          <cell r="C488" t="str">
            <v>Vegetable</v>
          </cell>
          <cell r="D488" t="str">
            <v>Quetta</v>
          </cell>
          <cell r="E488">
            <v>82</v>
          </cell>
          <cell r="F488" t="str">
            <v>April</v>
          </cell>
          <cell r="G488" t="str">
            <v>Wholesale Market</v>
          </cell>
          <cell r="H488" t="str">
            <v>Low Averg</v>
          </cell>
          <cell r="I488">
            <v>81.934666666666672</v>
          </cell>
          <cell r="L488">
            <v>2460</v>
          </cell>
          <cell r="M488">
            <v>344.04068006753198</v>
          </cell>
          <cell r="N488">
            <v>1.899000238009749E-4</v>
          </cell>
        </row>
        <row r="489">
          <cell r="A489">
            <v>489</v>
          </cell>
          <cell r="B489" t="str">
            <v>Flour (Atta)</v>
          </cell>
          <cell r="C489" t="str">
            <v>Grain</v>
          </cell>
          <cell r="D489" t="str">
            <v>Sialkot</v>
          </cell>
          <cell r="E489">
            <v>126.29</v>
          </cell>
          <cell r="F489" t="str">
            <v>January</v>
          </cell>
          <cell r="G489" t="str">
            <v>Wholesale Market</v>
          </cell>
          <cell r="H489" t="str">
            <v>Low Averg</v>
          </cell>
          <cell r="I489">
            <v>113.26108695652174</v>
          </cell>
          <cell r="L489">
            <v>5809.34</v>
          </cell>
          <cell r="M489">
            <v>344.12770923302497</v>
          </cell>
          <cell r="N489">
            <v>3.7860691522099379E-2</v>
          </cell>
        </row>
        <row r="490">
          <cell r="A490">
            <v>490</v>
          </cell>
          <cell r="B490" t="str">
            <v>Tea (Loose)</v>
          </cell>
          <cell r="C490" t="str">
            <v>Beverage</v>
          </cell>
          <cell r="D490" t="str">
            <v>Islamabad</v>
          </cell>
          <cell r="E490">
            <v>907.98</v>
          </cell>
          <cell r="F490" t="str">
            <v>August</v>
          </cell>
          <cell r="G490" t="str">
            <v>Municipal Report</v>
          </cell>
          <cell r="H490" t="str">
            <v>Above Averg</v>
          </cell>
          <cell r="I490">
            <v>911.5772916666665</v>
          </cell>
          <cell r="L490">
            <v>43583.040000000001</v>
          </cell>
          <cell r="M490">
            <v>344.27003531460798</v>
          </cell>
          <cell r="N490">
            <v>-1.0449040862296154E-2</v>
          </cell>
        </row>
        <row r="491">
          <cell r="A491">
            <v>491</v>
          </cell>
          <cell r="B491" t="str">
            <v>Rice (Basmati)</v>
          </cell>
          <cell r="C491" t="str">
            <v>Grain</v>
          </cell>
          <cell r="D491" t="str">
            <v>Rawalpindi</v>
          </cell>
          <cell r="E491">
            <v>330.09</v>
          </cell>
          <cell r="F491" t="str">
            <v>April</v>
          </cell>
          <cell r="G491" t="str">
            <v>Municipal Report</v>
          </cell>
          <cell r="H491" t="str">
            <v>Low Averg</v>
          </cell>
          <cell r="I491">
            <v>309.01727272727271</v>
          </cell>
          <cell r="L491">
            <v>7261.98</v>
          </cell>
          <cell r="M491">
            <v>343.85785608000202</v>
          </cell>
          <cell r="N491">
            <v>6.1283250913495138E-2</v>
          </cell>
        </row>
        <row r="492">
          <cell r="A492">
            <v>492</v>
          </cell>
          <cell r="B492" t="str">
            <v>Chicken Breast</v>
          </cell>
          <cell r="C492" t="str">
            <v>Meat</v>
          </cell>
          <cell r="D492" t="str">
            <v>Quetta</v>
          </cell>
          <cell r="E492">
            <v>653.88</v>
          </cell>
          <cell r="F492" t="str">
            <v>February</v>
          </cell>
          <cell r="G492" t="str">
            <v>Retailer Listing</v>
          </cell>
          <cell r="H492" t="str">
            <v>Above Averg</v>
          </cell>
          <cell r="I492">
            <v>673.04079999999988</v>
          </cell>
          <cell r="L492">
            <v>16347</v>
          </cell>
          <cell r="M492">
            <v>344.13669224445198</v>
          </cell>
          <cell r="N492">
            <v>-5.5677875773819878E-2</v>
          </cell>
        </row>
        <row r="493">
          <cell r="A493">
            <v>493</v>
          </cell>
          <cell r="B493" t="str">
            <v>Lentils (Moong)</v>
          </cell>
          <cell r="C493" t="str">
            <v>Pulses</v>
          </cell>
          <cell r="D493" t="str">
            <v>Hyderabad</v>
          </cell>
          <cell r="E493">
            <v>330.8</v>
          </cell>
          <cell r="F493" t="str">
            <v>May</v>
          </cell>
          <cell r="G493" t="str">
            <v>Online Retailer</v>
          </cell>
          <cell r="H493" t="str">
            <v>Low Averg</v>
          </cell>
          <cell r="I493">
            <v>304.90820512820511</v>
          </cell>
          <cell r="L493">
            <v>12901.2</v>
          </cell>
          <cell r="M493">
            <v>344.22359877513202</v>
          </cell>
          <cell r="N493">
            <v>7.5217954155168215E-2</v>
          </cell>
        </row>
        <row r="494">
          <cell r="A494">
            <v>494</v>
          </cell>
          <cell r="B494" t="str">
            <v>Lentils (Masoor)</v>
          </cell>
          <cell r="C494" t="str">
            <v>Pulses</v>
          </cell>
          <cell r="D494" t="str">
            <v>Islamabad</v>
          </cell>
          <cell r="E494">
            <v>234.02</v>
          </cell>
          <cell r="F494" t="str">
            <v>January</v>
          </cell>
          <cell r="G494" t="str">
            <v>Retailer Listing</v>
          </cell>
          <cell r="H494" t="str">
            <v>Low Averg</v>
          </cell>
          <cell r="I494">
            <v>249.29749999999999</v>
          </cell>
          <cell r="L494">
            <v>7488.64</v>
          </cell>
          <cell r="M494">
            <v>344.50385595988598</v>
          </cell>
          <cell r="N494">
            <v>-4.4346383170175273E-2</v>
          </cell>
        </row>
        <row r="495">
          <cell r="A495">
            <v>495</v>
          </cell>
          <cell r="B495" t="str">
            <v>Rice (Irri)</v>
          </cell>
          <cell r="C495" t="str">
            <v>Grain</v>
          </cell>
          <cell r="D495" t="str">
            <v>Faisalabad</v>
          </cell>
          <cell r="E495">
            <v>126.55</v>
          </cell>
          <cell r="F495" t="str">
            <v>October</v>
          </cell>
          <cell r="G495" t="str">
            <v>Retailer Listing</v>
          </cell>
          <cell r="H495" t="str">
            <v>Low Averg</v>
          </cell>
          <cell r="I495">
            <v>140.29840000000002</v>
          </cell>
          <cell r="L495">
            <v>3163.75</v>
          </cell>
          <cell r="M495">
            <v>344.74543524097902</v>
          </cell>
          <cell r="N495">
            <v>-3.987986089036917E-2</v>
          </cell>
        </row>
        <row r="496">
          <cell r="A496">
            <v>496</v>
          </cell>
          <cell r="B496" t="str">
            <v>Beef (Local)</v>
          </cell>
          <cell r="C496" t="str">
            <v>Meat</v>
          </cell>
          <cell r="D496" t="str">
            <v>Lahore</v>
          </cell>
          <cell r="E496">
            <v>1009.2</v>
          </cell>
          <cell r="F496" t="str">
            <v>December</v>
          </cell>
          <cell r="G496" t="str">
            <v>Municipal Report</v>
          </cell>
          <cell r="H496" t="str">
            <v>Above Averg</v>
          </cell>
          <cell r="I496">
            <v>920.12567567567555</v>
          </cell>
          <cell r="L496">
            <v>37340.400000000001</v>
          </cell>
          <cell r="M496">
            <v>344.890948676763</v>
          </cell>
          <cell r="N496">
            <v>0.25826808347993585</v>
          </cell>
        </row>
        <row r="497">
          <cell r="A497">
            <v>497</v>
          </cell>
          <cell r="B497" t="str">
            <v>Potato</v>
          </cell>
          <cell r="C497" t="str">
            <v>Vegetable</v>
          </cell>
          <cell r="D497" t="str">
            <v>Islamabad</v>
          </cell>
          <cell r="E497">
            <v>62.14</v>
          </cell>
          <cell r="F497" t="str">
            <v>August</v>
          </cell>
          <cell r="G497" t="str">
            <v>Municipal Report</v>
          </cell>
          <cell r="H497" t="str">
            <v>Low Averg</v>
          </cell>
          <cell r="I497">
            <v>70.278611111111118</v>
          </cell>
          <cell r="L497">
            <v>2237.04</v>
          </cell>
          <cell r="M497">
            <v>344.18686660511298</v>
          </cell>
          <cell r="N497">
            <v>-2.3645908373513217E-2</v>
          </cell>
        </row>
        <row r="498">
          <cell r="A498">
            <v>498</v>
          </cell>
          <cell r="B498" t="str">
            <v>Ghee</v>
          </cell>
          <cell r="C498" t="str">
            <v>Oil</v>
          </cell>
          <cell r="D498" t="str">
            <v>Karachi</v>
          </cell>
          <cell r="E498">
            <v>1073.9000000000001</v>
          </cell>
          <cell r="F498" t="str">
            <v>November</v>
          </cell>
          <cell r="G498" t="str">
            <v>Online Retailer</v>
          </cell>
          <cell r="H498" t="str">
            <v>Above Averg</v>
          </cell>
          <cell r="I498">
            <v>1024.1451428571424</v>
          </cell>
          <cell r="L498">
            <v>37586.5</v>
          </cell>
          <cell r="M498">
            <v>344.248270524259</v>
          </cell>
          <cell r="N498">
            <v>0.14453190154618786</v>
          </cell>
        </row>
        <row r="499">
          <cell r="A499">
            <v>499</v>
          </cell>
          <cell r="B499" t="str">
            <v>Oranges</v>
          </cell>
          <cell r="C499" t="str">
            <v>Fruit</v>
          </cell>
          <cell r="D499" t="str">
            <v>Lahore</v>
          </cell>
          <cell r="E499">
            <v>153.72999999999999</v>
          </cell>
          <cell r="F499" t="str">
            <v>January</v>
          </cell>
          <cell r="G499" t="str">
            <v>Online Retailer</v>
          </cell>
          <cell r="H499" t="str">
            <v>Low Averg</v>
          </cell>
          <cell r="I499">
            <v>151.26457142857143</v>
          </cell>
          <cell r="L499">
            <v>5380.5499999999993</v>
          </cell>
          <cell r="M499">
            <v>343.32637269091299</v>
          </cell>
          <cell r="N499">
            <v>7.1810055024468401E-3</v>
          </cell>
        </row>
        <row r="500">
          <cell r="A500">
            <v>500</v>
          </cell>
          <cell r="B500" t="str">
            <v>Cheese (Local)</v>
          </cell>
          <cell r="C500" t="str">
            <v>Dairy</v>
          </cell>
          <cell r="D500" t="str">
            <v>Islamabad</v>
          </cell>
          <cell r="E500">
            <v>814.18</v>
          </cell>
          <cell r="F500" t="str">
            <v>October</v>
          </cell>
          <cell r="G500" t="str">
            <v>Online Retailer</v>
          </cell>
          <cell r="H500" t="str">
            <v>Above Averg</v>
          </cell>
          <cell r="I500">
            <v>905.6025925925926</v>
          </cell>
          <cell r="L500">
            <v>21982.859999999997</v>
          </cell>
          <cell r="M500">
            <v>343.50244829770202</v>
          </cell>
          <cell r="N500">
            <v>-0.26614829980297483</v>
          </cell>
        </row>
        <row r="501">
          <cell r="A501">
            <v>501</v>
          </cell>
          <cell r="B501" t="str">
            <v>Cooking Oil (Sunflower)</v>
          </cell>
          <cell r="C501" t="str">
            <v>Oil</v>
          </cell>
          <cell r="D501" t="str">
            <v>Sialkot</v>
          </cell>
          <cell r="E501">
            <v>358.87</v>
          </cell>
          <cell r="F501" t="str">
            <v>August</v>
          </cell>
          <cell r="G501" t="str">
            <v>Retailer Listing</v>
          </cell>
          <cell r="H501" t="str">
            <v>Low Averg</v>
          </cell>
          <cell r="I501">
            <v>368.73933333333326</v>
          </cell>
          <cell r="L501">
            <v>10766.1</v>
          </cell>
          <cell r="M501">
            <v>343.30160057449598</v>
          </cell>
          <cell r="N501">
            <v>-2.8748288143188038E-2</v>
          </cell>
        </row>
        <row r="502">
          <cell r="A502">
            <v>502</v>
          </cell>
          <cell r="B502" t="str">
            <v>Apple</v>
          </cell>
          <cell r="C502" t="str">
            <v>Fruit</v>
          </cell>
          <cell r="D502" t="str">
            <v>Sialkot</v>
          </cell>
          <cell r="E502">
            <v>216.4</v>
          </cell>
          <cell r="F502" t="str">
            <v>March</v>
          </cell>
          <cell r="G502" t="str">
            <v>Wholesale Market</v>
          </cell>
          <cell r="H502" t="str">
            <v>Low Averg</v>
          </cell>
          <cell r="I502">
            <v>206.14838709677423</v>
          </cell>
          <cell r="L502">
            <v>6708.4000000000005</v>
          </cell>
          <cell r="M502">
            <v>343.58792831890401</v>
          </cell>
          <cell r="N502">
            <v>2.9836941458870628E-2</v>
          </cell>
        </row>
        <row r="503">
          <cell r="A503">
            <v>503</v>
          </cell>
          <cell r="B503" t="str">
            <v>Lentils (Moong)</v>
          </cell>
          <cell r="C503" t="str">
            <v>Pulses</v>
          </cell>
          <cell r="D503" t="str">
            <v>Lahore</v>
          </cell>
          <cell r="E503">
            <v>281.49</v>
          </cell>
          <cell r="F503" t="str">
            <v>February</v>
          </cell>
          <cell r="G503" t="str">
            <v>Retailer Listing</v>
          </cell>
          <cell r="H503" t="str">
            <v>Low Averg</v>
          </cell>
          <cell r="I503">
            <v>304.90820512820511</v>
          </cell>
          <cell r="L503">
            <v>10978.11</v>
          </cell>
          <cell r="M503">
            <v>343.82075466994701</v>
          </cell>
          <cell r="N503">
            <v>-6.8111668100681019E-2</v>
          </cell>
        </row>
        <row r="504">
          <cell r="A504">
            <v>504</v>
          </cell>
          <cell r="B504" t="str">
            <v>Banana</v>
          </cell>
          <cell r="C504" t="str">
            <v>Fruit</v>
          </cell>
          <cell r="D504" t="str">
            <v>Faisalabad</v>
          </cell>
          <cell r="E504">
            <v>119.67</v>
          </cell>
          <cell r="F504" t="str">
            <v>September</v>
          </cell>
          <cell r="G504" t="str">
            <v>Local Market Survey</v>
          </cell>
          <cell r="H504" t="str">
            <v>Low Averg</v>
          </cell>
          <cell r="I504">
            <v>121.60903225806452</v>
          </cell>
          <cell r="L504">
            <v>3709.77</v>
          </cell>
          <cell r="M504">
            <v>344.09117663024</v>
          </cell>
          <cell r="N504">
            <v>-5.6352280725529809E-3</v>
          </cell>
        </row>
        <row r="505">
          <cell r="A505">
            <v>505</v>
          </cell>
          <cell r="B505" t="str">
            <v>Apple</v>
          </cell>
          <cell r="C505" t="str">
            <v>Fruit</v>
          </cell>
          <cell r="D505" t="str">
            <v>Islamabad</v>
          </cell>
          <cell r="E505">
            <v>183.59</v>
          </cell>
          <cell r="F505" t="str">
            <v>October</v>
          </cell>
          <cell r="G505" t="str">
            <v>Local Market Survey</v>
          </cell>
          <cell r="H505" t="str">
            <v>Low Averg</v>
          </cell>
          <cell r="I505">
            <v>206.14838709677423</v>
          </cell>
          <cell r="L505">
            <v>5691.29</v>
          </cell>
          <cell r="M505">
            <v>344.23145030901998</v>
          </cell>
          <cell r="N505">
            <v>-6.553261497903036E-2</v>
          </cell>
        </row>
        <row r="506">
          <cell r="A506">
            <v>506</v>
          </cell>
          <cell r="B506" t="str">
            <v>Oranges</v>
          </cell>
          <cell r="C506" t="str">
            <v>Fruit</v>
          </cell>
          <cell r="D506" t="str">
            <v>Lahore</v>
          </cell>
          <cell r="E506">
            <v>163.75</v>
          </cell>
          <cell r="F506" t="str">
            <v>December</v>
          </cell>
          <cell r="G506" t="str">
            <v>Municipal Report</v>
          </cell>
          <cell r="H506" t="str">
            <v>Low Averg</v>
          </cell>
          <cell r="I506">
            <v>151.26457142857143</v>
          </cell>
          <cell r="L506">
            <v>5731.25</v>
          </cell>
          <cell r="M506">
            <v>344.43879433391101</v>
          </cell>
          <cell r="N506">
            <v>3.6248613038996881E-2</v>
          </cell>
        </row>
        <row r="507">
          <cell r="A507">
            <v>507</v>
          </cell>
          <cell r="B507" t="str">
            <v>Tea (Loose)</v>
          </cell>
          <cell r="C507" t="str">
            <v>Beverage</v>
          </cell>
          <cell r="D507" t="str">
            <v>Hyderabad</v>
          </cell>
          <cell r="E507">
            <v>1057.54</v>
          </cell>
          <cell r="F507" t="str">
            <v>March</v>
          </cell>
          <cell r="G507" t="str">
            <v>Online Retailer</v>
          </cell>
          <cell r="H507" t="str">
            <v>Above Averg</v>
          </cell>
          <cell r="I507">
            <v>911.5772916666665</v>
          </cell>
          <cell r="L507">
            <v>50761.919999999998</v>
          </cell>
          <cell r="M507">
            <v>344.62768054333702</v>
          </cell>
          <cell r="N507">
            <v>0.42353738998332902</v>
          </cell>
        </row>
        <row r="508">
          <cell r="A508">
            <v>508</v>
          </cell>
          <cell r="B508" t="str">
            <v>Apple</v>
          </cell>
          <cell r="C508" t="str">
            <v>Fruit</v>
          </cell>
          <cell r="D508" t="str">
            <v>Multan</v>
          </cell>
          <cell r="E508">
            <v>219.63</v>
          </cell>
          <cell r="F508" t="str">
            <v>January</v>
          </cell>
          <cell r="G508" t="str">
            <v>Retailer Listing</v>
          </cell>
          <cell r="H508" t="str">
            <v>Low Averg</v>
          </cell>
          <cell r="I508">
            <v>206.14838709677423</v>
          </cell>
          <cell r="L508">
            <v>6808.53</v>
          </cell>
          <cell r="M508">
            <v>343.74922639985402</v>
          </cell>
          <cell r="N508">
            <v>3.9219325798696525E-2</v>
          </cell>
        </row>
        <row r="509">
          <cell r="A509">
            <v>509</v>
          </cell>
          <cell r="B509" t="str">
            <v>Flour (Atta)</v>
          </cell>
          <cell r="C509" t="str">
            <v>Grain</v>
          </cell>
          <cell r="D509" t="str">
            <v>Rawalpindi</v>
          </cell>
          <cell r="E509">
            <v>115.69</v>
          </cell>
          <cell r="F509" t="str">
            <v>August</v>
          </cell>
          <cell r="G509" t="str">
            <v>Local Market Survey</v>
          </cell>
          <cell r="H509" t="str">
            <v>Low Averg</v>
          </cell>
          <cell r="I509">
            <v>113.26108695652174</v>
          </cell>
          <cell r="L509">
            <v>5321.74</v>
          </cell>
          <cell r="M509">
            <v>343.98671155208098</v>
          </cell>
          <cell r="N509">
            <v>7.0610664944553052E-3</v>
          </cell>
        </row>
        <row r="510">
          <cell r="A510">
            <v>510</v>
          </cell>
          <cell r="B510" t="str">
            <v>Lentils (Moong)</v>
          </cell>
          <cell r="C510" t="str">
            <v>Pulses</v>
          </cell>
          <cell r="D510" t="str">
            <v>Karachi</v>
          </cell>
          <cell r="E510">
            <v>276.66000000000003</v>
          </cell>
          <cell r="F510" t="str">
            <v>February</v>
          </cell>
          <cell r="G510" t="str">
            <v>Online Retailer</v>
          </cell>
          <cell r="H510" t="str">
            <v>Low Averg</v>
          </cell>
          <cell r="I510">
            <v>304.90820512820511</v>
          </cell>
          <cell r="L510">
            <v>10789.740000000002</v>
          </cell>
          <cell r="M510">
            <v>344.12298515923402</v>
          </cell>
          <cell r="N510">
            <v>-8.2087527850352573E-2</v>
          </cell>
        </row>
        <row r="511">
          <cell r="A511">
            <v>511</v>
          </cell>
          <cell r="B511" t="str">
            <v>Grapes</v>
          </cell>
          <cell r="C511" t="str">
            <v>Fruit</v>
          </cell>
          <cell r="D511" t="str">
            <v>Quetta</v>
          </cell>
          <cell r="E511">
            <v>247.9</v>
          </cell>
          <cell r="F511" t="str">
            <v>December</v>
          </cell>
          <cell r="G511" t="str">
            <v>Online Retailer</v>
          </cell>
          <cell r="H511" t="str">
            <v>Low Averg</v>
          </cell>
          <cell r="I511">
            <v>226.566129032258</v>
          </cell>
          <cell r="L511">
            <v>7684.9000000000005</v>
          </cell>
          <cell r="M511">
            <v>344.39450126732601</v>
          </cell>
          <cell r="N511">
            <v>6.1946026691007523E-2</v>
          </cell>
        </row>
        <row r="512">
          <cell r="A512">
            <v>512</v>
          </cell>
          <cell r="B512" t="str">
            <v>Onion</v>
          </cell>
          <cell r="C512" t="str">
            <v>Vegetable</v>
          </cell>
          <cell r="D512" t="str">
            <v>Islamabad</v>
          </cell>
          <cell r="E512">
            <v>87.75</v>
          </cell>
          <cell r="F512" t="str">
            <v>June</v>
          </cell>
          <cell r="G512" t="str">
            <v>Online Retailer</v>
          </cell>
          <cell r="H512" t="str">
            <v>Low Averg</v>
          </cell>
          <cell r="I512">
            <v>90.269599999999997</v>
          </cell>
          <cell r="L512">
            <v>2193.75</v>
          </cell>
          <cell r="M512">
            <v>344.65181409387799</v>
          </cell>
          <cell r="N512">
            <v>-7.3105664817818012E-3</v>
          </cell>
        </row>
        <row r="513">
          <cell r="A513">
            <v>513</v>
          </cell>
          <cell r="B513" t="str">
            <v>Flour (Atta)</v>
          </cell>
          <cell r="C513" t="str">
            <v>Grain</v>
          </cell>
          <cell r="D513" t="str">
            <v>Hyderabad</v>
          </cell>
          <cell r="E513">
            <v>126.33</v>
          </cell>
          <cell r="F513" t="str">
            <v>May</v>
          </cell>
          <cell r="G513" t="str">
            <v>Municipal Report</v>
          </cell>
          <cell r="H513" t="str">
            <v>Low Averg</v>
          </cell>
          <cell r="I513">
            <v>113.26108695652174</v>
          </cell>
          <cell r="L513">
            <v>5811.18</v>
          </cell>
          <cell r="M513">
            <v>344.75204958448501</v>
          </cell>
          <cell r="N513">
            <v>3.7908151841967774E-2</v>
          </cell>
        </row>
        <row r="514">
          <cell r="A514">
            <v>514</v>
          </cell>
          <cell r="B514" t="str">
            <v>Carrot</v>
          </cell>
          <cell r="C514" t="str">
            <v>Vegetable</v>
          </cell>
          <cell r="D514" t="str">
            <v>Karachi</v>
          </cell>
          <cell r="E514">
            <v>151.63999999999999</v>
          </cell>
          <cell r="F514" t="str">
            <v>December</v>
          </cell>
          <cell r="G514" t="str">
            <v>Retailer Listing</v>
          </cell>
          <cell r="H514" t="str">
            <v>Low Averg</v>
          </cell>
          <cell r="I514">
            <v>141.74161290322584</v>
          </cell>
          <cell r="L514">
            <v>4700.8399999999992</v>
          </cell>
          <cell r="M514">
            <v>344.901670197123</v>
          </cell>
          <cell r="N514">
            <v>2.8699156751305032E-2</v>
          </cell>
        </row>
        <row r="515">
          <cell r="A515">
            <v>515</v>
          </cell>
          <cell r="B515" t="str">
            <v>Beef (Local)</v>
          </cell>
          <cell r="C515" t="str">
            <v>Meat</v>
          </cell>
          <cell r="D515" t="str">
            <v>Peshawar</v>
          </cell>
          <cell r="E515">
            <v>931.78</v>
          </cell>
          <cell r="F515" t="str">
            <v>January</v>
          </cell>
          <cell r="G515" t="str">
            <v>Retailer Listing</v>
          </cell>
          <cell r="H515" t="str">
            <v>Above Averg</v>
          </cell>
          <cell r="I515">
            <v>920.12567567567555</v>
          </cell>
          <cell r="L515">
            <v>34475.86</v>
          </cell>
          <cell r="M515">
            <v>345.07995371871499</v>
          </cell>
          <cell r="N515">
            <v>3.3772823366680436E-2</v>
          </cell>
        </row>
        <row r="516">
          <cell r="A516">
            <v>516</v>
          </cell>
          <cell r="B516" t="str">
            <v>Salt</v>
          </cell>
          <cell r="C516" t="str">
            <v>Condiment</v>
          </cell>
          <cell r="D516" t="str">
            <v>Multan</v>
          </cell>
          <cell r="E516">
            <v>45.2</v>
          </cell>
          <cell r="F516" t="str">
            <v>February</v>
          </cell>
          <cell r="G516" t="str">
            <v>Municipal Report</v>
          </cell>
          <cell r="H516" t="str">
            <v>Low Averg</v>
          </cell>
          <cell r="I516">
            <v>40.881379310344826</v>
          </cell>
          <cell r="L516">
            <v>1310.8000000000002</v>
          </cell>
          <cell r="M516">
            <v>344.58685112777903</v>
          </cell>
          <cell r="N516">
            <v>1.253274951009014E-2</v>
          </cell>
        </row>
        <row r="517">
          <cell r="A517">
            <v>517</v>
          </cell>
          <cell r="B517" t="str">
            <v>Yogurt</v>
          </cell>
          <cell r="C517" t="str">
            <v>Dairy</v>
          </cell>
          <cell r="D517" t="str">
            <v>Karachi</v>
          </cell>
          <cell r="E517">
            <v>203.56</v>
          </cell>
          <cell r="F517" t="str">
            <v>April</v>
          </cell>
          <cell r="G517" t="str">
            <v>Retailer Listing</v>
          </cell>
          <cell r="H517" t="str">
            <v>Low Averg</v>
          </cell>
          <cell r="I517">
            <v>226.49633333333335</v>
          </cell>
          <cell r="L517">
            <v>6106.8</v>
          </cell>
          <cell r="M517">
            <v>344.62355755773302</v>
          </cell>
          <cell r="N517">
            <v>-6.6554745983930436E-2</v>
          </cell>
        </row>
        <row r="518">
          <cell r="A518">
            <v>518</v>
          </cell>
          <cell r="B518" t="str">
            <v>Eggplant</v>
          </cell>
          <cell r="C518" t="str">
            <v>Vegetable</v>
          </cell>
          <cell r="D518" t="str">
            <v>Hyderabad</v>
          </cell>
          <cell r="E518">
            <v>77.17</v>
          </cell>
          <cell r="F518" t="str">
            <v>February</v>
          </cell>
          <cell r="G518" t="str">
            <v>Online Retailer</v>
          </cell>
          <cell r="H518" t="str">
            <v>Low Averg</v>
          </cell>
          <cell r="I518">
            <v>81.934666666666672</v>
          </cell>
          <cell r="L518">
            <v>2315.1</v>
          </cell>
          <cell r="M518">
            <v>344.851705596535</v>
          </cell>
          <cell r="N518">
            <v>-1.3816566916566658E-2</v>
          </cell>
        </row>
        <row r="519">
          <cell r="A519">
            <v>519</v>
          </cell>
          <cell r="B519" t="str">
            <v>Ghee</v>
          </cell>
          <cell r="C519" t="str">
            <v>Oil</v>
          </cell>
          <cell r="D519" t="str">
            <v>Islamabad</v>
          </cell>
          <cell r="E519">
            <v>1077.05</v>
          </cell>
          <cell r="F519" t="str">
            <v>September</v>
          </cell>
          <cell r="G519" t="str">
            <v>Wholesale Market</v>
          </cell>
          <cell r="H519" t="str">
            <v>Above Averg</v>
          </cell>
          <cell r="I519">
            <v>1024.1451428571424</v>
          </cell>
          <cell r="L519">
            <v>37696.75</v>
          </cell>
          <cell r="M519">
            <v>344.93660228396601</v>
          </cell>
          <cell r="N519">
            <v>0.15337559653731397</v>
          </cell>
        </row>
        <row r="520">
          <cell r="A520">
            <v>520</v>
          </cell>
          <cell r="B520" t="str">
            <v>Lentils (Masoor)</v>
          </cell>
          <cell r="C520" t="str">
            <v>Pulses</v>
          </cell>
          <cell r="D520" t="str">
            <v>Multan</v>
          </cell>
          <cell r="E520">
            <v>286.48</v>
          </cell>
          <cell r="F520" t="str">
            <v>October</v>
          </cell>
          <cell r="G520" t="str">
            <v>Local Market Survey</v>
          </cell>
          <cell r="H520" t="str">
            <v>Low Averg</v>
          </cell>
          <cell r="I520">
            <v>249.29749999999999</v>
          </cell>
          <cell r="L520">
            <v>9167.36</v>
          </cell>
          <cell r="M520">
            <v>343.97809893916298</v>
          </cell>
          <cell r="N520">
            <v>0.1080955447880891</v>
          </cell>
        </row>
        <row r="521">
          <cell r="A521">
            <v>521</v>
          </cell>
          <cell r="B521" t="str">
            <v>Chicken Breast</v>
          </cell>
          <cell r="C521" t="str">
            <v>Meat</v>
          </cell>
          <cell r="D521" t="str">
            <v>Sialkot</v>
          </cell>
          <cell r="E521">
            <v>777.87</v>
          </cell>
          <cell r="F521" t="str">
            <v>October</v>
          </cell>
          <cell r="G521" t="str">
            <v>Online Retailer</v>
          </cell>
          <cell r="H521" t="str">
            <v>Above Averg</v>
          </cell>
          <cell r="I521">
            <v>673.04079999999988</v>
          </cell>
          <cell r="L521">
            <v>19446.75</v>
          </cell>
          <cell r="M521">
            <v>344.258048078287</v>
          </cell>
          <cell r="N521">
            <v>0.30450762323546648</v>
          </cell>
        </row>
        <row r="522">
          <cell r="A522">
            <v>522</v>
          </cell>
          <cell r="B522" t="str">
            <v>Tea (Loose)</v>
          </cell>
          <cell r="C522" t="str">
            <v>Beverage</v>
          </cell>
          <cell r="D522" t="str">
            <v>Islamabad</v>
          </cell>
          <cell r="E522">
            <v>929.79</v>
          </cell>
          <cell r="F522" t="str">
            <v>June</v>
          </cell>
          <cell r="G522" t="str">
            <v>Online Retailer</v>
          </cell>
          <cell r="H522" t="str">
            <v>Above Averg</v>
          </cell>
          <cell r="I522">
            <v>911.5772916666665</v>
          </cell>
          <cell r="L522">
            <v>44629.919999999998</v>
          </cell>
          <cell r="M522">
            <v>344.13238836539102</v>
          </cell>
          <cell r="N522">
            <v>5.2923551950000348E-2</v>
          </cell>
        </row>
        <row r="523">
          <cell r="A523">
            <v>523</v>
          </cell>
          <cell r="B523" t="str">
            <v>Guava</v>
          </cell>
          <cell r="C523" t="str">
            <v>Fruit</v>
          </cell>
          <cell r="D523" t="str">
            <v>Islamabad</v>
          </cell>
          <cell r="E523">
            <v>115.21</v>
          </cell>
          <cell r="F523" t="str">
            <v>February</v>
          </cell>
          <cell r="G523" t="str">
            <v>Wholesale Market</v>
          </cell>
          <cell r="H523" t="str">
            <v>Low Averg</v>
          </cell>
          <cell r="I523">
            <v>132.90272727272728</v>
          </cell>
          <cell r="L523">
            <v>2534.62</v>
          </cell>
          <cell r="M523">
            <v>343.631905361186</v>
          </cell>
          <cell r="N523">
            <v>-5.1487440475385254E-2</v>
          </cell>
        </row>
        <row r="524">
          <cell r="A524">
            <v>524</v>
          </cell>
          <cell r="B524" t="str">
            <v>Tomato</v>
          </cell>
          <cell r="C524" t="str">
            <v>Vegetable</v>
          </cell>
          <cell r="D524" t="str">
            <v>Islamabad</v>
          </cell>
          <cell r="E524">
            <v>111.14</v>
          </cell>
          <cell r="F524" t="str">
            <v>April</v>
          </cell>
          <cell r="G524" t="str">
            <v>Wholesale Market</v>
          </cell>
          <cell r="H524" t="str">
            <v>Low Averg</v>
          </cell>
          <cell r="I524">
            <v>123.43305555555558</v>
          </cell>
          <cell r="L524">
            <v>4001.04</v>
          </cell>
          <cell r="M524">
            <v>343.77085179069297</v>
          </cell>
          <cell r="N524">
            <v>-3.5759447002331329E-2</v>
          </cell>
        </row>
        <row r="525">
          <cell r="A525">
            <v>525</v>
          </cell>
          <cell r="B525" t="str">
            <v>Grapes</v>
          </cell>
          <cell r="C525" t="str">
            <v>Fruit</v>
          </cell>
          <cell r="D525" t="str">
            <v>Karachi</v>
          </cell>
          <cell r="E525">
            <v>199.57</v>
          </cell>
          <cell r="F525" t="str">
            <v>February</v>
          </cell>
          <cell r="G525" t="str">
            <v>Municipal Report</v>
          </cell>
          <cell r="H525" t="str">
            <v>Low Averg</v>
          </cell>
          <cell r="I525">
            <v>226.566129032258</v>
          </cell>
          <cell r="L525">
            <v>6186.67</v>
          </cell>
          <cell r="M525">
            <v>343.90446209813399</v>
          </cell>
          <cell r="N525">
            <v>-7.8498920507040701E-2</v>
          </cell>
        </row>
        <row r="526">
          <cell r="A526">
            <v>526</v>
          </cell>
          <cell r="B526" t="str">
            <v>Tea (Loose)</v>
          </cell>
          <cell r="C526" t="str">
            <v>Beverage</v>
          </cell>
          <cell r="D526" t="str">
            <v>Faisalabad</v>
          </cell>
          <cell r="E526">
            <v>991.62</v>
          </cell>
          <cell r="F526" t="str">
            <v>January</v>
          </cell>
          <cell r="G526" t="str">
            <v>Wholesale Market</v>
          </cell>
          <cell r="H526" t="str">
            <v>Above Averg</v>
          </cell>
          <cell r="I526">
            <v>911.5772916666665</v>
          </cell>
          <cell r="L526">
            <v>47597.760000000002</v>
          </cell>
          <cell r="M526">
            <v>344.13258868358798</v>
          </cell>
          <cell r="N526">
            <v>0.23259264296799456</v>
          </cell>
        </row>
        <row r="527">
          <cell r="A527">
            <v>527</v>
          </cell>
          <cell r="B527" t="str">
            <v>Wheat</v>
          </cell>
          <cell r="C527" t="str">
            <v>Grain</v>
          </cell>
          <cell r="D527" t="str">
            <v>Rawalpindi</v>
          </cell>
          <cell r="E527">
            <v>127.83</v>
          </cell>
          <cell r="F527" t="str">
            <v>May</v>
          </cell>
          <cell r="G527" t="str">
            <v>Wholesale Market</v>
          </cell>
          <cell r="H527" t="str">
            <v>Low Averg</v>
          </cell>
          <cell r="I527">
            <v>120.53625</v>
          </cell>
          <cell r="L527">
            <v>3067.92</v>
          </cell>
          <cell r="M527">
            <v>343.44271050298403</v>
          </cell>
          <cell r="N527">
            <v>2.1237166423820869E-2</v>
          </cell>
        </row>
        <row r="528">
          <cell r="A528">
            <v>528</v>
          </cell>
          <cell r="B528" t="str">
            <v>Chicken Breast</v>
          </cell>
          <cell r="C528" t="str">
            <v>Meat</v>
          </cell>
          <cell r="D528" t="str">
            <v>Karachi</v>
          </cell>
          <cell r="E528">
            <v>569.76</v>
          </cell>
          <cell r="F528" t="str">
            <v>August</v>
          </cell>
          <cell r="G528" t="str">
            <v>Local Market Survey</v>
          </cell>
          <cell r="H528" t="str">
            <v>Above Averg</v>
          </cell>
          <cell r="I528">
            <v>673.04079999999988</v>
          </cell>
          <cell r="L528">
            <v>14244</v>
          </cell>
          <cell r="M528">
            <v>343.597968890826</v>
          </cell>
          <cell r="N528">
            <v>-0.30058617730891207</v>
          </cell>
        </row>
        <row r="529">
          <cell r="A529">
            <v>529</v>
          </cell>
          <cell r="B529" t="str">
            <v>Yogurt</v>
          </cell>
          <cell r="C529" t="str">
            <v>Dairy</v>
          </cell>
          <cell r="D529" t="str">
            <v>Rawalpindi</v>
          </cell>
          <cell r="E529">
            <v>208.48</v>
          </cell>
          <cell r="F529" t="str">
            <v>September</v>
          </cell>
          <cell r="G529" t="str">
            <v>Wholesale Market</v>
          </cell>
          <cell r="H529" t="str">
            <v>Low Averg</v>
          </cell>
          <cell r="I529">
            <v>226.49633333333335</v>
          </cell>
          <cell r="L529">
            <v>6254.4</v>
          </cell>
          <cell r="M529">
            <v>343.792901108786</v>
          </cell>
          <cell r="N529">
            <v>-5.2404611250633344E-2</v>
          </cell>
        </row>
        <row r="530">
          <cell r="A530">
            <v>530</v>
          </cell>
          <cell r="B530" t="str">
            <v>Spices (Mixed)</v>
          </cell>
          <cell r="C530" t="str">
            <v>Condiment</v>
          </cell>
          <cell r="D530" t="str">
            <v>Karachi</v>
          </cell>
          <cell r="E530">
            <v>813.93</v>
          </cell>
          <cell r="F530" t="str">
            <v>June</v>
          </cell>
          <cell r="G530" t="str">
            <v>Retailer Listing</v>
          </cell>
          <cell r="H530" t="str">
            <v>Above Averg</v>
          </cell>
          <cell r="I530">
            <v>810.77454545454566</v>
          </cell>
          <cell r="L530">
            <v>26859.69</v>
          </cell>
          <cell r="M530">
            <v>344.03049274461102</v>
          </cell>
          <cell r="N530">
            <v>9.1720199575353427E-3</v>
          </cell>
        </row>
        <row r="531">
          <cell r="A531">
            <v>531</v>
          </cell>
          <cell r="B531" t="str">
            <v>Milk</v>
          </cell>
          <cell r="C531" t="str">
            <v>Dairy</v>
          </cell>
          <cell r="D531" t="str">
            <v>Rawalpindi</v>
          </cell>
          <cell r="E531">
            <v>187.9</v>
          </cell>
          <cell r="F531" t="str">
            <v>May</v>
          </cell>
          <cell r="G531" t="str">
            <v>Retailer Listing</v>
          </cell>
          <cell r="H531" t="str">
            <v>Low Averg</v>
          </cell>
          <cell r="I531">
            <v>206.78702702702708</v>
          </cell>
          <cell r="L531">
            <v>6952.3</v>
          </cell>
          <cell r="M531">
            <v>343.820533509195</v>
          </cell>
          <cell r="N531">
            <v>-5.4932807049820849E-2</v>
          </cell>
        </row>
        <row r="532">
          <cell r="A532">
            <v>532</v>
          </cell>
          <cell r="B532" t="str">
            <v>Potato</v>
          </cell>
          <cell r="C532" t="str">
            <v>Vegetable</v>
          </cell>
          <cell r="D532" t="str">
            <v>Quetta</v>
          </cell>
          <cell r="E532">
            <v>71.95</v>
          </cell>
          <cell r="F532" t="str">
            <v>October</v>
          </cell>
          <cell r="G532" t="str">
            <v>Wholesale Market</v>
          </cell>
          <cell r="H532" t="str">
            <v>Low Averg</v>
          </cell>
          <cell r="I532">
            <v>70.278611111111118</v>
          </cell>
          <cell r="L532">
            <v>2590.2000000000003</v>
          </cell>
          <cell r="M532">
            <v>344.04177152535601</v>
          </cell>
          <cell r="N532">
            <v>4.8580987171370337E-3</v>
          </cell>
        </row>
        <row r="533">
          <cell r="A533">
            <v>533</v>
          </cell>
          <cell r="B533" t="str">
            <v>Apple</v>
          </cell>
          <cell r="C533" t="str">
            <v>Fruit</v>
          </cell>
          <cell r="D533" t="str">
            <v>Peshawar</v>
          </cell>
          <cell r="E533">
            <v>178.62</v>
          </cell>
          <cell r="F533" t="str">
            <v>August</v>
          </cell>
          <cell r="G533" t="str">
            <v>Online Retailer</v>
          </cell>
          <cell r="H533" t="str">
            <v>Low Averg</v>
          </cell>
          <cell r="I533">
            <v>206.14838709677423</v>
          </cell>
          <cell r="L533">
            <v>5537.22</v>
          </cell>
          <cell r="M533">
            <v>344.12317310007899</v>
          </cell>
          <cell r="N533">
            <v>-7.9995737714438464E-2</v>
          </cell>
        </row>
        <row r="534">
          <cell r="A534">
            <v>534</v>
          </cell>
          <cell r="B534" t="str">
            <v>Beef (Local)</v>
          </cell>
          <cell r="C534" t="str">
            <v>Meat</v>
          </cell>
          <cell r="D534" t="str">
            <v>Karachi</v>
          </cell>
          <cell r="E534">
            <v>854.06</v>
          </cell>
          <cell r="F534" t="str">
            <v>January</v>
          </cell>
          <cell r="G534" t="str">
            <v>Retailer Listing</v>
          </cell>
          <cell r="H534" t="str">
            <v>Above Averg</v>
          </cell>
          <cell r="I534">
            <v>920.12567567567555</v>
          </cell>
          <cell r="L534">
            <v>31600.219999999998</v>
          </cell>
          <cell r="M534">
            <v>344.33605200639602</v>
          </cell>
          <cell r="N534">
            <v>-0.19186395177246338</v>
          </cell>
        </row>
        <row r="535">
          <cell r="A535">
            <v>535</v>
          </cell>
          <cell r="B535" t="str">
            <v>Onion</v>
          </cell>
          <cell r="C535" t="str">
            <v>Vegetable</v>
          </cell>
          <cell r="D535" t="str">
            <v>Sialkot</v>
          </cell>
          <cell r="E535">
            <v>91.03</v>
          </cell>
          <cell r="F535" t="str">
            <v>January</v>
          </cell>
          <cell r="G535" t="str">
            <v>Online Retailer</v>
          </cell>
          <cell r="H535" t="str">
            <v>Low Averg</v>
          </cell>
          <cell r="I535">
            <v>90.269599999999997</v>
          </cell>
          <cell r="L535">
            <v>2275.75</v>
          </cell>
          <cell r="M535">
            <v>344.02973725195898</v>
          </cell>
          <cell r="N535">
            <v>2.2102740480341261E-3</v>
          </cell>
        </row>
        <row r="536">
          <cell r="A536">
            <v>536</v>
          </cell>
          <cell r="B536" t="str">
            <v>Lentils (Masoor)</v>
          </cell>
          <cell r="C536" t="str">
            <v>Pulses</v>
          </cell>
          <cell r="D536" t="str">
            <v>Islamabad</v>
          </cell>
          <cell r="E536">
            <v>212.41</v>
          </cell>
          <cell r="F536" t="str">
            <v>August</v>
          </cell>
          <cell r="G536" t="str">
            <v>Online Retailer</v>
          </cell>
          <cell r="H536" t="str">
            <v>Low Averg</v>
          </cell>
          <cell r="I536">
            <v>249.29749999999999</v>
          </cell>
          <cell r="L536">
            <v>6797.12</v>
          </cell>
          <cell r="M536">
            <v>344.13952516981101</v>
          </cell>
          <cell r="N536">
            <v>-0.1071876297318605</v>
          </cell>
        </row>
        <row r="537">
          <cell r="A537">
            <v>537</v>
          </cell>
          <cell r="B537" t="str">
            <v>Maize</v>
          </cell>
          <cell r="C537" t="str">
            <v>Grain</v>
          </cell>
          <cell r="D537" t="str">
            <v>Quetta</v>
          </cell>
          <cell r="E537">
            <v>106.1</v>
          </cell>
          <cell r="F537" t="str">
            <v>April</v>
          </cell>
          <cell r="G537" t="str">
            <v>Online Retailer</v>
          </cell>
          <cell r="H537" t="str">
            <v>Low Averg</v>
          </cell>
          <cell r="I537">
            <v>102.25285714285715</v>
          </cell>
          <cell r="L537">
            <v>2970.7999999999997</v>
          </cell>
          <cell r="M537">
            <v>344.383370087196</v>
          </cell>
          <cell r="N537">
            <v>1.1171105202230776E-2</v>
          </cell>
        </row>
        <row r="538">
          <cell r="A538">
            <v>538</v>
          </cell>
          <cell r="B538" t="str">
            <v>Onion</v>
          </cell>
          <cell r="C538" t="str">
            <v>Vegetable</v>
          </cell>
          <cell r="D538" t="str">
            <v>Karachi</v>
          </cell>
          <cell r="E538">
            <v>91.25</v>
          </cell>
          <cell r="F538" t="str">
            <v>November</v>
          </cell>
          <cell r="G538" t="str">
            <v>Retailer Listing</v>
          </cell>
          <cell r="H538" t="str">
            <v>Low Averg</v>
          </cell>
          <cell r="I538">
            <v>90.269599999999997</v>
          </cell>
          <cell r="L538">
            <v>2281.25</v>
          </cell>
          <cell r="M538">
            <v>344.513848432207</v>
          </cell>
          <cell r="N538">
            <v>2.8457491751392541E-3</v>
          </cell>
        </row>
        <row r="539">
          <cell r="A539">
            <v>539</v>
          </cell>
          <cell r="B539" t="str">
            <v>Ghee</v>
          </cell>
          <cell r="C539" t="str">
            <v>Oil</v>
          </cell>
          <cell r="D539" t="str">
            <v>Rawalpindi</v>
          </cell>
          <cell r="E539">
            <v>1079.6500000000001</v>
          </cell>
          <cell r="F539" t="str">
            <v>May</v>
          </cell>
          <cell r="G539" t="str">
            <v>Retailer Listing</v>
          </cell>
          <cell r="H539" t="str">
            <v>Above Averg</v>
          </cell>
          <cell r="I539">
            <v>1024.1451428571424</v>
          </cell>
          <cell r="L539">
            <v>37787.75</v>
          </cell>
          <cell r="M539">
            <v>344.62350185294298</v>
          </cell>
          <cell r="N539">
            <v>0.16105940785937042</v>
          </cell>
        </row>
        <row r="540">
          <cell r="A540">
            <v>540</v>
          </cell>
          <cell r="B540" t="str">
            <v>Salt</v>
          </cell>
          <cell r="C540" t="str">
            <v>Condiment</v>
          </cell>
          <cell r="D540" t="str">
            <v>Quetta</v>
          </cell>
          <cell r="E540">
            <v>39.86</v>
          </cell>
          <cell r="F540" t="str">
            <v>November</v>
          </cell>
          <cell r="G540" t="str">
            <v>Online Retailer</v>
          </cell>
          <cell r="H540" t="str">
            <v>Low Averg</v>
          </cell>
          <cell r="I540">
            <v>40.881379310344826</v>
          </cell>
          <cell r="L540">
            <v>1155.94</v>
          </cell>
          <cell r="M540">
            <v>343.61551978008998</v>
          </cell>
          <cell r="N540">
            <v>-2.9724481333046246E-3</v>
          </cell>
        </row>
        <row r="541">
          <cell r="A541">
            <v>541</v>
          </cell>
          <cell r="B541" t="str">
            <v>Mango</v>
          </cell>
          <cell r="C541" t="str">
            <v>Fruit</v>
          </cell>
          <cell r="D541" t="str">
            <v>Sialkot</v>
          </cell>
          <cell r="E541">
            <v>292.64</v>
          </cell>
          <cell r="F541" t="str">
            <v>February</v>
          </cell>
          <cell r="G541" t="str">
            <v>Retailer Listing</v>
          </cell>
          <cell r="H541" t="str">
            <v>Low Averg</v>
          </cell>
          <cell r="I541">
            <v>257.40029411764709</v>
          </cell>
          <cell r="L541">
            <v>9949.76</v>
          </cell>
          <cell r="M541">
            <v>343.64491105699</v>
          </cell>
          <cell r="N541">
            <v>0.10254685795858839</v>
          </cell>
        </row>
        <row r="542">
          <cell r="A542">
            <v>542</v>
          </cell>
          <cell r="B542" t="str">
            <v>Rice (Basmati)</v>
          </cell>
          <cell r="C542" t="str">
            <v>Grain</v>
          </cell>
          <cell r="D542" t="str">
            <v>Quetta</v>
          </cell>
          <cell r="E542">
            <v>306.01</v>
          </cell>
          <cell r="F542" t="str">
            <v>December</v>
          </cell>
          <cell r="G542" t="str">
            <v>Wholesale Market</v>
          </cell>
          <cell r="H542" t="str">
            <v>Low Averg</v>
          </cell>
          <cell r="I542">
            <v>309.01727272727271</v>
          </cell>
          <cell r="L542">
            <v>6732.2199999999993</v>
          </cell>
          <cell r="M542">
            <v>343.93778472889397</v>
          </cell>
          <cell r="N542">
            <v>-8.7436532442725871E-3</v>
          </cell>
        </row>
        <row r="543">
          <cell r="A543">
            <v>543</v>
          </cell>
          <cell r="B543" t="str">
            <v>Sugar</v>
          </cell>
          <cell r="C543" t="str">
            <v>Grain</v>
          </cell>
          <cell r="D543" t="str">
            <v>Karachi</v>
          </cell>
          <cell r="E543">
            <v>130.66999999999999</v>
          </cell>
          <cell r="F543" t="str">
            <v>November</v>
          </cell>
          <cell r="G543" t="str">
            <v>Municipal Report</v>
          </cell>
          <cell r="H543" t="str">
            <v>Low Averg</v>
          </cell>
          <cell r="I543">
            <v>122.0377142857143</v>
          </cell>
          <cell r="L543">
            <v>4573.45</v>
          </cell>
          <cell r="M543">
            <v>344.23612689584502</v>
          </cell>
          <cell r="N543">
            <v>2.5076640828281056E-2</v>
          </cell>
        </row>
        <row r="544">
          <cell r="A544">
            <v>544</v>
          </cell>
          <cell r="B544" t="str">
            <v>Chickpeas</v>
          </cell>
          <cell r="C544" t="str">
            <v>Pulses</v>
          </cell>
          <cell r="D544" t="str">
            <v>Karachi</v>
          </cell>
          <cell r="E544">
            <v>187.98</v>
          </cell>
          <cell r="F544" t="str">
            <v>September</v>
          </cell>
          <cell r="G544" t="str">
            <v>Online Retailer</v>
          </cell>
          <cell r="H544" t="str">
            <v>Low Averg</v>
          </cell>
          <cell r="I544">
            <v>203.25225806451613</v>
          </cell>
          <cell r="L544">
            <v>5827.38</v>
          </cell>
          <cell r="M544">
            <v>344.39902550758899</v>
          </cell>
          <cell r="N544">
            <v>-4.4344661086097081E-2</v>
          </cell>
        </row>
        <row r="545">
          <cell r="A545">
            <v>545</v>
          </cell>
          <cell r="B545" t="str">
            <v>Wheat</v>
          </cell>
          <cell r="C545" t="str">
            <v>Grain</v>
          </cell>
          <cell r="D545" t="str">
            <v>Karachi</v>
          </cell>
          <cell r="E545">
            <v>119.94</v>
          </cell>
          <cell r="F545" t="str">
            <v>May</v>
          </cell>
          <cell r="G545" t="str">
            <v>Municipal Report</v>
          </cell>
          <cell r="H545" t="str">
            <v>Low Averg</v>
          </cell>
          <cell r="I545">
            <v>120.53625</v>
          </cell>
          <cell r="L545">
            <v>2878.56</v>
          </cell>
          <cell r="M545">
            <v>344.62430670146</v>
          </cell>
          <cell r="N545">
            <v>-1.7301449387216764E-3</v>
          </cell>
        </row>
        <row r="546">
          <cell r="A546">
            <v>546</v>
          </cell>
          <cell r="B546" t="str">
            <v>Milk</v>
          </cell>
          <cell r="C546" t="str">
            <v>Dairy</v>
          </cell>
          <cell r="D546" t="str">
            <v>Peshawar</v>
          </cell>
          <cell r="E546">
            <v>232.37</v>
          </cell>
          <cell r="F546" t="str">
            <v>October</v>
          </cell>
          <cell r="G546" t="str">
            <v>Municipal Report</v>
          </cell>
          <cell r="H546" t="str">
            <v>Low Averg</v>
          </cell>
          <cell r="I546">
            <v>206.78702702702708</v>
          </cell>
          <cell r="L546">
            <v>8597.69</v>
          </cell>
          <cell r="M546">
            <v>344.773754001349</v>
          </cell>
          <cell r="N546">
            <v>7.4202205579931776E-2</v>
          </cell>
        </row>
        <row r="547">
          <cell r="A547">
            <v>547</v>
          </cell>
          <cell r="B547" t="str">
            <v>Mango</v>
          </cell>
          <cell r="C547" t="str">
            <v>Fruit</v>
          </cell>
          <cell r="D547" t="str">
            <v>Hyderabad</v>
          </cell>
          <cell r="E547">
            <v>276.77</v>
          </cell>
          <cell r="F547" t="str">
            <v>December</v>
          </cell>
          <cell r="G547" t="str">
            <v>Municipal Report</v>
          </cell>
          <cell r="H547" t="str">
            <v>Low Averg</v>
          </cell>
          <cell r="I547">
            <v>257.40029411764709</v>
          </cell>
          <cell r="L547">
            <v>9410.18</v>
          </cell>
          <cell r="M547">
            <v>345.036347899502</v>
          </cell>
          <cell r="N547">
            <v>5.6138160516336855E-2</v>
          </cell>
        </row>
        <row r="548">
          <cell r="A548">
            <v>548</v>
          </cell>
          <cell r="B548" t="str">
            <v>Salt</v>
          </cell>
          <cell r="C548" t="str">
            <v>Condiment</v>
          </cell>
          <cell r="D548" t="str">
            <v>Multan</v>
          </cell>
          <cell r="E548">
            <v>40.130000000000003</v>
          </cell>
          <cell r="F548" t="str">
            <v>October</v>
          </cell>
          <cell r="G548" t="str">
            <v>Online Retailer</v>
          </cell>
          <cell r="H548" t="str">
            <v>Low Averg</v>
          </cell>
          <cell r="I548">
            <v>40.881379310344826</v>
          </cell>
          <cell r="L548">
            <v>1163.77</v>
          </cell>
          <cell r="M548">
            <v>345.32607017620001</v>
          </cell>
          <cell r="N548">
            <v>-2.1758545769841185E-3</v>
          </cell>
        </row>
        <row r="549">
          <cell r="A549">
            <v>549</v>
          </cell>
          <cell r="B549" t="str">
            <v>Lentils (Masoor)</v>
          </cell>
          <cell r="C549" t="str">
            <v>Pulses</v>
          </cell>
          <cell r="D549" t="str">
            <v>Peshawar</v>
          </cell>
          <cell r="E549">
            <v>266.14999999999998</v>
          </cell>
          <cell r="F549" t="str">
            <v>February</v>
          </cell>
          <cell r="G549" t="str">
            <v>Municipal Report</v>
          </cell>
          <cell r="H549" t="str">
            <v>Low Averg</v>
          </cell>
          <cell r="I549">
            <v>249.29749999999999</v>
          </cell>
          <cell r="L549">
            <v>8516.7999999999993</v>
          </cell>
          <cell r="M549">
            <v>345.35511175614801</v>
          </cell>
          <cell r="N549">
            <v>4.8797598258511904E-2</v>
          </cell>
        </row>
        <row r="550">
          <cell r="A550">
            <v>550</v>
          </cell>
          <cell r="B550" t="str">
            <v>Carrot</v>
          </cell>
          <cell r="C550" t="str">
            <v>Vegetable</v>
          </cell>
          <cell r="D550" t="str">
            <v>Sialkot</v>
          </cell>
          <cell r="E550">
            <v>145.16</v>
          </cell>
          <cell r="F550" t="str">
            <v>October</v>
          </cell>
          <cell r="G550" t="str">
            <v>Wholesale Market</v>
          </cell>
          <cell r="H550" t="str">
            <v>Low Averg</v>
          </cell>
          <cell r="I550">
            <v>141.74161290322584</v>
          </cell>
          <cell r="L550">
            <v>4499.96</v>
          </cell>
          <cell r="M550">
            <v>345.64035872407499</v>
          </cell>
          <cell r="N550">
            <v>9.8900114251503132E-3</v>
          </cell>
        </row>
        <row r="551">
          <cell r="A551">
            <v>551</v>
          </cell>
          <cell r="B551" t="str">
            <v>Apple</v>
          </cell>
          <cell r="C551" t="str">
            <v>Fruit</v>
          </cell>
          <cell r="D551" t="str">
            <v>Lahore</v>
          </cell>
          <cell r="E551">
            <v>214.31</v>
          </cell>
          <cell r="F551" t="str">
            <v>March</v>
          </cell>
          <cell r="G551" t="str">
            <v>Online Retailer</v>
          </cell>
          <cell r="H551" t="str">
            <v>Low Averg</v>
          </cell>
          <cell r="I551">
            <v>206.14838709677423</v>
          </cell>
          <cell r="L551">
            <v>6643.61</v>
          </cell>
          <cell r="M551">
            <v>345.821895827947</v>
          </cell>
          <cell r="N551">
            <v>2.3600625066512074E-2</v>
          </cell>
        </row>
        <row r="552">
          <cell r="A552">
            <v>552</v>
          </cell>
          <cell r="B552" t="str">
            <v>Lentils (Moong)</v>
          </cell>
          <cell r="C552" t="str">
            <v>Pulses</v>
          </cell>
          <cell r="D552" t="str">
            <v>Karachi</v>
          </cell>
          <cell r="E552">
            <v>268.31</v>
          </cell>
          <cell r="F552" t="str">
            <v>April</v>
          </cell>
          <cell r="G552" t="str">
            <v>Local Market Survey</v>
          </cell>
          <cell r="H552" t="str">
            <v>Low Averg</v>
          </cell>
          <cell r="I552">
            <v>304.90820512820511</v>
          </cell>
          <cell r="L552">
            <v>10464.09</v>
          </cell>
          <cell r="M552">
            <v>346.07287008198699</v>
          </cell>
          <cell r="N552">
            <v>-0.10575288701346265</v>
          </cell>
        </row>
        <row r="553">
          <cell r="A553">
            <v>553</v>
          </cell>
          <cell r="B553" t="str">
            <v>Mutton</v>
          </cell>
          <cell r="C553" t="str">
            <v>Meat</v>
          </cell>
          <cell r="D553" t="str">
            <v>Sialkot</v>
          </cell>
          <cell r="E553">
            <v>1358.35</v>
          </cell>
          <cell r="F553" t="str">
            <v>January</v>
          </cell>
          <cell r="G553" t="str">
            <v>Local Market Survey</v>
          </cell>
          <cell r="H553" t="str">
            <v>Above Averg</v>
          </cell>
          <cell r="I553">
            <v>1235.856</v>
          </cell>
          <cell r="L553">
            <v>33958.75</v>
          </cell>
          <cell r="M553">
            <v>346.36108504243998</v>
          </cell>
          <cell r="N553">
            <v>0.35365982291281539</v>
          </cell>
        </row>
        <row r="554">
          <cell r="A554">
            <v>554</v>
          </cell>
          <cell r="B554" t="str">
            <v>Maize</v>
          </cell>
          <cell r="C554" t="str">
            <v>Grain</v>
          </cell>
          <cell r="D554" t="str">
            <v>Sialkot</v>
          </cell>
          <cell r="E554">
            <v>95.01</v>
          </cell>
          <cell r="F554" t="str">
            <v>February</v>
          </cell>
          <cell r="G554" t="str">
            <v>Municipal Report</v>
          </cell>
          <cell r="H554" t="str">
            <v>Low Averg</v>
          </cell>
          <cell r="I554">
            <v>102.25285714285715</v>
          </cell>
          <cell r="L554">
            <v>2660.28</v>
          </cell>
          <cell r="M554">
            <v>344.08963750995503</v>
          </cell>
          <cell r="N554">
            <v>-2.1049332363714673E-2</v>
          </cell>
        </row>
        <row r="555">
          <cell r="A555">
            <v>555</v>
          </cell>
          <cell r="B555" t="str">
            <v>Potato</v>
          </cell>
          <cell r="C555" t="str">
            <v>Vegetable</v>
          </cell>
          <cell r="D555" t="str">
            <v>Multan</v>
          </cell>
          <cell r="E555">
            <v>68.45</v>
          </cell>
          <cell r="F555" t="str">
            <v>September</v>
          </cell>
          <cell r="G555" t="str">
            <v>Wholesale Market</v>
          </cell>
          <cell r="H555" t="str">
            <v>Low Averg</v>
          </cell>
          <cell r="I555">
            <v>70.278611111111118</v>
          </cell>
          <cell r="L555">
            <v>2464.2000000000003</v>
          </cell>
          <cell r="M555">
            <v>344.20515969481499</v>
          </cell>
          <cell r="N555">
            <v>-5.3125615918495515E-3</v>
          </cell>
        </row>
        <row r="556">
          <cell r="A556">
            <v>556</v>
          </cell>
          <cell r="B556" t="str">
            <v>Banana</v>
          </cell>
          <cell r="C556" t="str">
            <v>Fruit</v>
          </cell>
          <cell r="D556" t="str">
            <v>Karachi</v>
          </cell>
          <cell r="E556">
            <v>108.58</v>
          </cell>
          <cell r="F556" t="str">
            <v>September</v>
          </cell>
          <cell r="G556" t="str">
            <v>Municipal Report</v>
          </cell>
          <cell r="H556" t="str">
            <v>Low Averg</v>
          </cell>
          <cell r="I556">
            <v>121.60903225806452</v>
          </cell>
          <cell r="L556">
            <v>3365.98</v>
          </cell>
          <cell r="M556">
            <v>344.27958596946303</v>
          </cell>
          <cell r="N556">
            <v>-3.7844335792887152E-2</v>
          </cell>
        </row>
        <row r="557">
          <cell r="A557">
            <v>557</v>
          </cell>
          <cell r="B557" t="str">
            <v>Onion</v>
          </cell>
          <cell r="C557" t="str">
            <v>Vegetable</v>
          </cell>
          <cell r="D557" t="str">
            <v>Sialkot</v>
          </cell>
          <cell r="E557">
            <v>97.2</v>
          </cell>
          <cell r="F557" t="str">
            <v>November</v>
          </cell>
          <cell r="G557" t="str">
            <v>Local Market Survey</v>
          </cell>
          <cell r="H557" t="str">
            <v>Low Averg</v>
          </cell>
          <cell r="I557">
            <v>90.269599999999997</v>
          </cell>
          <cell r="L557">
            <v>2430</v>
          </cell>
          <cell r="M557">
            <v>344.41371177806502</v>
          </cell>
          <cell r="N557">
            <v>2.0122311519542087E-2</v>
          </cell>
        </row>
        <row r="558">
          <cell r="A558">
            <v>558</v>
          </cell>
          <cell r="B558" t="str">
            <v>Wheat</v>
          </cell>
          <cell r="C558" t="str">
            <v>Grain</v>
          </cell>
          <cell r="D558" t="str">
            <v>Faisalabad</v>
          </cell>
          <cell r="E558">
            <v>109.98</v>
          </cell>
          <cell r="F558" t="str">
            <v>July</v>
          </cell>
          <cell r="G558" t="str">
            <v>Wholesale Market</v>
          </cell>
          <cell r="H558" t="str">
            <v>Low Averg</v>
          </cell>
          <cell r="I558">
            <v>120.53625</v>
          </cell>
          <cell r="L558">
            <v>2639.52</v>
          </cell>
          <cell r="M558">
            <v>344.531323245951</v>
          </cell>
          <cell r="N558">
            <v>-3.0639449268489844E-2</v>
          </cell>
        </row>
        <row r="559">
          <cell r="A559">
            <v>559</v>
          </cell>
          <cell r="B559" t="str">
            <v>Apple</v>
          </cell>
          <cell r="C559" t="str">
            <v>Fruit</v>
          </cell>
          <cell r="D559" t="str">
            <v>Islamabad</v>
          </cell>
          <cell r="E559">
            <v>213.45</v>
          </cell>
          <cell r="F559" t="str">
            <v>August</v>
          </cell>
          <cell r="G559" t="str">
            <v>Online Retailer</v>
          </cell>
          <cell r="H559" t="str">
            <v>Low Averg</v>
          </cell>
          <cell r="I559">
            <v>206.14838709677423</v>
          </cell>
          <cell r="L559">
            <v>6616.95</v>
          </cell>
          <cell r="M559">
            <v>344.666895001466</v>
          </cell>
          <cell r="N559">
            <v>2.1184549514668947E-2</v>
          </cell>
        </row>
        <row r="560">
          <cell r="A560">
            <v>560</v>
          </cell>
          <cell r="B560" t="str">
            <v>Eggplant</v>
          </cell>
          <cell r="C560" t="str">
            <v>Vegetable</v>
          </cell>
          <cell r="D560" t="str">
            <v>Sialkot</v>
          </cell>
          <cell r="E560">
            <v>85.04</v>
          </cell>
          <cell r="F560" t="str">
            <v>July</v>
          </cell>
          <cell r="G560" t="str">
            <v>Online Retailer</v>
          </cell>
          <cell r="H560" t="str">
            <v>Low Averg</v>
          </cell>
          <cell r="I560">
            <v>81.934666666666672</v>
          </cell>
          <cell r="L560">
            <v>2551.2000000000003</v>
          </cell>
          <cell r="M560">
            <v>344.91858013106901</v>
          </cell>
          <cell r="N560">
            <v>9.0030909096091832E-3</v>
          </cell>
        </row>
        <row r="561">
          <cell r="A561">
            <v>561</v>
          </cell>
          <cell r="B561" t="str">
            <v>Beef (Local)</v>
          </cell>
          <cell r="C561" t="str">
            <v>Meat</v>
          </cell>
          <cell r="D561" t="str">
            <v>Rawalpindi</v>
          </cell>
          <cell r="E561">
            <v>917.57</v>
          </cell>
          <cell r="F561" t="str">
            <v>November</v>
          </cell>
          <cell r="G561" t="str">
            <v>Online Retailer</v>
          </cell>
          <cell r="H561" t="str">
            <v>Above Averg</v>
          </cell>
          <cell r="I561">
            <v>920.12567567567555</v>
          </cell>
          <cell r="L561">
            <v>33950.090000000004</v>
          </cell>
          <cell r="M561">
            <v>345.01740573219399</v>
          </cell>
          <cell r="N561">
            <v>-7.4073818688998073E-3</v>
          </cell>
        </row>
        <row r="562">
          <cell r="A562">
            <v>562</v>
          </cell>
          <cell r="B562" t="str">
            <v>Oranges</v>
          </cell>
          <cell r="C562" t="str">
            <v>Fruit</v>
          </cell>
          <cell r="D562" t="str">
            <v>Faisalabad</v>
          </cell>
          <cell r="E562">
            <v>166.23</v>
          </cell>
          <cell r="F562" t="str">
            <v>December</v>
          </cell>
          <cell r="G562" t="str">
            <v>Local Market Survey</v>
          </cell>
          <cell r="H562" t="str">
            <v>Low Averg</v>
          </cell>
          <cell r="I562">
            <v>151.26457142857143</v>
          </cell>
          <cell r="L562">
            <v>5818.0499999999993</v>
          </cell>
          <cell r="M562">
            <v>344.53513406483103</v>
          </cell>
          <cell r="N562">
            <v>4.3436581909270598E-2</v>
          </cell>
        </row>
        <row r="563">
          <cell r="A563">
            <v>563</v>
          </cell>
          <cell r="B563" t="str">
            <v>Oranges</v>
          </cell>
          <cell r="C563" t="str">
            <v>Fruit</v>
          </cell>
          <cell r="D563" t="str">
            <v>Faisalabad</v>
          </cell>
          <cell r="E563">
            <v>142.33000000000001</v>
          </cell>
          <cell r="F563" t="str">
            <v>August</v>
          </cell>
          <cell r="G563" t="str">
            <v>Municipal Report</v>
          </cell>
          <cell r="H563" t="str">
            <v>Low Averg</v>
          </cell>
          <cell r="I563">
            <v>151.26457142857143</v>
          </cell>
          <cell r="L563">
            <v>4981.55</v>
          </cell>
          <cell r="M563">
            <v>344.742052832144</v>
          </cell>
          <cell r="N563">
            <v>-2.5916685693467421E-2</v>
          </cell>
        </row>
        <row r="564">
          <cell r="A564">
            <v>564</v>
          </cell>
          <cell r="B564" t="str">
            <v>Oranges</v>
          </cell>
          <cell r="C564" t="str">
            <v>Fruit</v>
          </cell>
          <cell r="D564" t="str">
            <v>Faisalabad</v>
          </cell>
          <cell r="E564">
            <v>133.71</v>
          </cell>
          <cell r="F564" t="str">
            <v>July</v>
          </cell>
          <cell r="G564" t="str">
            <v>Wholesale Market</v>
          </cell>
          <cell r="H564" t="str">
            <v>Low Averg</v>
          </cell>
          <cell r="I564">
            <v>151.26457142857143</v>
          </cell>
          <cell r="L564">
            <v>4679.8500000000004</v>
          </cell>
          <cell r="M564">
            <v>344.92114345965302</v>
          </cell>
          <cell r="N564">
            <v>-5.0894448662944486E-2</v>
          </cell>
        </row>
        <row r="565">
          <cell r="A565">
            <v>565</v>
          </cell>
          <cell r="B565" t="str">
            <v>Flour (Atta)</v>
          </cell>
          <cell r="C565" t="str">
            <v>Grain</v>
          </cell>
          <cell r="D565" t="str">
            <v>Karachi</v>
          </cell>
          <cell r="E565">
            <v>99.03</v>
          </cell>
          <cell r="F565" t="str">
            <v>March</v>
          </cell>
          <cell r="G565" t="str">
            <v>Municipal Report</v>
          </cell>
          <cell r="H565" t="str">
            <v>Low Averg</v>
          </cell>
          <cell r="I565">
            <v>113.26108695652174</v>
          </cell>
          <cell r="L565">
            <v>4555.38</v>
          </cell>
          <cell r="M565">
            <v>345.08936908729203</v>
          </cell>
          <cell r="N565">
            <v>-4.1238844865493125E-2</v>
          </cell>
        </row>
        <row r="566">
          <cell r="A566">
            <v>566</v>
          </cell>
          <cell r="B566" t="str">
            <v>Chickpeas</v>
          </cell>
          <cell r="C566" t="str">
            <v>Pulses</v>
          </cell>
          <cell r="D566" t="str">
            <v>Sialkot</v>
          </cell>
          <cell r="E566">
            <v>206.98</v>
          </cell>
          <cell r="F566" t="str">
            <v>July</v>
          </cell>
          <cell r="G566" t="str">
            <v>Municipal Report</v>
          </cell>
          <cell r="H566" t="str">
            <v>Low Averg</v>
          </cell>
          <cell r="I566">
            <v>203.25225806451613</v>
          </cell>
          <cell r="L566">
            <v>6416.38</v>
          </cell>
          <cell r="M566">
            <v>345.20945003455199</v>
          </cell>
          <cell r="N566">
            <v>1.0798493306341276E-2</v>
          </cell>
        </row>
        <row r="567">
          <cell r="A567">
            <v>567</v>
          </cell>
          <cell r="B567" t="str">
            <v>Banana</v>
          </cell>
          <cell r="C567" t="str">
            <v>Fruit</v>
          </cell>
          <cell r="D567" t="str">
            <v>Islamabad</v>
          </cell>
          <cell r="E567">
            <v>117.54</v>
          </cell>
          <cell r="F567" t="str">
            <v>May</v>
          </cell>
          <cell r="G567" t="str">
            <v>Local Market Survey</v>
          </cell>
          <cell r="H567" t="str">
            <v>Low Averg</v>
          </cell>
          <cell r="I567">
            <v>121.60903225806452</v>
          </cell>
          <cell r="L567">
            <v>3643.7400000000002</v>
          </cell>
          <cell r="M567">
            <v>345.45798822174601</v>
          </cell>
          <cell r="N567">
            <v>-1.1778660204124849E-2</v>
          </cell>
        </row>
        <row r="568">
          <cell r="A568">
            <v>568</v>
          </cell>
          <cell r="B568" t="str">
            <v>Beef (Local)</v>
          </cell>
          <cell r="C568" t="str">
            <v>Meat</v>
          </cell>
          <cell r="D568" t="str">
            <v>Islamabad</v>
          </cell>
          <cell r="E568">
            <v>1034.1400000000001</v>
          </cell>
          <cell r="F568" t="str">
            <v>December</v>
          </cell>
          <cell r="G568" t="str">
            <v>Municipal Report</v>
          </cell>
          <cell r="H568" t="str">
            <v>Above Averg</v>
          </cell>
          <cell r="I568">
            <v>920.12567567567555</v>
          </cell>
          <cell r="L568">
            <v>38263.18</v>
          </cell>
          <cell r="M568">
            <v>345.60451034547401</v>
          </cell>
          <cell r="N568">
            <v>0.32989825338319018</v>
          </cell>
        </row>
        <row r="569">
          <cell r="A569">
            <v>569</v>
          </cell>
          <cell r="B569" t="str">
            <v>Fish (Rohu)</v>
          </cell>
          <cell r="C569" t="str">
            <v>Meat</v>
          </cell>
          <cell r="D569" t="str">
            <v>Lahore</v>
          </cell>
          <cell r="E569">
            <v>685.87</v>
          </cell>
          <cell r="F569" t="str">
            <v>September</v>
          </cell>
          <cell r="G569" t="str">
            <v>Wholesale Market</v>
          </cell>
          <cell r="H569" t="str">
            <v>Above Averg</v>
          </cell>
          <cell r="I569">
            <v>720.27689655172423</v>
          </cell>
          <cell r="L569">
            <v>19890.23</v>
          </cell>
          <cell r="M569">
            <v>344.73898103857698</v>
          </cell>
          <cell r="N569">
            <v>-9.9805645558469727E-2</v>
          </cell>
        </row>
        <row r="570">
          <cell r="A570">
            <v>570</v>
          </cell>
          <cell r="B570" t="str">
            <v>Lentils (Masoor)</v>
          </cell>
          <cell r="C570" t="str">
            <v>Pulses</v>
          </cell>
          <cell r="D570" t="str">
            <v>Rawalpindi</v>
          </cell>
          <cell r="E570">
            <v>234.01</v>
          </cell>
          <cell r="F570" t="str">
            <v>November</v>
          </cell>
          <cell r="G570" t="str">
            <v>Municipal Report</v>
          </cell>
          <cell r="H570" t="str">
            <v>Low Averg</v>
          </cell>
          <cell r="I570">
            <v>249.29749999999999</v>
          </cell>
          <cell r="L570">
            <v>7488.32</v>
          </cell>
          <cell r="M570">
            <v>344.79437752890402</v>
          </cell>
          <cell r="N570">
            <v>-4.4338019980382212E-2</v>
          </cell>
        </row>
        <row r="571">
          <cell r="A571">
            <v>571</v>
          </cell>
          <cell r="B571" t="str">
            <v>Milk</v>
          </cell>
          <cell r="C571" t="str">
            <v>Dairy</v>
          </cell>
          <cell r="D571" t="str">
            <v>Quetta</v>
          </cell>
          <cell r="E571">
            <v>223.93</v>
          </cell>
          <cell r="F571" t="str">
            <v>April</v>
          </cell>
          <cell r="G571" t="str">
            <v>Local Market Survey</v>
          </cell>
          <cell r="H571" t="str">
            <v>Low Averg</v>
          </cell>
          <cell r="I571">
            <v>206.78702702702708</v>
          </cell>
          <cell r="L571">
            <v>8285.41</v>
          </cell>
          <cell r="M571">
            <v>345.06762997069097</v>
          </cell>
          <cell r="N571">
            <v>4.9680038010024297E-2</v>
          </cell>
        </row>
        <row r="572">
          <cell r="A572">
            <v>572</v>
          </cell>
          <cell r="B572" t="str">
            <v>Guava</v>
          </cell>
          <cell r="C572" t="str">
            <v>Fruit</v>
          </cell>
          <cell r="D572" t="str">
            <v>Lahore</v>
          </cell>
          <cell r="E572">
            <v>124.77</v>
          </cell>
          <cell r="F572" t="str">
            <v>October</v>
          </cell>
          <cell r="G572" t="str">
            <v>Municipal Report</v>
          </cell>
          <cell r="H572" t="str">
            <v>Low Averg</v>
          </cell>
          <cell r="I572">
            <v>132.90272727272728</v>
          </cell>
          <cell r="L572">
            <v>2744.94</v>
          </cell>
          <cell r="M572">
            <v>345.33360134769299</v>
          </cell>
          <cell r="N572">
            <v>-2.355035027286264E-2</v>
          </cell>
        </row>
        <row r="573">
          <cell r="A573">
            <v>573</v>
          </cell>
          <cell r="B573" t="str">
            <v>Apple</v>
          </cell>
          <cell r="C573" t="str">
            <v>Fruit</v>
          </cell>
          <cell r="D573" t="str">
            <v>Sialkot</v>
          </cell>
          <cell r="E573">
            <v>193.87</v>
          </cell>
          <cell r="F573" t="str">
            <v>September</v>
          </cell>
          <cell r="G573" t="str">
            <v>Municipal Report</v>
          </cell>
          <cell r="H573" t="str">
            <v>Low Averg</v>
          </cell>
          <cell r="I573">
            <v>206.14838709677423</v>
          </cell>
          <cell r="L573">
            <v>6009.97</v>
          </cell>
          <cell r="M573">
            <v>345.49243080717099</v>
          </cell>
          <cell r="N573">
            <v>-3.5538802016844E-2</v>
          </cell>
        </row>
        <row r="574">
          <cell r="A574">
            <v>574</v>
          </cell>
          <cell r="B574" t="str">
            <v>Flour (Atta)</v>
          </cell>
          <cell r="C574" t="str">
            <v>Grain</v>
          </cell>
          <cell r="D574" t="str">
            <v>Islamabad</v>
          </cell>
          <cell r="E574">
            <v>115.58</v>
          </cell>
          <cell r="F574" t="str">
            <v>August</v>
          </cell>
          <cell r="G574" t="str">
            <v>Online Retailer</v>
          </cell>
          <cell r="H574" t="str">
            <v>Low Averg</v>
          </cell>
          <cell r="I574">
            <v>113.26108695652174</v>
          </cell>
          <cell r="L574">
            <v>5316.68</v>
          </cell>
          <cell r="M574">
            <v>345.73221497775597</v>
          </cell>
          <cell r="N574">
            <v>6.7072518643582508E-3</v>
          </cell>
        </row>
        <row r="575">
          <cell r="A575">
            <v>575</v>
          </cell>
          <cell r="B575" t="str">
            <v>Mango</v>
          </cell>
          <cell r="C575" t="str">
            <v>Fruit</v>
          </cell>
          <cell r="D575" t="str">
            <v>Islamabad</v>
          </cell>
          <cell r="E575">
            <v>285.13</v>
          </cell>
          <cell r="F575" t="str">
            <v>May</v>
          </cell>
          <cell r="G575" t="str">
            <v>Online Retailer</v>
          </cell>
          <cell r="H575" t="str">
            <v>Low Averg</v>
          </cell>
          <cell r="I575">
            <v>257.40029411764709</v>
          </cell>
          <cell r="L575">
            <v>9694.42</v>
          </cell>
          <cell r="M575">
            <v>345.87832640405497</v>
          </cell>
          <cell r="N575">
            <v>8.0171851675837791E-2</v>
          </cell>
        </row>
        <row r="576">
          <cell r="A576">
            <v>576</v>
          </cell>
          <cell r="B576" t="str">
            <v>Beef (Local)</v>
          </cell>
          <cell r="C576" t="str">
            <v>Meat</v>
          </cell>
          <cell r="D576" t="str">
            <v>Hyderabad</v>
          </cell>
          <cell r="E576">
            <v>821.71</v>
          </cell>
          <cell r="F576" t="str">
            <v>August</v>
          </cell>
          <cell r="G576" t="str">
            <v>Retailer Listing</v>
          </cell>
          <cell r="H576" t="str">
            <v>Above Averg</v>
          </cell>
          <cell r="I576">
            <v>920.12567567567555</v>
          </cell>
          <cell r="L576">
            <v>30403.27</v>
          </cell>
          <cell r="M576">
            <v>346.18607204241198</v>
          </cell>
          <cell r="N576">
            <v>-0.28428548582283347</v>
          </cell>
        </row>
        <row r="577">
          <cell r="A577">
            <v>577</v>
          </cell>
          <cell r="B577" t="str">
            <v>Sugar</v>
          </cell>
          <cell r="C577" t="str">
            <v>Grain</v>
          </cell>
          <cell r="D577" t="str">
            <v>Faisalabad</v>
          </cell>
          <cell r="E577">
            <v>128.09</v>
          </cell>
          <cell r="F577" t="str">
            <v>July</v>
          </cell>
          <cell r="G577" t="str">
            <v>Online Retailer</v>
          </cell>
          <cell r="H577" t="str">
            <v>Low Averg</v>
          </cell>
          <cell r="I577">
            <v>122.0377142857143</v>
          </cell>
          <cell r="L577">
            <v>4483.1500000000005</v>
          </cell>
          <cell r="M577">
            <v>345.96187464905103</v>
          </cell>
          <cell r="N577">
            <v>1.7494082896923925E-2</v>
          </cell>
        </row>
        <row r="578">
          <cell r="A578">
            <v>578</v>
          </cell>
          <cell r="B578" t="str">
            <v>Ghee</v>
          </cell>
          <cell r="C578" t="str">
            <v>Oil</v>
          </cell>
          <cell r="D578" t="str">
            <v>Peshawar</v>
          </cell>
          <cell r="E578">
            <v>1154.17</v>
          </cell>
          <cell r="F578" t="str">
            <v>November</v>
          </cell>
          <cell r="G578" t="str">
            <v>Local Market Survey</v>
          </cell>
          <cell r="H578" t="str">
            <v>Above Averg</v>
          </cell>
          <cell r="I578">
            <v>1024.1451428571424</v>
          </cell>
          <cell r="L578">
            <v>40395.950000000004</v>
          </cell>
          <cell r="M578">
            <v>346.126819346697</v>
          </cell>
          <cell r="N578">
            <v>0.3756566953935418</v>
          </cell>
        </row>
        <row r="579">
          <cell r="A579">
            <v>579</v>
          </cell>
          <cell r="B579" t="str">
            <v>Banana</v>
          </cell>
          <cell r="C579" t="str">
            <v>Fruit</v>
          </cell>
          <cell r="D579" t="str">
            <v>Karachi</v>
          </cell>
          <cell r="E579">
            <v>117.63</v>
          </cell>
          <cell r="F579" t="str">
            <v>October</v>
          </cell>
          <cell r="G579" t="str">
            <v>Local Market Survey</v>
          </cell>
          <cell r="H579" t="str">
            <v>Low Averg</v>
          </cell>
          <cell r="I579">
            <v>121.60903225806452</v>
          </cell>
          <cell r="L579">
            <v>3646.5299999999997</v>
          </cell>
          <cell r="M579">
            <v>344.76479396037797</v>
          </cell>
          <cell r="N579">
            <v>-1.1541295189559903E-2</v>
          </cell>
        </row>
        <row r="580">
          <cell r="A580">
            <v>580</v>
          </cell>
          <cell r="B580" t="str">
            <v>Chickpeas</v>
          </cell>
          <cell r="C580" t="str">
            <v>Pulses</v>
          </cell>
          <cell r="D580" t="str">
            <v>Hyderabad</v>
          </cell>
          <cell r="E580">
            <v>197.77</v>
          </cell>
          <cell r="F580" t="str">
            <v>June</v>
          </cell>
          <cell r="G580" t="str">
            <v>Municipal Report</v>
          </cell>
          <cell r="H580" t="str">
            <v>Low Averg</v>
          </cell>
          <cell r="I580">
            <v>203.25225806451613</v>
          </cell>
          <cell r="L580">
            <v>6130.87</v>
          </cell>
          <cell r="M580">
            <v>344.91552674825402</v>
          </cell>
          <cell r="N580">
            <v>-1.5894494852699084E-2</v>
          </cell>
        </row>
        <row r="581">
          <cell r="A581">
            <v>581</v>
          </cell>
          <cell r="B581" t="str">
            <v>Chicken Breast</v>
          </cell>
          <cell r="C581" t="str">
            <v>Meat</v>
          </cell>
          <cell r="D581" t="str">
            <v>Karachi</v>
          </cell>
          <cell r="E581">
            <v>632.66999999999996</v>
          </cell>
          <cell r="F581" t="str">
            <v>October</v>
          </cell>
          <cell r="G581" t="str">
            <v>Municipal Report</v>
          </cell>
          <cell r="H581" t="str">
            <v>Above Averg</v>
          </cell>
          <cell r="I581">
            <v>673.04079999999988</v>
          </cell>
          <cell r="L581">
            <v>15816.749999999998</v>
          </cell>
          <cell r="M581">
            <v>345.16206940058697</v>
          </cell>
          <cell r="N581">
            <v>-0.11696186684159236</v>
          </cell>
        </row>
        <row r="582">
          <cell r="A582">
            <v>582</v>
          </cell>
          <cell r="B582" t="str">
            <v>Lentils (Masoor)</v>
          </cell>
          <cell r="C582" t="str">
            <v>Pulses</v>
          </cell>
          <cell r="D582" t="str">
            <v>Islamabad</v>
          </cell>
          <cell r="E582">
            <v>233.73</v>
          </cell>
          <cell r="F582" t="str">
            <v>January</v>
          </cell>
          <cell r="G582" t="str">
            <v>Local Market Survey</v>
          </cell>
          <cell r="H582" t="str">
            <v>Low Averg</v>
          </cell>
          <cell r="I582">
            <v>249.29749999999999</v>
          </cell>
          <cell r="L582">
            <v>7479.36</v>
          </cell>
          <cell r="M582">
            <v>345.30538044016203</v>
          </cell>
          <cell r="N582">
            <v>-4.508328245611478E-2</v>
          </cell>
        </row>
        <row r="583">
          <cell r="A583">
            <v>583</v>
          </cell>
          <cell r="B583" t="str">
            <v>Lentils (Moong)</v>
          </cell>
          <cell r="C583" t="str">
            <v>Pulses</v>
          </cell>
          <cell r="D583" t="str">
            <v>Islamabad</v>
          </cell>
          <cell r="E583">
            <v>301.77</v>
          </cell>
          <cell r="F583" t="str">
            <v>March</v>
          </cell>
          <cell r="G583" t="str">
            <v>Retailer Listing</v>
          </cell>
          <cell r="H583" t="str">
            <v>Low Averg</v>
          </cell>
          <cell r="I583">
            <v>304.90820512820511</v>
          </cell>
          <cell r="L583">
            <v>11769.029999999999</v>
          </cell>
          <cell r="M583">
            <v>345.58497160169202</v>
          </cell>
          <cell r="N583">
            <v>-9.080849533648426E-3</v>
          </cell>
        </row>
        <row r="584">
          <cell r="A584">
            <v>584</v>
          </cell>
          <cell r="B584" t="str">
            <v>Chickpeas</v>
          </cell>
          <cell r="C584" t="str">
            <v>Pulses</v>
          </cell>
          <cell r="D584" t="str">
            <v>Islamabad</v>
          </cell>
          <cell r="E584">
            <v>221.64</v>
          </cell>
          <cell r="F584" t="str">
            <v>December</v>
          </cell>
          <cell r="G584" t="str">
            <v>Retailer Listing</v>
          </cell>
          <cell r="H584" t="str">
            <v>Low Averg</v>
          </cell>
          <cell r="I584">
            <v>203.25225806451613</v>
          </cell>
          <cell r="L584">
            <v>6870.8399999999992</v>
          </cell>
          <cell r="M584">
            <v>345.90508159740398</v>
          </cell>
          <cell r="N584">
            <v>5.3158345782514979E-2</v>
          </cell>
        </row>
        <row r="585">
          <cell r="A585">
            <v>585</v>
          </cell>
          <cell r="B585" t="str">
            <v>Spinach</v>
          </cell>
          <cell r="C585" t="str">
            <v>Vegetable</v>
          </cell>
          <cell r="D585" t="str">
            <v>Sialkot</v>
          </cell>
          <cell r="E585">
            <v>58.68</v>
          </cell>
          <cell r="F585" t="str">
            <v>May</v>
          </cell>
          <cell r="G585" t="str">
            <v>Online Retailer</v>
          </cell>
          <cell r="H585" t="str">
            <v>Low Averg</v>
          </cell>
          <cell r="I585">
            <v>62.182121212121217</v>
          </cell>
          <cell r="L585">
            <v>1936.44</v>
          </cell>
          <cell r="M585">
            <v>346.17629803935102</v>
          </cell>
          <cell r="N585">
            <v>-1.0116582885530538E-2</v>
          </cell>
        </row>
        <row r="586">
          <cell r="A586">
            <v>586</v>
          </cell>
          <cell r="B586" t="str">
            <v>Milk</v>
          </cell>
          <cell r="C586" t="str">
            <v>Dairy</v>
          </cell>
          <cell r="D586" t="str">
            <v>Quetta</v>
          </cell>
          <cell r="E586">
            <v>227.89</v>
          </cell>
          <cell r="F586" t="str">
            <v>January</v>
          </cell>
          <cell r="G586" t="str">
            <v>Wholesale Market</v>
          </cell>
          <cell r="H586" t="str">
            <v>Low Averg</v>
          </cell>
          <cell r="I586">
            <v>206.78702702702708</v>
          </cell>
          <cell r="L586">
            <v>8431.93</v>
          </cell>
          <cell r="M586">
            <v>346.23517905337201</v>
          </cell>
          <cell r="N586">
            <v>6.0949823269460128E-2</v>
          </cell>
        </row>
        <row r="587">
          <cell r="A587">
            <v>587</v>
          </cell>
          <cell r="B587" t="str">
            <v>Tea (Loose)</v>
          </cell>
          <cell r="C587" t="str">
            <v>Beverage</v>
          </cell>
          <cell r="D587" t="str">
            <v>Karachi</v>
          </cell>
          <cell r="E587">
            <v>840.79</v>
          </cell>
          <cell r="F587" t="str">
            <v>December</v>
          </cell>
          <cell r="G587" t="str">
            <v>Retailer Listing</v>
          </cell>
          <cell r="H587" t="str">
            <v>Above Averg</v>
          </cell>
          <cell r="I587">
            <v>911.5772916666665</v>
          </cell>
          <cell r="L587">
            <v>40357.919999999998</v>
          </cell>
          <cell r="M587">
            <v>346.512290682806</v>
          </cell>
          <cell r="N587">
            <v>-0.20428508185721048</v>
          </cell>
        </row>
        <row r="588">
          <cell r="A588">
            <v>588</v>
          </cell>
          <cell r="B588" t="str">
            <v>Spices (Mixed)</v>
          </cell>
          <cell r="C588" t="str">
            <v>Condiment</v>
          </cell>
          <cell r="D588" t="str">
            <v>Rawalpindi</v>
          </cell>
          <cell r="E588">
            <v>810.62</v>
          </cell>
          <cell r="F588" t="str">
            <v>June</v>
          </cell>
          <cell r="G588" t="str">
            <v>Wholesale Market</v>
          </cell>
          <cell r="H588" t="str">
            <v>Above Averg</v>
          </cell>
          <cell r="I588">
            <v>810.77454545454566</v>
          </cell>
          <cell r="L588">
            <v>26750.46</v>
          </cell>
          <cell r="M588">
            <v>346.23493541092301</v>
          </cell>
          <cell r="N588">
            <v>-4.4636008311014434E-4</v>
          </cell>
        </row>
        <row r="589">
          <cell r="A589">
            <v>589</v>
          </cell>
          <cell r="B589" t="str">
            <v>Milk</v>
          </cell>
          <cell r="C589" t="str">
            <v>Dairy</v>
          </cell>
          <cell r="D589" t="str">
            <v>Karachi</v>
          </cell>
          <cell r="E589">
            <v>215.79</v>
          </cell>
          <cell r="F589" t="str">
            <v>February</v>
          </cell>
          <cell r="G589" t="str">
            <v>Retailer Listing</v>
          </cell>
          <cell r="H589" t="str">
            <v>Low Averg</v>
          </cell>
          <cell r="I589">
            <v>206.78702702702708</v>
          </cell>
          <cell r="L589">
            <v>7984.23</v>
          </cell>
          <cell r="M589">
            <v>346.03116000111203</v>
          </cell>
          <cell r="N589">
            <v>2.6017809994175033E-2</v>
          </cell>
        </row>
        <row r="590">
          <cell r="A590">
            <v>590</v>
          </cell>
          <cell r="B590" t="str">
            <v>Milk</v>
          </cell>
          <cell r="C590" t="str">
            <v>Dairy</v>
          </cell>
          <cell r="D590" t="str">
            <v>Sialkot</v>
          </cell>
          <cell r="E590">
            <v>216.26</v>
          </cell>
          <cell r="F590" t="str">
            <v>April</v>
          </cell>
          <cell r="G590" t="str">
            <v>Wholesale Market</v>
          </cell>
          <cell r="H590" t="str">
            <v>Low Averg</v>
          </cell>
          <cell r="I590">
            <v>206.78702702702708</v>
          </cell>
          <cell r="L590">
            <v>8001.62</v>
          </cell>
          <cell r="M590">
            <v>346.300594885056</v>
          </cell>
          <cell r="N590">
            <v>2.7354769564046456E-2</v>
          </cell>
        </row>
        <row r="591">
          <cell r="A591">
            <v>591</v>
          </cell>
          <cell r="B591" t="str">
            <v>Carrot</v>
          </cell>
          <cell r="C591" t="str">
            <v>Vegetable</v>
          </cell>
          <cell r="D591" t="str">
            <v>Karachi</v>
          </cell>
          <cell r="E591">
            <v>150.91</v>
          </cell>
          <cell r="F591" t="str">
            <v>March</v>
          </cell>
          <cell r="G591" t="str">
            <v>Municipal Report</v>
          </cell>
          <cell r="H591" t="str">
            <v>Low Averg</v>
          </cell>
          <cell r="I591">
            <v>141.74161290322584</v>
          </cell>
          <cell r="L591">
            <v>4678.21</v>
          </cell>
          <cell r="M591">
            <v>346.57102144136502</v>
          </cell>
          <cell r="N591">
            <v>2.6454569278883917E-2</v>
          </cell>
        </row>
        <row r="592">
          <cell r="A592">
            <v>592</v>
          </cell>
          <cell r="B592" t="str">
            <v>Oranges</v>
          </cell>
          <cell r="C592" t="str">
            <v>Fruit</v>
          </cell>
          <cell r="D592" t="str">
            <v>Quetta</v>
          </cell>
          <cell r="E592">
            <v>146.61000000000001</v>
          </cell>
          <cell r="F592" t="str">
            <v>May</v>
          </cell>
          <cell r="G592" t="str">
            <v>Local Market Survey</v>
          </cell>
          <cell r="H592" t="str">
            <v>Low Averg</v>
          </cell>
          <cell r="I592">
            <v>151.26457142857143</v>
          </cell>
          <cell r="L592">
            <v>5131.3500000000004</v>
          </cell>
          <cell r="M592">
            <v>346.77195182835402</v>
          </cell>
          <cell r="N592">
            <v>-1.3422571819981986E-2</v>
          </cell>
        </row>
        <row r="593">
          <cell r="A593">
            <v>593</v>
          </cell>
          <cell r="B593" t="str">
            <v>Mango</v>
          </cell>
          <cell r="C593" t="str">
            <v>Fruit</v>
          </cell>
          <cell r="D593" t="str">
            <v>Faisalabad</v>
          </cell>
          <cell r="E593">
            <v>273.82</v>
          </cell>
          <cell r="F593" t="str">
            <v>February</v>
          </cell>
          <cell r="G593" t="str">
            <v>Local Market Survey</v>
          </cell>
          <cell r="H593" t="str">
            <v>Low Averg</v>
          </cell>
          <cell r="I593">
            <v>257.40029411764709</v>
          </cell>
          <cell r="L593">
            <v>9309.8799999999992</v>
          </cell>
          <cell r="M593">
            <v>346.96752807695299</v>
          </cell>
          <cell r="N593">
            <v>4.7323465608894728E-2</v>
          </cell>
        </row>
        <row r="594">
          <cell r="A594">
            <v>594</v>
          </cell>
          <cell r="B594" t="str">
            <v>Cooking Oil (Sunflower)</v>
          </cell>
          <cell r="C594" t="str">
            <v>Oil</v>
          </cell>
          <cell r="D594" t="str">
            <v>Faisalabad</v>
          </cell>
          <cell r="E594">
            <v>308</v>
          </cell>
          <cell r="F594" t="str">
            <v>August</v>
          </cell>
          <cell r="G594" t="str">
            <v>Online Retailer</v>
          </cell>
          <cell r="H594" t="str">
            <v>Low Averg</v>
          </cell>
          <cell r="I594">
            <v>368.73933333333326</v>
          </cell>
          <cell r="L594">
            <v>9240</v>
          </cell>
          <cell r="M594">
            <v>347.28133152405002</v>
          </cell>
          <cell r="N594">
            <v>-0.1748995060194502</v>
          </cell>
        </row>
        <row r="595">
          <cell r="A595">
            <v>595</v>
          </cell>
          <cell r="B595" t="str">
            <v>Fish (Rohu)</v>
          </cell>
          <cell r="C595" t="str">
            <v>Meat</v>
          </cell>
          <cell r="D595" t="str">
            <v>Quetta</v>
          </cell>
          <cell r="E595">
            <v>711.13</v>
          </cell>
          <cell r="F595" t="str">
            <v>December</v>
          </cell>
          <cell r="G595" t="str">
            <v>Online Retailer</v>
          </cell>
          <cell r="H595" t="str">
            <v>Above Averg</v>
          </cell>
          <cell r="I595">
            <v>720.27689655172423</v>
          </cell>
          <cell r="L595">
            <v>20622.77</v>
          </cell>
          <cell r="M595">
            <v>347.61207588116503</v>
          </cell>
          <cell r="N595">
            <v>-2.6313517815909265E-2</v>
          </cell>
        </row>
        <row r="596">
          <cell r="A596">
            <v>596</v>
          </cell>
          <cell r="B596" t="str">
            <v>Fish (Rohu)</v>
          </cell>
          <cell r="C596" t="str">
            <v>Meat</v>
          </cell>
          <cell r="D596" t="str">
            <v>Islamabad</v>
          </cell>
          <cell r="E596">
            <v>630.28</v>
          </cell>
          <cell r="F596" t="str">
            <v>February</v>
          </cell>
          <cell r="G596" t="str">
            <v>Local Market Survey</v>
          </cell>
          <cell r="H596" t="str">
            <v>Above Averg</v>
          </cell>
          <cell r="I596">
            <v>720.27689655172423</v>
          </cell>
          <cell r="L596">
            <v>18278.12</v>
          </cell>
          <cell r="M596">
            <v>347.63132077211299</v>
          </cell>
          <cell r="N596">
            <v>-0.2588860415449189</v>
          </cell>
        </row>
        <row r="597">
          <cell r="A597">
            <v>597</v>
          </cell>
          <cell r="B597" t="str">
            <v>Spices (Mixed)</v>
          </cell>
          <cell r="C597" t="str">
            <v>Condiment</v>
          </cell>
          <cell r="D597" t="str">
            <v>Islamabad</v>
          </cell>
          <cell r="E597">
            <v>912.99</v>
          </cell>
          <cell r="F597" t="str">
            <v>December</v>
          </cell>
          <cell r="G597" t="str">
            <v>Municipal Report</v>
          </cell>
          <cell r="H597" t="str">
            <v>Above Averg</v>
          </cell>
          <cell r="I597">
            <v>810.77454545454566</v>
          </cell>
          <cell r="L597">
            <v>30128.670000000002</v>
          </cell>
          <cell r="M597">
            <v>347.78694731426202</v>
          </cell>
          <cell r="N597">
            <v>0.29390250362987874</v>
          </cell>
        </row>
        <row r="598">
          <cell r="A598">
            <v>598</v>
          </cell>
          <cell r="B598" t="str">
            <v>Mango</v>
          </cell>
          <cell r="C598" t="str">
            <v>Fruit</v>
          </cell>
          <cell r="D598" t="str">
            <v>Faisalabad</v>
          </cell>
          <cell r="E598">
            <v>262.89</v>
          </cell>
          <cell r="F598" t="str">
            <v>November</v>
          </cell>
          <cell r="G598" t="str">
            <v>Retailer Listing</v>
          </cell>
          <cell r="H598" t="str">
            <v>Low Averg</v>
          </cell>
          <cell r="I598">
            <v>257.40029411764709</v>
          </cell>
          <cell r="L598">
            <v>8938.26</v>
          </cell>
          <cell r="M598">
            <v>347.29580394540102</v>
          </cell>
          <cell r="N598">
            <v>1.5807003194360333E-2</v>
          </cell>
        </row>
        <row r="599">
          <cell r="A599">
            <v>599</v>
          </cell>
          <cell r="B599" t="str">
            <v>Carrot</v>
          </cell>
          <cell r="C599" t="str">
            <v>Vegetable</v>
          </cell>
          <cell r="D599" t="str">
            <v>Peshawar</v>
          </cell>
          <cell r="E599">
            <v>141.22</v>
          </cell>
          <cell r="F599" t="str">
            <v>December</v>
          </cell>
          <cell r="G599" t="str">
            <v>Municipal Report</v>
          </cell>
          <cell r="H599" t="str">
            <v>Low Averg</v>
          </cell>
          <cell r="I599">
            <v>141.74161290322584</v>
          </cell>
          <cell r="L599">
            <v>4377.82</v>
          </cell>
          <cell r="M599">
            <v>347.60770255720502</v>
          </cell>
          <cell r="N599">
            <v>-1.5005792431771645E-3</v>
          </cell>
        </row>
        <row r="600">
          <cell r="A600">
            <v>600</v>
          </cell>
          <cell r="B600" t="str">
            <v>Fish (Pomfret)</v>
          </cell>
          <cell r="C600" t="str">
            <v>Meat</v>
          </cell>
          <cell r="D600" t="str">
            <v>Islamabad</v>
          </cell>
          <cell r="E600">
            <v>1049.1400000000001</v>
          </cell>
          <cell r="F600" t="str">
            <v>September</v>
          </cell>
          <cell r="G600" t="str">
            <v>Municipal Report</v>
          </cell>
          <cell r="H600" t="str">
            <v>Above Averg</v>
          </cell>
          <cell r="I600">
            <v>1113.4854166666667</v>
          </cell>
          <cell r="L600">
            <v>25179.360000000001</v>
          </cell>
          <cell r="M600">
            <v>347.80177477170503</v>
          </cell>
          <cell r="N600">
            <v>-0.18500600437965703</v>
          </cell>
        </row>
        <row r="601">
          <cell r="A601">
            <v>601</v>
          </cell>
          <cell r="B601" t="str">
            <v>Spices (Mixed)</v>
          </cell>
          <cell r="C601" t="str">
            <v>Condiment</v>
          </cell>
          <cell r="D601" t="str">
            <v>Faisalabad</v>
          </cell>
          <cell r="E601">
            <v>755.66</v>
          </cell>
          <cell r="F601" t="str">
            <v>November</v>
          </cell>
          <cell r="G601" t="str">
            <v>Wholesale Market</v>
          </cell>
          <cell r="H601" t="str">
            <v>Above Averg</v>
          </cell>
          <cell r="I601">
            <v>810.77454545454566</v>
          </cell>
          <cell r="L601">
            <v>24936.78</v>
          </cell>
          <cell r="M601">
            <v>346.82777999037199</v>
          </cell>
          <cell r="N601">
            <v>-0.15891041212464493</v>
          </cell>
        </row>
        <row r="602">
          <cell r="A602">
            <v>602</v>
          </cell>
          <cell r="B602" t="str">
            <v>Banana</v>
          </cell>
          <cell r="C602" t="str">
            <v>Fruit</v>
          </cell>
          <cell r="D602" t="str">
            <v>Rawalpindi</v>
          </cell>
          <cell r="E602">
            <v>112.27</v>
          </cell>
          <cell r="F602" t="str">
            <v>September</v>
          </cell>
          <cell r="G602" t="str">
            <v>Municipal Report</v>
          </cell>
          <cell r="H602" t="str">
            <v>Low Averg</v>
          </cell>
          <cell r="I602">
            <v>121.60903225806452</v>
          </cell>
          <cell r="L602">
            <v>3480.37</v>
          </cell>
          <cell r="M602">
            <v>346.746485435203</v>
          </cell>
          <cell r="N602">
            <v>-2.6933314828968088E-2</v>
          </cell>
        </row>
        <row r="603">
          <cell r="A603">
            <v>603</v>
          </cell>
          <cell r="B603" t="str">
            <v>Tea (Loose)</v>
          </cell>
          <cell r="C603" t="str">
            <v>Beverage</v>
          </cell>
          <cell r="D603" t="str">
            <v>Multan</v>
          </cell>
          <cell r="E603">
            <v>1028.53</v>
          </cell>
          <cell r="F603" t="str">
            <v>March</v>
          </cell>
          <cell r="G603" t="str">
            <v>Wholesale Market</v>
          </cell>
          <cell r="H603" t="str">
            <v>Above Averg</v>
          </cell>
          <cell r="I603">
            <v>911.5772916666665</v>
          </cell>
          <cell r="L603">
            <v>49369.440000000002</v>
          </cell>
          <cell r="M603">
            <v>346.90184634111699</v>
          </cell>
          <cell r="N603">
            <v>0.33713486845593504</v>
          </cell>
        </row>
        <row r="604">
          <cell r="A604">
            <v>604</v>
          </cell>
          <cell r="B604" t="str">
            <v>Rice (Basmati)</v>
          </cell>
          <cell r="C604" t="str">
            <v>Grain</v>
          </cell>
          <cell r="D604" t="str">
            <v>Karachi</v>
          </cell>
          <cell r="E604">
            <v>286.74</v>
          </cell>
          <cell r="F604" t="str">
            <v>November</v>
          </cell>
          <cell r="G604" t="str">
            <v>Wholesale Market</v>
          </cell>
          <cell r="H604" t="str">
            <v>Low Averg</v>
          </cell>
          <cell r="I604">
            <v>309.01727272727271</v>
          </cell>
          <cell r="L604">
            <v>6308.2800000000007</v>
          </cell>
          <cell r="M604">
            <v>345.991511495194</v>
          </cell>
          <cell r="N604">
            <v>-6.4386760909254687E-2</v>
          </cell>
        </row>
        <row r="605">
          <cell r="A605">
            <v>605</v>
          </cell>
          <cell r="B605" t="str">
            <v>Tomato</v>
          </cell>
          <cell r="C605" t="str">
            <v>Vegetable</v>
          </cell>
          <cell r="D605" t="str">
            <v>Islamabad</v>
          </cell>
          <cell r="E605">
            <v>109.19</v>
          </cell>
          <cell r="F605" t="str">
            <v>January</v>
          </cell>
          <cell r="G605" t="str">
            <v>Online Retailer</v>
          </cell>
          <cell r="H605" t="str">
            <v>Low Averg</v>
          </cell>
          <cell r="I605">
            <v>123.43305555555558</v>
          </cell>
          <cell r="L605">
            <v>3930.84</v>
          </cell>
          <cell r="M605">
            <v>346.32028100638399</v>
          </cell>
          <cell r="N605">
            <v>-4.1126830672942982E-2</v>
          </cell>
        </row>
        <row r="606">
          <cell r="A606">
            <v>606</v>
          </cell>
          <cell r="B606" t="str">
            <v>Mango</v>
          </cell>
          <cell r="C606" t="str">
            <v>Fruit</v>
          </cell>
          <cell r="D606" t="str">
            <v>Quetta</v>
          </cell>
          <cell r="E606">
            <v>255.8</v>
          </cell>
          <cell r="F606" t="str">
            <v>May</v>
          </cell>
          <cell r="G606" t="str">
            <v>Local Market Survey</v>
          </cell>
          <cell r="H606" t="str">
            <v>Low Averg</v>
          </cell>
          <cell r="I606">
            <v>257.40029411764709</v>
          </cell>
          <cell r="L606">
            <v>8697.2000000000007</v>
          </cell>
          <cell r="M606">
            <v>346.47221851930499</v>
          </cell>
          <cell r="N606">
            <v>-4.618823767418209E-3</v>
          </cell>
        </row>
        <row r="607">
          <cell r="A607">
            <v>607</v>
          </cell>
          <cell r="B607" t="str">
            <v>Ghee</v>
          </cell>
          <cell r="C607" t="str">
            <v>Oil</v>
          </cell>
          <cell r="D607" t="str">
            <v>Sialkot</v>
          </cell>
          <cell r="E607">
            <v>1125.71</v>
          </cell>
          <cell r="F607" t="str">
            <v>September</v>
          </cell>
          <cell r="G607" t="str">
            <v>Municipal Report</v>
          </cell>
          <cell r="H607" t="str">
            <v>Above Averg</v>
          </cell>
          <cell r="I607">
            <v>1024.1451428571424</v>
          </cell>
          <cell r="L607">
            <v>39399.85</v>
          </cell>
          <cell r="M607">
            <v>346.784648827681</v>
          </cell>
          <cell r="N607">
            <v>0.29287587407978277</v>
          </cell>
        </row>
        <row r="608">
          <cell r="A608">
            <v>608</v>
          </cell>
          <cell r="B608" t="str">
            <v>Beef (Local)</v>
          </cell>
          <cell r="C608" t="str">
            <v>Meat</v>
          </cell>
          <cell r="D608" t="str">
            <v>Peshawar</v>
          </cell>
          <cell r="E608">
            <v>991.1</v>
          </cell>
          <cell r="F608" t="str">
            <v>June</v>
          </cell>
          <cell r="G608" t="str">
            <v>Wholesale Market</v>
          </cell>
          <cell r="H608" t="str">
            <v>Above Averg</v>
          </cell>
          <cell r="I608">
            <v>920.12567567567555</v>
          </cell>
          <cell r="L608">
            <v>36670.700000000004</v>
          </cell>
          <cell r="M608">
            <v>345.46081237225798</v>
          </cell>
          <cell r="N608">
            <v>0.20544826441224459</v>
          </cell>
        </row>
        <row r="609">
          <cell r="A609">
            <v>609</v>
          </cell>
          <cell r="B609" t="str">
            <v>Spices (Mixed)</v>
          </cell>
          <cell r="C609" t="str">
            <v>Condiment</v>
          </cell>
          <cell r="D609" t="str">
            <v>Karachi</v>
          </cell>
          <cell r="E609">
            <v>793.87</v>
          </cell>
          <cell r="F609" t="str">
            <v>November</v>
          </cell>
          <cell r="G609" t="str">
            <v>Retailer Listing</v>
          </cell>
          <cell r="H609" t="str">
            <v>Above Averg</v>
          </cell>
          <cell r="I609">
            <v>810.77454545454566</v>
          </cell>
          <cell r="L609">
            <v>26197.71</v>
          </cell>
          <cell r="M609">
            <v>344.66872996455203</v>
          </cell>
          <cell r="N609">
            <v>-4.9045776378623694E-2</v>
          </cell>
        </row>
        <row r="610">
          <cell r="A610">
            <v>610</v>
          </cell>
          <cell r="B610" t="str">
            <v>Spinach</v>
          </cell>
          <cell r="C610" t="str">
            <v>Vegetable</v>
          </cell>
          <cell r="D610" t="str">
            <v>Quetta</v>
          </cell>
          <cell r="E610">
            <v>57.15</v>
          </cell>
          <cell r="F610" t="str">
            <v>July</v>
          </cell>
          <cell r="G610" t="str">
            <v>Municipal Report</v>
          </cell>
          <cell r="H610" t="str">
            <v>Low Averg</v>
          </cell>
          <cell r="I610">
            <v>62.182121212121217</v>
          </cell>
          <cell r="L610">
            <v>1885.95</v>
          </cell>
          <cell r="M610">
            <v>344.481062054049</v>
          </cell>
          <cell r="N610">
            <v>-1.4607831217530558E-2</v>
          </cell>
        </row>
        <row r="611">
          <cell r="A611">
            <v>611</v>
          </cell>
          <cell r="B611" t="str">
            <v>Apple</v>
          </cell>
          <cell r="C611" t="str">
            <v>Fruit</v>
          </cell>
          <cell r="D611" t="str">
            <v>Quetta</v>
          </cell>
          <cell r="E611">
            <v>232.62</v>
          </cell>
          <cell r="F611" t="str">
            <v>April</v>
          </cell>
          <cell r="G611" t="str">
            <v>Online Retailer</v>
          </cell>
          <cell r="H611" t="str">
            <v>Low Averg</v>
          </cell>
          <cell r="I611">
            <v>206.14838709677423</v>
          </cell>
          <cell r="L611">
            <v>7211.22</v>
          </cell>
          <cell r="M611">
            <v>344.54856900025197</v>
          </cell>
          <cell r="N611">
            <v>7.6829844280114884E-2</v>
          </cell>
        </row>
        <row r="612">
          <cell r="A612">
            <v>612</v>
          </cell>
          <cell r="B612" t="str">
            <v>Salt</v>
          </cell>
          <cell r="C612" t="str">
            <v>Condiment</v>
          </cell>
          <cell r="D612" t="str">
            <v>Lahore</v>
          </cell>
          <cell r="E612">
            <v>36.869999999999997</v>
          </cell>
          <cell r="F612" t="str">
            <v>May</v>
          </cell>
          <cell r="G612" t="str">
            <v>Retailer Listing</v>
          </cell>
          <cell r="H612" t="str">
            <v>Low Averg</v>
          </cell>
          <cell r="I612">
            <v>40.881379310344826</v>
          </cell>
          <cell r="L612">
            <v>1069.23</v>
          </cell>
          <cell r="M612">
            <v>344.84695820449201</v>
          </cell>
          <cell r="N612">
            <v>-1.1632346508813068E-2</v>
          </cell>
        </row>
        <row r="613">
          <cell r="A613">
            <v>613</v>
          </cell>
          <cell r="B613" t="str">
            <v>Cooking Oil (Sunflower)</v>
          </cell>
          <cell r="C613" t="str">
            <v>Oil</v>
          </cell>
          <cell r="D613" t="str">
            <v>Multan</v>
          </cell>
          <cell r="E613">
            <v>345.7</v>
          </cell>
          <cell r="F613" t="str">
            <v>June</v>
          </cell>
          <cell r="G613" t="str">
            <v>Retailer Listing</v>
          </cell>
          <cell r="H613" t="str">
            <v>Low Averg</v>
          </cell>
          <cell r="I613">
            <v>368.73933333333326</v>
          </cell>
          <cell r="L613">
            <v>10371</v>
          </cell>
          <cell r="M613">
            <v>344.87506790424902</v>
          </cell>
          <cell r="N613">
            <v>-6.6804867841968513E-2</v>
          </cell>
        </row>
        <row r="614">
          <cell r="A614">
            <v>614</v>
          </cell>
          <cell r="B614" t="str">
            <v>Wheat</v>
          </cell>
          <cell r="C614" t="str">
            <v>Grain</v>
          </cell>
          <cell r="D614" t="str">
            <v>Sialkot</v>
          </cell>
          <cell r="E614">
            <v>125.32</v>
          </cell>
          <cell r="F614" t="str">
            <v>October</v>
          </cell>
          <cell r="G614" t="str">
            <v>Municipal Report</v>
          </cell>
          <cell r="H614" t="str">
            <v>Low Averg</v>
          </cell>
          <cell r="I614">
            <v>120.53625</v>
          </cell>
          <cell r="L614">
            <v>3007.68</v>
          </cell>
          <cell r="M614">
            <v>345.22747854021702</v>
          </cell>
          <cell r="N614">
            <v>1.3856805432255643E-2</v>
          </cell>
        </row>
        <row r="615">
          <cell r="A615">
            <v>615</v>
          </cell>
          <cell r="B615" t="str">
            <v>Fish (Pomfret)</v>
          </cell>
          <cell r="C615" t="str">
            <v>Meat</v>
          </cell>
          <cell r="D615" t="str">
            <v>Hyderabad</v>
          </cell>
          <cell r="E615">
            <v>1257.53</v>
          </cell>
          <cell r="F615" t="str">
            <v>September</v>
          </cell>
          <cell r="G615" t="str">
            <v>Retailer Listing</v>
          </cell>
          <cell r="H615" t="str">
            <v>Above Averg</v>
          </cell>
          <cell r="I615">
            <v>1113.4854166666667</v>
          </cell>
          <cell r="L615">
            <v>30180.720000000001</v>
          </cell>
          <cell r="M615">
            <v>345.40659342199598</v>
          </cell>
          <cell r="N615">
            <v>0.41702904946388425</v>
          </cell>
        </row>
        <row r="616">
          <cell r="A616">
            <v>616</v>
          </cell>
          <cell r="B616" t="str">
            <v>Chicken (Whole)</v>
          </cell>
          <cell r="C616" t="str">
            <v>Meat</v>
          </cell>
          <cell r="D616" t="str">
            <v>Peshawar</v>
          </cell>
          <cell r="E616">
            <v>471.42</v>
          </cell>
          <cell r="F616" t="str">
            <v>September</v>
          </cell>
          <cell r="G616" t="str">
            <v>Local Market Survey</v>
          </cell>
          <cell r="H616" t="str">
            <v>Above Averg</v>
          </cell>
          <cell r="I616">
            <v>533.4588235294118</v>
          </cell>
          <cell r="L616">
            <v>16028.28</v>
          </cell>
          <cell r="M616">
            <v>343.39346436792101</v>
          </cell>
          <cell r="N616">
            <v>-0.18066396121896403</v>
          </cell>
        </row>
        <row r="617">
          <cell r="A617">
            <v>617</v>
          </cell>
          <cell r="B617" t="str">
            <v>Carrot</v>
          </cell>
          <cell r="C617" t="str">
            <v>Vegetable</v>
          </cell>
          <cell r="D617" t="str">
            <v>Karachi</v>
          </cell>
          <cell r="E617">
            <v>126.17</v>
          </cell>
          <cell r="F617" t="str">
            <v>January</v>
          </cell>
          <cell r="G617" t="str">
            <v>Online Retailer</v>
          </cell>
          <cell r="H617" t="str">
            <v>Low Averg</v>
          </cell>
          <cell r="I617">
            <v>141.74161290322584</v>
          </cell>
          <cell r="L617">
            <v>3911.27</v>
          </cell>
          <cell r="M617">
            <v>343.71504324144502</v>
          </cell>
          <cell r="N617">
            <v>-4.5303844592822939E-2</v>
          </cell>
        </row>
        <row r="618">
          <cell r="A618">
            <v>618</v>
          </cell>
          <cell r="B618" t="str">
            <v>Maize</v>
          </cell>
          <cell r="C618" t="str">
            <v>Grain</v>
          </cell>
          <cell r="D618" t="str">
            <v>Faisalabad</v>
          </cell>
          <cell r="E618">
            <v>103.53</v>
          </cell>
          <cell r="F618" t="str">
            <v>March</v>
          </cell>
          <cell r="G618" t="str">
            <v>Municipal Report</v>
          </cell>
          <cell r="H618" t="str">
            <v>Low Averg</v>
          </cell>
          <cell r="I618">
            <v>102.25285714285715</v>
          </cell>
          <cell r="L618">
            <v>2898.84</v>
          </cell>
          <cell r="M618">
            <v>343.896416609102</v>
          </cell>
          <cell r="N618">
            <v>3.7137428465692426E-3</v>
          </cell>
        </row>
        <row r="619">
          <cell r="A619">
            <v>619</v>
          </cell>
          <cell r="B619" t="str">
            <v>Ghee</v>
          </cell>
          <cell r="C619" t="str">
            <v>Oil</v>
          </cell>
          <cell r="D619" t="str">
            <v>Quetta</v>
          </cell>
          <cell r="E619">
            <v>1103.53</v>
          </cell>
          <cell r="F619" t="str">
            <v>February</v>
          </cell>
          <cell r="G619" t="str">
            <v>Local Market Survey</v>
          </cell>
          <cell r="H619" t="str">
            <v>Above Averg</v>
          </cell>
          <cell r="I619">
            <v>1024.1451428571424</v>
          </cell>
          <cell r="L619">
            <v>38623.549999999996</v>
          </cell>
          <cell r="M619">
            <v>344.04322217400698</v>
          </cell>
          <cell r="N619">
            <v>0.23074094191196418</v>
          </cell>
        </row>
        <row r="620">
          <cell r="A620">
            <v>620</v>
          </cell>
          <cell r="B620" t="str">
            <v>Lentils (Masoor)</v>
          </cell>
          <cell r="C620" t="str">
            <v>Pulses</v>
          </cell>
          <cell r="D620" t="str">
            <v>Faisalabad</v>
          </cell>
          <cell r="E620">
            <v>286.3</v>
          </cell>
          <cell r="F620" t="str">
            <v>November</v>
          </cell>
          <cell r="G620" t="str">
            <v>Local Market Survey</v>
          </cell>
          <cell r="H620" t="str">
            <v>Low Averg</v>
          </cell>
          <cell r="I620">
            <v>249.29749999999999</v>
          </cell>
          <cell r="L620">
            <v>9161.6</v>
          </cell>
          <cell r="M620">
            <v>342.75865453151999</v>
          </cell>
          <cell r="N620">
            <v>0.10795496922047022</v>
          </cell>
        </row>
        <row r="621">
          <cell r="A621">
            <v>621</v>
          </cell>
          <cell r="B621" t="str">
            <v>Salt</v>
          </cell>
          <cell r="C621" t="str">
            <v>Condiment</v>
          </cell>
          <cell r="D621" t="str">
            <v>Multan</v>
          </cell>
          <cell r="E621">
            <v>43.35</v>
          </cell>
          <cell r="F621" t="str">
            <v>July</v>
          </cell>
          <cell r="G621" t="str">
            <v>Retailer Listing</v>
          </cell>
          <cell r="H621" t="str">
            <v>Low Averg</v>
          </cell>
          <cell r="I621">
            <v>40.881379310344826</v>
          </cell>
          <cell r="L621">
            <v>1257.1500000000001</v>
          </cell>
          <cell r="M621">
            <v>343.09615125904202</v>
          </cell>
          <cell r="N621">
            <v>7.1951278981014707E-3</v>
          </cell>
        </row>
        <row r="622">
          <cell r="A622">
            <v>622</v>
          </cell>
          <cell r="B622" t="str">
            <v>Flour (Atta)</v>
          </cell>
          <cell r="C622" t="str">
            <v>Grain</v>
          </cell>
          <cell r="D622" t="str">
            <v>Islamabad</v>
          </cell>
          <cell r="E622">
            <v>105.08</v>
          </cell>
          <cell r="F622" t="str">
            <v>June</v>
          </cell>
          <cell r="G622" t="str">
            <v>Wholesale Market</v>
          </cell>
          <cell r="H622" t="str">
            <v>Low Averg</v>
          </cell>
          <cell r="I622">
            <v>113.26108695652174</v>
          </cell>
          <cell r="L622">
            <v>4833.68</v>
          </cell>
          <cell r="M622">
            <v>343.13644289139597</v>
          </cell>
          <cell r="N622">
            <v>-2.3842081265355673E-2</v>
          </cell>
        </row>
        <row r="623">
          <cell r="A623">
            <v>623</v>
          </cell>
          <cell r="B623" t="str">
            <v>Tea (Loose)</v>
          </cell>
          <cell r="C623" t="str">
            <v>Beverage</v>
          </cell>
          <cell r="D623" t="str">
            <v>Lahore</v>
          </cell>
          <cell r="E623">
            <v>910.09</v>
          </cell>
          <cell r="F623" t="str">
            <v>March</v>
          </cell>
          <cell r="G623" t="str">
            <v>Municipal Report</v>
          </cell>
          <cell r="H623" t="str">
            <v>Above Averg</v>
          </cell>
          <cell r="I623">
            <v>911.5772916666665</v>
          </cell>
          <cell r="L623">
            <v>43684.32</v>
          </cell>
          <cell r="M623">
            <v>343.28592513816</v>
          </cell>
          <cell r="N623">
            <v>-4.3325157186910141E-3</v>
          </cell>
        </row>
        <row r="624">
          <cell r="A624">
            <v>624</v>
          </cell>
          <cell r="B624" t="str">
            <v>Lentils (Moong)</v>
          </cell>
          <cell r="C624" t="str">
            <v>Pulses</v>
          </cell>
          <cell r="D624" t="str">
            <v>Lahore</v>
          </cell>
          <cell r="E624">
            <v>278.57</v>
          </cell>
          <cell r="F624" t="str">
            <v>August</v>
          </cell>
          <cell r="G624" t="str">
            <v>Local Market Survey</v>
          </cell>
          <cell r="H624" t="str">
            <v>Low Averg</v>
          </cell>
          <cell r="I624">
            <v>304.90820512820511</v>
          </cell>
          <cell r="L624">
            <v>10864.23</v>
          </cell>
          <cell r="M624">
            <v>342.74434108590202</v>
          </cell>
          <cell r="N624">
            <v>-7.6845047374841921E-2</v>
          </cell>
        </row>
        <row r="625">
          <cell r="A625">
            <v>625</v>
          </cell>
          <cell r="B625" t="str">
            <v>Rice (Irri)</v>
          </cell>
          <cell r="C625" t="str">
            <v>Grain</v>
          </cell>
          <cell r="D625" t="str">
            <v>Peshawar</v>
          </cell>
          <cell r="E625">
            <v>140.07</v>
          </cell>
          <cell r="F625" t="str">
            <v>June</v>
          </cell>
          <cell r="G625" t="str">
            <v>Local Market Survey</v>
          </cell>
          <cell r="H625" t="str">
            <v>Low Averg</v>
          </cell>
          <cell r="I625">
            <v>140.29840000000002</v>
          </cell>
          <cell r="L625">
            <v>3501.75</v>
          </cell>
          <cell r="M625">
            <v>343.08055499980202</v>
          </cell>
          <cell r="N625">
            <v>-6.6573286265132021E-4</v>
          </cell>
        </row>
        <row r="626">
          <cell r="A626">
            <v>626</v>
          </cell>
          <cell r="B626" t="str">
            <v>Spinach</v>
          </cell>
          <cell r="C626" t="str">
            <v>Vegetable</v>
          </cell>
          <cell r="D626" t="str">
            <v>Peshawar</v>
          </cell>
          <cell r="E626">
            <v>69.430000000000007</v>
          </cell>
          <cell r="F626" t="str">
            <v>November</v>
          </cell>
          <cell r="G626" t="str">
            <v>Online Retailer</v>
          </cell>
          <cell r="H626" t="str">
            <v>Low Averg</v>
          </cell>
          <cell r="I626">
            <v>62.182121212121217</v>
          </cell>
          <cell r="L626">
            <v>2291.19</v>
          </cell>
          <cell r="M626">
            <v>343.28399258418801</v>
          </cell>
          <cell r="N626">
            <v>2.1113360787136902E-2</v>
          </cell>
        </row>
        <row r="627">
          <cell r="A627">
            <v>627</v>
          </cell>
          <cell r="B627" t="str">
            <v>Mutton</v>
          </cell>
          <cell r="C627" t="str">
            <v>Meat</v>
          </cell>
          <cell r="D627" t="str">
            <v>Karachi</v>
          </cell>
          <cell r="E627">
            <v>1152.3499999999999</v>
          </cell>
          <cell r="F627" t="str">
            <v>November</v>
          </cell>
          <cell r="G627" t="str">
            <v>Wholesale Market</v>
          </cell>
          <cell r="H627" t="str">
            <v>Above Averg</v>
          </cell>
          <cell r="I627">
            <v>1235.856</v>
          </cell>
          <cell r="L627">
            <v>28808.749999999996</v>
          </cell>
          <cell r="M627">
            <v>343.37347154502498</v>
          </cell>
          <cell r="N627">
            <v>-0.24319292816728366</v>
          </cell>
        </row>
        <row r="628">
          <cell r="A628">
            <v>628</v>
          </cell>
          <cell r="B628" t="str">
            <v>Chicken (Whole)</v>
          </cell>
          <cell r="C628" t="str">
            <v>Meat</v>
          </cell>
          <cell r="D628" t="str">
            <v>Lahore</v>
          </cell>
          <cell r="E628">
            <v>515.34</v>
          </cell>
          <cell r="F628" t="str">
            <v>July</v>
          </cell>
          <cell r="G628" t="str">
            <v>Wholesale Market</v>
          </cell>
          <cell r="H628" t="str">
            <v>Above Averg</v>
          </cell>
          <cell r="I628">
            <v>533.4588235294118</v>
          </cell>
          <cell r="L628">
            <v>17521.560000000001</v>
          </cell>
          <cell r="M628">
            <v>341.83315475395</v>
          </cell>
          <cell r="N628">
            <v>-5.3004874680613177E-2</v>
          </cell>
        </row>
        <row r="629">
          <cell r="A629">
            <v>629</v>
          </cell>
          <cell r="B629" t="str">
            <v>Mutton</v>
          </cell>
          <cell r="C629" t="str">
            <v>Meat</v>
          </cell>
          <cell r="D629" t="str">
            <v>Hyderabad</v>
          </cell>
          <cell r="E629">
            <v>1359.06</v>
          </cell>
          <cell r="F629" t="str">
            <v>July</v>
          </cell>
          <cell r="G629" t="str">
            <v>Online Retailer</v>
          </cell>
          <cell r="H629" t="str">
            <v>Above Averg</v>
          </cell>
          <cell r="I629">
            <v>1235.856</v>
          </cell>
          <cell r="L629">
            <v>33976.5</v>
          </cell>
          <cell r="M629">
            <v>342.125832434865</v>
          </cell>
          <cell r="N629">
            <v>0.36011311722114969</v>
          </cell>
        </row>
        <row r="630">
          <cell r="A630">
            <v>630</v>
          </cell>
          <cell r="B630" t="str">
            <v>Spinach</v>
          </cell>
          <cell r="C630" t="str">
            <v>Vegetable</v>
          </cell>
          <cell r="D630" t="str">
            <v>Lahore</v>
          </cell>
          <cell r="E630">
            <v>64.040000000000006</v>
          </cell>
          <cell r="F630" t="str">
            <v>May</v>
          </cell>
          <cell r="G630" t="str">
            <v>Online Retailer</v>
          </cell>
          <cell r="H630" t="str">
            <v>Low Averg</v>
          </cell>
          <cell r="I630">
            <v>62.182121212121217</v>
          </cell>
          <cell r="L630">
            <v>2113.3200000000002</v>
          </cell>
          <cell r="M630">
            <v>339.40953590095</v>
          </cell>
          <cell r="N630">
            <v>5.4738555973305788E-3</v>
          </cell>
        </row>
        <row r="631">
          <cell r="A631">
            <v>631</v>
          </cell>
          <cell r="B631" t="str">
            <v>Eggplant</v>
          </cell>
          <cell r="C631" t="str">
            <v>Vegetable</v>
          </cell>
          <cell r="D631" t="str">
            <v>Sialkot</v>
          </cell>
          <cell r="E631">
            <v>81.67</v>
          </cell>
          <cell r="F631" t="str">
            <v>October</v>
          </cell>
          <cell r="G631" t="str">
            <v>Municipal Report</v>
          </cell>
          <cell r="H631" t="str">
            <v>Low Averg</v>
          </cell>
          <cell r="I631">
            <v>81.934666666666672</v>
          </cell>
          <cell r="L631">
            <v>2450.1</v>
          </cell>
          <cell r="M631">
            <v>339.48887501569999</v>
          </cell>
          <cell r="N631">
            <v>-7.7960335711864078E-4</v>
          </cell>
        </row>
        <row r="632">
          <cell r="A632">
            <v>632</v>
          </cell>
          <cell r="B632" t="str">
            <v>Fish (Rohu)</v>
          </cell>
          <cell r="C632" t="str">
            <v>Meat</v>
          </cell>
          <cell r="D632" t="str">
            <v>Quetta</v>
          </cell>
          <cell r="E632">
            <v>792.85</v>
          </cell>
          <cell r="F632" t="str">
            <v>December</v>
          </cell>
          <cell r="G632" t="str">
            <v>Local Market Survey</v>
          </cell>
          <cell r="H632" t="str">
            <v>Above Averg</v>
          </cell>
          <cell r="I632">
            <v>720.27689655172423</v>
          </cell>
          <cell r="L632">
            <v>22992.65</v>
          </cell>
          <cell r="M632">
            <v>339.59964831967199</v>
          </cell>
          <cell r="N632">
            <v>0.21370193934936371</v>
          </cell>
        </row>
        <row r="633">
          <cell r="A633">
            <v>633</v>
          </cell>
          <cell r="B633" t="str">
            <v>Carrot</v>
          </cell>
          <cell r="C633" t="str">
            <v>Vegetable</v>
          </cell>
          <cell r="D633" t="str">
            <v>Faisalabad</v>
          </cell>
          <cell r="E633">
            <v>150.52000000000001</v>
          </cell>
          <cell r="F633" t="str">
            <v>May</v>
          </cell>
          <cell r="G633" t="str">
            <v>Wholesale Market</v>
          </cell>
          <cell r="H633" t="str">
            <v>Low Averg</v>
          </cell>
          <cell r="I633">
            <v>141.74161290322584</v>
          </cell>
          <cell r="L633">
            <v>4666.12</v>
          </cell>
          <cell r="M633">
            <v>339.38464583919898</v>
          </cell>
          <cell r="N633">
            <v>2.5865598825391124E-2</v>
          </cell>
        </row>
        <row r="634">
          <cell r="A634">
            <v>634</v>
          </cell>
          <cell r="B634" t="str">
            <v>Cooking Oil (Sunflower)</v>
          </cell>
          <cell r="C634" t="str">
            <v>Oil</v>
          </cell>
          <cell r="D634" t="str">
            <v>Hyderabad</v>
          </cell>
          <cell r="E634">
            <v>399.98</v>
          </cell>
          <cell r="F634" t="str">
            <v>October</v>
          </cell>
          <cell r="G634" t="str">
            <v>Wholesale Market</v>
          </cell>
          <cell r="H634" t="str">
            <v>Above Averg</v>
          </cell>
          <cell r="I634">
            <v>368.73933333333326</v>
          </cell>
          <cell r="L634">
            <v>11999.400000000001</v>
          </cell>
          <cell r="M634">
            <v>339.60406256119302</v>
          </cell>
          <cell r="N634">
            <v>9.1991439769768715E-2</v>
          </cell>
        </row>
        <row r="635">
          <cell r="A635">
            <v>635</v>
          </cell>
          <cell r="B635" t="str">
            <v>Chicken (Whole)</v>
          </cell>
          <cell r="C635" t="str">
            <v>Meat</v>
          </cell>
          <cell r="D635" t="str">
            <v>Lahore</v>
          </cell>
          <cell r="E635">
            <v>436.31</v>
          </cell>
          <cell r="F635" t="str">
            <v>July</v>
          </cell>
          <cell r="G635" t="str">
            <v>Wholesale Market</v>
          </cell>
          <cell r="H635" t="str">
            <v>Above Averg</v>
          </cell>
          <cell r="I635">
            <v>533.4588235294118</v>
          </cell>
          <cell r="L635">
            <v>14834.54</v>
          </cell>
          <cell r="M635">
            <v>339.96422449861097</v>
          </cell>
          <cell r="N635">
            <v>-0.28576190236690252</v>
          </cell>
        </row>
        <row r="636">
          <cell r="A636">
            <v>636</v>
          </cell>
          <cell r="B636" t="str">
            <v>Salt</v>
          </cell>
          <cell r="C636" t="str">
            <v>Condiment</v>
          </cell>
          <cell r="D636" t="str">
            <v>Peshawar</v>
          </cell>
          <cell r="E636">
            <v>46.32</v>
          </cell>
          <cell r="F636" t="str">
            <v>April</v>
          </cell>
          <cell r="G636" t="str">
            <v>Online Retailer</v>
          </cell>
          <cell r="H636" t="str">
            <v>Low Averg</v>
          </cell>
          <cell r="I636">
            <v>40.881379310344826</v>
          </cell>
          <cell r="L636">
            <v>1343.28</v>
          </cell>
          <cell r="M636">
            <v>340.31313070402302</v>
          </cell>
          <cell r="N636">
            <v>1.5981224933648678E-2</v>
          </cell>
        </row>
        <row r="637">
          <cell r="A637">
            <v>637</v>
          </cell>
          <cell r="B637" t="str">
            <v>Eggplant</v>
          </cell>
          <cell r="C637" t="str">
            <v>Vegetable</v>
          </cell>
          <cell r="D637" t="str">
            <v>Peshawar</v>
          </cell>
          <cell r="E637">
            <v>91.73</v>
          </cell>
          <cell r="F637" t="str">
            <v>March</v>
          </cell>
          <cell r="G637" t="str">
            <v>Local Market Survey</v>
          </cell>
          <cell r="H637" t="str">
            <v>Low Averg</v>
          </cell>
          <cell r="I637">
            <v>81.934666666666672</v>
          </cell>
          <cell r="L637">
            <v>2751.9</v>
          </cell>
          <cell r="M637">
            <v>340.35944271101698</v>
          </cell>
          <cell r="N637">
            <v>2.8779378809977909E-2</v>
          </cell>
        </row>
        <row r="638">
          <cell r="A638">
            <v>638</v>
          </cell>
          <cell r="B638" t="str">
            <v>Guava</v>
          </cell>
          <cell r="C638" t="str">
            <v>Fruit</v>
          </cell>
          <cell r="D638" t="str">
            <v>Karachi</v>
          </cell>
          <cell r="E638">
            <v>126.4</v>
          </cell>
          <cell r="F638" t="str">
            <v>January</v>
          </cell>
          <cell r="G638" t="str">
            <v>Retailer Listing</v>
          </cell>
          <cell r="H638" t="str">
            <v>Low Averg</v>
          </cell>
          <cell r="I638">
            <v>132.90272727272728</v>
          </cell>
          <cell r="L638">
            <v>2780.8</v>
          </cell>
          <cell r="M638">
            <v>340.48994511623198</v>
          </cell>
          <cell r="N638">
            <v>-1.9098147730933594E-2</v>
          </cell>
        </row>
        <row r="639">
          <cell r="A639">
            <v>639</v>
          </cell>
          <cell r="B639" t="str">
            <v>Fish (Rohu)</v>
          </cell>
          <cell r="C639" t="str">
            <v>Meat</v>
          </cell>
          <cell r="D639" t="str">
            <v>Rawalpindi</v>
          </cell>
          <cell r="E639">
            <v>672.13</v>
          </cell>
          <cell r="F639" t="str">
            <v>November</v>
          </cell>
          <cell r="G639" t="str">
            <v>Local Market Survey</v>
          </cell>
          <cell r="H639" t="str">
            <v>Above Averg</v>
          </cell>
          <cell r="I639">
            <v>720.27689655172423</v>
          </cell>
          <cell r="L639">
            <v>19491.77</v>
          </cell>
          <cell r="M639">
            <v>340.67651678197399</v>
          </cell>
          <cell r="N639">
            <v>-0.14132731250900182</v>
          </cell>
        </row>
        <row r="640">
          <cell r="A640">
            <v>640</v>
          </cell>
          <cell r="B640" t="str">
            <v>Chicken (Whole)</v>
          </cell>
          <cell r="C640" t="str">
            <v>Meat</v>
          </cell>
          <cell r="D640" t="str">
            <v>Quetta</v>
          </cell>
          <cell r="E640">
            <v>608.46</v>
          </cell>
          <cell r="F640" t="str">
            <v>March</v>
          </cell>
          <cell r="G640" t="str">
            <v>Local Market Survey</v>
          </cell>
          <cell r="H640" t="str">
            <v>Above Averg</v>
          </cell>
          <cell r="I640">
            <v>533.4588235294118</v>
          </cell>
          <cell r="L640">
            <v>20687.64</v>
          </cell>
          <cell r="M640">
            <v>340.74673698430098</v>
          </cell>
          <cell r="N640">
            <v>0.22010827494451904</v>
          </cell>
        </row>
        <row r="641">
          <cell r="A641">
            <v>641</v>
          </cell>
          <cell r="B641" t="str">
            <v>Sugar</v>
          </cell>
          <cell r="C641" t="str">
            <v>Grain</v>
          </cell>
          <cell r="D641" t="str">
            <v>Multan</v>
          </cell>
          <cell r="E641">
            <v>120.75</v>
          </cell>
          <cell r="F641" t="str">
            <v>January</v>
          </cell>
          <cell r="G641" t="str">
            <v>Retailer Listing</v>
          </cell>
          <cell r="H641" t="str">
            <v>Low Averg</v>
          </cell>
          <cell r="I641">
            <v>122.0377142857143</v>
          </cell>
          <cell r="L641">
            <v>4226.25</v>
          </cell>
          <cell r="M641">
            <v>340.92789302710401</v>
          </cell>
          <cell r="N641">
            <v>-3.7770869208754569E-3</v>
          </cell>
        </row>
        <row r="642">
          <cell r="A642">
            <v>642</v>
          </cell>
          <cell r="B642" t="str">
            <v>Grapes</v>
          </cell>
          <cell r="C642" t="str">
            <v>Fruit</v>
          </cell>
          <cell r="D642" t="str">
            <v>Multan</v>
          </cell>
          <cell r="E642">
            <v>221.47</v>
          </cell>
          <cell r="F642" t="str">
            <v>December</v>
          </cell>
          <cell r="G642" t="str">
            <v>Local Market Survey</v>
          </cell>
          <cell r="H642" t="str">
            <v>Low Averg</v>
          </cell>
          <cell r="I642">
            <v>226.566129032258</v>
          </cell>
          <cell r="L642">
            <v>6865.57</v>
          </cell>
          <cell r="M642">
            <v>341.10870408985301</v>
          </cell>
          <cell r="N642">
            <v>-1.4939897373347621E-2</v>
          </cell>
        </row>
        <row r="643">
          <cell r="A643">
            <v>643</v>
          </cell>
          <cell r="B643" t="str">
            <v>Carrot</v>
          </cell>
          <cell r="C643" t="str">
            <v>Vegetable</v>
          </cell>
          <cell r="D643" t="str">
            <v>Quetta</v>
          </cell>
          <cell r="E643">
            <v>145.65</v>
          </cell>
          <cell r="F643" t="str">
            <v>December</v>
          </cell>
          <cell r="G643" t="str">
            <v>Wholesale Market</v>
          </cell>
          <cell r="H643" t="str">
            <v>Low Averg</v>
          </cell>
          <cell r="I643">
            <v>141.74161290322584</v>
          </cell>
          <cell r="L643">
            <v>4515.1500000000005</v>
          </cell>
          <cell r="M643">
            <v>341.414692670497</v>
          </cell>
          <cell r="N643">
            <v>1.1447624196262079E-2</v>
          </cell>
        </row>
        <row r="644">
          <cell r="A644">
            <v>644</v>
          </cell>
          <cell r="B644" t="str">
            <v>Mutton</v>
          </cell>
          <cell r="C644" t="str">
            <v>Meat</v>
          </cell>
          <cell r="D644" t="str">
            <v>Islamabad</v>
          </cell>
          <cell r="E644">
            <v>1169.8800000000001</v>
          </cell>
          <cell r="F644" t="str">
            <v>June</v>
          </cell>
          <cell r="G644" t="str">
            <v>Wholesale Market</v>
          </cell>
          <cell r="H644" t="str">
            <v>Above Averg</v>
          </cell>
          <cell r="I644">
            <v>1235.856</v>
          </cell>
          <cell r="L644">
            <v>29247.000000000004</v>
          </cell>
          <cell r="M644">
            <v>341.63290938503201</v>
          </cell>
          <cell r="N644">
            <v>-0.19311956836582939</v>
          </cell>
        </row>
        <row r="645">
          <cell r="A645">
            <v>645</v>
          </cell>
          <cell r="B645" t="str">
            <v>Fish (Pomfret)</v>
          </cell>
          <cell r="C645" t="str">
            <v>Meat</v>
          </cell>
          <cell r="D645" t="str">
            <v>Lahore</v>
          </cell>
          <cell r="E645">
            <v>1065.04</v>
          </cell>
          <cell r="F645" t="str">
            <v>November</v>
          </cell>
          <cell r="G645" t="str">
            <v>Wholesale Market</v>
          </cell>
          <cell r="H645" t="str">
            <v>Above Averg</v>
          </cell>
          <cell r="I645">
            <v>1113.4854166666667</v>
          </cell>
          <cell r="L645">
            <v>25560.959999999999</v>
          </cell>
          <cell r="M645">
            <v>339.92459046181301</v>
          </cell>
          <cell r="N645">
            <v>-0.14251812909695635</v>
          </cell>
        </row>
        <row r="646">
          <cell r="A646">
            <v>646</v>
          </cell>
          <cell r="B646" t="str">
            <v>Rice (Irri)</v>
          </cell>
          <cell r="C646" t="str">
            <v>Grain</v>
          </cell>
          <cell r="D646" t="str">
            <v>Lahore</v>
          </cell>
          <cell r="E646">
            <v>149.80000000000001</v>
          </cell>
          <cell r="F646" t="str">
            <v>April</v>
          </cell>
          <cell r="G646" t="str">
            <v>Municipal Report</v>
          </cell>
          <cell r="H646" t="str">
            <v>Low Averg</v>
          </cell>
          <cell r="I646">
            <v>140.29840000000002</v>
          </cell>
          <cell r="L646">
            <v>3745.0000000000005</v>
          </cell>
          <cell r="M646">
            <v>338.70476997417899</v>
          </cell>
          <cell r="N646">
            <v>2.8052749303543456E-2</v>
          </cell>
        </row>
        <row r="647">
          <cell r="A647">
            <v>647</v>
          </cell>
          <cell r="B647" t="str">
            <v>Flour (Atta)</v>
          </cell>
          <cell r="C647" t="str">
            <v>Grain</v>
          </cell>
          <cell r="D647" t="str">
            <v>Sialkot</v>
          </cell>
          <cell r="E647">
            <v>132.06</v>
          </cell>
          <cell r="F647" t="str">
            <v>June</v>
          </cell>
          <cell r="G647" t="str">
            <v>Local Market Survey</v>
          </cell>
          <cell r="H647" t="str">
            <v>Low Averg</v>
          </cell>
          <cell r="I647">
            <v>113.26108695652174</v>
          </cell>
          <cell r="L647">
            <v>6074.76</v>
          </cell>
          <cell r="M647">
            <v>338.93001052291999</v>
          </cell>
          <cell r="N647">
            <v>5.5465472102851743E-2</v>
          </cell>
        </row>
        <row r="648">
          <cell r="A648">
            <v>648</v>
          </cell>
          <cell r="B648" t="str">
            <v>Ghee</v>
          </cell>
          <cell r="C648" t="str">
            <v>Oil</v>
          </cell>
          <cell r="D648" t="str">
            <v>Islamabad</v>
          </cell>
          <cell r="E648">
            <v>1136.26</v>
          </cell>
          <cell r="F648" t="str">
            <v>June</v>
          </cell>
          <cell r="G648" t="str">
            <v>Online Retailer</v>
          </cell>
          <cell r="H648" t="str">
            <v>Above Averg</v>
          </cell>
          <cell r="I648">
            <v>1024.1451428571424</v>
          </cell>
          <cell r="L648">
            <v>39769.1</v>
          </cell>
          <cell r="M648">
            <v>339.12972496684699</v>
          </cell>
          <cell r="N648">
            <v>0.33059578352743274</v>
          </cell>
        </row>
        <row r="649">
          <cell r="A649">
            <v>649</v>
          </cell>
          <cell r="B649" t="str">
            <v>Rice (Basmati)</v>
          </cell>
          <cell r="C649" t="str">
            <v>Grain</v>
          </cell>
          <cell r="D649" t="str">
            <v>Peshawar</v>
          </cell>
          <cell r="E649">
            <v>330.64</v>
          </cell>
          <cell r="F649" t="str">
            <v>June</v>
          </cell>
          <cell r="G649" t="str">
            <v>Online Retailer</v>
          </cell>
          <cell r="H649" t="str">
            <v>Low Averg</v>
          </cell>
          <cell r="I649">
            <v>309.01727272727271</v>
          </cell>
          <cell r="L649">
            <v>7274.08</v>
          </cell>
          <cell r="M649">
            <v>337.549941241152</v>
          </cell>
          <cell r="N649">
            <v>6.4057861166326183E-2</v>
          </cell>
        </row>
        <row r="650">
          <cell r="A650">
            <v>650</v>
          </cell>
          <cell r="B650" t="str">
            <v>Cheese (Local)</v>
          </cell>
          <cell r="C650" t="str">
            <v>Dairy</v>
          </cell>
          <cell r="D650" t="str">
            <v>Hyderabad</v>
          </cell>
          <cell r="E650">
            <v>914.3</v>
          </cell>
          <cell r="F650" t="str">
            <v>September</v>
          </cell>
          <cell r="G650" t="str">
            <v>Wholesale Market</v>
          </cell>
          <cell r="H650" t="str">
            <v>Above Averg</v>
          </cell>
          <cell r="I650">
            <v>905.6025925925926</v>
          </cell>
          <cell r="L650">
            <v>24686.1</v>
          </cell>
          <cell r="M650">
            <v>337.92072993341299</v>
          </cell>
          <cell r="N650">
            <v>2.5738010832070501E-2</v>
          </cell>
        </row>
        <row r="651">
          <cell r="A651">
            <v>651</v>
          </cell>
          <cell r="B651" t="str">
            <v>Rice (Irri)</v>
          </cell>
          <cell r="C651" t="str">
            <v>Grain</v>
          </cell>
          <cell r="D651" t="str">
            <v>Peshawar</v>
          </cell>
          <cell r="E651">
            <v>143.85</v>
          </cell>
          <cell r="F651" t="str">
            <v>July</v>
          </cell>
          <cell r="G651" t="str">
            <v>Municipal Report</v>
          </cell>
          <cell r="H651" t="str">
            <v>Low Averg</v>
          </cell>
          <cell r="I651">
            <v>140.29840000000002</v>
          </cell>
          <cell r="L651">
            <v>3596.25</v>
          </cell>
          <cell r="M651">
            <v>337.29055759741101</v>
          </cell>
          <cell r="N651">
            <v>1.0529793734217601E-2</v>
          </cell>
        </row>
        <row r="652">
          <cell r="A652">
            <v>652</v>
          </cell>
          <cell r="B652" t="str">
            <v>Chickpeas</v>
          </cell>
          <cell r="C652" t="str">
            <v>Pulses</v>
          </cell>
          <cell r="D652" t="str">
            <v>Sialkot</v>
          </cell>
          <cell r="E652">
            <v>241.01</v>
          </cell>
          <cell r="F652" t="str">
            <v>April</v>
          </cell>
          <cell r="G652" t="str">
            <v>Retailer Listing</v>
          </cell>
          <cell r="H652" t="str">
            <v>Low Averg</v>
          </cell>
          <cell r="I652">
            <v>203.25225806451613</v>
          </cell>
          <cell r="L652">
            <v>7471.3099999999995</v>
          </cell>
          <cell r="M652">
            <v>337.51032195624902</v>
          </cell>
          <cell r="N652">
            <v>0.11187136949363684</v>
          </cell>
        </row>
        <row r="653">
          <cell r="A653">
            <v>653</v>
          </cell>
          <cell r="B653" t="str">
            <v>Banana</v>
          </cell>
          <cell r="C653" t="str">
            <v>Fruit</v>
          </cell>
          <cell r="D653" t="str">
            <v>Islamabad</v>
          </cell>
          <cell r="E653">
            <v>112.71</v>
          </cell>
          <cell r="F653" t="str">
            <v>September</v>
          </cell>
          <cell r="G653" t="str">
            <v>Municipal Report</v>
          </cell>
          <cell r="H653" t="str">
            <v>Low Averg</v>
          </cell>
          <cell r="I653">
            <v>121.60903225806452</v>
          </cell>
          <cell r="L653">
            <v>3494.0099999999998</v>
          </cell>
          <cell r="M653">
            <v>337.83889338087999</v>
          </cell>
          <cell r="N653">
            <v>-2.6341053183689369E-2</v>
          </cell>
        </row>
        <row r="654">
          <cell r="A654">
            <v>654</v>
          </cell>
          <cell r="B654" t="str">
            <v>Yogurt</v>
          </cell>
          <cell r="C654" t="str">
            <v>Dairy</v>
          </cell>
          <cell r="D654" t="str">
            <v>Rawalpindi</v>
          </cell>
          <cell r="E654">
            <v>228.23</v>
          </cell>
          <cell r="F654" t="str">
            <v>August</v>
          </cell>
          <cell r="G654" t="str">
            <v>Retailer Listing</v>
          </cell>
          <cell r="H654" t="str">
            <v>Low Averg</v>
          </cell>
          <cell r="I654">
            <v>226.49633333333335</v>
          </cell>
          <cell r="L654">
            <v>6846.9</v>
          </cell>
          <cell r="M654">
            <v>338.01124015235501</v>
          </cell>
          <cell r="N654">
            <v>5.1290207564849144E-3</v>
          </cell>
        </row>
        <row r="655">
          <cell r="A655">
            <v>655</v>
          </cell>
          <cell r="B655" t="str">
            <v>Chickpeas</v>
          </cell>
          <cell r="C655" t="str">
            <v>Pulses</v>
          </cell>
          <cell r="D655" t="str">
            <v>Lahore</v>
          </cell>
          <cell r="E655">
            <v>206.49</v>
          </cell>
          <cell r="F655" t="str">
            <v>December</v>
          </cell>
          <cell r="G655" t="str">
            <v>Wholesale Market</v>
          </cell>
          <cell r="H655" t="str">
            <v>Low Averg</v>
          </cell>
          <cell r="I655">
            <v>203.25225806451613</v>
          </cell>
          <cell r="L655">
            <v>6401.1900000000005</v>
          </cell>
          <cell r="M655">
            <v>338.33043350410401</v>
          </cell>
          <cell r="N655">
            <v>9.5697626191957926E-3</v>
          </cell>
        </row>
        <row r="656">
          <cell r="A656">
            <v>656</v>
          </cell>
          <cell r="B656" t="str">
            <v>Lentils (Moong)</v>
          </cell>
          <cell r="C656" t="str">
            <v>Pulses</v>
          </cell>
          <cell r="D656" t="str">
            <v>Karachi</v>
          </cell>
          <cell r="E656">
            <v>282.33</v>
          </cell>
          <cell r="F656" t="str">
            <v>May</v>
          </cell>
          <cell r="G656" t="str">
            <v>Local Market Survey</v>
          </cell>
          <cell r="H656" t="str">
            <v>Low Averg</v>
          </cell>
          <cell r="I656">
            <v>304.90820512820511</v>
          </cell>
          <cell r="L656">
            <v>11010.869999999999</v>
          </cell>
          <cell r="M656">
            <v>338.62951684075898</v>
          </cell>
          <cell r="N656">
            <v>-6.6675242426733172E-2</v>
          </cell>
        </row>
        <row r="657">
          <cell r="A657">
            <v>657</v>
          </cell>
          <cell r="B657" t="str">
            <v>Carrot</v>
          </cell>
          <cell r="C657" t="str">
            <v>Vegetable</v>
          </cell>
          <cell r="D657" t="str">
            <v>Rawalpindi</v>
          </cell>
          <cell r="E657">
            <v>140.49</v>
          </cell>
          <cell r="F657" t="str">
            <v>March</v>
          </cell>
          <cell r="G657" t="str">
            <v>Local Market Survey</v>
          </cell>
          <cell r="H657" t="str">
            <v>Low Averg</v>
          </cell>
          <cell r="I657">
            <v>141.74161290322584</v>
          </cell>
          <cell r="L657">
            <v>4355.1900000000005</v>
          </cell>
          <cell r="M657">
            <v>338.98909774252797</v>
          </cell>
          <cell r="N657">
            <v>-3.692192201934676E-3</v>
          </cell>
        </row>
        <row r="658">
          <cell r="A658">
            <v>658</v>
          </cell>
          <cell r="B658" t="str">
            <v>Mango</v>
          </cell>
          <cell r="C658" t="str">
            <v>Fruit</v>
          </cell>
          <cell r="D658" t="str">
            <v>Quetta</v>
          </cell>
          <cell r="E658">
            <v>251.19</v>
          </cell>
          <cell r="F658" t="str">
            <v>April</v>
          </cell>
          <cell r="G658" t="str">
            <v>Online Retailer</v>
          </cell>
          <cell r="H658" t="str">
            <v>Low Averg</v>
          </cell>
          <cell r="I658">
            <v>257.40029411764709</v>
          </cell>
          <cell r="L658">
            <v>8540.4599999999991</v>
          </cell>
          <cell r="M658">
            <v>339.20648641799801</v>
          </cell>
          <cell r="N658">
            <v>-1.8308300006958777E-2</v>
          </cell>
        </row>
        <row r="659">
          <cell r="A659">
            <v>659</v>
          </cell>
          <cell r="B659" t="str">
            <v>Lentils (Moong)</v>
          </cell>
          <cell r="C659" t="str">
            <v>Pulses</v>
          </cell>
          <cell r="D659" t="str">
            <v>Sialkot</v>
          </cell>
          <cell r="E659">
            <v>339.82</v>
          </cell>
          <cell r="F659" t="str">
            <v>November</v>
          </cell>
          <cell r="G659" t="str">
            <v>Local Market Survey</v>
          </cell>
          <cell r="H659" t="str">
            <v>Low Averg</v>
          </cell>
          <cell r="I659">
            <v>304.90820512820511</v>
          </cell>
          <cell r="L659">
            <v>13252.98</v>
          </cell>
          <cell r="M659">
            <v>339.54790698304498</v>
          </cell>
          <cell r="N659">
            <v>0.10281846583003137</v>
          </cell>
        </row>
        <row r="660">
          <cell r="A660">
            <v>660</v>
          </cell>
          <cell r="B660" t="str">
            <v>Lentils (Moong)</v>
          </cell>
          <cell r="C660" t="str">
            <v>Pulses</v>
          </cell>
          <cell r="D660" t="str">
            <v>Islamabad</v>
          </cell>
          <cell r="E660">
            <v>291.39999999999998</v>
          </cell>
          <cell r="F660" t="str">
            <v>October</v>
          </cell>
          <cell r="G660" t="str">
            <v>Wholesale Market</v>
          </cell>
          <cell r="H660" t="str">
            <v>Low Averg</v>
          </cell>
          <cell r="I660">
            <v>304.90820512820511</v>
          </cell>
          <cell r="L660">
            <v>11364.599999999999</v>
          </cell>
          <cell r="M660">
            <v>339.93075646910103</v>
          </cell>
          <cell r="N660">
            <v>-3.9738108044462872E-2</v>
          </cell>
        </row>
        <row r="661">
          <cell r="A661">
            <v>661</v>
          </cell>
          <cell r="B661" t="str">
            <v>Flour (Atta)</v>
          </cell>
          <cell r="C661" t="str">
            <v>Grain</v>
          </cell>
          <cell r="D661" t="str">
            <v>Islamabad</v>
          </cell>
          <cell r="E661">
            <v>111.34</v>
          </cell>
          <cell r="F661" t="str">
            <v>February</v>
          </cell>
          <cell r="G661" t="str">
            <v>Retailer Listing</v>
          </cell>
          <cell r="H661" t="str">
            <v>Low Averg</v>
          </cell>
          <cell r="I661">
            <v>113.26108695652174</v>
          </cell>
          <cell r="L661">
            <v>5121.6400000000003</v>
          </cell>
          <cell r="M661">
            <v>340.299297795038</v>
          </cell>
          <cell r="N661">
            <v>-5.6452862787827523E-3</v>
          </cell>
        </row>
        <row r="662">
          <cell r="A662">
            <v>662</v>
          </cell>
          <cell r="B662" t="str">
            <v>Chicken (Whole)</v>
          </cell>
          <cell r="C662" t="str">
            <v>Meat</v>
          </cell>
          <cell r="D662" t="str">
            <v>Multan</v>
          </cell>
          <cell r="E662">
            <v>535.02</v>
          </cell>
          <cell r="F662" t="str">
            <v>September</v>
          </cell>
          <cell r="G662" t="str">
            <v>Municipal Report</v>
          </cell>
          <cell r="H662" t="str">
            <v>Above Averg</v>
          </cell>
          <cell r="I662">
            <v>533.4588235294118</v>
          </cell>
          <cell r="L662">
            <v>18190.68</v>
          </cell>
          <cell r="M662">
            <v>340.47282169844698</v>
          </cell>
          <cell r="N662">
            <v>4.585318918556432E-3</v>
          </cell>
        </row>
        <row r="663">
          <cell r="A663">
            <v>663</v>
          </cell>
          <cell r="B663" t="str">
            <v>Flour (Atta)</v>
          </cell>
          <cell r="C663" t="str">
            <v>Grain</v>
          </cell>
          <cell r="D663" t="str">
            <v>Faisalabad</v>
          </cell>
          <cell r="E663">
            <v>103.57</v>
          </cell>
          <cell r="F663" t="str">
            <v>August</v>
          </cell>
          <cell r="G663" t="str">
            <v>Local Market Survey</v>
          </cell>
          <cell r="H663" t="str">
            <v>Low Averg</v>
          </cell>
          <cell r="I663">
            <v>113.26108695652174</v>
          </cell>
          <cell r="L663">
            <v>4764.2199999999993</v>
          </cell>
          <cell r="M663">
            <v>340.76365161794598</v>
          </cell>
          <cell r="N663">
            <v>-2.843932124364925E-2</v>
          </cell>
        </row>
        <row r="664">
          <cell r="A664">
            <v>664</v>
          </cell>
          <cell r="B664" t="str">
            <v>Rice (Basmati)</v>
          </cell>
          <cell r="C664" t="str">
            <v>Grain</v>
          </cell>
          <cell r="D664" t="str">
            <v>Rawalpindi</v>
          </cell>
          <cell r="E664">
            <v>286.05</v>
          </cell>
          <cell r="F664" t="str">
            <v>September</v>
          </cell>
          <cell r="G664" t="str">
            <v>Local Market Survey</v>
          </cell>
          <cell r="H664" t="str">
            <v>Low Averg</v>
          </cell>
          <cell r="I664">
            <v>309.01727272727271</v>
          </cell>
          <cell r="L664">
            <v>6293.1</v>
          </cell>
          <cell r="M664">
            <v>340.92505990366197</v>
          </cell>
          <cell r="N664">
            <v>-6.7367511011841588E-2</v>
          </cell>
        </row>
        <row r="665">
          <cell r="A665">
            <v>665</v>
          </cell>
          <cell r="B665" t="str">
            <v>Cooking Oil (Sunflower)</v>
          </cell>
          <cell r="C665" t="str">
            <v>Oil</v>
          </cell>
          <cell r="D665" t="str">
            <v>Hyderabad</v>
          </cell>
          <cell r="E665">
            <v>418.22</v>
          </cell>
          <cell r="F665" t="str">
            <v>June</v>
          </cell>
          <cell r="G665" t="str">
            <v>Municipal Report</v>
          </cell>
          <cell r="H665" t="str">
            <v>Above Averg</v>
          </cell>
          <cell r="I665">
            <v>368.73933333333326</v>
          </cell>
          <cell r="L665">
            <v>12546.6</v>
          </cell>
          <cell r="M665">
            <v>341.29496993981502</v>
          </cell>
          <cell r="N665">
            <v>0.1449791852349665</v>
          </cell>
        </row>
        <row r="666">
          <cell r="A666">
            <v>666</v>
          </cell>
          <cell r="B666" t="str">
            <v>Beef (Local)</v>
          </cell>
          <cell r="C666" t="str">
            <v>Meat</v>
          </cell>
          <cell r="D666" t="str">
            <v>Quetta</v>
          </cell>
          <cell r="E666">
            <v>1015.62</v>
          </cell>
          <cell r="F666" t="str">
            <v>October</v>
          </cell>
          <cell r="G666" t="str">
            <v>Municipal Report</v>
          </cell>
          <cell r="H666" t="str">
            <v>Above Averg</v>
          </cell>
          <cell r="I666">
            <v>920.12567567567555</v>
          </cell>
          <cell r="L666">
            <v>37577.94</v>
          </cell>
          <cell r="M666">
            <v>341.67744685242201</v>
          </cell>
          <cell r="N666">
            <v>0.27948676508804093</v>
          </cell>
        </row>
        <row r="667">
          <cell r="A667">
            <v>667</v>
          </cell>
          <cell r="B667" t="str">
            <v>Sugar</v>
          </cell>
          <cell r="C667" t="str">
            <v>Grain</v>
          </cell>
          <cell r="D667" t="str">
            <v>Rawalpindi</v>
          </cell>
          <cell r="E667">
            <v>132.09</v>
          </cell>
          <cell r="F667" t="str">
            <v>February</v>
          </cell>
          <cell r="G667" t="str">
            <v>Local Market Survey</v>
          </cell>
          <cell r="H667" t="str">
            <v>Low Averg</v>
          </cell>
          <cell r="I667">
            <v>122.0377142857143</v>
          </cell>
          <cell r="L667">
            <v>4623.1500000000005</v>
          </cell>
          <cell r="M667">
            <v>340.63787066561503</v>
          </cell>
          <cell r="N667">
            <v>2.9510182454591093E-2</v>
          </cell>
        </row>
        <row r="668">
          <cell r="A668">
            <v>668</v>
          </cell>
          <cell r="B668" t="str">
            <v>Spinach</v>
          </cell>
          <cell r="C668" t="str">
            <v>Vegetable</v>
          </cell>
          <cell r="D668" t="str">
            <v>Islamabad</v>
          </cell>
          <cell r="E668">
            <v>61.28</v>
          </cell>
          <cell r="F668" t="str">
            <v>June</v>
          </cell>
          <cell r="G668" t="str">
            <v>Local Market Survey</v>
          </cell>
          <cell r="H668" t="str">
            <v>Low Averg</v>
          </cell>
          <cell r="I668">
            <v>62.182121212121217</v>
          </cell>
          <cell r="L668">
            <v>2022.24</v>
          </cell>
          <cell r="M668">
            <v>340.84956633079298</v>
          </cell>
          <cell r="N668">
            <v>-2.646684347679971E-3</v>
          </cell>
        </row>
        <row r="669">
          <cell r="A669">
            <v>669</v>
          </cell>
          <cell r="B669" t="str">
            <v>Mutton</v>
          </cell>
          <cell r="C669" t="str">
            <v>Meat</v>
          </cell>
          <cell r="D669" t="str">
            <v>Multan</v>
          </cell>
          <cell r="E669">
            <v>1119.33</v>
          </cell>
          <cell r="F669" t="str">
            <v>January</v>
          </cell>
          <cell r="G669" t="str">
            <v>Retailer Listing</v>
          </cell>
          <cell r="H669" t="str">
            <v>Above Averg</v>
          </cell>
          <cell r="I669">
            <v>1235.856</v>
          </cell>
          <cell r="L669">
            <v>27983.25</v>
          </cell>
          <cell r="M669">
            <v>340.93257543453097</v>
          </cell>
          <cell r="N669">
            <v>-0.34178605506230503</v>
          </cell>
        </row>
        <row r="670">
          <cell r="A670">
            <v>670</v>
          </cell>
          <cell r="B670" t="str">
            <v>Apple</v>
          </cell>
          <cell r="C670" t="str">
            <v>Fruit</v>
          </cell>
          <cell r="D670" t="str">
            <v>Hyderabad</v>
          </cell>
          <cell r="E670">
            <v>196.8</v>
          </cell>
          <cell r="F670" t="str">
            <v>April</v>
          </cell>
          <cell r="G670" t="str">
            <v>Online Retailer</v>
          </cell>
          <cell r="H670" t="str">
            <v>Low Averg</v>
          </cell>
          <cell r="I670">
            <v>206.14838709677423</v>
          </cell>
          <cell r="L670">
            <v>6100.8</v>
          </cell>
          <cell r="M670">
            <v>339.38131216292999</v>
          </cell>
          <cell r="N670">
            <v>-2.7545379671012202E-2</v>
          </cell>
        </row>
        <row r="671">
          <cell r="A671">
            <v>671</v>
          </cell>
          <cell r="B671" t="str">
            <v>Sugar</v>
          </cell>
          <cell r="C671" t="str">
            <v>Grain</v>
          </cell>
          <cell r="D671" t="str">
            <v>Peshawar</v>
          </cell>
          <cell r="E671">
            <v>125.02</v>
          </cell>
          <cell r="F671" t="str">
            <v>December</v>
          </cell>
          <cell r="G671" t="str">
            <v>Local Market Survey</v>
          </cell>
          <cell r="H671" t="str">
            <v>Low Averg</v>
          </cell>
          <cell r="I671">
            <v>122.0377142857143</v>
          </cell>
          <cell r="L671">
            <v>4375.7</v>
          </cell>
          <cell r="M671">
            <v>339.68123278734402</v>
          </cell>
          <cell r="N671">
            <v>8.7796599471032365E-3</v>
          </cell>
        </row>
        <row r="672">
          <cell r="A672">
            <v>672</v>
          </cell>
          <cell r="B672" t="str">
            <v>Guava</v>
          </cell>
          <cell r="C672" t="str">
            <v>Fruit</v>
          </cell>
          <cell r="D672" t="str">
            <v>Lahore</v>
          </cell>
          <cell r="E672">
            <v>129.24</v>
          </cell>
          <cell r="F672" t="str">
            <v>June</v>
          </cell>
          <cell r="G672" t="str">
            <v>Online Retailer</v>
          </cell>
          <cell r="H672" t="str">
            <v>Low Averg</v>
          </cell>
          <cell r="I672">
            <v>132.90272727272728</v>
          </cell>
          <cell r="L672">
            <v>2843.28</v>
          </cell>
          <cell r="M672">
            <v>339.88207483014401</v>
          </cell>
          <cell r="N672">
            <v>-1.0776464968203205E-2</v>
          </cell>
        </row>
        <row r="673">
          <cell r="A673">
            <v>673</v>
          </cell>
          <cell r="B673" t="str">
            <v>Spices (Mixed)</v>
          </cell>
          <cell r="C673" t="str">
            <v>Condiment</v>
          </cell>
          <cell r="D673" t="str">
            <v>Peshawar</v>
          </cell>
          <cell r="E673">
            <v>876.29</v>
          </cell>
          <cell r="F673" t="str">
            <v>August</v>
          </cell>
          <cell r="G673" t="str">
            <v>Retailer Listing</v>
          </cell>
          <cell r="H673" t="str">
            <v>Above Averg</v>
          </cell>
          <cell r="I673">
            <v>810.77454545454566</v>
          </cell>
          <cell r="L673">
            <v>28917.57</v>
          </cell>
          <cell r="M673">
            <v>340.08970018229701</v>
          </cell>
          <cell r="N673">
            <v>0.19264168985516555</v>
          </cell>
        </row>
        <row r="674">
          <cell r="A674">
            <v>674</v>
          </cell>
          <cell r="B674" t="str">
            <v>Wheat</v>
          </cell>
          <cell r="C674" t="str">
            <v>Grain</v>
          </cell>
          <cell r="D674" t="str">
            <v>Lahore</v>
          </cell>
          <cell r="E674">
            <v>106.22</v>
          </cell>
          <cell r="F674" t="str">
            <v>July</v>
          </cell>
          <cell r="G674" t="str">
            <v>Municipal Report</v>
          </cell>
          <cell r="H674" t="str">
            <v>Low Averg</v>
          </cell>
          <cell r="I674">
            <v>120.53625</v>
          </cell>
          <cell r="L674">
            <v>2549.2799999999997</v>
          </cell>
          <cell r="M674">
            <v>339.58267076334101</v>
          </cell>
          <cell r="N674">
            <v>-4.2158364464885051E-2</v>
          </cell>
        </row>
        <row r="675">
          <cell r="A675">
            <v>675</v>
          </cell>
          <cell r="B675" t="str">
            <v>Maize</v>
          </cell>
          <cell r="C675" t="str">
            <v>Grain</v>
          </cell>
          <cell r="D675" t="str">
            <v>Hyderabad</v>
          </cell>
          <cell r="E675">
            <v>105.49</v>
          </cell>
          <cell r="F675" t="str">
            <v>March</v>
          </cell>
          <cell r="G675" t="str">
            <v>Wholesale Market</v>
          </cell>
          <cell r="H675" t="str">
            <v>Low Averg</v>
          </cell>
          <cell r="I675">
            <v>102.25285714285715</v>
          </cell>
          <cell r="L675">
            <v>2953.72</v>
          </cell>
          <cell r="M675">
            <v>339.75269755404003</v>
          </cell>
          <cell r="N675">
            <v>9.5279386461028827E-3</v>
          </cell>
        </row>
        <row r="676">
          <cell r="A676">
            <v>676</v>
          </cell>
          <cell r="B676" t="str">
            <v>Tea (Loose)</v>
          </cell>
          <cell r="C676" t="str">
            <v>Beverage</v>
          </cell>
          <cell r="D676" t="str">
            <v>Islamabad</v>
          </cell>
          <cell r="E676">
            <v>978.39</v>
          </cell>
          <cell r="F676" t="str">
            <v>April</v>
          </cell>
          <cell r="G676" t="str">
            <v>Municipal Report</v>
          </cell>
          <cell r="H676" t="str">
            <v>Above Averg</v>
          </cell>
          <cell r="I676">
            <v>911.5772916666665</v>
          </cell>
          <cell r="L676">
            <v>46962.720000000001</v>
          </cell>
          <cell r="M676">
            <v>339.92105892526001</v>
          </cell>
          <cell r="N676">
            <v>0.1965536014290421</v>
          </cell>
        </row>
        <row r="677">
          <cell r="A677">
            <v>677</v>
          </cell>
          <cell r="B677" t="str">
            <v>Cheese (Local)</v>
          </cell>
          <cell r="C677" t="str">
            <v>Dairy</v>
          </cell>
          <cell r="D677" t="str">
            <v>Islamabad</v>
          </cell>
          <cell r="E677">
            <v>813.03</v>
          </cell>
          <cell r="F677" t="str">
            <v>February</v>
          </cell>
          <cell r="G677" t="str">
            <v>Local Market Survey</v>
          </cell>
          <cell r="H677" t="str">
            <v>Above Averg</v>
          </cell>
          <cell r="I677">
            <v>905.6025925925926</v>
          </cell>
          <cell r="L677">
            <v>21951.809999999998</v>
          </cell>
          <cell r="M677">
            <v>339.00913675463403</v>
          </cell>
          <cell r="N677">
            <v>-0.27306813461961132</v>
          </cell>
        </row>
        <row r="678">
          <cell r="A678">
            <v>678</v>
          </cell>
          <cell r="B678" t="str">
            <v>Lentils (Moong)</v>
          </cell>
          <cell r="C678" t="str">
            <v>Pulses</v>
          </cell>
          <cell r="D678" t="str">
            <v>Faisalabad</v>
          </cell>
          <cell r="E678">
            <v>305.68</v>
          </cell>
          <cell r="F678" t="str">
            <v>June</v>
          </cell>
          <cell r="G678" t="str">
            <v>Retailer Listing</v>
          </cell>
          <cell r="H678" t="str">
            <v>Low Averg</v>
          </cell>
          <cell r="I678">
            <v>304.90820512820511</v>
          </cell>
          <cell r="L678">
            <v>11921.52</v>
          </cell>
          <cell r="M678">
            <v>338.70127415369501</v>
          </cell>
          <cell r="N678">
            <v>2.2786890120899649E-3</v>
          </cell>
        </row>
        <row r="679">
          <cell r="A679">
            <v>679</v>
          </cell>
          <cell r="B679" t="str">
            <v>Ghee</v>
          </cell>
          <cell r="C679" t="str">
            <v>Oil</v>
          </cell>
          <cell r="D679" t="str">
            <v>Rawalpindi</v>
          </cell>
          <cell r="E679">
            <v>1047.04</v>
          </cell>
          <cell r="F679" t="str">
            <v>March</v>
          </cell>
          <cell r="G679" t="str">
            <v>Retailer Listing</v>
          </cell>
          <cell r="H679" t="str">
            <v>Above Averg</v>
          </cell>
          <cell r="I679">
            <v>1024.1451428571424</v>
          </cell>
          <cell r="L679">
            <v>36646.400000000001</v>
          </cell>
          <cell r="M679">
            <v>339.091334249255</v>
          </cell>
          <cell r="N679">
            <v>6.751826080588734E-2</v>
          </cell>
        </row>
        <row r="680">
          <cell r="A680">
            <v>680</v>
          </cell>
          <cell r="B680" t="str">
            <v>Milk</v>
          </cell>
          <cell r="C680" t="str">
            <v>Dairy</v>
          </cell>
          <cell r="D680" t="str">
            <v>Quetta</v>
          </cell>
          <cell r="E680">
            <v>207.46</v>
          </cell>
          <cell r="F680" t="str">
            <v>November</v>
          </cell>
          <cell r="G680" t="str">
            <v>Wholesale Market</v>
          </cell>
          <cell r="H680" t="str">
            <v>Low Averg</v>
          </cell>
          <cell r="I680">
            <v>206.78702702702708</v>
          </cell>
          <cell r="L680">
            <v>7676.02</v>
          </cell>
          <cell r="M680">
            <v>337.84363015922702</v>
          </cell>
          <cell r="N680">
            <v>1.9919658472049742E-3</v>
          </cell>
        </row>
        <row r="681">
          <cell r="A681">
            <v>681</v>
          </cell>
          <cell r="B681" t="str">
            <v>Eggplant</v>
          </cell>
          <cell r="C681" t="str">
            <v>Vegetable</v>
          </cell>
          <cell r="D681" t="str">
            <v>Islamabad</v>
          </cell>
          <cell r="E681">
            <v>72.73</v>
          </cell>
          <cell r="F681" t="str">
            <v>August</v>
          </cell>
          <cell r="G681" t="str">
            <v>Retailer Listing</v>
          </cell>
          <cell r="H681" t="str">
            <v>Low Averg</v>
          </cell>
          <cell r="I681">
            <v>81.934666666666672</v>
          </cell>
          <cell r="L681">
            <v>2181.9</v>
          </cell>
          <cell r="M681">
            <v>338.16321742052202</v>
          </cell>
          <cell r="N681">
            <v>-2.7219597497560557E-2</v>
          </cell>
        </row>
        <row r="682">
          <cell r="A682">
            <v>682</v>
          </cell>
          <cell r="B682" t="str">
            <v>Chicken Breast</v>
          </cell>
          <cell r="C682" t="str">
            <v>Meat</v>
          </cell>
          <cell r="D682" t="str">
            <v>Peshawar</v>
          </cell>
          <cell r="E682">
            <v>619.4</v>
          </cell>
          <cell r="F682" t="str">
            <v>November</v>
          </cell>
          <cell r="G682" t="str">
            <v>Municipal Report</v>
          </cell>
          <cell r="H682" t="str">
            <v>Above Averg</v>
          </cell>
          <cell r="I682">
            <v>673.04079999999988</v>
          </cell>
          <cell r="L682">
            <v>15485</v>
          </cell>
          <cell r="M682">
            <v>338.27358288924597</v>
          </cell>
          <cell r="N682">
            <v>-0.15857224067527145</v>
          </cell>
        </row>
        <row r="683">
          <cell r="A683">
            <v>683</v>
          </cell>
          <cell r="B683" t="str">
            <v>Chicken (Whole)</v>
          </cell>
          <cell r="C683" t="str">
            <v>Meat</v>
          </cell>
          <cell r="D683" t="str">
            <v>Peshawar</v>
          </cell>
          <cell r="E683">
            <v>554.73</v>
          </cell>
          <cell r="F683" t="str">
            <v>July</v>
          </cell>
          <cell r="G683" t="str">
            <v>Municipal Report</v>
          </cell>
          <cell r="H683" t="str">
            <v>Above Averg</v>
          </cell>
          <cell r="I683">
            <v>533.4588235294118</v>
          </cell>
          <cell r="L683">
            <v>18860.82</v>
          </cell>
          <cell r="M683">
            <v>338.44204884975102</v>
          </cell>
          <cell r="N683">
            <v>6.2850276857978143E-2</v>
          </cell>
        </row>
        <row r="684">
          <cell r="A684">
            <v>684</v>
          </cell>
          <cell r="B684" t="str">
            <v>Fish (Rohu)</v>
          </cell>
          <cell r="C684" t="str">
            <v>Meat</v>
          </cell>
          <cell r="D684" t="str">
            <v>Lahore</v>
          </cell>
          <cell r="E684">
            <v>663.97</v>
          </cell>
          <cell r="F684" t="str">
            <v>June</v>
          </cell>
          <cell r="G684" t="str">
            <v>Local Market Survey</v>
          </cell>
          <cell r="H684" t="str">
            <v>Above Averg</v>
          </cell>
          <cell r="I684">
            <v>720.27689655172423</v>
          </cell>
          <cell r="L684">
            <v>19255.13</v>
          </cell>
          <cell r="M684">
            <v>338.714022774954</v>
          </cell>
          <cell r="N684">
            <v>-0.1662372761848577</v>
          </cell>
        </row>
        <row r="685">
          <cell r="A685">
            <v>685</v>
          </cell>
          <cell r="B685" t="str">
            <v>Apple</v>
          </cell>
          <cell r="C685" t="str">
            <v>Fruit</v>
          </cell>
          <cell r="D685" t="str">
            <v>Peshawar</v>
          </cell>
          <cell r="E685">
            <v>218.89</v>
          </cell>
          <cell r="F685" t="str">
            <v>December</v>
          </cell>
          <cell r="G685" t="str">
            <v>Municipal Report</v>
          </cell>
          <cell r="H685" t="str">
            <v>Low Averg</v>
          </cell>
          <cell r="I685">
            <v>206.14838709677423</v>
          </cell>
          <cell r="L685">
            <v>6785.5899999999992</v>
          </cell>
          <cell r="M685">
            <v>338.79293422573397</v>
          </cell>
          <cell r="N685">
            <v>3.7608850764095814E-2</v>
          </cell>
        </row>
        <row r="686">
          <cell r="A686">
            <v>686</v>
          </cell>
          <cell r="B686" t="str">
            <v>Apple</v>
          </cell>
          <cell r="C686" t="str">
            <v>Fruit</v>
          </cell>
          <cell r="D686" t="str">
            <v>Rawalpindi</v>
          </cell>
          <cell r="E686">
            <v>185.56</v>
          </cell>
          <cell r="F686" t="str">
            <v>March</v>
          </cell>
          <cell r="G686" t="str">
            <v>Wholesale Market</v>
          </cell>
          <cell r="H686" t="str">
            <v>Low Averg</v>
          </cell>
          <cell r="I686">
            <v>206.14838709677423</v>
          </cell>
          <cell r="L686">
            <v>5752.36</v>
          </cell>
          <cell r="M686">
            <v>339.13048132998603</v>
          </cell>
          <cell r="N686">
            <v>-6.0709338234745683E-2</v>
          </cell>
        </row>
        <row r="687">
          <cell r="A687">
            <v>687</v>
          </cell>
          <cell r="B687" t="str">
            <v>Onion</v>
          </cell>
          <cell r="C687" t="str">
            <v>Vegetable</v>
          </cell>
          <cell r="D687" t="str">
            <v>Hyderabad</v>
          </cell>
          <cell r="E687">
            <v>92.14</v>
          </cell>
          <cell r="F687" t="str">
            <v>December</v>
          </cell>
          <cell r="G687" t="str">
            <v>Retailer Listing</v>
          </cell>
          <cell r="H687" t="str">
            <v>Low Averg</v>
          </cell>
          <cell r="I687">
            <v>90.269599999999997</v>
          </cell>
          <cell r="L687">
            <v>2303.5</v>
          </cell>
          <cell r="M687">
            <v>339.431512692083</v>
          </cell>
          <cell r="N687">
            <v>5.5103899610427342E-3</v>
          </cell>
        </row>
        <row r="688">
          <cell r="A688">
            <v>688</v>
          </cell>
          <cell r="B688" t="str">
            <v>Sugar</v>
          </cell>
          <cell r="C688" t="str">
            <v>Grain</v>
          </cell>
          <cell r="D688" t="str">
            <v>Multan</v>
          </cell>
          <cell r="E688">
            <v>129.19999999999999</v>
          </cell>
          <cell r="F688" t="str">
            <v>April</v>
          </cell>
          <cell r="G688" t="str">
            <v>Local Market Survey</v>
          </cell>
          <cell r="H688" t="str">
            <v>Low Averg</v>
          </cell>
          <cell r="I688">
            <v>122.0377142857143</v>
          </cell>
          <cell r="L688">
            <v>4522</v>
          </cell>
          <cell r="M688">
            <v>339.58541173370003</v>
          </cell>
          <cell r="N688">
            <v>2.1091264426583468E-2</v>
          </cell>
        </row>
        <row r="689">
          <cell r="A689">
            <v>689</v>
          </cell>
          <cell r="B689" t="str">
            <v>Cooking Oil (Sunflower)</v>
          </cell>
          <cell r="C689" t="str">
            <v>Oil</v>
          </cell>
          <cell r="D689" t="str">
            <v>Quetta</v>
          </cell>
          <cell r="E689">
            <v>334.31</v>
          </cell>
          <cell r="F689" t="str">
            <v>October</v>
          </cell>
          <cell r="G689" t="str">
            <v>Retailer Listing</v>
          </cell>
          <cell r="H689" t="str">
            <v>Low Averg</v>
          </cell>
          <cell r="I689">
            <v>368.73933333333326</v>
          </cell>
          <cell r="L689">
            <v>10029.299999999999</v>
          </cell>
          <cell r="M689">
            <v>339.80514634091998</v>
          </cell>
          <cell r="N689">
            <v>-0.10132081195377475</v>
          </cell>
        </row>
        <row r="690">
          <cell r="A690">
            <v>690</v>
          </cell>
          <cell r="B690" t="str">
            <v>Fish (Pomfret)</v>
          </cell>
          <cell r="C690" t="str">
            <v>Meat</v>
          </cell>
          <cell r="D690" t="str">
            <v>Rawalpindi</v>
          </cell>
          <cell r="E690">
            <v>991.07</v>
          </cell>
          <cell r="F690" t="str">
            <v>November</v>
          </cell>
          <cell r="G690" t="str">
            <v>Retailer Listing</v>
          </cell>
          <cell r="H690" t="str">
            <v>Above Averg</v>
          </cell>
          <cell r="I690">
            <v>1113.4854166666667</v>
          </cell>
          <cell r="L690">
            <v>23785.68</v>
          </cell>
          <cell r="M690">
            <v>340.21564202353397</v>
          </cell>
          <cell r="N690">
            <v>-0.35981713227106316</v>
          </cell>
        </row>
        <row r="691">
          <cell r="A691">
            <v>691</v>
          </cell>
          <cell r="B691" t="str">
            <v>Yogurt</v>
          </cell>
          <cell r="C691" t="str">
            <v>Dairy</v>
          </cell>
          <cell r="D691" t="str">
            <v>Multan</v>
          </cell>
          <cell r="E691">
            <v>228.57</v>
          </cell>
          <cell r="F691" t="str">
            <v>June</v>
          </cell>
          <cell r="G691" t="str">
            <v>Retailer Listing</v>
          </cell>
          <cell r="H691" t="str">
            <v>Low Averg</v>
          </cell>
          <cell r="I691">
            <v>226.49633333333335</v>
          </cell>
          <cell r="L691">
            <v>6857.0999999999995</v>
          </cell>
          <cell r="M691">
            <v>339.204922877532</v>
          </cell>
          <cell r="N691">
            <v>6.1133153642800317E-3</v>
          </cell>
        </row>
        <row r="692">
          <cell r="A692">
            <v>692</v>
          </cell>
          <cell r="B692" t="str">
            <v>Wheat</v>
          </cell>
          <cell r="C692" t="str">
            <v>Grain</v>
          </cell>
          <cell r="D692" t="str">
            <v>Lahore</v>
          </cell>
          <cell r="E692">
            <v>110.57</v>
          </cell>
          <cell r="F692" t="str">
            <v>April</v>
          </cell>
          <cell r="G692" t="str">
            <v>Online Retailer</v>
          </cell>
          <cell r="H692" t="str">
            <v>Low Averg</v>
          </cell>
          <cell r="I692">
            <v>120.53625</v>
          </cell>
          <cell r="L692">
            <v>2653.68</v>
          </cell>
          <cell r="M692">
            <v>339.557018650575</v>
          </cell>
          <cell r="N692">
            <v>-2.9350740678565933E-2</v>
          </cell>
        </row>
        <row r="693">
          <cell r="A693">
            <v>693</v>
          </cell>
          <cell r="B693" t="str">
            <v>Spices (Mixed)</v>
          </cell>
          <cell r="C693" t="str">
            <v>Condiment</v>
          </cell>
          <cell r="D693" t="str">
            <v>Faisalabad</v>
          </cell>
          <cell r="E693">
            <v>755.7</v>
          </cell>
          <cell r="F693" t="str">
            <v>June</v>
          </cell>
          <cell r="G693" t="str">
            <v>Wholesale Market</v>
          </cell>
          <cell r="H693" t="str">
            <v>Above Averg</v>
          </cell>
          <cell r="I693">
            <v>810.77454545454566</v>
          </cell>
          <cell r="L693">
            <v>24938.100000000002</v>
          </cell>
          <cell r="M693">
            <v>339.74743848375903</v>
          </cell>
          <cell r="N693">
            <v>-0.16210437288456067</v>
          </cell>
        </row>
        <row r="694">
          <cell r="A694">
            <v>694</v>
          </cell>
          <cell r="B694" t="str">
            <v>Beef (Local)</v>
          </cell>
          <cell r="C694" t="str">
            <v>Meat</v>
          </cell>
          <cell r="D694" t="str">
            <v>Islamabad</v>
          </cell>
          <cell r="E694">
            <v>956.77</v>
          </cell>
          <cell r="F694" t="str">
            <v>November</v>
          </cell>
          <cell r="G694" t="str">
            <v>Municipal Report</v>
          </cell>
          <cell r="H694" t="str">
            <v>Above Averg</v>
          </cell>
          <cell r="I694">
            <v>920.12567567567555</v>
          </cell>
          <cell r="L694">
            <v>35400.49</v>
          </cell>
          <cell r="M694">
            <v>339.59986277306598</v>
          </cell>
          <cell r="N694">
            <v>0.10790441440434742</v>
          </cell>
        </row>
        <row r="695">
          <cell r="A695">
            <v>695</v>
          </cell>
          <cell r="B695" t="str">
            <v>Wheat</v>
          </cell>
          <cell r="C695" t="str">
            <v>Grain</v>
          </cell>
          <cell r="D695" t="str">
            <v>Hyderabad</v>
          </cell>
          <cell r="E695">
            <v>116.13</v>
          </cell>
          <cell r="F695" t="str">
            <v>April</v>
          </cell>
          <cell r="G695" t="str">
            <v>Online Retailer</v>
          </cell>
          <cell r="H695" t="str">
            <v>Low Averg</v>
          </cell>
          <cell r="I695">
            <v>120.53625</v>
          </cell>
          <cell r="L695">
            <v>2787.12</v>
          </cell>
          <cell r="M695">
            <v>338.72209277621198</v>
          </cell>
          <cell r="N695">
            <v>-1.3008451748410563E-2</v>
          </cell>
        </row>
        <row r="696">
          <cell r="A696">
            <v>696</v>
          </cell>
          <cell r="B696" t="str">
            <v>Chickpeas</v>
          </cell>
          <cell r="C696" t="str">
            <v>Pulses</v>
          </cell>
          <cell r="D696" t="str">
            <v>Multan</v>
          </cell>
          <cell r="E696">
            <v>195.16</v>
          </cell>
          <cell r="F696" t="str">
            <v>March</v>
          </cell>
          <cell r="G696" t="str">
            <v>Local Market Survey</v>
          </cell>
          <cell r="H696" t="str">
            <v>Low Averg</v>
          </cell>
          <cell r="I696">
            <v>203.25225806451613</v>
          </cell>
          <cell r="L696">
            <v>6049.96</v>
          </cell>
          <cell r="M696">
            <v>338.92559590913601</v>
          </cell>
          <cell r="N696">
            <v>-2.3876208118213702E-2</v>
          </cell>
        </row>
        <row r="697">
          <cell r="A697">
            <v>697</v>
          </cell>
          <cell r="B697" t="str">
            <v>Apple</v>
          </cell>
          <cell r="C697" t="str">
            <v>Fruit</v>
          </cell>
          <cell r="D697" t="str">
            <v>Faisalabad</v>
          </cell>
          <cell r="E697">
            <v>217.66</v>
          </cell>
          <cell r="F697" t="str">
            <v>October</v>
          </cell>
          <cell r="G697" t="str">
            <v>Municipal Report</v>
          </cell>
          <cell r="H697" t="str">
            <v>Low Averg</v>
          </cell>
          <cell r="I697">
            <v>206.14838709677423</v>
          </cell>
          <cell r="L697">
            <v>6747.46</v>
          </cell>
          <cell r="M697">
            <v>339.24654100049497</v>
          </cell>
          <cell r="N697">
            <v>3.3932882172581891E-2</v>
          </cell>
        </row>
        <row r="698">
          <cell r="A698">
            <v>698</v>
          </cell>
          <cell r="B698" t="str">
            <v>Chicken (Whole)</v>
          </cell>
          <cell r="C698" t="str">
            <v>Meat</v>
          </cell>
          <cell r="D698" t="str">
            <v>Hyderabad</v>
          </cell>
          <cell r="E698">
            <v>585.86</v>
          </cell>
          <cell r="F698" t="str">
            <v>January</v>
          </cell>
          <cell r="G698" t="str">
            <v>Online Retailer</v>
          </cell>
          <cell r="H698" t="str">
            <v>Above Averg</v>
          </cell>
          <cell r="I698">
            <v>533.4588235294118</v>
          </cell>
          <cell r="L698">
            <v>19919.240000000002</v>
          </cell>
          <cell r="M698">
            <v>339.59351639848097</v>
          </cell>
          <cell r="N698">
            <v>0.15430558576713335</v>
          </cell>
        </row>
        <row r="699">
          <cell r="A699">
            <v>699</v>
          </cell>
          <cell r="B699" t="str">
            <v>Fish (Pomfret)</v>
          </cell>
          <cell r="C699" t="str">
            <v>Meat</v>
          </cell>
          <cell r="D699" t="str">
            <v>Karachi</v>
          </cell>
          <cell r="E699">
            <v>1178.68</v>
          </cell>
          <cell r="F699" t="str">
            <v>June</v>
          </cell>
          <cell r="G699" t="str">
            <v>Wholesale Market</v>
          </cell>
          <cell r="H699" t="str">
            <v>Above Averg</v>
          </cell>
          <cell r="I699">
            <v>1113.4854166666667</v>
          </cell>
          <cell r="L699">
            <v>28288.32</v>
          </cell>
          <cell r="M699">
            <v>339.82824925580701</v>
          </cell>
          <cell r="N699">
            <v>0.19184568521335005</v>
          </cell>
        </row>
        <row r="700">
          <cell r="A700">
            <v>700</v>
          </cell>
          <cell r="B700" t="str">
            <v>Apple</v>
          </cell>
          <cell r="C700" t="str">
            <v>Fruit</v>
          </cell>
          <cell r="D700" t="str">
            <v>Multan</v>
          </cell>
          <cell r="E700">
            <v>229.74</v>
          </cell>
          <cell r="F700" t="str">
            <v>November</v>
          </cell>
          <cell r="G700" t="str">
            <v>Online Retailer</v>
          </cell>
          <cell r="H700" t="str">
            <v>Low Averg</v>
          </cell>
          <cell r="I700">
            <v>206.14838709677423</v>
          </cell>
          <cell r="L700">
            <v>7121.9400000000005</v>
          </cell>
          <cell r="M700">
            <v>337.77611534352599</v>
          </cell>
          <cell r="N700">
            <v>6.9843934581438866E-2</v>
          </cell>
        </row>
        <row r="701">
          <cell r="A701">
            <v>701</v>
          </cell>
          <cell r="B701" t="str">
            <v>Carrot</v>
          </cell>
          <cell r="C701" t="str">
            <v>Vegetable</v>
          </cell>
          <cell r="D701" t="str">
            <v>Faisalabad</v>
          </cell>
          <cell r="E701">
            <v>134.29</v>
          </cell>
          <cell r="F701" t="str">
            <v>March</v>
          </cell>
          <cell r="G701" t="str">
            <v>Municipal Report</v>
          </cell>
          <cell r="H701" t="str">
            <v>Low Averg</v>
          </cell>
          <cell r="I701">
            <v>141.74161290322584</v>
          </cell>
          <cell r="L701">
            <v>4162.99</v>
          </cell>
          <cell r="M701">
            <v>338.13783175444502</v>
          </cell>
          <cell r="N701">
            <v>-2.2037205551838978E-2</v>
          </cell>
        </row>
        <row r="702">
          <cell r="A702">
            <v>702</v>
          </cell>
          <cell r="B702" t="str">
            <v>Cheese (Local)</v>
          </cell>
          <cell r="C702" t="str">
            <v>Dairy</v>
          </cell>
          <cell r="D702" t="str">
            <v>Rawalpindi</v>
          </cell>
          <cell r="E702">
            <v>999.98</v>
          </cell>
          <cell r="F702" t="str">
            <v>November</v>
          </cell>
          <cell r="G702" t="str">
            <v>Municipal Report</v>
          </cell>
          <cell r="H702" t="str">
            <v>Above Averg</v>
          </cell>
          <cell r="I702">
            <v>905.6025925925926</v>
          </cell>
          <cell r="L702">
            <v>26999.46</v>
          </cell>
          <cell r="M702">
            <v>338.37627788555</v>
          </cell>
          <cell r="N702">
            <v>0.27891259989368689</v>
          </cell>
        </row>
        <row r="703">
          <cell r="A703">
            <v>703</v>
          </cell>
          <cell r="B703" t="str">
            <v>Beef (Local)</v>
          </cell>
          <cell r="C703" t="str">
            <v>Meat</v>
          </cell>
          <cell r="D703" t="str">
            <v>Peshawar</v>
          </cell>
          <cell r="E703">
            <v>868.04</v>
          </cell>
          <cell r="F703" t="str">
            <v>June</v>
          </cell>
          <cell r="G703" t="str">
            <v>Online Retailer</v>
          </cell>
          <cell r="H703" t="str">
            <v>Above Averg</v>
          </cell>
          <cell r="I703">
            <v>920.12567567567555</v>
          </cell>
          <cell r="L703">
            <v>32117.48</v>
          </cell>
          <cell r="M703">
            <v>337.26614133085502</v>
          </cell>
          <cell r="N703">
            <v>-0.15443493814749704</v>
          </cell>
        </row>
        <row r="704">
          <cell r="A704">
            <v>704</v>
          </cell>
          <cell r="B704" t="str">
            <v>Tea (Loose)</v>
          </cell>
          <cell r="C704" t="str">
            <v>Beverage</v>
          </cell>
          <cell r="D704" t="str">
            <v>Quetta</v>
          </cell>
          <cell r="E704">
            <v>834.83</v>
          </cell>
          <cell r="F704" t="str">
            <v>August</v>
          </cell>
          <cell r="G704" t="str">
            <v>Retailer Listing</v>
          </cell>
          <cell r="H704" t="str">
            <v>Above Averg</v>
          </cell>
          <cell r="I704">
            <v>911.5772916666665</v>
          </cell>
          <cell r="L704">
            <v>40071.840000000004</v>
          </cell>
          <cell r="M704">
            <v>336.71086913849001</v>
          </cell>
          <cell r="N704">
            <v>-0.22793232622110604</v>
          </cell>
        </row>
        <row r="705">
          <cell r="A705">
            <v>705</v>
          </cell>
          <cell r="B705" t="str">
            <v>Spinach</v>
          </cell>
          <cell r="C705" t="str">
            <v>Vegetable</v>
          </cell>
          <cell r="D705" t="str">
            <v>Lahore</v>
          </cell>
          <cell r="E705">
            <v>53.38</v>
          </cell>
          <cell r="F705" t="str">
            <v>September</v>
          </cell>
          <cell r="G705" t="str">
            <v>Wholesale Market</v>
          </cell>
          <cell r="H705" t="str">
            <v>Low Averg</v>
          </cell>
          <cell r="I705">
            <v>62.182121212121217</v>
          </cell>
          <cell r="L705">
            <v>1761.5400000000002</v>
          </cell>
          <cell r="M705">
            <v>336.27099090547603</v>
          </cell>
          <cell r="N705">
            <v>-2.6175678099439281E-2</v>
          </cell>
        </row>
        <row r="706">
          <cell r="A706">
            <v>706</v>
          </cell>
          <cell r="B706" t="str">
            <v>Tea (Loose)</v>
          </cell>
          <cell r="C706" t="str">
            <v>Beverage</v>
          </cell>
          <cell r="D706" t="str">
            <v>Hyderabad</v>
          </cell>
          <cell r="E706">
            <v>829.06</v>
          </cell>
          <cell r="F706" t="str">
            <v>August</v>
          </cell>
          <cell r="G706" t="str">
            <v>Municipal Report</v>
          </cell>
          <cell r="H706" t="str">
            <v>Above Averg</v>
          </cell>
          <cell r="I706">
            <v>911.5772916666665</v>
          </cell>
          <cell r="L706">
            <v>39794.879999999997</v>
          </cell>
          <cell r="M706">
            <v>336.35555825695599</v>
          </cell>
          <cell r="N706">
            <v>-0.2453275697130837</v>
          </cell>
        </row>
        <row r="707">
          <cell r="A707">
            <v>707</v>
          </cell>
          <cell r="B707" t="str">
            <v>Spinach</v>
          </cell>
          <cell r="C707" t="str">
            <v>Vegetable</v>
          </cell>
          <cell r="D707" t="str">
            <v>Islamabad</v>
          </cell>
          <cell r="E707">
            <v>58.93</v>
          </cell>
          <cell r="F707" t="str">
            <v>May</v>
          </cell>
          <cell r="G707" t="str">
            <v>Online Retailer</v>
          </cell>
          <cell r="H707" t="str">
            <v>Low Averg</v>
          </cell>
          <cell r="I707">
            <v>62.182121212121217</v>
          </cell>
          <cell r="L707">
            <v>1944.69</v>
          </cell>
          <cell r="M707">
            <v>335.93128708220303</v>
          </cell>
          <cell r="N707">
            <v>-9.6809119518701369E-3</v>
          </cell>
        </row>
        <row r="708">
          <cell r="A708">
            <v>708</v>
          </cell>
          <cell r="B708" t="str">
            <v>Rice (Irri)</v>
          </cell>
          <cell r="C708" t="str">
            <v>Grain</v>
          </cell>
          <cell r="D708" t="str">
            <v>Hyderabad</v>
          </cell>
          <cell r="E708">
            <v>154.41999999999999</v>
          </cell>
          <cell r="F708" t="str">
            <v>September</v>
          </cell>
          <cell r="G708" t="str">
            <v>Local Market Survey</v>
          </cell>
          <cell r="H708" t="str">
            <v>Low Averg</v>
          </cell>
          <cell r="I708">
            <v>140.29840000000002</v>
          </cell>
          <cell r="L708">
            <v>3860.4999999999995</v>
          </cell>
          <cell r="M708">
            <v>336.02904014688301</v>
          </cell>
          <cell r="N708">
            <v>4.202493925473591E-2</v>
          </cell>
        </row>
        <row r="709">
          <cell r="A709">
            <v>709</v>
          </cell>
          <cell r="B709" t="str">
            <v>Potato</v>
          </cell>
          <cell r="C709" t="str">
            <v>Vegetable</v>
          </cell>
          <cell r="D709" t="str">
            <v>Lahore</v>
          </cell>
          <cell r="E709">
            <v>73.81</v>
          </cell>
          <cell r="F709" t="str">
            <v>October</v>
          </cell>
          <cell r="G709" t="str">
            <v>Wholesale Market</v>
          </cell>
          <cell r="H709" t="str">
            <v>Low Averg</v>
          </cell>
          <cell r="I709">
            <v>70.278611111111118</v>
          </cell>
          <cell r="L709">
            <v>2657.16</v>
          </cell>
          <cell r="M709">
            <v>336.30546534158799</v>
          </cell>
          <cell r="N709">
            <v>1.0500539696261035E-2</v>
          </cell>
        </row>
        <row r="710">
          <cell r="A710">
            <v>710</v>
          </cell>
          <cell r="B710" t="str">
            <v>Onion</v>
          </cell>
          <cell r="C710" t="str">
            <v>Vegetable</v>
          </cell>
          <cell r="D710" t="str">
            <v>Rawalpindi</v>
          </cell>
          <cell r="E710">
            <v>82.45</v>
          </cell>
          <cell r="F710" t="str">
            <v>April</v>
          </cell>
          <cell r="G710" t="str">
            <v>Local Market Survey</v>
          </cell>
          <cell r="H710" t="str">
            <v>Low Averg</v>
          </cell>
          <cell r="I710">
            <v>90.269599999999997</v>
          </cell>
          <cell r="L710">
            <v>2061.25</v>
          </cell>
          <cell r="M710">
            <v>336.43444756117498</v>
          </cell>
          <cell r="N710">
            <v>-2.3242566439568086E-2</v>
          </cell>
        </row>
        <row r="711">
          <cell r="A711">
            <v>711</v>
          </cell>
          <cell r="B711" t="str">
            <v>Tea (Loose)</v>
          </cell>
          <cell r="C711" t="str">
            <v>Beverage</v>
          </cell>
          <cell r="D711" t="str">
            <v>Hyderabad</v>
          </cell>
          <cell r="E711">
            <v>951.1</v>
          </cell>
          <cell r="F711" t="str">
            <v>November</v>
          </cell>
          <cell r="G711" t="str">
            <v>Wholesale Market</v>
          </cell>
          <cell r="H711" t="str">
            <v>Above Averg</v>
          </cell>
          <cell r="I711">
            <v>911.5772916666665</v>
          </cell>
          <cell r="L711">
            <v>45652.800000000003</v>
          </cell>
          <cell r="M711">
            <v>336.58080560673</v>
          </cell>
          <cell r="N711">
            <v>0.11742413017904804</v>
          </cell>
        </row>
        <row r="712">
          <cell r="A712">
            <v>712</v>
          </cell>
          <cell r="B712" t="str">
            <v>Beef (Local)</v>
          </cell>
          <cell r="C712" t="str">
            <v>Meat</v>
          </cell>
          <cell r="D712" t="str">
            <v>Karachi</v>
          </cell>
          <cell r="E712">
            <v>832.63</v>
          </cell>
          <cell r="F712" t="str">
            <v>March</v>
          </cell>
          <cell r="G712" t="str">
            <v>Retailer Listing</v>
          </cell>
          <cell r="H712" t="str">
            <v>Above Averg</v>
          </cell>
          <cell r="I712">
            <v>920.12567567567555</v>
          </cell>
          <cell r="L712">
            <v>30807.31</v>
          </cell>
          <cell r="M712">
            <v>335.65739415418102</v>
          </cell>
          <cell r="N712">
            <v>-0.26066959107561105</v>
          </cell>
        </row>
        <row r="713">
          <cell r="A713">
            <v>713</v>
          </cell>
          <cell r="B713" t="str">
            <v>Spices (Mixed)</v>
          </cell>
          <cell r="C713" t="str">
            <v>Condiment</v>
          </cell>
          <cell r="D713" t="str">
            <v>Sialkot</v>
          </cell>
          <cell r="E713">
            <v>921.15</v>
          </cell>
          <cell r="F713" t="str">
            <v>May</v>
          </cell>
          <cell r="G713" t="str">
            <v>Online Retailer</v>
          </cell>
          <cell r="H713" t="str">
            <v>Above Averg</v>
          </cell>
          <cell r="I713">
            <v>810.77454545454566</v>
          </cell>
          <cell r="L713">
            <v>30397.95</v>
          </cell>
          <cell r="M713">
            <v>335.21052294256702</v>
          </cell>
          <cell r="N713">
            <v>0.32927204544937688</v>
          </cell>
        </row>
        <row r="714">
          <cell r="A714">
            <v>714</v>
          </cell>
          <cell r="B714" t="str">
            <v>Mutton</v>
          </cell>
          <cell r="C714" t="str">
            <v>Meat</v>
          </cell>
          <cell r="D714" t="str">
            <v>Quetta</v>
          </cell>
          <cell r="E714">
            <v>1359.63</v>
          </cell>
          <cell r="F714" t="str">
            <v>June</v>
          </cell>
          <cell r="G714" t="str">
            <v>Retailer Listing</v>
          </cell>
          <cell r="H714" t="str">
            <v>Above Averg</v>
          </cell>
          <cell r="I714">
            <v>1235.856</v>
          </cell>
          <cell r="L714">
            <v>33990.75</v>
          </cell>
          <cell r="M714">
            <v>334.39744147333101</v>
          </cell>
          <cell r="N714">
            <v>0.37014039178846825</v>
          </cell>
        </row>
        <row r="715">
          <cell r="A715">
            <v>715</v>
          </cell>
          <cell r="B715" t="str">
            <v>Salt</v>
          </cell>
          <cell r="C715" t="str">
            <v>Condiment</v>
          </cell>
          <cell r="D715" t="str">
            <v>Lahore</v>
          </cell>
          <cell r="E715">
            <v>40.57</v>
          </cell>
          <cell r="F715" t="str">
            <v>May</v>
          </cell>
          <cell r="G715" t="str">
            <v>Wholesale Market</v>
          </cell>
          <cell r="H715" t="str">
            <v>Low Averg</v>
          </cell>
          <cell r="I715">
            <v>40.881379310344826</v>
          </cell>
          <cell r="L715">
            <v>1176.53</v>
          </cell>
          <cell r="M715">
            <v>330.869062611549</v>
          </cell>
          <cell r="N715">
            <v>-9.4109527160717141E-4</v>
          </cell>
        </row>
        <row r="716">
          <cell r="A716">
            <v>716</v>
          </cell>
          <cell r="B716" t="str">
            <v>Cooking Oil (Sunflower)</v>
          </cell>
          <cell r="C716" t="str">
            <v>Oil</v>
          </cell>
          <cell r="D716" t="str">
            <v>Quetta</v>
          </cell>
          <cell r="E716">
            <v>363.92</v>
          </cell>
          <cell r="F716" t="str">
            <v>February</v>
          </cell>
          <cell r="G716" t="str">
            <v>Wholesale Market</v>
          </cell>
          <cell r="H716" t="str">
            <v>Low Averg</v>
          </cell>
          <cell r="I716">
            <v>368.73933333333326</v>
          </cell>
          <cell r="L716">
            <v>10917.6</v>
          </cell>
          <cell r="M716">
            <v>330.92336562565703</v>
          </cell>
          <cell r="N716">
            <v>-1.4563291184415529E-2</v>
          </cell>
        </row>
        <row r="717">
          <cell r="A717">
            <v>717</v>
          </cell>
          <cell r="B717" t="str">
            <v>Cooking Oil (Sunflower)</v>
          </cell>
          <cell r="C717" t="str">
            <v>Oil</v>
          </cell>
          <cell r="D717" t="str">
            <v>Lahore</v>
          </cell>
          <cell r="E717">
            <v>355.41</v>
          </cell>
          <cell r="F717" t="str">
            <v>January</v>
          </cell>
          <cell r="G717" t="str">
            <v>Online Retailer</v>
          </cell>
          <cell r="H717" t="str">
            <v>Low Averg</v>
          </cell>
          <cell r="I717">
            <v>368.73933333333326</v>
          </cell>
          <cell r="L717">
            <v>10662.300000000001</v>
          </cell>
          <cell r="M717">
            <v>331.35323634438799</v>
          </cell>
          <cell r="N717">
            <v>-4.0226959846197355E-2</v>
          </cell>
        </row>
        <row r="718">
          <cell r="A718">
            <v>718</v>
          </cell>
          <cell r="B718" t="str">
            <v>Spinach</v>
          </cell>
          <cell r="C718" t="str">
            <v>Vegetable</v>
          </cell>
          <cell r="D718" t="str">
            <v>Quetta</v>
          </cell>
          <cell r="E718">
            <v>64.61</v>
          </cell>
          <cell r="F718" t="str">
            <v>June</v>
          </cell>
          <cell r="G718" t="str">
            <v>Wholesale Market</v>
          </cell>
          <cell r="H718" t="str">
            <v>Low Averg</v>
          </cell>
          <cell r="I718">
            <v>62.182121212121217</v>
          </cell>
          <cell r="L718">
            <v>2132.13</v>
          </cell>
          <cell r="M718">
            <v>331.78542286213099</v>
          </cell>
          <cell r="N718">
            <v>7.3176174134921383E-3</v>
          </cell>
        </row>
        <row r="719">
          <cell r="A719">
            <v>719</v>
          </cell>
          <cell r="B719" t="str">
            <v>Yogurt</v>
          </cell>
          <cell r="C719" t="str">
            <v>Dairy</v>
          </cell>
          <cell r="D719" t="str">
            <v>Lahore</v>
          </cell>
          <cell r="E719">
            <v>221.14</v>
          </cell>
          <cell r="F719" t="str">
            <v>October</v>
          </cell>
          <cell r="G719" t="str">
            <v>Online Retailer</v>
          </cell>
          <cell r="H719" t="str">
            <v>Low Averg</v>
          </cell>
          <cell r="I719">
            <v>226.49633333333335</v>
          </cell>
          <cell r="L719">
            <v>6634.2</v>
          </cell>
          <cell r="M719">
            <v>331.89713016613501</v>
          </cell>
          <cell r="N719">
            <v>-1.6138534643707802E-2</v>
          </cell>
        </row>
        <row r="720">
          <cell r="A720">
            <v>720</v>
          </cell>
          <cell r="B720" t="str">
            <v>Yogurt</v>
          </cell>
          <cell r="C720" t="str">
            <v>Dairy</v>
          </cell>
          <cell r="D720" t="str">
            <v>Hyderabad</v>
          </cell>
          <cell r="E720">
            <v>225.36</v>
          </cell>
          <cell r="F720" t="str">
            <v>February</v>
          </cell>
          <cell r="G720" t="str">
            <v>Wholesale Market</v>
          </cell>
          <cell r="H720" t="str">
            <v>Low Averg</v>
          </cell>
          <cell r="I720">
            <v>226.49633333333335</v>
          </cell>
          <cell r="L720">
            <v>6760.8</v>
          </cell>
          <cell r="M720">
            <v>332.26571283079397</v>
          </cell>
          <cell r="N720">
            <v>-3.4199536378645753E-3</v>
          </cell>
        </row>
        <row r="721">
          <cell r="A721">
            <v>721</v>
          </cell>
          <cell r="B721" t="str">
            <v>Oranges</v>
          </cell>
          <cell r="C721" t="str">
            <v>Fruit</v>
          </cell>
          <cell r="D721" t="str">
            <v>Quetta</v>
          </cell>
          <cell r="E721">
            <v>162.62</v>
          </cell>
          <cell r="F721" t="str">
            <v>November</v>
          </cell>
          <cell r="G721" t="str">
            <v>Municipal Report</v>
          </cell>
          <cell r="H721" t="str">
            <v>Low Averg</v>
          </cell>
          <cell r="I721">
            <v>151.26457142857143</v>
          </cell>
          <cell r="L721">
            <v>5691.7</v>
          </cell>
          <cell r="M721">
            <v>332.639758033958</v>
          </cell>
          <cell r="N721">
            <v>3.4137316112012504E-2</v>
          </cell>
        </row>
        <row r="722">
          <cell r="A722">
            <v>722</v>
          </cell>
          <cell r="B722" t="str">
            <v>Oranges</v>
          </cell>
          <cell r="C722" t="str">
            <v>Fruit</v>
          </cell>
          <cell r="D722" t="str">
            <v>Hyderabad</v>
          </cell>
          <cell r="E722">
            <v>174.32</v>
          </cell>
          <cell r="F722" t="str">
            <v>January</v>
          </cell>
          <cell r="G722" t="str">
            <v>Wholesale Market</v>
          </cell>
          <cell r="H722" t="str">
            <v>Low Averg</v>
          </cell>
          <cell r="I722">
            <v>151.26457142857143</v>
          </cell>
          <cell r="L722">
            <v>6101.2</v>
          </cell>
          <cell r="M722">
            <v>332.93646345764</v>
          </cell>
          <cell r="N722">
            <v>6.9248733923558181E-2</v>
          </cell>
        </row>
        <row r="723">
          <cell r="A723">
            <v>723</v>
          </cell>
          <cell r="B723" t="str">
            <v>Tea (Loose)</v>
          </cell>
          <cell r="C723" t="str">
            <v>Beverage</v>
          </cell>
          <cell r="D723" t="str">
            <v>Rawalpindi</v>
          </cell>
          <cell r="E723">
            <v>798.49</v>
          </cell>
          <cell r="F723" t="str">
            <v>February</v>
          </cell>
          <cell r="G723" t="str">
            <v>Retailer Listing</v>
          </cell>
          <cell r="H723" t="str">
            <v>Above Averg</v>
          </cell>
          <cell r="I723">
            <v>911.5772916666665</v>
          </cell>
          <cell r="L723">
            <v>38327.520000000004</v>
          </cell>
          <cell r="M723">
            <v>333.25082247236497</v>
          </cell>
          <cell r="N723">
            <v>-0.33934587416072864</v>
          </cell>
        </row>
        <row r="724">
          <cell r="A724">
            <v>724</v>
          </cell>
          <cell r="B724" t="str">
            <v>Banana</v>
          </cell>
          <cell r="C724" t="str">
            <v>Fruit</v>
          </cell>
          <cell r="D724" t="str">
            <v>Rawalpindi</v>
          </cell>
          <cell r="E724">
            <v>131.93</v>
          </cell>
          <cell r="F724" t="str">
            <v>May</v>
          </cell>
          <cell r="G724" t="str">
            <v>Local Market Survey</v>
          </cell>
          <cell r="H724" t="str">
            <v>Low Averg</v>
          </cell>
          <cell r="I724">
            <v>121.60903225806452</v>
          </cell>
          <cell r="L724">
            <v>4089.8300000000004</v>
          </cell>
          <cell r="M724">
            <v>332.89912289355101</v>
          </cell>
          <cell r="N724">
            <v>3.1003289081166365E-2</v>
          </cell>
        </row>
        <row r="725">
          <cell r="A725">
            <v>725</v>
          </cell>
          <cell r="B725" t="str">
            <v>Rice (Basmati)</v>
          </cell>
          <cell r="C725" t="str">
            <v>Grain</v>
          </cell>
          <cell r="D725" t="str">
            <v>Hyderabad</v>
          </cell>
          <cell r="E725">
            <v>325.55</v>
          </cell>
          <cell r="F725" t="str">
            <v>June</v>
          </cell>
          <cell r="G725" t="str">
            <v>Municipal Report</v>
          </cell>
          <cell r="H725" t="str">
            <v>Low Averg</v>
          </cell>
          <cell r="I725">
            <v>309.01727272727271</v>
          </cell>
          <cell r="L725">
            <v>7162.1</v>
          </cell>
          <cell r="M725">
            <v>333.14883551766599</v>
          </cell>
          <cell r="N725">
            <v>4.9625649289867062E-2</v>
          </cell>
        </row>
        <row r="726">
          <cell r="A726">
            <v>726</v>
          </cell>
          <cell r="B726" t="str">
            <v>Beef (Local)</v>
          </cell>
          <cell r="C726" t="str">
            <v>Meat</v>
          </cell>
          <cell r="D726" t="str">
            <v>Peshawar</v>
          </cell>
          <cell r="E726">
            <v>868.32</v>
          </cell>
          <cell r="F726" t="str">
            <v>May</v>
          </cell>
          <cell r="G726" t="str">
            <v>Municipal Report</v>
          </cell>
          <cell r="H726" t="str">
            <v>Above Averg</v>
          </cell>
          <cell r="I726">
            <v>920.12567567567555</v>
          </cell>
          <cell r="L726">
            <v>32127.84</v>
          </cell>
          <cell r="M726">
            <v>333.589942939369</v>
          </cell>
          <cell r="N726">
            <v>-0.15529747455573426</v>
          </cell>
        </row>
        <row r="727">
          <cell r="A727">
            <v>727</v>
          </cell>
          <cell r="B727" t="str">
            <v>Banana</v>
          </cell>
          <cell r="C727" t="str">
            <v>Fruit</v>
          </cell>
          <cell r="D727" t="str">
            <v>Quetta</v>
          </cell>
          <cell r="E727">
            <v>123.79</v>
          </cell>
          <cell r="F727" t="str">
            <v>December</v>
          </cell>
          <cell r="G727" t="str">
            <v>Wholesale Market</v>
          </cell>
          <cell r="H727" t="str">
            <v>Low Averg</v>
          </cell>
          <cell r="I727">
            <v>121.60903225806452</v>
          </cell>
          <cell r="L727">
            <v>3837.4900000000002</v>
          </cell>
          <cell r="M727">
            <v>332.96423591197401</v>
          </cell>
          <cell r="N727">
            <v>6.5501561630543223E-3</v>
          </cell>
        </row>
        <row r="728">
          <cell r="A728">
            <v>728</v>
          </cell>
          <cell r="B728" t="str">
            <v>Spinach</v>
          </cell>
          <cell r="C728" t="str">
            <v>Vegetable</v>
          </cell>
          <cell r="D728" t="str">
            <v>Rawalpindi</v>
          </cell>
          <cell r="E728">
            <v>55.43</v>
          </cell>
          <cell r="F728" t="str">
            <v>October</v>
          </cell>
          <cell r="G728" t="str">
            <v>Wholesale Market</v>
          </cell>
          <cell r="H728" t="str">
            <v>Low Averg</v>
          </cell>
          <cell r="I728">
            <v>62.182121212121217</v>
          </cell>
          <cell r="L728">
            <v>1829.19</v>
          </cell>
          <cell r="M728">
            <v>333.20272714484202</v>
          </cell>
          <cell r="N728">
            <v>-2.0264303566717493E-2</v>
          </cell>
        </row>
        <row r="729">
          <cell r="A729">
            <v>729</v>
          </cell>
          <cell r="B729" t="str">
            <v>Banana</v>
          </cell>
          <cell r="C729" t="str">
            <v>Fruit</v>
          </cell>
          <cell r="D729" t="str">
            <v>Peshawar</v>
          </cell>
          <cell r="E729">
            <v>130.13</v>
          </cell>
          <cell r="F729" t="str">
            <v>August</v>
          </cell>
          <cell r="G729" t="str">
            <v>Online Retailer</v>
          </cell>
          <cell r="H729" t="str">
            <v>Low Averg</v>
          </cell>
          <cell r="I729">
            <v>121.60903225806452</v>
          </cell>
          <cell r="L729">
            <v>4034.0299999999997</v>
          </cell>
          <cell r="M729">
            <v>333.29659663071101</v>
          </cell>
          <cell r="N729">
            <v>2.5565720826656441E-2</v>
          </cell>
        </row>
        <row r="730">
          <cell r="A730">
            <v>730</v>
          </cell>
          <cell r="B730" t="str">
            <v>Tomato</v>
          </cell>
          <cell r="C730" t="str">
            <v>Vegetable</v>
          </cell>
          <cell r="D730" t="str">
            <v>Rawalpindi</v>
          </cell>
          <cell r="E730">
            <v>120.96</v>
          </cell>
          <cell r="F730" t="str">
            <v>June</v>
          </cell>
          <cell r="G730" t="str">
            <v>Municipal Report</v>
          </cell>
          <cell r="H730" t="str">
            <v>Low Averg</v>
          </cell>
          <cell r="I730">
            <v>123.43305555555558</v>
          </cell>
          <cell r="L730">
            <v>4354.5599999999995</v>
          </cell>
          <cell r="M730">
            <v>333.54600859165998</v>
          </cell>
          <cell r="N730">
            <v>-7.4144360653501341E-3</v>
          </cell>
        </row>
        <row r="731">
          <cell r="A731">
            <v>731</v>
          </cell>
          <cell r="B731" t="str">
            <v>Sugar</v>
          </cell>
          <cell r="C731" t="str">
            <v>Grain</v>
          </cell>
          <cell r="D731" t="str">
            <v>Multan</v>
          </cell>
          <cell r="E731">
            <v>127.92</v>
          </cell>
          <cell r="F731" t="str">
            <v>April</v>
          </cell>
          <cell r="G731" t="str">
            <v>Local Market Survey</v>
          </cell>
          <cell r="H731" t="str">
            <v>Low Averg</v>
          </cell>
          <cell r="I731">
            <v>122.0377142857143</v>
          </cell>
          <cell r="L731">
            <v>4477.2</v>
          </cell>
          <cell r="M731">
            <v>333.77859503625098</v>
          </cell>
          <cell r="N731">
            <v>1.7623316179537631E-2</v>
          </cell>
        </row>
        <row r="732">
          <cell r="A732">
            <v>732</v>
          </cell>
          <cell r="B732" t="str">
            <v>Carrot</v>
          </cell>
          <cell r="C732" t="str">
            <v>Vegetable</v>
          </cell>
          <cell r="D732" t="str">
            <v>Peshawar</v>
          </cell>
          <cell r="E732">
            <v>161.54</v>
          </cell>
          <cell r="F732" t="str">
            <v>April</v>
          </cell>
          <cell r="G732" t="str">
            <v>Municipal Report</v>
          </cell>
          <cell r="H732" t="str">
            <v>Low Averg</v>
          </cell>
          <cell r="I732">
            <v>141.74161290322584</v>
          </cell>
          <cell r="L732">
            <v>5007.74</v>
          </cell>
          <cell r="M732">
            <v>334.024055617508</v>
          </cell>
          <cell r="N732">
            <v>5.9272339113938984E-2</v>
          </cell>
        </row>
        <row r="733">
          <cell r="A733">
            <v>733</v>
          </cell>
          <cell r="B733" t="str">
            <v>Milk</v>
          </cell>
          <cell r="C733" t="str">
            <v>Dairy</v>
          </cell>
          <cell r="D733" t="str">
            <v>Peshawar</v>
          </cell>
          <cell r="E733">
            <v>216.12</v>
          </cell>
          <cell r="F733" t="str">
            <v>September</v>
          </cell>
          <cell r="G733" t="str">
            <v>Municipal Report</v>
          </cell>
          <cell r="H733" t="str">
            <v>Low Averg</v>
          </cell>
          <cell r="I733">
            <v>206.78702702702708</v>
          </cell>
          <cell r="L733">
            <v>7996.4400000000005</v>
          </cell>
          <cell r="M733">
            <v>334.32686013004002</v>
          </cell>
          <cell r="N733">
            <v>2.791571388952346E-2</v>
          </cell>
        </row>
        <row r="734">
          <cell r="A734">
            <v>734</v>
          </cell>
          <cell r="B734" t="str">
            <v>Carrot</v>
          </cell>
          <cell r="C734" t="str">
            <v>Vegetable</v>
          </cell>
          <cell r="D734" t="str">
            <v>Sialkot</v>
          </cell>
          <cell r="E734">
            <v>148.09</v>
          </cell>
          <cell r="F734" t="str">
            <v>May</v>
          </cell>
          <cell r="G734" t="str">
            <v>Wholesale Market</v>
          </cell>
          <cell r="H734" t="str">
            <v>Low Averg</v>
          </cell>
          <cell r="I734">
            <v>141.74161290322584</v>
          </cell>
          <cell r="L734">
            <v>4590.79</v>
          </cell>
          <cell r="M734">
            <v>334.70399584546601</v>
          </cell>
          <cell r="N734">
            <v>1.8967168529727484E-2</v>
          </cell>
        </row>
        <row r="735">
          <cell r="A735">
            <v>735</v>
          </cell>
          <cell r="B735" t="str">
            <v>Grapes</v>
          </cell>
          <cell r="C735" t="str">
            <v>Fruit</v>
          </cell>
          <cell r="D735" t="str">
            <v>Multan</v>
          </cell>
          <cell r="E735">
            <v>257.62</v>
          </cell>
          <cell r="F735" t="str">
            <v>December</v>
          </cell>
          <cell r="G735" t="str">
            <v>Local Market Survey</v>
          </cell>
          <cell r="H735" t="str">
            <v>Low Averg</v>
          </cell>
          <cell r="I735">
            <v>226.566129032258</v>
          </cell>
          <cell r="L735">
            <v>7986.22</v>
          </cell>
          <cell r="M735">
            <v>334.98627832646599</v>
          </cell>
          <cell r="N735">
            <v>9.2701919382733575E-2</v>
          </cell>
        </row>
        <row r="736">
          <cell r="A736">
            <v>736</v>
          </cell>
          <cell r="B736" t="str">
            <v>Lentils (Moong)</v>
          </cell>
          <cell r="C736" t="str">
            <v>Pulses</v>
          </cell>
          <cell r="D736" t="str">
            <v>Quetta</v>
          </cell>
          <cell r="E736">
            <v>345.47</v>
          </cell>
          <cell r="F736" t="str">
            <v>January</v>
          </cell>
          <cell r="G736" t="str">
            <v>Online Retailer</v>
          </cell>
          <cell r="H736" t="str">
            <v>Low Averg</v>
          </cell>
          <cell r="I736">
            <v>304.90820512820511</v>
          </cell>
          <cell r="L736">
            <v>13473.330000000002</v>
          </cell>
          <cell r="M736">
            <v>335.40574156137399</v>
          </cell>
          <cell r="N736">
            <v>0.12093351378832239</v>
          </cell>
        </row>
        <row r="737">
          <cell r="A737">
            <v>737</v>
          </cell>
          <cell r="B737" t="str">
            <v>Beef (Local)</v>
          </cell>
          <cell r="C737" t="str">
            <v>Meat</v>
          </cell>
          <cell r="D737" t="str">
            <v>Faisalabad</v>
          </cell>
          <cell r="E737">
            <v>853.04</v>
          </cell>
          <cell r="F737" t="str">
            <v>June</v>
          </cell>
          <cell r="G737" t="str">
            <v>Online Retailer</v>
          </cell>
          <cell r="H737" t="str">
            <v>Above Averg</v>
          </cell>
          <cell r="I737">
            <v>920.12567567567555</v>
          </cell>
          <cell r="L737">
            <v>31562.48</v>
          </cell>
          <cell r="M737">
            <v>335.86572599844698</v>
          </cell>
          <cell r="N737">
            <v>-0.19973956996131778</v>
          </cell>
        </row>
        <row r="738">
          <cell r="A738">
            <v>738</v>
          </cell>
          <cell r="B738" t="str">
            <v>Potato</v>
          </cell>
          <cell r="C738" t="str">
            <v>Vegetable</v>
          </cell>
          <cell r="D738" t="str">
            <v>Multan</v>
          </cell>
          <cell r="E738">
            <v>67.89</v>
          </cell>
          <cell r="F738" t="str">
            <v>December</v>
          </cell>
          <cell r="G738" t="str">
            <v>Retailer Listing</v>
          </cell>
          <cell r="H738" t="str">
            <v>Low Averg</v>
          </cell>
          <cell r="I738">
            <v>70.278611111111118</v>
          </cell>
          <cell r="L738">
            <v>2444.04</v>
          </cell>
          <cell r="M738">
            <v>335.31046551496399</v>
          </cell>
          <cell r="N738">
            <v>-7.1235805522584274E-3</v>
          </cell>
        </row>
        <row r="739">
          <cell r="A739">
            <v>739</v>
          </cell>
          <cell r="B739" t="str">
            <v>Flour (Atta)</v>
          </cell>
          <cell r="C739" t="str">
            <v>Grain</v>
          </cell>
          <cell r="D739" t="str">
            <v>Faisalabad</v>
          </cell>
          <cell r="E739">
            <v>119.86</v>
          </cell>
          <cell r="F739" t="str">
            <v>April</v>
          </cell>
          <cell r="G739" t="str">
            <v>Wholesale Market</v>
          </cell>
          <cell r="H739" t="str">
            <v>Low Averg</v>
          </cell>
          <cell r="I739">
            <v>113.26108695652174</v>
          </cell>
          <cell r="L739">
            <v>5513.56</v>
          </cell>
          <cell r="M739">
            <v>335.43481144453602</v>
          </cell>
          <cell r="N739">
            <v>1.9672713798130608E-2</v>
          </cell>
        </row>
        <row r="740">
          <cell r="A740">
            <v>740</v>
          </cell>
          <cell r="B740" t="str">
            <v>Onion</v>
          </cell>
          <cell r="C740" t="str">
            <v>Vegetable</v>
          </cell>
          <cell r="D740" t="str">
            <v>Quetta</v>
          </cell>
          <cell r="E740">
            <v>93.44</v>
          </cell>
          <cell r="F740" t="str">
            <v>August</v>
          </cell>
          <cell r="G740" t="str">
            <v>Municipal Report</v>
          </cell>
          <cell r="H740" t="str">
            <v>Low Averg</v>
          </cell>
          <cell r="I740">
            <v>90.269599999999997</v>
          </cell>
          <cell r="L740">
            <v>2336</v>
          </cell>
          <cell r="M740">
            <v>335.67026930514203</v>
          </cell>
          <cell r="N740">
            <v>9.4449830381550404E-3</v>
          </cell>
        </row>
        <row r="741">
          <cell r="A741">
            <v>741</v>
          </cell>
          <cell r="B741" t="str">
            <v>Salt</v>
          </cell>
          <cell r="C741" t="str">
            <v>Condiment</v>
          </cell>
          <cell r="D741" t="str">
            <v>Rawalpindi</v>
          </cell>
          <cell r="E741">
            <v>37.25</v>
          </cell>
          <cell r="F741" t="str">
            <v>October</v>
          </cell>
          <cell r="G741" t="str">
            <v>Local Market Survey</v>
          </cell>
          <cell r="H741" t="str">
            <v>Low Averg</v>
          </cell>
          <cell r="I741">
            <v>40.881379310344826</v>
          </cell>
          <cell r="L741">
            <v>1080.25</v>
          </cell>
          <cell r="M741">
            <v>335.85102796643503</v>
          </cell>
          <cell r="N741">
            <v>-1.0812470434682565E-2</v>
          </cell>
        </row>
        <row r="742">
          <cell r="A742">
            <v>742</v>
          </cell>
          <cell r="B742" t="str">
            <v>Potato</v>
          </cell>
          <cell r="C742" t="str">
            <v>Vegetable</v>
          </cell>
          <cell r="D742" t="str">
            <v>Islamabad</v>
          </cell>
          <cell r="E742">
            <v>74.400000000000006</v>
          </cell>
          <cell r="F742" t="str">
            <v>January</v>
          </cell>
          <cell r="G742" t="str">
            <v>Wholesale Market</v>
          </cell>
          <cell r="H742" t="str">
            <v>Low Averg</v>
          </cell>
          <cell r="I742">
            <v>70.278611111111118</v>
          </cell>
          <cell r="L742">
            <v>2678.4</v>
          </cell>
          <cell r="M742">
            <v>335.89511684270502</v>
          </cell>
          <cell r="N742">
            <v>1.2269868426872298E-2</v>
          </cell>
        </row>
        <row r="743">
          <cell r="A743">
            <v>743</v>
          </cell>
          <cell r="B743" t="str">
            <v>Apple</v>
          </cell>
          <cell r="C743" t="str">
            <v>Fruit</v>
          </cell>
          <cell r="D743" t="str">
            <v>Multan</v>
          </cell>
          <cell r="E743">
            <v>221</v>
          </cell>
          <cell r="F743" t="str">
            <v>January</v>
          </cell>
          <cell r="G743" t="str">
            <v>Municipal Report</v>
          </cell>
          <cell r="H743" t="str">
            <v>Low Averg</v>
          </cell>
          <cell r="I743">
            <v>206.14838709677423</v>
          </cell>
          <cell r="L743">
            <v>6851</v>
          </cell>
          <cell r="M743">
            <v>336.03045942234098</v>
          </cell>
          <cell r="N743">
            <v>4.4197222265971649E-2</v>
          </cell>
        </row>
        <row r="744">
          <cell r="A744">
            <v>744</v>
          </cell>
          <cell r="B744" t="str">
            <v>Salt</v>
          </cell>
          <cell r="C744" t="str">
            <v>Condiment</v>
          </cell>
          <cell r="D744" t="str">
            <v>Karachi</v>
          </cell>
          <cell r="E744">
            <v>36.89</v>
          </cell>
          <cell r="F744" t="str">
            <v>April</v>
          </cell>
          <cell r="G744" t="str">
            <v>Municipal Report</v>
          </cell>
          <cell r="H744" t="str">
            <v>Low Averg</v>
          </cell>
          <cell r="I744">
            <v>40.881379310344826</v>
          </cell>
          <cell r="L744">
            <v>1069.81</v>
          </cell>
          <cell r="M744">
            <v>336.42228657122803</v>
          </cell>
          <cell r="N744">
            <v>-1.1864194108614034E-2</v>
          </cell>
        </row>
        <row r="745">
          <cell r="A745">
            <v>745</v>
          </cell>
          <cell r="B745" t="str">
            <v>Tomato</v>
          </cell>
          <cell r="C745" t="str">
            <v>Vegetable</v>
          </cell>
          <cell r="D745" t="str">
            <v>Sialkot</v>
          </cell>
          <cell r="E745">
            <v>114.13</v>
          </cell>
          <cell r="F745" t="str">
            <v>February</v>
          </cell>
          <cell r="G745" t="str">
            <v>Online Retailer</v>
          </cell>
          <cell r="H745" t="str">
            <v>Low Averg</v>
          </cell>
          <cell r="I745">
            <v>123.43305555555558</v>
          </cell>
          <cell r="L745">
            <v>4108.68</v>
          </cell>
          <cell r="M745">
            <v>336.461779515518</v>
          </cell>
          <cell r="N745">
            <v>-2.7649665198083873E-2</v>
          </cell>
        </row>
        <row r="746">
          <cell r="A746">
            <v>746</v>
          </cell>
          <cell r="B746" t="str">
            <v>Cheese (Local)</v>
          </cell>
          <cell r="C746" t="str">
            <v>Dairy</v>
          </cell>
          <cell r="D746" t="str">
            <v>Quetta</v>
          </cell>
          <cell r="E746">
            <v>883.43</v>
          </cell>
          <cell r="F746" t="str">
            <v>December</v>
          </cell>
          <cell r="G746" t="str">
            <v>Local Market Survey</v>
          </cell>
          <cell r="H746" t="str">
            <v>Above Averg</v>
          </cell>
          <cell r="I746">
            <v>905.6025925925926</v>
          </cell>
          <cell r="L746">
            <v>23852.609999999997</v>
          </cell>
          <cell r="M746">
            <v>336.68307492607602</v>
          </cell>
          <cell r="N746">
            <v>-6.5855976269258515E-2</v>
          </cell>
        </row>
        <row r="747">
          <cell r="A747">
            <v>747</v>
          </cell>
          <cell r="B747" t="str">
            <v>Mango</v>
          </cell>
          <cell r="C747" t="str">
            <v>Fruit</v>
          </cell>
          <cell r="D747" t="str">
            <v>Sialkot</v>
          </cell>
          <cell r="E747">
            <v>277.88</v>
          </cell>
          <cell r="F747" t="str">
            <v>June</v>
          </cell>
          <cell r="G747" t="str">
            <v>Wholesale Market</v>
          </cell>
          <cell r="H747" t="str">
            <v>Low Averg</v>
          </cell>
          <cell r="I747">
            <v>257.40029411764709</v>
          </cell>
          <cell r="L747">
            <v>9447.92</v>
          </cell>
          <cell r="M747">
            <v>336.005693245408</v>
          </cell>
          <cell r="N747">
            <v>6.0950472846289454E-2</v>
          </cell>
        </row>
        <row r="748">
          <cell r="A748">
            <v>748</v>
          </cell>
          <cell r="B748" t="str">
            <v>Cooking Oil (Sunflower)</v>
          </cell>
          <cell r="C748" t="str">
            <v>Oil</v>
          </cell>
          <cell r="D748" t="str">
            <v>Lahore</v>
          </cell>
          <cell r="E748">
            <v>367.03</v>
          </cell>
          <cell r="F748" t="str">
            <v>October</v>
          </cell>
          <cell r="G748" t="str">
            <v>Local Market Survey</v>
          </cell>
          <cell r="H748" t="str">
            <v>Low Averg</v>
          </cell>
          <cell r="I748">
            <v>368.73933333333326</v>
          </cell>
          <cell r="L748">
            <v>11010.9</v>
          </cell>
          <cell r="M748">
            <v>336.45377136299902</v>
          </cell>
          <cell r="N748">
            <v>-5.0804404016892291E-3</v>
          </cell>
        </row>
        <row r="749">
          <cell r="A749">
            <v>749</v>
          </cell>
          <cell r="B749" t="str">
            <v>Lentils (Moong)</v>
          </cell>
          <cell r="C749" t="str">
            <v>Pulses</v>
          </cell>
          <cell r="D749" t="str">
            <v>Quetta</v>
          </cell>
          <cell r="E749">
            <v>293.89999999999998</v>
          </cell>
          <cell r="F749" t="str">
            <v>January</v>
          </cell>
          <cell r="G749" t="str">
            <v>Retailer Listing</v>
          </cell>
          <cell r="H749" t="str">
            <v>Low Averg</v>
          </cell>
          <cell r="I749">
            <v>304.90820512820511</v>
          </cell>
          <cell r="L749">
            <v>11462.099999999999</v>
          </cell>
          <cell r="M749">
            <v>336.93106603074398</v>
          </cell>
          <cell r="N749">
            <v>-3.2671980229928302E-2</v>
          </cell>
        </row>
        <row r="750">
          <cell r="A750">
            <v>750</v>
          </cell>
          <cell r="B750" t="str">
            <v>Yogurt</v>
          </cell>
          <cell r="C750" t="str">
            <v>Dairy</v>
          </cell>
          <cell r="D750" t="str">
            <v>Faisalabad</v>
          </cell>
          <cell r="E750">
            <v>222.11</v>
          </cell>
          <cell r="F750" t="str">
            <v>September</v>
          </cell>
          <cell r="G750" t="str">
            <v>Online Retailer</v>
          </cell>
          <cell r="H750" t="str">
            <v>Low Averg</v>
          </cell>
          <cell r="I750">
            <v>226.49633333333335</v>
          </cell>
          <cell r="L750">
            <v>6663.3</v>
          </cell>
          <cell r="M750">
            <v>337.392841400772</v>
          </cell>
          <cell r="N750">
            <v>-1.3000671013416776E-2</v>
          </cell>
        </row>
        <row r="751">
          <cell r="A751">
            <v>751</v>
          </cell>
          <cell r="B751" t="str">
            <v>Mango</v>
          </cell>
          <cell r="C751" t="str">
            <v>Fruit</v>
          </cell>
          <cell r="D751" t="str">
            <v>Multan</v>
          </cell>
          <cell r="E751">
            <v>236.08</v>
          </cell>
          <cell r="F751" t="str">
            <v>January</v>
          </cell>
          <cell r="G751" t="str">
            <v>Local Market Survey</v>
          </cell>
          <cell r="H751" t="str">
            <v>Low Averg</v>
          </cell>
          <cell r="I751">
            <v>257.40029411764709</v>
          </cell>
          <cell r="L751">
            <v>8026.72</v>
          </cell>
          <cell r="M751">
            <v>337.79502231720699</v>
          </cell>
          <cell r="N751">
            <v>-6.3116069536472391E-2</v>
          </cell>
        </row>
        <row r="752">
          <cell r="A752">
            <v>752</v>
          </cell>
          <cell r="B752" t="str">
            <v>Guava</v>
          </cell>
          <cell r="C752" t="str">
            <v>Fruit</v>
          </cell>
          <cell r="D752" t="str">
            <v>Peshawar</v>
          </cell>
          <cell r="E752">
            <v>129.88999999999999</v>
          </cell>
          <cell r="F752" t="str">
            <v>February</v>
          </cell>
          <cell r="G752" t="str">
            <v>Online Retailer</v>
          </cell>
          <cell r="H752" t="str">
            <v>Low Averg</v>
          </cell>
          <cell r="I752">
            <v>132.90272727272728</v>
          </cell>
          <cell r="L752">
            <v>2857.58</v>
          </cell>
          <cell r="M752">
            <v>338.21403592574802</v>
          </cell>
          <cell r="N752">
            <v>-8.9077535309288816E-3</v>
          </cell>
        </row>
        <row r="753">
          <cell r="A753">
            <v>753</v>
          </cell>
          <cell r="B753" t="str">
            <v>Lentils (Masoor)</v>
          </cell>
          <cell r="C753" t="str">
            <v>Pulses</v>
          </cell>
          <cell r="D753" t="str">
            <v>Islamabad</v>
          </cell>
          <cell r="E753">
            <v>255.05</v>
          </cell>
          <cell r="F753" t="str">
            <v>May</v>
          </cell>
          <cell r="G753" t="str">
            <v>Local Market Survey</v>
          </cell>
          <cell r="H753" t="str">
            <v>Low Averg</v>
          </cell>
          <cell r="I753">
            <v>249.29749999999999</v>
          </cell>
          <cell r="L753">
            <v>8161.6</v>
          </cell>
          <cell r="M753">
            <v>338.474793873583</v>
          </cell>
          <cell r="N753">
            <v>1.699535712590914E-2</v>
          </cell>
        </row>
        <row r="754">
          <cell r="A754">
            <v>754</v>
          </cell>
          <cell r="B754" t="str">
            <v>Tomato</v>
          </cell>
          <cell r="C754" t="str">
            <v>Vegetable</v>
          </cell>
          <cell r="D754" t="str">
            <v>Lahore</v>
          </cell>
          <cell r="E754">
            <v>129.84</v>
          </cell>
          <cell r="F754" t="str">
            <v>May</v>
          </cell>
          <cell r="G754" t="str">
            <v>Online Retailer</v>
          </cell>
          <cell r="H754" t="str">
            <v>Low Averg</v>
          </cell>
          <cell r="I754">
            <v>123.43305555555558</v>
          </cell>
          <cell r="L754">
            <v>4674.24</v>
          </cell>
          <cell r="M754">
            <v>338.91483914053401</v>
          </cell>
          <cell r="N754">
            <v>1.8904290118107587E-2</v>
          </cell>
        </row>
        <row r="755">
          <cell r="A755">
            <v>755</v>
          </cell>
          <cell r="B755" t="str">
            <v>Guava</v>
          </cell>
          <cell r="C755" t="str">
            <v>Fruit</v>
          </cell>
          <cell r="D755" t="str">
            <v>Peshawar</v>
          </cell>
          <cell r="E755">
            <v>144.54</v>
          </cell>
          <cell r="F755" t="str">
            <v>April</v>
          </cell>
          <cell r="G755" t="str">
            <v>Retailer Listing</v>
          </cell>
          <cell r="H755" t="str">
            <v>Low Averg</v>
          </cell>
          <cell r="I755">
            <v>132.90272727272728</v>
          </cell>
          <cell r="L755">
            <v>3179.8799999999997</v>
          </cell>
          <cell r="M755">
            <v>339.17658907370901</v>
          </cell>
          <cell r="N755">
            <v>3.4310365461997533E-2</v>
          </cell>
        </row>
        <row r="756">
          <cell r="A756">
            <v>756</v>
          </cell>
          <cell r="B756" t="str">
            <v>Sugar</v>
          </cell>
          <cell r="C756" t="str">
            <v>Grain</v>
          </cell>
          <cell r="D756" t="str">
            <v>Karachi</v>
          </cell>
          <cell r="E756">
            <v>113.03</v>
          </cell>
          <cell r="F756" t="str">
            <v>December</v>
          </cell>
          <cell r="G756" t="str">
            <v>Online Retailer</v>
          </cell>
          <cell r="H756" t="str">
            <v>Low Averg</v>
          </cell>
          <cell r="I756">
            <v>122.0377142857143</v>
          </cell>
          <cell r="L756">
            <v>3956.05</v>
          </cell>
          <cell r="M756">
            <v>339.46655429515801</v>
          </cell>
          <cell r="N756">
            <v>-2.653490946823088E-2</v>
          </cell>
        </row>
        <row r="757">
          <cell r="A757">
            <v>757</v>
          </cell>
          <cell r="B757" t="str">
            <v>Chicken (Whole)</v>
          </cell>
          <cell r="C757" t="str">
            <v>Meat</v>
          </cell>
          <cell r="D757" t="str">
            <v>Islamabad</v>
          </cell>
          <cell r="E757">
            <v>515.49</v>
          </cell>
          <cell r="F757" t="str">
            <v>January</v>
          </cell>
          <cell r="G757" t="str">
            <v>Retailer Listing</v>
          </cell>
          <cell r="H757" t="str">
            <v>Above Averg</v>
          </cell>
          <cell r="I757">
            <v>533.4588235294118</v>
          </cell>
          <cell r="L757">
            <v>17526.66</v>
          </cell>
          <cell r="M757">
            <v>339.69372444043103</v>
          </cell>
          <cell r="N757">
            <v>-5.2897131258492887E-2</v>
          </cell>
        </row>
        <row r="758">
          <cell r="A758">
            <v>758</v>
          </cell>
          <cell r="B758" t="str">
            <v>Cooking Oil (Sunflower)</v>
          </cell>
          <cell r="C758" t="str">
            <v>Oil</v>
          </cell>
          <cell r="D758" t="str">
            <v>Hyderabad</v>
          </cell>
          <cell r="E758">
            <v>349.01</v>
          </cell>
          <cell r="F758" t="str">
            <v>February</v>
          </cell>
          <cell r="G758" t="str">
            <v>Municipal Report</v>
          </cell>
          <cell r="H758" t="str">
            <v>Low Averg</v>
          </cell>
          <cell r="I758">
            <v>368.73933333333326</v>
          </cell>
          <cell r="L758">
            <v>10470.299999999999</v>
          </cell>
          <cell r="M758">
            <v>340.08822778859002</v>
          </cell>
          <cell r="N758">
            <v>-5.8012397140655141E-2</v>
          </cell>
        </row>
        <row r="759">
          <cell r="A759">
            <v>759</v>
          </cell>
          <cell r="B759" t="str">
            <v>Milk</v>
          </cell>
          <cell r="C759" t="str">
            <v>Dairy</v>
          </cell>
          <cell r="D759" t="str">
            <v>Hyderabad</v>
          </cell>
          <cell r="E759">
            <v>226.12</v>
          </cell>
          <cell r="F759" t="str">
            <v>June</v>
          </cell>
          <cell r="G759" t="str">
            <v>Online Retailer</v>
          </cell>
          <cell r="H759" t="str">
            <v>Low Averg</v>
          </cell>
          <cell r="I759">
            <v>206.78702702702708</v>
          </cell>
          <cell r="L759">
            <v>8366.44</v>
          </cell>
          <cell r="M759">
            <v>340.58431256610498</v>
          </cell>
          <cell r="N759">
            <v>5.6764132285806713E-2</v>
          </cell>
        </row>
        <row r="760">
          <cell r="A760">
            <v>760</v>
          </cell>
          <cell r="B760" t="str">
            <v>Lentils (Masoor)</v>
          </cell>
          <cell r="C760" t="str">
            <v>Pulses</v>
          </cell>
          <cell r="D760" t="str">
            <v>Sialkot</v>
          </cell>
          <cell r="E760">
            <v>270.45</v>
          </cell>
          <cell r="F760" t="str">
            <v>July</v>
          </cell>
          <cell r="G760" t="str">
            <v>Online Retailer</v>
          </cell>
          <cell r="H760" t="str">
            <v>Low Averg</v>
          </cell>
          <cell r="I760">
            <v>249.29749999999999</v>
          </cell>
          <cell r="L760">
            <v>8654.4</v>
          </cell>
          <cell r="M760">
            <v>341.00335849173001</v>
          </cell>
          <cell r="N760">
            <v>6.2030180856746581E-2</v>
          </cell>
        </row>
        <row r="761">
          <cell r="A761">
            <v>761</v>
          </cell>
          <cell r="B761" t="str">
            <v>Apple</v>
          </cell>
          <cell r="C761" t="str">
            <v>Fruit</v>
          </cell>
          <cell r="D761" t="str">
            <v>Lahore</v>
          </cell>
          <cell r="E761">
            <v>197.31</v>
          </cell>
          <cell r="F761" t="str">
            <v>January</v>
          </cell>
          <cell r="G761" t="str">
            <v>Online Retailer</v>
          </cell>
          <cell r="H761" t="str">
            <v>Low Averg</v>
          </cell>
          <cell r="I761">
            <v>206.14838709677423</v>
          </cell>
          <cell r="L761">
            <v>6116.61</v>
          </cell>
          <cell r="M761">
            <v>341.46770234056902</v>
          </cell>
          <cell r="N761">
            <v>-2.5883522910635632E-2</v>
          </cell>
        </row>
        <row r="762">
          <cell r="A762">
            <v>762</v>
          </cell>
          <cell r="B762" t="str">
            <v>Tea (Loose)</v>
          </cell>
          <cell r="C762" t="str">
            <v>Beverage</v>
          </cell>
          <cell r="D762" t="str">
            <v>Karachi</v>
          </cell>
          <cell r="E762">
            <v>907.25</v>
          </cell>
          <cell r="F762" t="str">
            <v>November</v>
          </cell>
          <cell r="G762" t="str">
            <v>Municipal Report</v>
          </cell>
          <cell r="H762" t="str">
            <v>Above Averg</v>
          </cell>
          <cell r="I762">
            <v>911.5772916666665</v>
          </cell>
          <cell r="L762">
            <v>43548</v>
          </cell>
          <cell r="M762">
            <v>341.85222416295699</v>
          </cell>
          <cell r="N762">
            <v>-1.2658369204009413E-2</v>
          </cell>
        </row>
        <row r="763">
          <cell r="A763">
            <v>763</v>
          </cell>
          <cell r="B763" t="str">
            <v>Yogurt</v>
          </cell>
          <cell r="C763" t="str">
            <v>Dairy</v>
          </cell>
          <cell r="D763" t="str">
            <v>Hyderabad</v>
          </cell>
          <cell r="E763">
            <v>215.45</v>
          </cell>
          <cell r="F763" t="str">
            <v>June</v>
          </cell>
          <cell r="G763" t="str">
            <v>Online Retailer</v>
          </cell>
          <cell r="H763" t="str">
            <v>Low Averg</v>
          </cell>
          <cell r="I763">
            <v>226.49633333333335</v>
          </cell>
          <cell r="L763">
            <v>6463.5</v>
          </cell>
          <cell r="M763">
            <v>341.07368934721097</v>
          </cell>
          <cell r="N763">
            <v>-3.2386940647562715E-2</v>
          </cell>
        </row>
        <row r="764">
          <cell r="A764">
            <v>764</v>
          </cell>
          <cell r="B764" t="str">
            <v>Spices (Mixed)</v>
          </cell>
          <cell r="C764" t="str">
            <v>Condiment</v>
          </cell>
          <cell r="D764" t="str">
            <v>Faisalabad</v>
          </cell>
          <cell r="E764">
            <v>793.31</v>
          </cell>
          <cell r="F764" t="str">
            <v>November</v>
          </cell>
          <cell r="G764" t="str">
            <v>Wholesale Market</v>
          </cell>
          <cell r="H764" t="str">
            <v>Above Averg</v>
          </cell>
          <cell r="I764">
            <v>810.77454545454566</v>
          </cell>
          <cell r="L764">
            <v>26179.23</v>
          </cell>
          <cell r="M764">
            <v>341.48595689439799</v>
          </cell>
          <cell r="N764">
            <v>-5.1142792556902995E-2</v>
          </cell>
        </row>
        <row r="765">
          <cell r="A765">
            <v>765</v>
          </cell>
          <cell r="B765" t="str">
            <v>Salt</v>
          </cell>
          <cell r="C765" t="str">
            <v>Condiment</v>
          </cell>
          <cell r="D765" t="str">
            <v>Hyderabad</v>
          </cell>
          <cell r="E765">
            <v>42.26</v>
          </cell>
          <cell r="F765" t="str">
            <v>December</v>
          </cell>
          <cell r="G765" t="str">
            <v>Online Retailer</v>
          </cell>
          <cell r="H765" t="str">
            <v>Low Averg</v>
          </cell>
          <cell r="I765">
            <v>40.881379310344826</v>
          </cell>
          <cell r="L765">
            <v>1225.54</v>
          </cell>
          <cell r="M765">
            <v>341.182042227247</v>
          </cell>
          <cell r="N765">
            <v>4.0407187923945029E-3</v>
          </cell>
        </row>
        <row r="766">
          <cell r="A766">
            <v>766</v>
          </cell>
          <cell r="B766" t="str">
            <v>Mutton</v>
          </cell>
          <cell r="C766" t="str">
            <v>Meat</v>
          </cell>
          <cell r="D766" t="str">
            <v>Faisalabad</v>
          </cell>
          <cell r="E766">
            <v>1304.8599999999999</v>
          </cell>
          <cell r="F766" t="str">
            <v>August</v>
          </cell>
          <cell r="G766" t="str">
            <v>Municipal Report</v>
          </cell>
          <cell r="H766" t="str">
            <v>Above Averg</v>
          </cell>
          <cell r="I766">
            <v>1235.856</v>
          </cell>
          <cell r="L766">
            <v>32621.499999999996</v>
          </cell>
          <cell r="M766">
            <v>341.24545130553099</v>
          </cell>
          <cell r="N766">
            <v>0.20221221919883645</v>
          </cell>
        </row>
        <row r="767">
          <cell r="A767">
            <v>767</v>
          </cell>
          <cell r="B767" t="str">
            <v>Chickpeas</v>
          </cell>
          <cell r="C767" t="str">
            <v>Pulses</v>
          </cell>
          <cell r="D767" t="str">
            <v>Faisalabad</v>
          </cell>
          <cell r="E767">
            <v>223.89</v>
          </cell>
          <cell r="F767" t="str">
            <v>October</v>
          </cell>
          <cell r="G767" t="str">
            <v>Municipal Report</v>
          </cell>
          <cell r="H767" t="str">
            <v>Low Averg</v>
          </cell>
          <cell r="I767">
            <v>203.25225806451613</v>
          </cell>
          <cell r="L767">
            <v>6940.5899999999992</v>
          </cell>
          <cell r="M767">
            <v>337.82738246148301</v>
          </cell>
          <cell r="N767">
            <v>6.1089606724928067E-2</v>
          </cell>
        </row>
        <row r="768">
          <cell r="A768">
            <v>768</v>
          </cell>
          <cell r="B768" t="str">
            <v>Salt</v>
          </cell>
          <cell r="C768" t="str">
            <v>Condiment</v>
          </cell>
          <cell r="D768" t="str">
            <v>Peshawar</v>
          </cell>
          <cell r="E768">
            <v>37.06</v>
          </cell>
          <cell r="F768" t="str">
            <v>September</v>
          </cell>
          <cell r="G768" t="str">
            <v>Wholesale Market</v>
          </cell>
          <cell r="H768" t="str">
            <v>Low Averg</v>
          </cell>
          <cell r="I768">
            <v>40.881379310344826</v>
          </cell>
          <cell r="L768">
            <v>1074.74</v>
          </cell>
          <cell r="M768">
            <v>338.252802199499</v>
          </cell>
          <cell r="N768">
            <v>-1.1297406216581771E-2</v>
          </cell>
        </row>
        <row r="769">
          <cell r="A769">
            <v>769</v>
          </cell>
          <cell r="B769" t="str">
            <v>Beef (Local)</v>
          </cell>
          <cell r="C769" t="str">
            <v>Meat</v>
          </cell>
          <cell r="D769" t="str">
            <v>Sialkot</v>
          </cell>
          <cell r="E769">
            <v>1006.84</v>
          </cell>
          <cell r="F769" t="str">
            <v>April</v>
          </cell>
          <cell r="G769" t="str">
            <v>Online Retailer</v>
          </cell>
          <cell r="H769" t="str">
            <v>Above Averg</v>
          </cell>
          <cell r="I769">
            <v>920.12567567567555</v>
          </cell>
          <cell r="L769">
            <v>37253.08</v>
          </cell>
          <cell r="M769">
            <v>338.29776056659898</v>
          </cell>
          <cell r="N769">
            <v>0.25632544590035339</v>
          </cell>
        </row>
        <row r="770">
          <cell r="A770">
            <v>770</v>
          </cell>
          <cell r="B770" t="str">
            <v>Yogurt</v>
          </cell>
          <cell r="C770" t="str">
            <v>Dairy</v>
          </cell>
          <cell r="D770" t="str">
            <v>Multan</v>
          </cell>
          <cell r="E770">
            <v>236.84</v>
          </cell>
          <cell r="F770" t="str">
            <v>August</v>
          </cell>
          <cell r="G770" t="str">
            <v>Online Retailer</v>
          </cell>
          <cell r="H770" t="str">
            <v>Low Averg</v>
          </cell>
          <cell r="I770">
            <v>226.49633333333335</v>
          </cell>
          <cell r="L770">
            <v>7105.2</v>
          </cell>
          <cell r="M770">
            <v>336.93519936600399</v>
          </cell>
          <cell r="N770">
            <v>3.0699275962054035E-2</v>
          </cell>
        </row>
        <row r="771">
          <cell r="A771">
            <v>771</v>
          </cell>
          <cell r="B771" t="str">
            <v>Flour (Atta)</v>
          </cell>
          <cell r="C771" t="str">
            <v>Grain</v>
          </cell>
          <cell r="D771" t="str">
            <v>Islamabad</v>
          </cell>
          <cell r="E771">
            <v>105.97</v>
          </cell>
          <cell r="F771" t="str">
            <v>November</v>
          </cell>
          <cell r="G771" t="str">
            <v>Municipal Report</v>
          </cell>
          <cell r="H771" t="str">
            <v>Low Averg</v>
          </cell>
          <cell r="I771">
            <v>113.26108695652174</v>
          </cell>
          <cell r="L771">
            <v>4874.62</v>
          </cell>
          <cell r="M771">
            <v>337.37856923597099</v>
          </cell>
          <cell r="N771">
            <v>-2.1610996137167712E-2</v>
          </cell>
        </row>
        <row r="772">
          <cell r="A772">
            <v>772</v>
          </cell>
          <cell r="B772" t="str">
            <v>Oranges</v>
          </cell>
          <cell r="C772" t="str">
            <v>Fruit</v>
          </cell>
          <cell r="D772" t="str">
            <v>Karachi</v>
          </cell>
          <cell r="E772">
            <v>151.78</v>
          </cell>
          <cell r="F772" t="str">
            <v>December</v>
          </cell>
          <cell r="G772" t="str">
            <v>Wholesale Market</v>
          </cell>
          <cell r="H772" t="str">
            <v>Low Averg</v>
          </cell>
          <cell r="I772">
            <v>151.26457142857143</v>
          </cell>
          <cell r="L772">
            <v>5312.3</v>
          </cell>
          <cell r="M772">
            <v>337.60207331868298</v>
          </cell>
          <cell r="N772">
            <v>1.5267340225781963E-3</v>
          </cell>
        </row>
        <row r="773">
          <cell r="A773">
            <v>773</v>
          </cell>
          <cell r="B773" t="str">
            <v>Wheat</v>
          </cell>
          <cell r="C773" t="str">
            <v>Grain</v>
          </cell>
          <cell r="D773" t="str">
            <v>Rawalpindi</v>
          </cell>
          <cell r="E773">
            <v>122.12</v>
          </cell>
          <cell r="F773" t="str">
            <v>November</v>
          </cell>
          <cell r="G773" t="str">
            <v>Local Market Survey</v>
          </cell>
          <cell r="H773" t="str">
            <v>Low Averg</v>
          </cell>
          <cell r="I773">
            <v>120.53625</v>
          </cell>
          <cell r="L773">
            <v>2930.88</v>
          </cell>
          <cell r="M773">
            <v>337.92074050052503</v>
          </cell>
          <cell r="N773">
            <v>4.6867499096213319E-3</v>
          </cell>
        </row>
        <row r="774">
          <cell r="A774">
            <v>774</v>
          </cell>
          <cell r="B774" t="str">
            <v>Maize</v>
          </cell>
          <cell r="C774" t="str">
            <v>Grain</v>
          </cell>
          <cell r="D774" t="str">
            <v>Islamabad</v>
          </cell>
          <cell r="E774">
            <v>105.27</v>
          </cell>
          <cell r="F774" t="str">
            <v>June</v>
          </cell>
          <cell r="G774" t="str">
            <v>Online Retailer</v>
          </cell>
          <cell r="H774" t="str">
            <v>Low Averg</v>
          </cell>
          <cell r="I774">
            <v>102.25285714285715</v>
          </cell>
          <cell r="L774">
            <v>2947.56</v>
          </cell>
          <cell r="M774">
            <v>338.17976406177303</v>
          </cell>
          <cell r="N774">
            <v>8.9217131767580348E-3</v>
          </cell>
        </row>
        <row r="775">
          <cell r="A775">
            <v>775</v>
          </cell>
          <cell r="B775" t="str">
            <v>Lentils (Masoor)</v>
          </cell>
          <cell r="C775" t="str">
            <v>Pulses</v>
          </cell>
          <cell r="D775" t="str">
            <v>Hyderabad</v>
          </cell>
          <cell r="E775">
            <v>274.98</v>
          </cell>
          <cell r="F775" t="str">
            <v>July</v>
          </cell>
          <cell r="G775" t="str">
            <v>Retailer Listing</v>
          </cell>
          <cell r="H775" t="str">
            <v>Low Averg</v>
          </cell>
          <cell r="I775">
            <v>249.29749999999999</v>
          </cell>
          <cell r="L775">
            <v>8799.36</v>
          </cell>
          <cell r="M775">
            <v>338.400701306683</v>
          </cell>
          <cell r="N775">
            <v>7.5893755245869624E-2</v>
          </cell>
        </row>
        <row r="776">
          <cell r="A776">
            <v>776</v>
          </cell>
          <cell r="B776" t="str">
            <v>Chickpeas</v>
          </cell>
          <cell r="C776" t="str">
            <v>Pulses</v>
          </cell>
          <cell r="D776" t="str">
            <v>Karachi</v>
          </cell>
          <cell r="E776">
            <v>202.35</v>
          </cell>
          <cell r="F776" t="str">
            <v>June</v>
          </cell>
          <cell r="G776" t="str">
            <v>Online Retailer</v>
          </cell>
          <cell r="H776" t="str">
            <v>Low Averg</v>
          </cell>
          <cell r="I776">
            <v>203.25225806451613</v>
          </cell>
          <cell r="L776">
            <v>6272.8499999999995</v>
          </cell>
          <cell r="M776">
            <v>338.88655285298802</v>
          </cell>
          <cell r="N776">
            <v>-2.6624191987562875E-3</v>
          </cell>
        </row>
        <row r="777">
          <cell r="A777">
            <v>777</v>
          </cell>
          <cell r="B777" t="str">
            <v>Ghee</v>
          </cell>
          <cell r="C777" t="str">
            <v>Oil</v>
          </cell>
          <cell r="D777" t="str">
            <v>Multan</v>
          </cell>
          <cell r="E777">
            <v>934.15</v>
          </cell>
          <cell r="F777" t="str">
            <v>July</v>
          </cell>
          <cell r="G777" t="str">
            <v>Local Market Survey</v>
          </cell>
          <cell r="H777" t="str">
            <v>Above Averg</v>
          </cell>
          <cell r="I777">
            <v>1024.1451428571424</v>
          </cell>
          <cell r="L777">
            <v>32695.25</v>
          </cell>
          <cell r="M777">
            <v>339.29268315585801</v>
          </cell>
          <cell r="N777">
            <v>-0.26524339405162523</v>
          </cell>
        </row>
        <row r="778">
          <cell r="A778">
            <v>778</v>
          </cell>
          <cell r="B778" t="str">
            <v>Tea (Loose)</v>
          </cell>
          <cell r="C778" t="str">
            <v>Beverage</v>
          </cell>
          <cell r="D778" t="str">
            <v>Karachi</v>
          </cell>
          <cell r="E778">
            <v>865.01</v>
          </cell>
          <cell r="F778" t="str">
            <v>March</v>
          </cell>
          <cell r="G778" t="str">
            <v>Retailer Listing</v>
          </cell>
          <cell r="H778" t="str">
            <v>Above Averg</v>
          </cell>
          <cell r="I778">
            <v>911.5772916666665</v>
          </cell>
          <cell r="L778">
            <v>41520.479999999996</v>
          </cell>
          <cell r="M778">
            <v>338.32158076747498</v>
          </cell>
          <cell r="N778">
            <v>-0.13764209649597178</v>
          </cell>
        </row>
        <row r="779">
          <cell r="A779">
            <v>779</v>
          </cell>
          <cell r="B779" t="str">
            <v>Banana</v>
          </cell>
          <cell r="C779" t="str">
            <v>Fruit</v>
          </cell>
          <cell r="D779" t="str">
            <v>Quetta</v>
          </cell>
          <cell r="E779">
            <v>126.51</v>
          </cell>
          <cell r="F779" t="str">
            <v>July</v>
          </cell>
          <cell r="G779" t="str">
            <v>Wholesale Market</v>
          </cell>
          <cell r="H779" t="str">
            <v>Low Averg</v>
          </cell>
          <cell r="I779">
            <v>121.60903225806452</v>
          </cell>
          <cell r="L779">
            <v>3921.81</v>
          </cell>
          <cell r="M779">
            <v>337.67608905422497</v>
          </cell>
          <cell r="N779">
            <v>1.4513813387445616E-2</v>
          </cell>
        </row>
        <row r="780">
          <cell r="A780">
            <v>780</v>
          </cell>
          <cell r="B780" t="str">
            <v>Spices (Mixed)</v>
          </cell>
          <cell r="C780" t="str">
            <v>Condiment</v>
          </cell>
          <cell r="D780" t="str">
            <v>Karachi</v>
          </cell>
          <cell r="E780">
            <v>856.6</v>
          </cell>
          <cell r="F780" t="str">
            <v>June</v>
          </cell>
          <cell r="G780" t="str">
            <v>Local Market Survey</v>
          </cell>
          <cell r="H780" t="str">
            <v>Above Averg</v>
          </cell>
          <cell r="I780">
            <v>810.77454545454566</v>
          </cell>
          <cell r="L780">
            <v>28267.8</v>
          </cell>
          <cell r="M780">
            <v>337.95123095871003</v>
          </cell>
          <cell r="N780">
            <v>0.13559783290463348</v>
          </cell>
        </row>
        <row r="781">
          <cell r="A781">
            <v>781</v>
          </cell>
          <cell r="B781" t="str">
            <v>Carrot</v>
          </cell>
          <cell r="C781" t="str">
            <v>Vegetable</v>
          </cell>
          <cell r="D781" t="str">
            <v>Quetta</v>
          </cell>
          <cell r="E781">
            <v>143.66</v>
          </cell>
          <cell r="F781" t="str">
            <v>September</v>
          </cell>
          <cell r="G781" t="str">
            <v>Wholesale Market</v>
          </cell>
          <cell r="H781" t="str">
            <v>Low Averg</v>
          </cell>
          <cell r="I781">
            <v>141.74161290322584</v>
          </cell>
          <cell r="L781">
            <v>4453.46</v>
          </cell>
          <cell r="M781">
            <v>337.33501538472802</v>
          </cell>
          <cell r="N781">
            <v>5.6868899144260137E-3</v>
          </cell>
        </row>
        <row r="782">
          <cell r="A782">
            <v>782</v>
          </cell>
          <cell r="B782" t="str">
            <v>Grapes</v>
          </cell>
          <cell r="C782" t="str">
            <v>Fruit</v>
          </cell>
          <cell r="D782" t="str">
            <v>Multan</v>
          </cell>
          <cell r="E782">
            <v>234.31</v>
          </cell>
          <cell r="F782" t="str">
            <v>June</v>
          </cell>
          <cell r="G782" t="str">
            <v>Wholesale Market</v>
          </cell>
          <cell r="H782" t="str">
            <v>Low Averg</v>
          </cell>
          <cell r="I782">
            <v>226.566129032258</v>
          </cell>
          <cell r="L782">
            <v>7263.61</v>
          </cell>
          <cell r="M782">
            <v>337.64855131168599</v>
          </cell>
          <cell r="N782">
            <v>2.293470810894601E-2</v>
          </cell>
        </row>
        <row r="783">
          <cell r="A783">
            <v>783</v>
          </cell>
          <cell r="B783" t="str">
            <v>Cheese (Local)</v>
          </cell>
          <cell r="C783" t="str">
            <v>Dairy</v>
          </cell>
          <cell r="D783" t="str">
            <v>Islamabad</v>
          </cell>
          <cell r="E783">
            <v>974.62</v>
          </cell>
          <cell r="F783" t="str">
            <v>March</v>
          </cell>
          <cell r="G783" t="str">
            <v>Retailer Listing</v>
          </cell>
          <cell r="H783" t="str">
            <v>Above Averg</v>
          </cell>
          <cell r="I783">
            <v>905.6025925925926</v>
          </cell>
          <cell r="L783">
            <v>26314.74</v>
          </cell>
          <cell r="M783">
            <v>338.10635124282197</v>
          </cell>
          <cell r="N783">
            <v>0.20412928403654959</v>
          </cell>
        </row>
        <row r="784">
          <cell r="A784">
            <v>784</v>
          </cell>
          <cell r="B784" t="str">
            <v>Sugar</v>
          </cell>
          <cell r="C784" t="str">
            <v>Grain</v>
          </cell>
          <cell r="D784" t="str">
            <v>Karachi</v>
          </cell>
          <cell r="E784">
            <v>102.87</v>
          </cell>
          <cell r="F784" t="str">
            <v>July</v>
          </cell>
          <cell r="G784" t="str">
            <v>Retailer Listing</v>
          </cell>
          <cell r="H784" t="str">
            <v>Low Averg</v>
          </cell>
          <cell r="I784">
            <v>122.0377142857143</v>
          </cell>
          <cell r="L784">
            <v>3600.4500000000003</v>
          </cell>
          <cell r="M784">
            <v>336.86683354171998</v>
          </cell>
          <cell r="N784">
            <v>-5.6899974640395791E-2</v>
          </cell>
        </row>
        <row r="785">
          <cell r="A785">
            <v>785</v>
          </cell>
          <cell r="B785" t="str">
            <v>Fish (Pomfret)</v>
          </cell>
          <cell r="C785" t="str">
            <v>Meat</v>
          </cell>
          <cell r="D785" t="str">
            <v>Karachi</v>
          </cell>
          <cell r="E785">
            <v>1017.77</v>
          </cell>
          <cell r="F785" t="str">
            <v>October</v>
          </cell>
          <cell r="G785" t="str">
            <v>Local Market Survey</v>
          </cell>
          <cell r="H785" t="str">
            <v>Above Averg</v>
          </cell>
          <cell r="I785">
            <v>1113.4854166666667</v>
          </cell>
          <cell r="L785">
            <v>24426.48</v>
          </cell>
          <cell r="M785">
            <v>337.09405509349699</v>
          </cell>
          <cell r="N785">
            <v>-0.28394276084198183</v>
          </cell>
        </row>
        <row r="786">
          <cell r="A786">
            <v>786</v>
          </cell>
          <cell r="B786" t="str">
            <v>Maize</v>
          </cell>
          <cell r="C786" t="str">
            <v>Grain</v>
          </cell>
          <cell r="D786" t="str">
            <v>Peshawar</v>
          </cell>
          <cell r="E786">
            <v>112.13</v>
          </cell>
          <cell r="F786" t="str">
            <v>November</v>
          </cell>
          <cell r="G786" t="str">
            <v>Retailer Listing</v>
          </cell>
          <cell r="H786" t="str">
            <v>Low Averg</v>
          </cell>
          <cell r="I786">
            <v>102.25285714285715</v>
          </cell>
          <cell r="L786">
            <v>3139.64</v>
          </cell>
          <cell r="M786">
            <v>335.57194617332402</v>
          </cell>
          <cell r="N786">
            <v>2.9433756217634669E-2</v>
          </cell>
        </row>
        <row r="787">
          <cell r="A787">
            <v>787</v>
          </cell>
          <cell r="B787" t="str">
            <v>Tomato</v>
          </cell>
          <cell r="C787" t="str">
            <v>Vegetable</v>
          </cell>
          <cell r="D787" t="str">
            <v>Islamabad</v>
          </cell>
          <cell r="E787">
            <v>131.96</v>
          </cell>
          <cell r="F787" t="str">
            <v>June</v>
          </cell>
          <cell r="G787" t="str">
            <v>Municipal Report</v>
          </cell>
          <cell r="H787" t="str">
            <v>Low Averg</v>
          </cell>
          <cell r="I787">
            <v>123.43305555555558</v>
          </cell>
          <cell r="L787">
            <v>4750.5600000000004</v>
          </cell>
          <cell r="M787">
            <v>335.82238208747901</v>
          </cell>
          <cell r="N787">
            <v>2.5391233280643053E-2</v>
          </cell>
        </row>
        <row r="788">
          <cell r="A788">
            <v>788</v>
          </cell>
          <cell r="B788" t="str">
            <v>Mango</v>
          </cell>
          <cell r="C788" t="str">
            <v>Fruit</v>
          </cell>
          <cell r="D788" t="str">
            <v>Hyderabad</v>
          </cell>
          <cell r="E788">
            <v>251.71</v>
          </cell>
          <cell r="F788" t="str">
            <v>July</v>
          </cell>
          <cell r="G788" t="str">
            <v>Online Retailer</v>
          </cell>
          <cell r="H788" t="str">
            <v>Low Averg</v>
          </cell>
          <cell r="I788">
            <v>257.40029411764709</v>
          </cell>
          <cell r="L788">
            <v>8558.14</v>
          </cell>
          <cell r="M788">
            <v>336.116865322134</v>
          </cell>
          <cell r="N788">
            <v>-1.6929510847941278E-2</v>
          </cell>
        </row>
        <row r="789">
          <cell r="A789">
            <v>789</v>
          </cell>
          <cell r="B789" t="str">
            <v>Eggplant</v>
          </cell>
          <cell r="C789" t="str">
            <v>Vegetable</v>
          </cell>
          <cell r="D789" t="str">
            <v>Multan</v>
          </cell>
          <cell r="E789">
            <v>91.14</v>
          </cell>
          <cell r="F789" t="str">
            <v>April</v>
          </cell>
          <cell r="G789" t="str">
            <v>Wholesale Market</v>
          </cell>
          <cell r="H789" t="str">
            <v>Low Averg</v>
          </cell>
          <cell r="I789">
            <v>81.934666666666672</v>
          </cell>
          <cell r="L789">
            <v>2734.2</v>
          </cell>
          <cell r="M789">
            <v>336.60133054088601</v>
          </cell>
          <cell r="N789">
            <v>2.7347881597916568E-2</v>
          </cell>
        </row>
        <row r="790">
          <cell r="A790">
            <v>790</v>
          </cell>
          <cell r="B790" t="str">
            <v>Fish (Rohu)</v>
          </cell>
          <cell r="C790" t="str">
            <v>Meat</v>
          </cell>
          <cell r="D790" t="str">
            <v>Faisalabad</v>
          </cell>
          <cell r="E790">
            <v>684.9</v>
          </cell>
          <cell r="F790" t="str">
            <v>August</v>
          </cell>
          <cell r="G790" t="str">
            <v>Online Retailer</v>
          </cell>
          <cell r="H790" t="str">
            <v>Above Averg</v>
          </cell>
          <cell r="I790">
            <v>720.27689655172423</v>
          </cell>
          <cell r="L790">
            <v>19862.099999999999</v>
          </cell>
          <cell r="M790">
            <v>336.80084276723602</v>
          </cell>
          <cell r="N790">
            <v>-0.10503802859000957</v>
          </cell>
        </row>
        <row r="791">
          <cell r="A791">
            <v>791</v>
          </cell>
          <cell r="B791" t="str">
            <v>Sugar</v>
          </cell>
          <cell r="C791" t="str">
            <v>Grain</v>
          </cell>
          <cell r="D791" t="str">
            <v>Sialkot</v>
          </cell>
          <cell r="E791">
            <v>121.44</v>
          </cell>
          <cell r="F791" t="str">
            <v>December</v>
          </cell>
          <cell r="G791" t="str">
            <v>Retailer Listing</v>
          </cell>
          <cell r="H791" t="str">
            <v>Low Averg</v>
          </cell>
          <cell r="I791">
            <v>122.0377142857143</v>
          </cell>
          <cell r="L791">
            <v>4250.3999999999996</v>
          </cell>
          <cell r="M791">
            <v>336.83378447631202</v>
          </cell>
          <cell r="N791">
            <v>-1.774508120210068E-3</v>
          </cell>
        </row>
        <row r="792">
          <cell r="A792">
            <v>792</v>
          </cell>
          <cell r="B792" t="str">
            <v>Milk</v>
          </cell>
          <cell r="C792" t="str">
            <v>Dairy</v>
          </cell>
          <cell r="D792" t="str">
            <v>Faisalabad</v>
          </cell>
          <cell r="E792">
            <v>221.05</v>
          </cell>
          <cell r="F792" t="str">
            <v>December</v>
          </cell>
          <cell r="G792" t="str">
            <v>Retailer Listing</v>
          </cell>
          <cell r="H792" t="str">
            <v>Low Averg</v>
          </cell>
          <cell r="I792">
            <v>206.78702702702708</v>
          </cell>
          <cell r="L792">
            <v>8178.85</v>
          </cell>
          <cell r="M792">
            <v>337.10913377913698</v>
          </cell>
          <cell r="N792">
            <v>4.2309660414949102E-2</v>
          </cell>
        </row>
        <row r="793">
          <cell r="A793">
            <v>793</v>
          </cell>
          <cell r="B793" t="str">
            <v>Spices (Mixed)</v>
          </cell>
          <cell r="C793" t="str">
            <v>Condiment</v>
          </cell>
          <cell r="D793" t="str">
            <v>Faisalabad</v>
          </cell>
          <cell r="E793">
            <v>843.19</v>
          </cell>
          <cell r="F793" t="str">
            <v>July</v>
          </cell>
          <cell r="G793" t="str">
            <v>Municipal Report</v>
          </cell>
          <cell r="H793" t="str">
            <v>Above Averg</v>
          </cell>
          <cell r="I793">
            <v>810.77454545454566</v>
          </cell>
          <cell r="L793">
            <v>27825.27</v>
          </cell>
          <cell r="M793">
            <v>337.56452955535201</v>
          </cell>
          <cell r="N793">
            <v>9.6027430927511245E-2</v>
          </cell>
        </row>
        <row r="794">
          <cell r="A794">
            <v>794</v>
          </cell>
          <cell r="B794" t="str">
            <v>Eggplant</v>
          </cell>
          <cell r="C794" t="str">
            <v>Vegetable</v>
          </cell>
          <cell r="D794" t="str">
            <v>Faisalabad</v>
          </cell>
          <cell r="E794">
            <v>83.99</v>
          </cell>
          <cell r="F794" t="str">
            <v>January</v>
          </cell>
          <cell r="G794" t="str">
            <v>Retailer Listing</v>
          </cell>
          <cell r="H794" t="str">
            <v>Low Averg</v>
          </cell>
          <cell r="I794">
            <v>81.934666666666672</v>
          </cell>
          <cell r="L794">
            <v>2519.6999999999998</v>
          </cell>
          <cell r="M794">
            <v>336.97974375592599</v>
          </cell>
          <cell r="N794">
            <v>6.0992785810354173E-3</v>
          </cell>
        </row>
        <row r="795">
          <cell r="A795">
            <v>795</v>
          </cell>
          <cell r="B795" t="str">
            <v>Tea (Loose)</v>
          </cell>
          <cell r="C795" t="str">
            <v>Beverage</v>
          </cell>
          <cell r="D795" t="str">
            <v>Multan</v>
          </cell>
          <cell r="E795">
            <v>827.79</v>
          </cell>
          <cell r="F795" t="str">
            <v>April</v>
          </cell>
          <cell r="G795" t="str">
            <v>Local Market Survey</v>
          </cell>
          <cell r="H795" t="str">
            <v>Above Averg</v>
          </cell>
          <cell r="I795">
            <v>911.5772916666665</v>
          </cell>
          <cell r="L795">
            <v>39733.919999999998</v>
          </cell>
          <cell r="M795">
            <v>337.16617164859002</v>
          </cell>
          <cell r="N795">
            <v>-0.24850444294866411</v>
          </cell>
        </row>
        <row r="796">
          <cell r="A796">
            <v>796</v>
          </cell>
          <cell r="B796" t="str">
            <v>Tea (Loose)</v>
          </cell>
          <cell r="C796" t="str">
            <v>Beverage</v>
          </cell>
          <cell r="D796" t="str">
            <v>Quetta</v>
          </cell>
          <cell r="E796">
            <v>850.96</v>
          </cell>
          <cell r="F796" t="str">
            <v>March</v>
          </cell>
          <cell r="G796" t="str">
            <v>Online Retailer</v>
          </cell>
          <cell r="H796" t="str">
            <v>Above Averg</v>
          </cell>
          <cell r="I796">
            <v>911.5772916666665</v>
          </cell>
          <cell r="L796">
            <v>40846.080000000002</v>
          </cell>
          <cell r="M796">
            <v>336.64408396923398</v>
          </cell>
          <cell r="N796">
            <v>-0.18006343955893281</v>
          </cell>
        </row>
        <row r="797">
          <cell r="A797">
            <v>797</v>
          </cell>
          <cell r="B797" t="str">
            <v>Flour (Atta)</v>
          </cell>
          <cell r="C797" t="str">
            <v>Grain</v>
          </cell>
          <cell r="D797" t="str">
            <v>Lahore</v>
          </cell>
          <cell r="E797">
            <v>104.91</v>
          </cell>
          <cell r="F797" t="str">
            <v>May</v>
          </cell>
          <cell r="G797" t="str">
            <v>Local Market Survey</v>
          </cell>
          <cell r="H797" t="str">
            <v>Low Averg</v>
          </cell>
          <cell r="I797">
            <v>113.26108695652174</v>
          </cell>
          <cell r="L797">
            <v>4825.8599999999997</v>
          </cell>
          <cell r="M797">
            <v>336.00087767143202</v>
          </cell>
          <cell r="N797">
            <v>-2.4854360543331937E-2</v>
          </cell>
        </row>
        <row r="798">
          <cell r="A798">
            <v>798</v>
          </cell>
          <cell r="B798" t="str">
            <v>Carrot</v>
          </cell>
          <cell r="C798" t="str">
            <v>Vegetable</v>
          </cell>
          <cell r="D798" t="str">
            <v>Rawalpindi</v>
          </cell>
          <cell r="E798">
            <v>137.15</v>
          </cell>
          <cell r="F798" t="str">
            <v>February</v>
          </cell>
          <cell r="G798" t="str">
            <v>Wholesale Market</v>
          </cell>
          <cell r="H798" t="str">
            <v>Low Averg</v>
          </cell>
          <cell r="I798">
            <v>141.74161290322584</v>
          </cell>
          <cell r="L798">
            <v>4251.6500000000005</v>
          </cell>
          <cell r="M798">
            <v>336.24627097974701</v>
          </cell>
          <cell r="N798">
            <v>-1.3655505798910113E-2</v>
          </cell>
        </row>
        <row r="799">
          <cell r="A799">
            <v>799</v>
          </cell>
          <cell r="B799" t="str">
            <v>Wheat</v>
          </cell>
          <cell r="C799" t="str">
            <v>Grain</v>
          </cell>
          <cell r="D799" t="str">
            <v>Faisalabad</v>
          </cell>
          <cell r="E799">
            <v>109.16</v>
          </cell>
          <cell r="F799" t="str">
            <v>September</v>
          </cell>
          <cell r="G799" t="str">
            <v>Wholesale Market</v>
          </cell>
          <cell r="H799" t="str">
            <v>Low Averg</v>
          </cell>
          <cell r="I799">
            <v>120.53625</v>
          </cell>
          <cell r="L799">
            <v>2619.84</v>
          </cell>
          <cell r="M799">
            <v>336.56589586829602</v>
          </cell>
          <cell r="N799">
            <v>-3.3800958860227832E-2</v>
          </cell>
        </row>
        <row r="800">
          <cell r="A800">
            <v>800</v>
          </cell>
          <cell r="B800" t="str">
            <v>Fish (Rohu)</v>
          </cell>
          <cell r="C800" t="str">
            <v>Meat</v>
          </cell>
          <cell r="D800" t="str">
            <v>Quetta</v>
          </cell>
          <cell r="E800">
            <v>695.33</v>
          </cell>
          <cell r="F800" t="str">
            <v>October</v>
          </cell>
          <cell r="G800" t="str">
            <v>Local Market Survey</v>
          </cell>
          <cell r="H800" t="str">
            <v>Above Averg</v>
          </cell>
          <cell r="I800">
            <v>720.27689655172423</v>
          </cell>
          <cell r="L800">
            <v>20164.57</v>
          </cell>
          <cell r="M800">
            <v>336.82103573192597</v>
          </cell>
          <cell r="N800">
            <v>-7.4065731962119172E-2</v>
          </cell>
        </row>
        <row r="801">
          <cell r="A801">
            <v>801</v>
          </cell>
          <cell r="B801" t="str">
            <v>Chickpeas</v>
          </cell>
          <cell r="C801" t="str">
            <v>Pulses</v>
          </cell>
          <cell r="D801" t="str">
            <v>Karachi</v>
          </cell>
          <cell r="E801">
            <v>180.44</v>
          </cell>
          <cell r="F801" t="str">
            <v>September</v>
          </cell>
          <cell r="G801" t="str">
            <v>Local Market Survey</v>
          </cell>
          <cell r="H801" t="str">
            <v>Low Averg</v>
          </cell>
          <cell r="I801">
            <v>203.25225806451613</v>
          </cell>
          <cell r="L801">
            <v>5593.64</v>
          </cell>
          <cell r="M801">
            <v>336.81642252537301</v>
          </cell>
          <cell r="N801">
            <v>-6.772905517336418E-2</v>
          </cell>
        </row>
        <row r="802">
          <cell r="A802">
            <v>802</v>
          </cell>
          <cell r="B802" t="str">
            <v>Mango</v>
          </cell>
          <cell r="C802" t="str">
            <v>Fruit</v>
          </cell>
          <cell r="D802" t="str">
            <v>Faisalabad</v>
          </cell>
          <cell r="E802">
            <v>274.79000000000002</v>
          </cell>
          <cell r="F802" t="str">
            <v>May</v>
          </cell>
          <cell r="G802" t="str">
            <v>Online Retailer</v>
          </cell>
          <cell r="H802" t="str">
            <v>Low Averg</v>
          </cell>
          <cell r="I802">
            <v>257.40029411764709</v>
          </cell>
          <cell r="L802">
            <v>9342.86</v>
          </cell>
          <cell r="M802">
            <v>337.22488747443703</v>
          </cell>
          <cell r="N802">
            <v>5.1567089287474777E-2</v>
          </cell>
        </row>
        <row r="803">
          <cell r="A803">
            <v>803</v>
          </cell>
          <cell r="B803" t="str">
            <v>Chickpeas</v>
          </cell>
          <cell r="C803" t="str">
            <v>Pulses</v>
          </cell>
          <cell r="D803" t="str">
            <v>Hyderabad</v>
          </cell>
          <cell r="E803">
            <v>218.63</v>
          </cell>
          <cell r="F803" t="str">
            <v>June</v>
          </cell>
          <cell r="G803" t="str">
            <v>Wholesale Market</v>
          </cell>
          <cell r="H803" t="str">
            <v>Low Averg</v>
          </cell>
          <cell r="I803">
            <v>203.25225806451613</v>
          </cell>
          <cell r="L803">
            <v>6777.53</v>
          </cell>
          <cell r="M803">
            <v>337.75641685685099</v>
          </cell>
          <cell r="N803">
            <v>4.5529088917358192E-2</v>
          </cell>
        </row>
        <row r="804">
          <cell r="A804">
            <v>804</v>
          </cell>
          <cell r="B804" t="str">
            <v>Maize</v>
          </cell>
          <cell r="C804" t="str">
            <v>Grain</v>
          </cell>
          <cell r="D804" t="str">
            <v>Sialkot</v>
          </cell>
          <cell r="E804">
            <v>118.51</v>
          </cell>
          <cell r="F804" t="str">
            <v>April</v>
          </cell>
          <cell r="G804" t="str">
            <v>Online Retailer</v>
          </cell>
          <cell r="H804" t="str">
            <v>Low Averg</v>
          </cell>
          <cell r="I804">
            <v>102.25285714285715</v>
          </cell>
          <cell r="L804">
            <v>3318.28</v>
          </cell>
          <cell r="M804">
            <v>338.22835369799799</v>
          </cell>
          <cell r="N804">
            <v>4.8065582555088672E-2</v>
          </cell>
        </row>
        <row r="805">
          <cell r="A805">
            <v>805</v>
          </cell>
          <cell r="B805" t="str">
            <v>Ghee</v>
          </cell>
          <cell r="C805" t="str">
            <v>Oil</v>
          </cell>
          <cell r="D805" t="str">
            <v>Lahore</v>
          </cell>
          <cell r="E805">
            <v>899.59</v>
          </cell>
          <cell r="F805" t="str">
            <v>October</v>
          </cell>
          <cell r="G805" t="str">
            <v>Municipal Report</v>
          </cell>
          <cell r="H805" t="str">
            <v>Above Averg</v>
          </cell>
          <cell r="I805">
            <v>1024.1451428571424</v>
          </cell>
          <cell r="L805">
            <v>31485.65</v>
          </cell>
          <cell r="M805">
            <v>338.51240781028798</v>
          </cell>
          <cell r="N805">
            <v>-0.36794853004899802</v>
          </cell>
        </row>
        <row r="806">
          <cell r="A806">
            <v>806</v>
          </cell>
          <cell r="B806" t="str">
            <v>Banana</v>
          </cell>
          <cell r="C806" t="str">
            <v>Fruit</v>
          </cell>
          <cell r="D806" t="str">
            <v>Hyderabad</v>
          </cell>
          <cell r="E806">
            <v>126.44</v>
          </cell>
          <cell r="F806" t="str">
            <v>June</v>
          </cell>
          <cell r="G806" t="str">
            <v>Online Retailer</v>
          </cell>
          <cell r="H806" t="str">
            <v>Low Averg</v>
          </cell>
          <cell r="I806">
            <v>121.60903225806452</v>
          </cell>
          <cell r="L806">
            <v>3919.64</v>
          </cell>
          <cell r="M806">
            <v>337.615180636812</v>
          </cell>
          <cell r="N806">
            <v>1.4309095144428274E-2</v>
          </cell>
        </row>
        <row r="807">
          <cell r="A807">
            <v>807</v>
          </cell>
          <cell r="B807" t="str">
            <v>Grapes</v>
          </cell>
          <cell r="C807" t="str">
            <v>Fruit</v>
          </cell>
          <cell r="D807" t="str">
            <v>Islamabad</v>
          </cell>
          <cell r="E807">
            <v>238.99</v>
          </cell>
          <cell r="F807" t="str">
            <v>January</v>
          </cell>
          <cell r="G807" t="str">
            <v>Online Retailer</v>
          </cell>
          <cell r="H807" t="str">
            <v>Low Averg</v>
          </cell>
          <cell r="I807">
            <v>226.566129032258</v>
          </cell>
          <cell r="L807">
            <v>7408.6900000000005</v>
          </cell>
          <cell r="M807">
            <v>337.92083062838401</v>
          </cell>
          <cell r="N807">
            <v>3.6765626270032166E-2</v>
          </cell>
        </row>
        <row r="808">
          <cell r="A808">
            <v>808</v>
          </cell>
          <cell r="B808" t="str">
            <v>Rice (Basmati)</v>
          </cell>
          <cell r="C808" t="str">
            <v>Grain</v>
          </cell>
          <cell r="D808" t="str">
            <v>Peshawar</v>
          </cell>
          <cell r="E808">
            <v>316.85000000000002</v>
          </cell>
          <cell r="F808" t="str">
            <v>October</v>
          </cell>
          <cell r="G808" t="str">
            <v>Local Market Survey</v>
          </cell>
          <cell r="H808" t="str">
            <v>Low Averg</v>
          </cell>
          <cell r="I808">
            <v>309.01727272727271</v>
          </cell>
          <cell r="L808">
            <v>6970.7000000000007</v>
          </cell>
          <cell r="M808">
            <v>338.42575832371301</v>
          </cell>
          <cell r="N808">
            <v>2.3144595469104644E-2</v>
          </cell>
        </row>
        <row r="809">
          <cell r="A809">
            <v>809</v>
          </cell>
          <cell r="B809" t="str">
            <v>Chicken (Whole)</v>
          </cell>
          <cell r="C809" t="str">
            <v>Meat</v>
          </cell>
          <cell r="D809" t="str">
            <v>Peshawar</v>
          </cell>
          <cell r="E809">
            <v>620.44000000000005</v>
          </cell>
          <cell r="F809" t="str">
            <v>December</v>
          </cell>
          <cell r="G809" t="str">
            <v>Municipal Report</v>
          </cell>
          <cell r="H809" t="str">
            <v>Above Averg</v>
          </cell>
          <cell r="I809">
            <v>533.4588235294118</v>
          </cell>
          <cell r="L809">
            <v>21094.960000000003</v>
          </cell>
          <cell r="M809">
            <v>338.99615251711299</v>
          </cell>
          <cell r="N809">
            <v>0.256584553614358</v>
          </cell>
        </row>
        <row r="810">
          <cell r="A810">
            <v>810</v>
          </cell>
          <cell r="B810" t="str">
            <v>Chicken (Whole)</v>
          </cell>
          <cell r="C810" t="str">
            <v>Meat</v>
          </cell>
          <cell r="D810" t="str">
            <v>Lahore</v>
          </cell>
          <cell r="E810">
            <v>494.87</v>
          </cell>
          <cell r="F810" t="str">
            <v>April</v>
          </cell>
          <cell r="G810" t="str">
            <v>Wholesale Market</v>
          </cell>
          <cell r="H810" t="str">
            <v>Above Averg</v>
          </cell>
          <cell r="I810">
            <v>533.4588235294118</v>
          </cell>
          <cell r="L810">
            <v>16825.580000000002</v>
          </cell>
          <cell r="M810">
            <v>339.22878163165097</v>
          </cell>
          <cell r="N810">
            <v>-0.11375456806407772</v>
          </cell>
        </row>
        <row r="811">
          <cell r="A811">
            <v>811</v>
          </cell>
          <cell r="B811" t="str">
            <v>Ghee</v>
          </cell>
          <cell r="C811" t="str">
            <v>Oil</v>
          </cell>
          <cell r="D811" t="str">
            <v>Quetta</v>
          </cell>
          <cell r="E811">
            <v>975.55</v>
          </cell>
          <cell r="F811" t="str">
            <v>September</v>
          </cell>
          <cell r="G811" t="str">
            <v>Municipal Report</v>
          </cell>
          <cell r="H811" t="str">
            <v>Above Averg</v>
          </cell>
          <cell r="I811">
            <v>1024.1451428571424</v>
          </cell>
          <cell r="L811">
            <v>34144.25</v>
          </cell>
          <cell r="M811">
            <v>339.71678912315502</v>
          </cell>
          <cell r="N811">
            <v>-0.14304604427285356</v>
          </cell>
        </row>
        <row r="812">
          <cell r="A812">
            <v>812</v>
          </cell>
          <cell r="B812" t="str">
            <v>Spinach</v>
          </cell>
          <cell r="C812" t="str">
            <v>Vegetable</v>
          </cell>
          <cell r="D812" t="str">
            <v>Islamabad</v>
          </cell>
          <cell r="E812">
            <v>57.41</v>
          </cell>
          <cell r="F812" t="str">
            <v>September</v>
          </cell>
          <cell r="G812" t="str">
            <v>Wholesale Market</v>
          </cell>
          <cell r="H812" t="str">
            <v>Low Averg</v>
          </cell>
          <cell r="I812">
            <v>62.182121212121217</v>
          </cell>
          <cell r="L812">
            <v>1894.53</v>
          </cell>
          <cell r="M812">
            <v>338.34544087751698</v>
          </cell>
          <cell r="N812">
            <v>-1.4104287026136569E-2</v>
          </cell>
        </row>
        <row r="813">
          <cell r="A813">
            <v>813</v>
          </cell>
          <cell r="B813" t="str">
            <v>Rice (Irri)</v>
          </cell>
          <cell r="C813" t="str">
            <v>Grain</v>
          </cell>
          <cell r="D813" t="str">
            <v>Multan</v>
          </cell>
          <cell r="E813">
            <v>134.38999999999999</v>
          </cell>
          <cell r="F813" t="str">
            <v>January</v>
          </cell>
          <cell r="G813" t="str">
            <v>Wholesale Market</v>
          </cell>
          <cell r="H813" t="str">
            <v>Low Averg</v>
          </cell>
          <cell r="I813">
            <v>140.29840000000002</v>
          </cell>
          <cell r="L813">
            <v>3359.7499999999995</v>
          </cell>
          <cell r="M813">
            <v>338.47776723366002</v>
          </cell>
          <cell r="N813">
            <v>-1.7455799381710369E-2</v>
          </cell>
        </row>
        <row r="814">
          <cell r="A814">
            <v>814</v>
          </cell>
          <cell r="B814" t="str">
            <v>Potato</v>
          </cell>
          <cell r="C814" t="str">
            <v>Vegetable</v>
          </cell>
          <cell r="D814" t="str">
            <v>Rawalpindi</v>
          </cell>
          <cell r="E814">
            <v>77.34</v>
          </cell>
          <cell r="F814" t="str">
            <v>September</v>
          </cell>
          <cell r="G814" t="str">
            <v>Online Retailer</v>
          </cell>
          <cell r="H814" t="str">
            <v>Low Averg</v>
          </cell>
          <cell r="I814">
            <v>70.278611111111118</v>
          </cell>
          <cell r="L814">
            <v>2784.2400000000002</v>
          </cell>
          <cell r="M814">
            <v>338.81426152643002</v>
          </cell>
          <cell r="N814">
            <v>2.0841474786438541E-2</v>
          </cell>
        </row>
        <row r="815">
          <cell r="A815">
            <v>815</v>
          </cell>
          <cell r="B815" t="str">
            <v>Potato</v>
          </cell>
          <cell r="C815" t="str">
            <v>Vegetable</v>
          </cell>
          <cell r="D815" t="str">
            <v>Multan</v>
          </cell>
          <cell r="E815">
            <v>75.44</v>
          </cell>
          <cell r="F815" t="str">
            <v>June</v>
          </cell>
          <cell r="G815" t="str">
            <v>Wholesale Market</v>
          </cell>
          <cell r="H815" t="str">
            <v>Low Averg</v>
          </cell>
          <cell r="I815">
            <v>70.278611111111118</v>
          </cell>
          <cell r="L815">
            <v>2715.84</v>
          </cell>
          <cell r="M815">
            <v>339.00305083857501</v>
          </cell>
          <cell r="N815">
            <v>1.5225198935883935E-2</v>
          </cell>
        </row>
        <row r="816">
          <cell r="A816">
            <v>816</v>
          </cell>
          <cell r="B816" t="str">
            <v>Sugar</v>
          </cell>
          <cell r="C816" t="str">
            <v>Grain</v>
          </cell>
          <cell r="D816" t="str">
            <v>Hyderabad</v>
          </cell>
          <cell r="E816">
            <v>125.39</v>
          </cell>
          <cell r="F816" t="str">
            <v>August</v>
          </cell>
          <cell r="G816" t="str">
            <v>Local Market Survey</v>
          </cell>
          <cell r="H816" t="str">
            <v>Low Averg</v>
          </cell>
          <cell r="I816">
            <v>122.0377142857143</v>
          </cell>
          <cell r="L816">
            <v>4388.6499999999996</v>
          </cell>
          <cell r="M816">
            <v>339.18468665745701</v>
          </cell>
          <cell r="N816">
            <v>9.8833639788437032E-3</v>
          </cell>
        </row>
        <row r="817">
          <cell r="A817">
            <v>817</v>
          </cell>
          <cell r="B817" t="str">
            <v>Grapes</v>
          </cell>
          <cell r="C817" t="str">
            <v>Fruit</v>
          </cell>
          <cell r="D817" t="str">
            <v>Karachi</v>
          </cell>
          <cell r="E817">
            <v>221.82</v>
          </cell>
          <cell r="F817" t="str">
            <v>December</v>
          </cell>
          <cell r="G817" t="str">
            <v>Local Market Survey</v>
          </cell>
          <cell r="H817" t="str">
            <v>Low Averg</v>
          </cell>
          <cell r="I817">
            <v>226.566129032258</v>
          </cell>
          <cell r="L817">
            <v>6876.42</v>
          </cell>
          <cell r="M817">
            <v>339.49877069164302</v>
          </cell>
          <cell r="N817">
            <v>-1.397981212888922E-2</v>
          </cell>
        </row>
        <row r="818">
          <cell r="A818">
            <v>818</v>
          </cell>
          <cell r="B818" t="str">
            <v>Grapes</v>
          </cell>
          <cell r="C818" t="str">
            <v>Fruit</v>
          </cell>
          <cell r="D818" t="str">
            <v>Rawalpindi</v>
          </cell>
          <cell r="E818">
            <v>228.73</v>
          </cell>
          <cell r="F818" t="str">
            <v>January</v>
          </cell>
          <cell r="G818" t="str">
            <v>Local Market Survey</v>
          </cell>
          <cell r="H818" t="str">
            <v>Low Averg</v>
          </cell>
          <cell r="I818">
            <v>226.566129032258</v>
          </cell>
          <cell r="L818">
            <v>7090.63</v>
          </cell>
          <cell r="M818">
            <v>339.99956040349099</v>
          </cell>
          <cell r="N818">
            <v>6.3643346043566465E-3</v>
          </cell>
        </row>
        <row r="819">
          <cell r="A819">
            <v>819</v>
          </cell>
          <cell r="B819" t="str">
            <v>Banana</v>
          </cell>
          <cell r="C819" t="str">
            <v>Fruit</v>
          </cell>
          <cell r="D819" t="str">
            <v>Hyderabad</v>
          </cell>
          <cell r="E819">
            <v>137.97</v>
          </cell>
          <cell r="F819" t="str">
            <v>December</v>
          </cell>
          <cell r="G819" t="str">
            <v>Wholesale Market</v>
          </cell>
          <cell r="H819" t="str">
            <v>Low Averg</v>
          </cell>
          <cell r="I819">
            <v>121.60903225806452</v>
          </cell>
          <cell r="L819">
            <v>4277.07</v>
          </cell>
          <cell r="M819">
            <v>340.51217119426701</v>
          </cell>
          <cell r="N819">
            <v>4.804811435830092E-2</v>
          </cell>
        </row>
        <row r="820">
          <cell r="A820">
            <v>820</v>
          </cell>
          <cell r="B820" t="str">
            <v>Spices (Mixed)</v>
          </cell>
          <cell r="C820" t="str">
            <v>Condiment</v>
          </cell>
          <cell r="D820" t="str">
            <v>Rawalpindi</v>
          </cell>
          <cell r="E820">
            <v>850.04</v>
          </cell>
          <cell r="F820" t="str">
            <v>April</v>
          </cell>
          <cell r="G820" t="str">
            <v>Municipal Report</v>
          </cell>
          <cell r="H820" t="str">
            <v>Above Averg</v>
          </cell>
          <cell r="I820">
            <v>810.77454545454566</v>
          </cell>
          <cell r="L820">
            <v>28051.32</v>
          </cell>
          <cell r="M820">
            <v>340.85886834114802</v>
          </cell>
          <cell r="N820">
            <v>0.11519563723410459</v>
          </cell>
        </row>
        <row r="821">
          <cell r="A821">
            <v>821</v>
          </cell>
          <cell r="B821" t="str">
            <v>Yogurt</v>
          </cell>
          <cell r="C821" t="str">
            <v>Dairy</v>
          </cell>
          <cell r="D821" t="str">
            <v>Lahore</v>
          </cell>
          <cell r="E821">
            <v>225.74</v>
          </cell>
          <cell r="F821" t="str">
            <v>August</v>
          </cell>
          <cell r="G821" t="str">
            <v>Wholesale Market</v>
          </cell>
          <cell r="H821" t="str">
            <v>Low Averg</v>
          </cell>
          <cell r="I821">
            <v>226.49633333333335</v>
          </cell>
          <cell r="L821">
            <v>6772.2000000000007</v>
          </cell>
          <cell r="M821">
            <v>340.20955651023002</v>
          </cell>
          <cell r="N821">
            <v>-2.2231395881161906E-3</v>
          </cell>
        </row>
        <row r="822">
          <cell r="A822">
            <v>822</v>
          </cell>
          <cell r="B822" t="str">
            <v>Beef (Local)</v>
          </cell>
          <cell r="C822" t="str">
            <v>Meat</v>
          </cell>
          <cell r="D822" t="str">
            <v>Peshawar</v>
          </cell>
          <cell r="E822">
            <v>943.09</v>
          </cell>
          <cell r="F822" t="str">
            <v>October</v>
          </cell>
          <cell r="G822" t="str">
            <v>Online Retailer</v>
          </cell>
          <cell r="H822" t="str">
            <v>Above Averg</v>
          </cell>
          <cell r="I822">
            <v>920.12567567567555</v>
          </cell>
          <cell r="L822">
            <v>34894.33</v>
          </cell>
          <cell r="M822">
            <v>340.72461159184297</v>
          </cell>
          <cell r="N822">
            <v>6.7398489991775667E-2</v>
          </cell>
        </row>
        <row r="823">
          <cell r="A823">
            <v>823</v>
          </cell>
          <cell r="B823" t="str">
            <v>Salt</v>
          </cell>
          <cell r="C823" t="str">
            <v>Condiment</v>
          </cell>
          <cell r="D823" t="str">
            <v>Hyderabad</v>
          </cell>
          <cell r="E823">
            <v>39.020000000000003</v>
          </cell>
          <cell r="F823" t="str">
            <v>October</v>
          </cell>
          <cell r="G823" t="str">
            <v>Wholesale Market</v>
          </cell>
          <cell r="H823" t="str">
            <v>Low Averg</v>
          </cell>
          <cell r="I823">
            <v>40.881379310344826</v>
          </cell>
          <cell r="L823">
            <v>1131.5800000000002</v>
          </cell>
          <cell r="M823">
            <v>339.53259593151699</v>
          </cell>
          <cell r="N823">
            <v>-5.4821814831594526E-3</v>
          </cell>
        </row>
        <row r="824">
          <cell r="A824">
            <v>824</v>
          </cell>
          <cell r="B824" t="str">
            <v>Spices (Mixed)</v>
          </cell>
          <cell r="C824" t="str">
            <v>Condiment</v>
          </cell>
          <cell r="D824" t="str">
            <v>Hyderabad</v>
          </cell>
          <cell r="E824">
            <v>857.35</v>
          </cell>
          <cell r="F824" t="str">
            <v>January</v>
          </cell>
          <cell r="G824" t="str">
            <v>Retailer Listing</v>
          </cell>
          <cell r="H824" t="str">
            <v>Above Averg</v>
          </cell>
          <cell r="I824">
            <v>810.77454545454566</v>
          </cell>
          <cell r="L824">
            <v>28292.55</v>
          </cell>
          <cell r="M824">
            <v>339.60378835140199</v>
          </cell>
          <cell r="N824">
            <v>0.1371464516681446</v>
          </cell>
        </row>
        <row r="825">
          <cell r="A825">
            <v>825</v>
          </cell>
          <cell r="B825" t="str">
            <v>Chickpeas</v>
          </cell>
          <cell r="C825" t="str">
            <v>Pulses</v>
          </cell>
          <cell r="D825" t="str">
            <v>Lahore</v>
          </cell>
          <cell r="E825">
            <v>211.65</v>
          </cell>
          <cell r="F825" t="str">
            <v>May</v>
          </cell>
          <cell r="G825" t="str">
            <v>Online Retailer</v>
          </cell>
          <cell r="H825" t="str">
            <v>Low Averg</v>
          </cell>
          <cell r="I825">
            <v>203.25225806451613</v>
          </cell>
          <cell r="L825">
            <v>6561.1500000000005</v>
          </cell>
          <cell r="M825">
            <v>338.887559696496</v>
          </cell>
          <cell r="N825">
            <v>2.4780319298249854E-2</v>
          </cell>
        </row>
        <row r="826">
          <cell r="A826">
            <v>826</v>
          </cell>
          <cell r="B826" t="str">
            <v>Salt</v>
          </cell>
          <cell r="C826" t="str">
            <v>Condiment</v>
          </cell>
          <cell r="D826" t="str">
            <v>Sialkot</v>
          </cell>
          <cell r="E826">
            <v>38.86</v>
          </cell>
          <cell r="F826" t="str">
            <v>September</v>
          </cell>
          <cell r="G826" t="str">
            <v>Online Retailer</v>
          </cell>
          <cell r="H826" t="str">
            <v>Low Averg</v>
          </cell>
          <cell r="I826">
            <v>40.881379310344826</v>
          </cell>
          <cell r="L826">
            <v>1126.94</v>
          </cell>
          <cell r="M826">
            <v>339.38959630393299</v>
          </cell>
          <cell r="N826">
            <v>-5.9559259693235389E-3</v>
          </cell>
        </row>
        <row r="827">
          <cell r="A827">
            <v>827</v>
          </cell>
          <cell r="B827" t="str">
            <v>Salt</v>
          </cell>
          <cell r="C827" t="str">
            <v>Condiment</v>
          </cell>
          <cell r="D827" t="str">
            <v>Multan</v>
          </cell>
          <cell r="E827">
            <v>39.01</v>
          </cell>
          <cell r="F827" t="str">
            <v>December</v>
          </cell>
          <cell r="G827" t="str">
            <v>Retailer Listing</v>
          </cell>
          <cell r="H827" t="str">
            <v>Low Averg</v>
          </cell>
          <cell r="I827">
            <v>40.881379310344826</v>
          </cell>
          <cell r="L827">
            <v>1131.29</v>
          </cell>
          <cell r="M827">
            <v>339.46094192557803</v>
          </cell>
          <cell r="N827">
            <v>-5.5127971416372885E-3</v>
          </cell>
        </row>
        <row r="828">
          <cell r="A828">
            <v>828</v>
          </cell>
          <cell r="B828" t="str">
            <v>Chickpeas</v>
          </cell>
          <cell r="C828" t="str">
            <v>Pulses</v>
          </cell>
          <cell r="D828" t="str">
            <v>Peshawar</v>
          </cell>
          <cell r="E828">
            <v>183.83</v>
          </cell>
          <cell r="F828" t="str">
            <v>October</v>
          </cell>
          <cell r="G828" t="str">
            <v>Retailer Listing</v>
          </cell>
          <cell r="H828" t="str">
            <v>Low Averg</v>
          </cell>
          <cell r="I828">
            <v>203.25225806451613</v>
          </cell>
          <cell r="L828">
            <v>5698.7300000000005</v>
          </cell>
          <cell r="M828">
            <v>339.52930162305802</v>
          </cell>
          <cell r="N828">
            <v>-5.7203481324502911E-2</v>
          </cell>
        </row>
        <row r="829">
          <cell r="A829">
            <v>829</v>
          </cell>
          <cell r="B829" t="str">
            <v>Potato</v>
          </cell>
          <cell r="C829" t="str">
            <v>Vegetable</v>
          </cell>
          <cell r="D829" t="str">
            <v>Faisalabad</v>
          </cell>
          <cell r="E829">
            <v>66.290000000000006</v>
          </cell>
          <cell r="F829" t="str">
            <v>October</v>
          </cell>
          <cell r="G829" t="str">
            <v>Local Market Survey</v>
          </cell>
          <cell r="H829" t="str">
            <v>Low Averg</v>
          </cell>
          <cell r="I829">
            <v>70.278611111111118</v>
          </cell>
          <cell r="L829">
            <v>2386.44</v>
          </cell>
          <cell r="M829">
            <v>339.98477716954</v>
          </cell>
          <cell r="N829">
            <v>-1.1731734415632715E-2</v>
          </cell>
        </row>
        <row r="830">
          <cell r="A830">
            <v>830</v>
          </cell>
          <cell r="B830" t="str">
            <v>Sugar</v>
          </cell>
          <cell r="C830" t="str">
            <v>Grain</v>
          </cell>
          <cell r="D830" t="str">
            <v>Faisalabad</v>
          </cell>
          <cell r="E830">
            <v>117</v>
          </cell>
          <cell r="F830" t="str">
            <v>October</v>
          </cell>
          <cell r="G830" t="str">
            <v>Local Market Survey</v>
          </cell>
          <cell r="H830" t="str">
            <v>Low Averg</v>
          </cell>
          <cell r="I830">
            <v>122.0377142857143</v>
          </cell>
          <cell r="L830">
            <v>4095</v>
          </cell>
          <cell r="M830">
            <v>340.14057959452498</v>
          </cell>
          <cell r="N830">
            <v>-1.481068295855691E-2</v>
          </cell>
        </row>
        <row r="831">
          <cell r="A831">
            <v>831</v>
          </cell>
          <cell r="B831" t="str">
            <v>Lentils (Masoor)</v>
          </cell>
          <cell r="C831" t="str">
            <v>Pulses</v>
          </cell>
          <cell r="D831" t="str">
            <v>Lahore</v>
          </cell>
          <cell r="E831">
            <v>233.49</v>
          </cell>
          <cell r="F831" t="str">
            <v>December</v>
          </cell>
          <cell r="G831" t="str">
            <v>Retailer Listing</v>
          </cell>
          <cell r="H831" t="str">
            <v>Low Averg</v>
          </cell>
          <cell r="I831">
            <v>249.29749999999999</v>
          </cell>
          <cell r="L831">
            <v>7471.68</v>
          </cell>
          <cell r="M831">
            <v>340.44347079451001</v>
          </cell>
          <cell r="N831">
            <v>-4.6432084490001295E-2</v>
          </cell>
        </row>
        <row r="832">
          <cell r="A832">
            <v>832</v>
          </cell>
          <cell r="B832" t="str">
            <v>Sugar</v>
          </cell>
          <cell r="C832" t="str">
            <v>Grain</v>
          </cell>
          <cell r="D832" t="str">
            <v>Multan</v>
          </cell>
          <cell r="E832">
            <v>114.95</v>
          </cell>
          <cell r="F832" t="str">
            <v>May</v>
          </cell>
          <cell r="G832" t="str">
            <v>Local Market Survey</v>
          </cell>
          <cell r="H832" t="str">
            <v>Low Averg</v>
          </cell>
          <cell r="I832">
            <v>122.0377142857143</v>
          </cell>
          <cell r="L832">
            <v>4023.25</v>
          </cell>
          <cell r="M832">
            <v>340.984662509999</v>
          </cell>
          <cell r="N832">
            <v>-2.0786020795015844E-2</v>
          </cell>
        </row>
        <row r="833">
          <cell r="A833">
            <v>833</v>
          </cell>
          <cell r="B833" t="str">
            <v>Milk</v>
          </cell>
          <cell r="C833" t="str">
            <v>Dairy</v>
          </cell>
          <cell r="D833" t="str">
            <v>Islamabad</v>
          </cell>
          <cell r="E833">
            <v>189.75</v>
          </cell>
          <cell r="F833" t="str">
            <v>November</v>
          </cell>
          <cell r="G833" t="str">
            <v>Municipal Report</v>
          </cell>
          <cell r="H833" t="str">
            <v>Low Averg</v>
          </cell>
          <cell r="I833">
            <v>206.78702702702708</v>
          </cell>
          <cell r="L833">
            <v>7020.75</v>
          </cell>
          <cell r="M833">
            <v>341.28292134742401</v>
          </cell>
          <cell r="N833">
            <v>-4.9920537950633302E-2</v>
          </cell>
        </row>
        <row r="834">
          <cell r="A834">
            <v>834</v>
          </cell>
          <cell r="B834" t="str">
            <v>Tea (Loose)</v>
          </cell>
          <cell r="C834" t="str">
            <v>Beverage</v>
          </cell>
          <cell r="D834" t="str">
            <v>Faisalabad</v>
          </cell>
          <cell r="E834">
            <v>973.35</v>
          </cell>
          <cell r="F834" t="str">
            <v>December</v>
          </cell>
          <cell r="G834" t="str">
            <v>Municipal Report</v>
          </cell>
          <cell r="H834" t="str">
            <v>Above Averg</v>
          </cell>
          <cell r="I834">
            <v>911.5772916666665</v>
          </cell>
          <cell r="L834">
            <v>46720.800000000003</v>
          </cell>
          <cell r="M834">
            <v>341.75471267448899</v>
          </cell>
          <cell r="N834">
            <v>0.18075159183589712</v>
          </cell>
        </row>
        <row r="835">
          <cell r="A835">
            <v>835</v>
          </cell>
          <cell r="B835" t="str">
            <v>Banana</v>
          </cell>
          <cell r="C835" t="str">
            <v>Fruit</v>
          </cell>
          <cell r="D835" t="str">
            <v>Islamabad</v>
          </cell>
          <cell r="E835">
            <v>110.28</v>
          </cell>
          <cell r="F835" t="str">
            <v>March</v>
          </cell>
          <cell r="G835" t="str">
            <v>Municipal Report</v>
          </cell>
          <cell r="H835" t="str">
            <v>Low Averg</v>
          </cell>
          <cell r="I835">
            <v>121.60903225806452</v>
          </cell>
          <cell r="L835">
            <v>3418.68</v>
          </cell>
          <cell r="M835">
            <v>340.34785561423399</v>
          </cell>
          <cell r="N835">
            <v>-3.3286627405419489E-2</v>
          </cell>
        </row>
        <row r="836">
          <cell r="A836">
            <v>836</v>
          </cell>
          <cell r="B836" t="str">
            <v>Tea (Loose)</v>
          </cell>
          <cell r="C836" t="str">
            <v>Beverage</v>
          </cell>
          <cell r="D836" t="str">
            <v>Multan</v>
          </cell>
          <cell r="E836">
            <v>865.41</v>
          </cell>
          <cell r="F836" t="str">
            <v>September</v>
          </cell>
          <cell r="G836" t="str">
            <v>Retailer Listing</v>
          </cell>
          <cell r="H836" t="str">
            <v>Above Averg</v>
          </cell>
          <cell r="I836">
            <v>911.5772916666665</v>
          </cell>
          <cell r="L836">
            <v>41539.68</v>
          </cell>
          <cell r="M836">
            <v>340.63662428818998</v>
          </cell>
          <cell r="N836">
            <v>-0.13553237783265329</v>
          </cell>
        </row>
        <row r="837">
          <cell r="A837">
            <v>837</v>
          </cell>
          <cell r="B837" t="str">
            <v>Onion</v>
          </cell>
          <cell r="C837" t="str">
            <v>Vegetable</v>
          </cell>
          <cell r="D837" t="str">
            <v>Karachi</v>
          </cell>
          <cell r="E837">
            <v>96.22</v>
          </cell>
          <cell r="F837" t="str">
            <v>June</v>
          </cell>
          <cell r="G837" t="str">
            <v>Wholesale Market</v>
          </cell>
          <cell r="H837" t="str">
            <v>Low Averg</v>
          </cell>
          <cell r="I837">
            <v>90.269599999999997</v>
          </cell>
          <cell r="L837">
            <v>2405.5</v>
          </cell>
          <cell r="M837">
            <v>339.87326622789999</v>
          </cell>
          <cell r="N837">
            <v>1.7507702403430567E-2</v>
          </cell>
        </row>
        <row r="838">
          <cell r="A838">
            <v>838</v>
          </cell>
          <cell r="B838" t="str">
            <v>Chicken Breast</v>
          </cell>
          <cell r="C838" t="str">
            <v>Meat</v>
          </cell>
          <cell r="D838" t="str">
            <v>Karachi</v>
          </cell>
          <cell r="E838">
            <v>627.49</v>
          </cell>
          <cell r="F838" t="str">
            <v>January</v>
          </cell>
          <cell r="G838" t="str">
            <v>Retailer Listing</v>
          </cell>
          <cell r="H838" t="str">
            <v>Above Averg</v>
          </cell>
          <cell r="I838">
            <v>673.04079999999988</v>
          </cell>
          <cell r="L838">
            <v>15687.25</v>
          </cell>
          <cell r="M838">
            <v>340.12478580233898</v>
          </cell>
          <cell r="N838">
            <v>-0.13392378886045483</v>
          </cell>
        </row>
        <row r="839">
          <cell r="A839">
            <v>839</v>
          </cell>
          <cell r="B839" t="str">
            <v>Oranges</v>
          </cell>
          <cell r="C839" t="str">
            <v>Fruit</v>
          </cell>
          <cell r="D839" t="str">
            <v>Faisalabad</v>
          </cell>
          <cell r="E839">
            <v>142.05000000000001</v>
          </cell>
          <cell r="F839" t="str">
            <v>November</v>
          </cell>
          <cell r="G839" t="str">
            <v>Online Retailer</v>
          </cell>
          <cell r="H839" t="str">
            <v>Low Averg</v>
          </cell>
          <cell r="I839">
            <v>151.26457142857143</v>
          </cell>
          <cell r="L839">
            <v>4971.75</v>
          </cell>
          <cell r="M839">
            <v>340.377700293271</v>
          </cell>
          <cell r="N839">
            <v>-2.7071607278126918E-2</v>
          </cell>
        </row>
        <row r="840">
          <cell r="A840">
            <v>840</v>
          </cell>
          <cell r="B840" t="str">
            <v>Cheese (Local)</v>
          </cell>
          <cell r="C840" t="str">
            <v>Dairy</v>
          </cell>
          <cell r="D840" t="str">
            <v>Karachi</v>
          </cell>
          <cell r="E840">
            <v>795.19</v>
          </cell>
          <cell r="F840" t="str">
            <v>April</v>
          </cell>
          <cell r="G840" t="str">
            <v>Municipal Report</v>
          </cell>
          <cell r="H840" t="str">
            <v>Above Averg</v>
          </cell>
          <cell r="I840">
            <v>905.6025925925926</v>
          </cell>
          <cell r="L840">
            <v>21470.13</v>
          </cell>
          <cell r="M840">
            <v>340.75798660410402</v>
          </cell>
          <cell r="N840">
            <v>-0.32402055691469672</v>
          </cell>
        </row>
        <row r="841">
          <cell r="A841">
            <v>841</v>
          </cell>
          <cell r="B841" t="str">
            <v>Banana</v>
          </cell>
          <cell r="C841" t="str">
            <v>Fruit</v>
          </cell>
          <cell r="D841" t="str">
            <v>Quetta</v>
          </cell>
          <cell r="E841">
            <v>138.27000000000001</v>
          </cell>
          <cell r="F841" t="str">
            <v>April</v>
          </cell>
          <cell r="G841" t="str">
            <v>Wholesale Market</v>
          </cell>
          <cell r="H841" t="str">
            <v>Low Averg</v>
          </cell>
          <cell r="I841">
            <v>121.60903225806452</v>
          </cell>
          <cell r="L841">
            <v>4286.37</v>
          </cell>
          <cell r="M841">
            <v>340.35059925276801</v>
          </cell>
          <cell r="N841">
            <v>4.8952367877460094E-2</v>
          </cell>
        </row>
        <row r="842">
          <cell r="A842">
            <v>842</v>
          </cell>
          <cell r="B842" t="str">
            <v>Wheat</v>
          </cell>
          <cell r="C842" t="str">
            <v>Grain</v>
          </cell>
          <cell r="D842" t="str">
            <v>Islamabad</v>
          </cell>
          <cell r="E842">
            <v>125.28</v>
          </cell>
          <cell r="F842" t="str">
            <v>November</v>
          </cell>
          <cell r="G842" t="str">
            <v>Wholesale Market</v>
          </cell>
          <cell r="H842" t="str">
            <v>Low Averg</v>
          </cell>
          <cell r="I842">
            <v>120.53625</v>
          </cell>
          <cell r="L842">
            <v>3006.7200000000003</v>
          </cell>
          <cell r="M842">
            <v>340.72631273757497</v>
          </cell>
          <cell r="N842">
            <v>1.3922464519649848E-2</v>
          </cell>
        </row>
        <row r="843">
          <cell r="A843">
            <v>843</v>
          </cell>
          <cell r="B843" t="str">
            <v>Spinach</v>
          </cell>
          <cell r="C843" t="str">
            <v>Vegetable</v>
          </cell>
          <cell r="D843" t="str">
            <v>Lahore</v>
          </cell>
          <cell r="E843">
            <v>64.069999999999993</v>
          </cell>
          <cell r="F843" t="str">
            <v>December</v>
          </cell>
          <cell r="G843" t="str">
            <v>Wholesale Market</v>
          </cell>
          <cell r="H843" t="str">
            <v>Low Averg</v>
          </cell>
          <cell r="I843">
            <v>62.182121212121217</v>
          </cell>
          <cell r="L843">
            <v>2114.31</v>
          </cell>
          <cell r="M843">
            <v>341.06833001589001</v>
          </cell>
          <cell r="N843">
            <v>5.5351922818246474E-3</v>
          </cell>
        </row>
        <row r="844">
          <cell r="A844">
            <v>844</v>
          </cell>
          <cell r="B844" t="str">
            <v>Mutton</v>
          </cell>
          <cell r="C844" t="str">
            <v>Meat</v>
          </cell>
          <cell r="D844" t="str">
            <v>Multan</v>
          </cell>
          <cell r="E844">
            <v>1271.27</v>
          </cell>
          <cell r="F844" t="str">
            <v>December</v>
          </cell>
          <cell r="G844" t="str">
            <v>Wholesale Market</v>
          </cell>
          <cell r="H844" t="str">
            <v>Above Averg</v>
          </cell>
          <cell r="I844">
            <v>1235.856</v>
          </cell>
          <cell r="L844">
            <v>31781.75</v>
          </cell>
          <cell r="M844">
            <v>341.22276279415797</v>
          </cell>
          <cell r="N844">
            <v>0.10378557312532934</v>
          </cell>
        </row>
        <row r="845">
          <cell r="A845">
            <v>845</v>
          </cell>
          <cell r="B845" t="str">
            <v>Salt</v>
          </cell>
          <cell r="C845" t="str">
            <v>Condiment</v>
          </cell>
          <cell r="D845" t="str">
            <v>Multan</v>
          </cell>
          <cell r="E845">
            <v>44.41</v>
          </cell>
          <cell r="F845" t="str">
            <v>July</v>
          </cell>
          <cell r="G845" t="str">
            <v>Municipal Report</v>
          </cell>
          <cell r="H845" t="str">
            <v>Low Averg</v>
          </cell>
          <cell r="I845">
            <v>40.881379310344826</v>
          </cell>
          <cell r="L845">
            <v>1287.8899999999999</v>
          </cell>
          <cell r="M845">
            <v>337.12841496111599</v>
          </cell>
          <cell r="N845">
            <v>1.0466696169951018E-2</v>
          </cell>
        </row>
        <row r="846">
          <cell r="A846">
            <v>846</v>
          </cell>
          <cell r="B846" t="str">
            <v>Fish (Rohu)</v>
          </cell>
          <cell r="C846" t="str">
            <v>Meat</v>
          </cell>
          <cell r="D846" t="str">
            <v>Islamabad</v>
          </cell>
          <cell r="E846">
            <v>751.87</v>
          </cell>
          <cell r="F846" t="str">
            <v>December</v>
          </cell>
          <cell r="G846" t="str">
            <v>Retailer Listing</v>
          </cell>
          <cell r="H846" t="str">
            <v>Above Averg</v>
          </cell>
          <cell r="I846">
            <v>720.27689655172423</v>
          </cell>
          <cell r="L846">
            <v>21804.23</v>
          </cell>
          <cell r="M846">
            <v>337.20842535239001</v>
          </cell>
          <cell r="N846">
            <v>9.3690136642523986E-2</v>
          </cell>
        </row>
        <row r="847">
          <cell r="A847">
            <v>847</v>
          </cell>
          <cell r="B847" t="str">
            <v>Rice (Irri)</v>
          </cell>
          <cell r="C847" t="str">
            <v>Grain</v>
          </cell>
          <cell r="D847" t="str">
            <v>Faisalabad</v>
          </cell>
          <cell r="E847">
            <v>128.87</v>
          </cell>
          <cell r="F847" t="str">
            <v>April</v>
          </cell>
          <cell r="G847" t="str">
            <v>Retailer Listing</v>
          </cell>
          <cell r="H847" t="str">
            <v>Low Averg</v>
          </cell>
          <cell r="I847">
            <v>140.29840000000002</v>
          </cell>
          <cell r="L847">
            <v>3221.75</v>
          </cell>
          <cell r="M847">
            <v>336.97719437286099</v>
          </cell>
          <cell r="N847">
            <v>-3.391446124794615E-2</v>
          </cell>
        </row>
        <row r="848">
          <cell r="A848">
            <v>848</v>
          </cell>
          <cell r="B848" t="str">
            <v>Mango</v>
          </cell>
          <cell r="C848" t="str">
            <v>Fruit</v>
          </cell>
          <cell r="D848" t="str">
            <v>Rawalpindi</v>
          </cell>
          <cell r="E848">
            <v>244.94</v>
          </cell>
          <cell r="F848" t="str">
            <v>November</v>
          </cell>
          <cell r="G848" t="str">
            <v>Wholesale Market</v>
          </cell>
          <cell r="H848" t="str">
            <v>Low Averg</v>
          </cell>
          <cell r="I848">
            <v>257.40029411764709</v>
          </cell>
          <cell r="L848">
            <v>8327.9599999999991</v>
          </cell>
          <cell r="M848">
            <v>337.32963603142701</v>
          </cell>
          <cell r="N848">
            <v>-3.6938035638488173E-2</v>
          </cell>
        </row>
        <row r="849">
          <cell r="A849">
            <v>849</v>
          </cell>
          <cell r="B849" t="str">
            <v>Lentils (Moong)</v>
          </cell>
          <cell r="C849" t="str">
            <v>Pulses</v>
          </cell>
          <cell r="D849" t="str">
            <v>Islamabad</v>
          </cell>
          <cell r="E849">
            <v>314.41000000000003</v>
          </cell>
          <cell r="F849" t="str">
            <v>December</v>
          </cell>
          <cell r="G849" t="str">
            <v>Municipal Report</v>
          </cell>
          <cell r="H849" t="str">
            <v>Low Averg</v>
          </cell>
          <cell r="I849">
            <v>304.90820512820511</v>
          </cell>
          <cell r="L849">
            <v>12261.990000000002</v>
          </cell>
          <cell r="M849">
            <v>337.919611296271</v>
          </cell>
          <cell r="N849">
            <v>2.8118506751785458E-2</v>
          </cell>
        </row>
        <row r="850">
          <cell r="A850">
            <v>850</v>
          </cell>
          <cell r="B850" t="str">
            <v>Cooking Oil (Sunflower)</v>
          </cell>
          <cell r="C850" t="str">
            <v>Oil</v>
          </cell>
          <cell r="D850" t="str">
            <v>Karachi</v>
          </cell>
          <cell r="E850">
            <v>370.07</v>
          </cell>
          <cell r="F850" t="str">
            <v>March</v>
          </cell>
          <cell r="G850" t="str">
            <v>Local Market Survey</v>
          </cell>
          <cell r="H850" t="str">
            <v>Low Averg</v>
          </cell>
          <cell r="I850">
            <v>368.73933333333326</v>
          </cell>
          <cell r="L850">
            <v>11102.1</v>
          </cell>
          <cell r="M850">
            <v>338.57930900917302</v>
          </cell>
          <cell r="N850">
            <v>3.930147623494259E-3</v>
          </cell>
        </row>
        <row r="851">
          <cell r="A851">
            <v>851</v>
          </cell>
          <cell r="B851" t="str">
            <v>Yogurt</v>
          </cell>
          <cell r="C851" t="str">
            <v>Dairy</v>
          </cell>
          <cell r="D851" t="str">
            <v>Sialkot</v>
          </cell>
          <cell r="E851">
            <v>206</v>
          </cell>
          <cell r="F851" t="str">
            <v>February</v>
          </cell>
          <cell r="G851" t="str">
            <v>Wholesale Market</v>
          </cell>
          <cell r="H851" t="str">
            <v>Low Averg</v>
          </cell>
          <cell r="I851">
            <v>226.49633333333335</v>
          </cell>
          <cell r="L851">
            <v>6180</v>
          </cell>
          <cell r="M851">
            <v>339.25531655193799</v>
          </cell>
          <cell r="N851">
            <v>-6.0415658453492463E-2</v>
          </cell>
        </row>
        <row r="852">
          <cell r="A852">
            <v>852</v>
          </cell>
          <cell r="B852" t="str">
            <v>Chicken (Whole)</v>
          </cell>
          <cell r="C852" t="str">
            <v>Meat</v>
          </cell>
          <cell r="D852" t="str">
            <v>Multan</v>
          </cell>
          <cell r="E852">
            <v>571.30999999999995</v>
          </cell>
          <cell r="F852" t="str">
            <v>January</v>
          </cell>
          <cell r="G852" t="str">
            <v>Wholesale Market</v>
          </cell>
          <cell r="H852" t="str">
            <v>Above Averg</v>
          </cell>
          <cell r="I852">
            <v>533.4588235294118</v>
          </cell>
          <cell r="L852">
            <v>19424.539999999997</v>
          </cell>
          <cell r="M852">
            <v>339.79321918006798</v>
          </cell>
          <cell r="N852">
            <v>0.11139473754633555</v>
          </cell>
        </row>
        <row r="853">
          <cell r="A853">
            <v>853</v>
          </cell>
          <cell r="B853" t="str">
            <v>Rice (Irri)</v>
          </cell>
          <cell r="C853" t="str">
            <v>Grain</v>
          </cell>
          <cell r="D853" t="str">
            <v>Faisalabad</v>
          </cell>
          <cell r="E853">
            <v>126.45</v>
          </cell>
          <cell r="F853" t="str">
            <v>July</v>
          </cell>
          <cell r="G853" t="str">
            <v>Retailer Listing</v>
          </cell>
          <cell r="H853" t="str">
            <v>Low Averg</v>
          </cell>
          <cell r="I853">
            <v>140.29840000000002</v>
          </cell>
          <cell r="L853">
            <v>3161.25</v>
          </cell>
          <cell r="M853">
            <v>340.21626801865801</v>
          </cell>
          <cell r="N853">
            <v>-4.0704696693811666E-2</v>
          </cell>
        </row>
        <row r="854">
          <cell r="A854">
            <v>854</v>
          </cell>
          <cell r="B854" t="str">
            <v>Guava</v>
          </cell>
          <cell r="C854" t="str">
            <v>Fruit</v>
          </cell>
          <cell r="D854" t="str">
            <v>Quetta</v>
          </cell>
          <cell r="E854">
            <v>122.57</v>
          </cell>
          <cell r="F854" t="str">
            <v>September</v>
          </cell>
          <cell r="G854" t="str">
            <v>Online Retailer</v>
          </cell>
          <cell r="H854" t="str">
            <v>Low Averg</v>
          </cell>
          <cell r="I854">
            <v>132.90272727272728</v>
          </cell>
          <cell r="L854">
            <v>2696.54</v>
          </cell>
          <cell r="M854">
            <v>340.57653715197199</v>
          </cell>
          <cell r="N854">
            <v>-3.0338928685849594E-2</v>
          </cell>
        </row>
        <row r="855">
          <cell r="A855">
            <v>855</v>
          </cell>
          <cell r="B855" t="str">
            <v>Spinach</v>
          </cell>
          <cell r="C855" t="str">
            <v>Vegetable</v>
          </cell>
          <cell r="D855" t="str">
            <v>Faisalabad</v>
          </cell>
          <cell r="E855">
            <v>53</v>
          </cell>
          <cell r="F855" t="str">
            <v>September</v>
          </cell>
          <cell r="G855" t="str">
            <v>Online Retailer</v>
          </cell>
          <cell r="H855" t="str">
            <v>Low Averg</v>
          </cell>
          <cell r="I855">
            <v>62.182121212121217</v>
          </cell>
          <cell r="L855">
            <v>1749</v>
          </cell>
          <cell r="M855">
            <v>340.92566505610898</v>
          </cell>
          <cell r="N855">
            <v>-2.6932912811389657E-2</v>
          </cell>
        </row>
        <row r="856">
          <cell r="A856">
            <v>856</v>
          </cell>
          <cell r="B856" t="str">
            <v>Grapes</v>
          </cell>
          <cell r="C856" t="str">
            <v>Fruit</v>
          </cell>
          <cell r="D856" t="str">
            <v>Lahore</v>
          </cell>
          <cell r="E856">
            <v>182.38</v>
          </cell>
          <cell r="F856" t="str">
            <v>August</v>
          </cell>
          <cell r="G856" t="str">
            <v>Municipal Report</v>
          </cell>
          <cell r="H856" t="str">
            <v>Low Averg</v>
          </cell>
          <cell r="I856">
            <v>226.566129032258</v>
          </cell>
          <cell r="L856">
            <v>5653.78</v>
          </cell>
          <cell r="M856">
            <v>341.04468142680503</v>
          </cell>
          <cell r="N856">
            <v>-0.12956111453607649</v>
          </cell>
        </row>
        <row r="857">
          <cell r="A857">
            <v>857</v>
          </cell>
          <cell r="B857" t="str">
            <v>Grapes</v>
          </cell>
          <cell r="C857" t="str">
            <v>Fruit</v>
          </cell>
          <cell r="D857" t="str">
            <v>Quetta</v>
          </cell>
          <cell r="E857">
            <v>211.44</v>
          </cell>
          <cell r="F857" t="str">
            <v>November</v>
          </cell>
          <cell r="G857" t="str">
            <v>Wholesale Market</v>
          </cell>
          <cell r="H857" t="str">
            <v>Low Averg</v>
          </cell>
          <cell r="I857">
            <v>226.566129032258</v>
          </cell>
          <cell r="L857">
            <v>6554.64</v>
          </cell>
          <cell r="M857">
            <v>341.54411803335398</v>
          </cell>
          <cell r="N857">
            <v>-4.4287482154152756E-2</v>
          </cell>
        </row>
        <row r="858">
          <cell r="A858">
            <v>858</v>
          </cell>
          <cell r="B858" t="str">
            <v>Flour (Atta)</v>
          </cell>
          <cell r="C858" t="str">
            <v>Grain</v>
          </cell>
          <cell r="D858" t="str">
            <v>Multan</v>
          </cell>
          <cell r="E858">
            <v>105.52</v>
          </cell>
          <cell r="F858" t="str">
            <v>May</v>
          </cell>
          <cell r="G858" t="str">
            <v>Retailer Listing</v>
          </cell>
          <cell r="H858" t="str">
            <v>Low Averg</v>
          </cell>
          <cell r="I858">
            <v>113.26108695652174</v>
          </cell>
          <cell r="L858">
            <v>4853.92</v>
          </cell>
          <cell r="M858">
            <v>342.10421597974403</v>
          </cell>
          <cell r="N858">
            <v>-2.2627861905624953E-2</v>
          </cell>
        </row>
        <row r="859">
          <cell r="A859">
            <v>859</v>
          </cell>
          <cell r="B859" t="str">
            <v>Cooking Oil (Sunflower)</v>
          </cell>
          <cell r="C859" t="str">
            <v>Oil</v>
          </cell>
          <cell r="D859" t="str">
            <v>Hyderabad</v>
          </cell>
          <cell r="E859">
            <v>402.76</v>
          </cell>
          <cell r="F859" t="str">
            <v>April</v>
          </cell>
          <cell r="G859" t="str">
            <v>Online Retailer</v>
          </cell>
          <cell r="H859" t="str">
            <v>Above Averg</v>
          </cell>
          <cell r="I859">
            <v>368.73933333333326</v>
          </cell>
          <cell r="L859">
            <v>12082.8</v>
          </cell>
          <cell r="M859">
            <v>342.40136363852002</v>
          </cell>
          <cell r="N859">
            <v>9.9359027969827318E-2</v>
          </cell>
        </row>
        <row r="860">
          <cell r="A860">
            <v>860</v>
          </cell>
          <cell r="B860" t="str">
            <v>Chicken Breast</v>
          </cell>
          <cell r="C860" t="str">
            <v>Meat</v>
          </cell>
          <cell r="D860" t="str">
            <v>Faisalabad</v>
          </cell>
          <cell r="E860">
            <v>686.38</v>
          </cell>
          <cell r="F860" t="str">
            <v>August</v>
          </cell>
          <cell r="G860" t="str">
            <v>Local Market Survey</v>
          </cell>
          <cell r="H860" t="str">
            <v>Above Averg</v>
          </cell>
          <cell r="I860">
            <v>673.04079999999988</v>
          </cell>
          <cell r="L860">
            <v>17159.5</v>
          </cell>
          <cell r="M860">
            <v>343.10300558136998</v>
          </cell>
          <cell r="N860">
            <v>3.887812051485106E-2</v>
          </cell>
        </row>
        <row r="861">
          <cell r="A861">
            <v>861</v>
          </cell>
          <cell r="B861" t="str">
            <v>Onion</v>
          </cell>
          <cell r="C861" t="str">
            <v>Vegetable</v>
          </cell>
          <cell r="D861" t="str">
            <v>Lahore</v>
          </cell>
          <cell r="E861">
            <v>90.63</v>
          </cell>
          <cell r="F861" t="str">
            <v>September</v>
          </cell>
          <cell r="G861" t="str">
            <v>Local Market Survey</v>
          </cell>
          <cell r="H861" t="str">
            <v>Low Averg</v>
          </cell>
          <cell r="I861">
            <v>90.269599999999997</v>
          </cell>
          <cell r="L861">
            <v>2265.75</v>
          </cell>
          <cell r="M861">
            <v>343.19317762639901</v>
          </cell>
          <cell r="N861">
            <v>1.0501374254948939E-3</v>
          </cell>
        </row>
        <row r="862">
          <cell r="A862">
            <v>862</v>
          </cell>
          <cell r="B862" t="str">
            <v>Rice (Irri)</v>
          </cell>
          <cell r="C862" t="str">
            <v>Grain</v>
          </cell>
          <cell r="D862" t="str">
            <v>Multan</v>
          </cell>
          <cell r="E862">
            <v>148.97</v>
          </cell>
          <cell r="F862" t="str">
            <v>December</v>
          </cell>
          <cell r="G862" t="str">
            <v>Online Retailer</v>
          </cell>
          <cell r="H862" t="str">
            <v>Low Averg</v>
          </cell>
          <cell r="I862">
            <v>140.29840000000002</v>
          </cell>
          <cell r="L862">
            <v>3724.25</v>
          </cell>
          <cell r="M862">
            <v>343.45030601225898</v>
          </cell>
          <cell r="N862">
            <v>2.524848529233939E-2</v>
          </cell>
        </row>
        <row r="863">
          <cell r="A863">
            <v>863</v>
          </cell>
          <cell r="B863" t="str">
            <v>Sugar</v>
          </cell>
          <cell r="C863" t="str">
            <v>Grain</v>
          </cell>
          <cell r="D863" t="str">
            <v>Peshawar</v>
          </cell>
          <cell r="E863">
            <v>120.36</v>
          </cell>
          <cell r="F863" t="str">
            <v>November</v>
          </cell>
          <cell r="G863" t="str">
            <v>Retailer Listing</v>
          </cell>
          <cell r="H863" t="str">
            <v>Low Averg</v>
          </cell>
          <cell r="I863">
            <v>122.0377142857143</v>
          </cell>
          <cell r="L863">
            <v>4212.6000000000004</v>
          </cell>
          <cell r="M863">
            <v>343.88190255826498</v>
          </cell>
          <cell r="N863">
            <v>-4.8787513190812403E-3</v>
          </cell>
        </row>
        <row r="864">
          <cell r="A864">
            <v>864</v>
          </cell>
          <cell r="B864" t="str">
            <v>Oranges</v>
          </cell>
          <cell r="C864" t="str">
            <v>Fruit</v>
          </cell>
          <cell r="D864" t="str">
            <v>Lahore</v>
          </cell>
          <cell r="E864">
            <v>139.19</v>
          </cell>
          <cell r="F864" t="str">
            <v>August</v>
          </cell>
          <cell r="G864" t="str">
            <v>Municipal Report</v>
          </cell>
          <cell r="H864" t="str">
            <v>Low Averg</v>
          </cell>
          <cell r="I864">
            <v>151.26457142857143</v>
          </cell>
          <cell r="L864">
            <v>4871.6499999999996</v>
          </cell>
          <cell r="M864">
            <v>344.23233270081499</v>
          </cell>
          <cell r="N864">
            <v>-3.5076807962330162E-2</v>
          </cell>
        </row>
        <row r="865">
          <cell r="A865">
            <v>865</v>
          </cell>
          <cell r="B865" t="str">
            <v>Wheat</v>
          </cell>
          <cell r="C865" t="str">
            <v>Grain</v>
          </cell>
          <cell r="D865" t="str">
            <v>Quetta</v>
          </cell>
          <cell r="E865">
            <v>128.96</v>
          </cell>
          <cell r="F865" t="str">
            <v>December</v>
          </cell>
          <cell r="G865" t="str">
            <v>Retailer Listing</v>
          </cell>
          <cell r="H865" t="str">
            <v>Low Averg</v>
          </cell>
          <cell r="I865">
            <v>120.53625</v>
          </cell>
          <cell r="L865">
            <v>3095.04</v>
          </cell>
          <cell r="M865">
            <v>344.63760780437099</v>
          </cell>
          <cell r="N865">
            <v>2.4442341199111511E-2</v>
          </cell>
        </row>
        <row r="866">
          <cell r="A866">
            <v>866</v>
          </cell>
          <cell r="B866" t="str">
            <v>Lentils (Moong)</v>
          </cell>
          <cell r="C866" t="str">
            <v>Pulses</v>
          </cell>
          <cell r="D866" t="str">
            <v>Sialkot</v>
          </cell>
          <cell r="E866">
            <v>334.68</v>
          </cell>
          <cell r="F866" t="str">
            <v>November</v>
          </cell>
          <cell r="G866" t="str">
            <v>Municipal Report</v>
          </cell>
          <cell r="H866" t="str">
            <v>Low Averg</v>
          </cell>
          <cell r="I866">
            <v>304.90820512820511</v>
          </cell>
          <cell r="L866">
            <v>13052.52</v>
          </cell>
          <cell r="M866">
            <v>345.01332982203002</v>
          </cell>
          <cell r="N866">
            <v>8.6291723531818992E-2</v>
          </cell>
        </row>
        <row r="867">
          <cell r="A867">
            <v>867</v>
          </cell>
          <cell r="B867" t="str">
            <v>Mango</v>
          </cell>
          <cell r="C867" t="str">
            <v>Fruit</v>
          </cell>
          <cell r="D867" t="str">
            <v>Multan</v>
          </cell>
          <cell r="E867">
            <v>275.05</v>
          </cell>
          <cell r="F867" t="str">
            <v>July</v>
          </cell>
          <cell r="G867" t="str">
            <v>Municipal Report</v>
          </cell>
          <cell r="H867" t="str">
            <v>Low Averg</v>
          </cell>
          <cell r="I867">
            <v>257.40029411764709</v>
          </cell>
          <cell r="L867">
            <v>9351.7000000000007</v>
          </cell>
          <cell r="M867">
            <v>345.74198424782099</v>
          </cell>
          <cell r="N867">
            <v>5.1048778240660411E-2</v>
          </cell>
        </row>
        <row r="868">
          <cell r="A868">
            <v>868</v>
          </cell>
          <cell r="B868" t="str">
            <v>Tomato</v>
          </cell>
          <cell r="C868" t="str">
            <v>Vegetable</v>
          </cell>
          <cell r="D868" t="str">
            <v>Faisalabad</v>
          </cell>
          <cell r="E868">
            <v>123.33</v>
          </cell>
          <cell r="F868" t="str">
            <v>December</v>
          </cell>
          <cell r="G868" t="str">
            <v>Online Retailer</v>
          </cell>
          <cell r="H868" t="str">
            <v>Low Averg</v>
          </cell>
          <cell r="I868">
            <v>123.43305555555558</v>
          </cell>
          <cell r="L868">
            <v>4439.88</v>
          </cell>
          <cell r="M868">
            <v>346.42679969451399</v>
          </cell>
          <cell r="N868">
            <v>-2.974814755857844E-4</v>
          </cell>
        </row>
        <row r="869">
          <cell r="A869">
            <v>869</v>
          </cell>
          <cell r="B869" t="str">
            <v>Beef (Local)</v>
          </cell>
          <cell r="C869" t="str">
            <v>Meat</v>
          </cell>
          <cell r="D869" t="str">
            <v>Multan</v>
          </cell>
          <cell r="E869">
            <v>842.44</v>
          </cell>
          <cell r="F869" t="str">
            <v>July</v>
          </cell>
          <cell r="G869" t="str">
            <v>Online Retailer</v>
          </cell>
          <cell r="H869" t="str">
            <v>Above Averg</v>
          </cell>
          <cell r="I869">
            <v>920.12567567567555</v>
          </cell>
          <cell r="L869">
            <v>31170.280000000002</v>
          </cell>
          <cell r="M869">
            <v>346.79116442455597</v>
          </cell>
          <cell r="N869">
            <v>-0.22401284589987278</v>
          </cell>
        </row>
        <row r="870">
          <cell r="A870">
            <v>870</v>
          </cell>
          <cell r="B870" t="str">
            <v>Cooking Oil (Sunflower)</v>
          </cell>
          <cell r="C870" t="str">
            <v>Oil</v>
          </cell>
          <cell r="D870" t="str">
            <v>Quetta</v>
          </cell>
          <cell r="E870">
            <v>344.42</v>
          </cell>
          <cell r="F870" t="str">
            <v>January</v>
          </cell>
          <cell r="G870" t="str">
            <v>Municipal Report</v>
          </cell>
          <cell r="H870" t="str">
            <v>Low Averg</v>
          </cell>
          <cell r="I870">
            <v>368.73933333333326</v>
          </cell>
          <cell r="L870">
            <v>10332.6</v>
          </cell>
          <cell r="M870">
            <v>346.152004785126</v>
          </cell>
          <cell r="N870">
            <v>-7.0256225580520568E-2</v>
          </cell>
        </row>
        <row r="871">
          <cell r="A871">
            <v>871</v>
          </cell>
          <cell r="B871" t="str">
            <v>Mutton</v>
          </cell>
          <cell r="C871" t="str">
            <v>Meat</v>
          </cell>
          <cell r="D871" t="str">
            <v>Sialkot</v>
          </cell>
          <cell r="E871">
            <v>1304.5999999999999</v>
          </cell>
          <cell r="F871" t="str">
            <v>December</v>
          </cell>
          <cell r="G871" t="str">
            <v>Local Market Survey</v>
          </cell>
          <cell r="H871" t="str">
            <v>Above Averg</v>
          </cell>
          <cell r="I871">
            <v>1235.856</v>
          </cell>
          <cell r="L871">
            <v>32614.999999999996</v>
          </cell>
          <cell r="M871">
            <v>346.89968776012898</v>
          </cell>
          <cell r="N871">
            <v>0.19816679698926218</v>
          </cell>
        </row>
        <row r="872">
          <cell r="A872">
            <v>872</v>
          </cell>
          <cell r="B872" t="str">
            <v>Salt</v>
          </cell>
          <cell r="C872" t="str">
            <v>Condiment</v>
          </cell>
          <cell r="D872" t="str">
            <v>Quetta</v>
          </cell>
          <cell r="E872">
            <v>45.5</v>
          </cell>
          <cell r="F872" t="str">
            <v>March</v>
          </cell>
          <cell r="G872" t="str">
            <v>Online Retailer</v>
          </cell>
          <cell r="H872" t="str">
            <v>Low Averg</v>
          </cell>
          <cell r="I872">
            <v>40.881379310344826</v>
          </cell>
          <cell r="L872">
            <v>1319.5</v>
          </cell>
          <cell r="M872">
            <v>342.09939389066898</v>
          </cell>
          <cell r="N872">
            <v>1.3500815178676498E-2</v>
          </cell>
        </row>
        <row r="873">
          <cell r="A873">
            <v>873</v>
          </cell>
          <cell r="B873" t="str">
            <v>Ghee</v>
          </cell>
          <cell r="C873" t="str">
            <v>Oil</v>
          </cell>
          <cell r="D873" t="str">
            <v>Rawalpindi</v>
          </cell>
          <cell r="E873">
            <v>1024.05</v>
          </cell>
          <cell r="F873" t="str">
            <v>September</v>
          </cell>
          <cell r="G873" t="str">
            <v>Online Retailer</v>
          </cell>
          <cell r="H873" t="str">
            <v>Above Averg</v>
          </cell>
          <cell r="I873">
            <v>1024.1451428571424</v>
          </cell>
          <cell r="L873">
            <v>35841.75</v>
          </cell>
          <cell r="M873">
            <v>342.18952402214501</v>
          </cell>
          <cell r="N873">
            <v>-2.7804140823532058E-4</v>
          </cell>
        </row>
        <row r="874">
          <cell r="A874">
            <v>874</v>
          </cell>
          <cell r="B874" t="str">
            <v>Cheese (Local)</v>
          </cell>
          <cell r="C874" t="str">
            <v>Dairy</v>
          </cell>
          <cell r="D874" t="str">
            <v>Hyderabad</v>
          </cell>
          <cell r="E874">
            <v>1000.55</v>
          </cell>
          <cell r="F874" t="str">
            <v>February</v>
          </cell>
          <cell r="G874" t="str">
            <v>Online Retailer</v>
          </cell>
          <cell r="H874" t="str">
            <v>Above Averg</v>
          </cell>
          <cell r="I874">
            <v>905.6025925925926</v>
          </cell>
          <cell r="L874">
            <v>27014.85</v>
          </cell>
          <cell r="M874">
            <v>340.14681090982299</v>
          </cell>
          <cell r="N874">
            <v>0.27913655034260798</v>
          </cell>
        </row>
        <row r="875">
          <cell r="A875">
            <v>875</v>
          </cell>
          <cell r="B875" t="str">
            <v>Onion</v>
          </cell>
          <cell r="C875" t="str">
            <v>Vegetable</v>
          </cell>
          <cell r="D875" t="str">
            <v>Rawalpindi</v>
          </cell>
          <cell r="E875">
            <v>87.84</v>
          </cell>
          <cell r="F875" t="str">
            <v>January</v>
          </cell>
          <cell r="G875" t="str">
            <v>Online Retailer</v>
          </cell>
          <cell r="H875" t="str">
            <v>Low Averg</v>
          </cell>
          <cell r="I875">
            <v>90.269599999999997</v>
          </cell>
          <cell r="L875">
            <v>2196</v>
          </cell>
          <cell r="M875">
            <v>338.248688579739</v>
          </cell>
          <cell r="N875">
            <v>-7.1828807679981226E-3</v>
          </cell>
        </row>
        <row r="876">
          <cell r="A876">
            <v>876</v>
          </cell>
          <cell r="B876" t="str">
            <v>Yogurt</v>
          </cell>
          <cell r="C876" t="str">
            <v>Dairy</v>
          </cell>
          <cell r="D876" t="str">
            <v>Multan</v>
          </cell>
          <cell r="E876">
            <v>196.1</v>
          </cell>
          <cell r="F876" t="str">
            <v>September</v>
          </cell>
          <cell r="G876" t="str">
            <v>Retailer Listing</v>
          </cell>
          <cell r="H876" t="str">
            <v>Low Averg</v>
          </cell>
          <cell r="I876">
            <v>226.49633333333335</v>
          </cell>
          <cell r="L876">
            <v>5883</v>
          </cell>
          <cell r="M876">
            <v>338.50641110648201</v>
          </cell>
          <cell r="N876">
            <v>-8.9795443560363647E-2</v>
          </cell>
        </row>
        <row r="877">
          <cell r="A877">
            <v>877</v>
          </cell>
          <cell r="B877" t="str">
            <v>Potato</v>
          </cell>
          <cell r="C877" t="str">
            <v>Vegetable</v>
          </cell>
          <cell r="D877" t="str">
            <v>Faisalabad</v>
          </cell>
          <cell r="E877">
            <v>64.17</v>
          </cell>
          <cell r="F877" t="str">
            <v>October</v>
          </cell>
          <cell r="G877" t="str">
            <v>Retailer Listing</v>
          </cell>
          <cell r="H877" t="str">
            <v>Low Averg</v>
          </cell>
          <cell r="I877">
            <v>70.278611111111118</v>
          </cell>
          <cell r="L877">
            <v>2310.12</v>
          </cell>
          <cell r="M877">
            <v>339.07787436777102</v>
          </cell>
          <cell r="N877">
            <v>-1.8015363351268351E-2</v>
          </cell>
        </row>
        <row r="878">
          <cell r="A878">
            <v>878</v>
          </cell>
          <cell r="B878" t="str">
            <v>Beef (Local)</v>
          </cell>
          <cell r="C878" t="str">
            <v>Meat</v>
          </cell>
          <cell r="D878" t="str">
            <v>Karachi</v>
          </cell>
          <cell r="E878">
            <v>787.89</v>
          </cell>
          <cell r="F878" t="str">
            <v>March</v>
          </cell>
          <cell r="G878" t="str">
            <v>Municipal Report</v>
          </cell>
          <cell r="H878" t="str">
            <v>Above Averg</v>
          </cell>
          <cell r="I878">
            <v>920.12567567567555</v>
          </cell>
          <cell r="L878">
            <v>29151.93</v>
          </cell>
          <cell r="M878">
            <v>339.24355893123402</v>
          </cell>
          <cell r="N878">
            <v>-0.38979568570815593</v>
          </cell>
        </row>
        <row r="879">
          <cell r="A879">
            <v>879</v>
          </cell>
          <cell r="B879" t="str">
            <v>Lentils (Masoor)</v>
          </cell>
          <cell r="C879" t="str">
            <v>Pulses</v>
          </cell>
          <cell r="D879" t="str">
            <v>Faisalabad</v>
          </cell>
          <cell r="E879">
            <v>238.06</v>
          </cell>
          <cell r="F879" t="str">
            <v>June</v>
          </cell>
          <cell r="G879" t="str">
            <v>Wholesale Market</v>
          </cell>
          <cell r="H879" t="str">
            <v>Low Averg</v>
          </cell>
          <cell r="I879">
            <v>249.29749999999999</v>
          </cell>
          <cell r="L879">
            <v>7617.92</v>
          </cell>
          <cell r="M879">
            <v>338.8129800209</v>
          </cell>
          <cell r="N879">
            <v>-3.3167265313468176E-2</v>
          </cell>
        </row>
        <row r="880">
          <cell r="A880">
            <v>880</v>
          </cell>
          <cell r="B880" t="str">
            <v>Milk</v>
          </cell>
          <cell r="C880" t="str">
            <v>Dairy</v>
          </cell>
          <cell r="D880" t="str">
            <v>Karachi</v>
          </cell>
          <cell r="E880">
            <v>177.34</v>
          </cell>
          <cell r="F880" t="str">
            <v>July</v>
          </cell>
          <cell r="G880" t="str">
            <v>Online Retailer</v>
          </cell>
          <cell r="H880" t="str">
            <v>Low Averg</v>
          </cell>
          <cell r="I880">
            <v>206.78702702702708</v>
          </cell>
          <cell r="L880">
            <v>6561.58</v>
          </cell>
          <cell r="M880">
            <v>339.474519578735</v>
          </cell>
          <cell r="N880">
            <v>-8.6742966934805155E-2</v>
          </cell>
        </row>
        <row r="881">
          <cell r="A881">
            <v>881</v>
          </cell>
          <cell r="B881" t="str">
            <v>Spinach</v>
          </cell>
          <cell r="C881" t="str">
            <v>Vegetable</v>
          </cell>
          <cell r="D881" t="str">
            <v>Faisalabad</v>
          </cell>
          <cell r="E881">
            <v>61.73</v>
          </cell>
          <cell r="F881" t="str">
            <v>February</v>
          </cell>
          <cell r="G881" t="str">
            <v>Wholesale Market</v>
          </cell>
          <cell r="H881" t="str">
            <v>Low Averg</v>
          </cell>
          <cell r="I881">
            <v>62.182121212121217</v>
          </cell>
          <cell r="L881">
            <v>2037.09</v>
          </cell>
          <cell r="M881">
            <v>340.01292541266099</v>
          </cell>
          <cell r="N881">
            <v>-1.3297177205028236E-3</v>
          </cell>
        </row>
        <row r="882">
          <cell r="A882">
            <v>882</v>
          </cell>
          <cell r="B882" t="str">
            <v>Onion</v>
          </cell>
          <cell r="C882" t="str">
            <v>Vegetable</v>
          </cell>
          <cell r="D882" t="str">
            <v>Karachi</v>
          </cell>
          <cell r="E882">
            <v>84.06</v>
          </cell>
          <cell r="F882" t="str">
            <v>December</v>
          </cell>
          <cell r="G882" t="str">
            <v>Local Market Survey</v>
          </cell>
          <cell r="H882" t="str">
            <v>Low Averg</v>
          </cell>
          <cell r="I882">
            <v>90.269599999999997</v>
          </cell>
          <cell r="L882">
            <v>2101.5</v>
          </cell>
          <cell r="M882">
            <v>340.17207390149002</v>
          </cell>
          <cell r="N882">
            <v>-1.8254290920418779E-2</v>
          </cell>
        </row>
        <row r="883">
          <cell r="A883">
            <v>883</v>
          </cell>
          <cell r="B883" t="str">
            <v>Apple</v>
          </cell>
          <cell r="C883" t="str">
            <v>Fruit</v>
          </cell>
          <cell r="D883" t="str">
            <v>Multan</v>
          </cell>
          <cell r="E883">
            <v>191.75</v>
          </cell>
          <cell r="F883" t="str">
            <v>September</v>
          </cell>
          <cell r="G883" t="str">
            <v>Online Retailer</v>
          </cell>
          <cell r="H883" t="str">
            <v>Low Averg</v>
          </cell>
          <cell r="I883">
            <v>206.14838709677423</v>
          </cell>
          <cell r="L883">
            <v>5944.25</v>
          </cell>
          <cell r="M883">
            <v>340.41543099120997</v>
          </cell>
          <cell r="N883">
            <v>-4.2296517096329915E-2</v>
          </cell>
        </row>
        <row r="884">
          <cell r="A884">
            <v>884</v>
          </cell>
          <cell r="B884" t="str">
            <v>Salt</v>
          </cell>
          <cell r="C884" t="str">
            <v>Condiment</v>
          </cell>
          <cell r="D884" t="str">
            <v>Faisalabad</v>
          </cell>
          <cell r="E884">
            <v>43.74</v>
          </cell>
          <cell r="F884" t="str">
            <v>July</v>
          </cell>
          <cell r="G884" t="str">
            <v>Retailer Listing</v>
          </cell>
          <cell r="H884" t="str">
            <v>Low Averg</v>
          </cell>
          <cell r="I884">
            <v>40.881379310344826</v>
          </cell>
          <cell r="L884">
            <v>1268.46</v>
          </cell>
          <cell r="M884">
            <v>340.99081709251601</v>
          </cell>
          <cell r="N884">
            <v>8.3832776320178388E-3</v>
          </cell>
        </row>
        <row r="885">
          <cell r="A885">
            <v>885</v>
          </cell>
          <cell r="B885" t="str">
            <v>Flour (Atta)</v>
          </cell>
          <cell r="C885" t="str">
            <v>Grain</v>
          </cell>
          <cell r="D885" t="str">
            <v>Faisalabad</v>
          </cell>
          <cell r="E885">
            <v>122.53</v>
          </cell>
          <cell r="F885" t="str">
            <v>March</v>
          </cell>
          <cell r="G885" t="str">
            <v>Retailer Listing</v>
          </cell>
          <cell r="H885" t="str">
            <v>Low Averg</v>
          </cell>
          <cell r="I885">
            <v>113.26108695652174</v>
          </cell>
          <cell r="L885">
            <v>5636.38</v>
          </cell>
          <cell r="M885">
            <v>341.064579023401</v>
          </cell>
          <cell r="N885">
            <v>2.7176416472266703E-2</v>
          </cell>
        </row>
        <row r="886">
          <cell r="A886">
            <v>886</v>
          </cell>
          <cell r="B886" t="str">
            <v>Cheese (Local)</v>
          </cell>
          <cell r="C886" t="str">
            <v>Dairy</v>
          </cell>
          <cell r="D886" t="str">
            <v>Hyderabad</v>
          </cell>
          <cell r="E886">
            <v>1046.5</v>
          </cell>
          <cell r="F886" t="str">
            <v>November</v>
          </cell>
          <cell r="G886" t="str">
            <v>Online Retailer</v>
          </cell>
          <cell r="H886" t="str">
            <v>Above Averg</v>
          </cell>
          <cell r="I886">
            <v>905.6025925925926</v>
          </cell>
          <cell r="L886">
            <v>28255.5</v>
          </cell>
          <cell r="M886">
            <v>341.44089821501501</v>
          </cell>
          <cell r="N886">
            <v>0.41265533257436637</v>
          </cell>
        </row>
        <row r="887">
          <cell r="A887">
            <v>887</v>
          </cell>
          <cell r="B887" t="str">
            <v>Beef (Local)</v>
          </cell>
          <cell r="C887" t="str">
            <v>Meat</v>
          </cell>
          <cell r="D887" t="str">
            <v>Hyderabad</v>
          </cell>
          <cell r="E887">
            <v>899.01</v>
          </cell>
          <cell r="F887" t="str">
            <v>July</v>
          </cell>
          <cell r="G887" t="str">
            <v>Municipal Report</v>
          </cell>
          <cell r="H887" t="str">
            <v>Above Averg</v>
          </cell>
          <cell r="I887">
            <v>920.12567567567555</v>
          </cell>
          <cell r="L887">
            <v>33263.370000000003</v>
          </cell>
          <cell r="M887">
            <v>339.08704642135598</v>
          </cell>
          <cell r="N887">
            <v>-6.227213896409603E-2</v>
          </cell>
        </row>
        <row r="888">
          <cell r="A888">
            <v>888</v>
          </cell>
          <cell r="B888" t="str">
            <v>Cooking Oil (Sunflower)</v>
          </cell>
          <cell r="C888" t="str">
            <v>Oil</v>
          </cell>
          <cell r="D888" t="str">
            <v>Rawalpindi</v>
          </cell>
          <cell r="E888">
            <v>363.83</v>
          </cell>
          <cell r="F888" t="str">
            <v>June</v>
          </cell>
          <cell r="G888" t="str">
            <v>Online Retailer</v>
          </cell>
          <cell r="H888" t="str">
            <v>Low Averg</v>
          </cell>
          <cell r="I888">
            <v>368.73933333333326</v>
          </cell>
          <cell r="L888">
            <v>10914.9</v>
          </cell>
          <cell r="M888">
            <v>337.91356513397199</v>
          </cell>
          <cell r="N888">
            <v>-1.4528370091880996E-2</v>
          </cell>
        </row>
        <row r="889">
          <cell r="A889">
            <v>889</v>
          </cell>
          <cell r="B889" t="str">
            <v>Potato</v>
          </cell>
          <cell r="C889" t="str">
            <v>Vegetable</v>
          </cell>
          <cell r="D889" t="str">
            <v>Karachi</v>
          </cell>
          <cell r="E889">
            <v>75.209999999999994</v>
          </cell>
          <cell r="F889" t="str">
            <v>May</v>
          </cell>
          <cell r="G889" t="str">
            <v>Local Market Survey</v>
          </cell>
          <cell r="H889" t="str">
            <v>Low Averg</v>
          </cell>
          <cell r="I889">
            <v>70.278611111111118</v>
          </cell>
          <cell r="L889">
            <v>2707.56</v>
          </cell>
          <cell r="M889">
            <v>338.70958861221902</v>
          </cell>
          <cell r="N889">
            <v>1.4559342441688923E-2</v>
          </cell>
        </row>
        <row r="890">
          <cell r="A890">
            <v>890</v>
          </cell>
          <cell r="B890" t="str">
            <v>Salt</v>
          </cell>
          <cell r="C890" t="str">
            <v>Condiment</v>
          </cell>
          <cell r="D890" t="str">
            <v>Lahore</v>
          </cell>
          <cell r="E890">
            <v>42.72</v>
          </cell>
          <cell r="F890" t="str">
            <v>May</v>
          </cell>
          <cell r="G890" t="str">
            <v>Municipal Report</v>
          </cell>
          <cell r="H890" t="str">
            <v>Low Averg</v>
          </cell>
          <cell r="I890">
            <v>40.881379310344826</v>
          </cell>
          <cell r="L890">
            <v>1238.8799999999999</v>
          </cell>
          <cell r="M890">
            <v>338.923204682505</v>
          </cell>
          <cell r="N890">
            <v>5.424888777909284E-3</v>
          </cell>
        </row>
        <row r="891">
          <cell r="A891">
            <v>891</v>
          </cell>
          <cell r="B891" t="str">
            <v>Tomato</v>
          </cell>
          <cell r="C891" t="str">
            <v>Vegetable</v>
          </cell>
          <cell r="D891" t="str">
            <v>Lahore</v>
          </cell>
          <cell r="E891">
            <v>126.62</v>
          </cell>
          <cell r="F891" t="str">
            <v>November</v>
          </cell>
          <cell r="G891" t="str">
            <v>Municipal Report</v>
          </cell>
          <cell r="H891" t="str">
            <v>Low Averg</v>
          </cell>
          <cell r="I891">
            <v>123.43305555555558</v>
          </cell>
          <cell r="L891">
            <v>4558.32</v>
          </cell>
          <cell r="M891">
            <v>338.99233735917602</v>
          </cell>
          <cell r="N891">
            <v>9.4012285624843657E-3</v>
          </cell>
        </row>
        <row r="892">
          <cell r="A892">
            <v>892</v>
          </cell>
          <cell r="B892" t="str">
            <v>Rice (Basmati)</v>
          </cell>
          <cell r="C892" t="str">
            <v>Grain</v>
          </cell>
          <cell r="D892" t="str">
            <v>Peshawar</v>
          </cell>
          <cell r="E892">
            <v>287.14999999999998</v>
          </cell>
          <cell r="F892" t="str">
            <v>November</v>
          </cell>
          <cell r="G892" t="str">
            <v>Local Market Survey</v>
          </cell>
          <cell r="H892" t="str">
            <v>Low Averg</v>
          </cell>
          <cell r="I892">
            <v>309.01727272727271</v>
          </cell>
          <cell r="L892">
            <v>6317.2999999999993</v>
          </cell>
          <cell r="M892">
            <v>339.39143158358598</v>
          </cell>
          <cell r="N892">
            <v>-6.4430833227701031E-2</v>
          </cell>
        </row>
        <row r="893">
          <cell r="A893">
            <v>893</v>
          </cell>
          <cell r="B893" t="str">
            <v>Potato</v>
          </cell>
          <cell r="C893" t="str">
            <v>Vegetable</v>
          </cell>
          <cell r="D893" t="str">
            <v>Peshawar</v>
          </cell>
          <cell r="E893">
            <v>68.62</v>
          </cell>
          <cell r="F893" t="str">
            <v>March</v>
          </cell>
          <cell r="G893" t="str">
            <v>Retailer Listing</v>
          </cell>
          <cell r="H893" t="str">
            <v>Low Averg</v>
          </cell>
          <cell r="I893">
            <v>70.278611111111118</v>
          </cell>
          <cell r="L893">
            <v>2470.3200000000002</v>
          </cell>
          <cell r="M893">
            <v>340.15906401185498</v>
          </cell>
          <cell r="N893">
            <v>-4.875986814960512E-3</v>
          </cell>
        </row>
        <row r="894">
          <cell r="A894">
            <v>894</v>
          </cell>
          <cell r="B894" t="str">
            <v>Tea (Loose)</v>
          </cell>
          <cell r="C894" t="str">
            <v>Beverage</v>
          </cell>
          <cell r="D894" t="str">
            <v>Rawalpindi</v>
          </cell>
          <cell r="E894">
            <v>985.43</v>
          </cell>
          <cell r="F894" t="str">
            <v>April</v>
          </cell>
          <cell r="G894" t="str">
            <v>Online Retailer</v>
          </cell>
          <cell r="H894" t="str">
            <v>Above Averg</v>
          </cell>
          <cell r="I894">
            <v>911.5772916666665</v>
          </cell>
          <cell r="L894">
            <v>47300.639999999999</v>
          </cell>
          <cell r="M894">
            <v>340.33642696028102</v>
          </cell>
          <cell r="N894">
            <v>0.2169991293407815</v>
          </cell>
        </row>
        <row r="895">
          <cell r="A895">
            <v>895</v>
          </cell>
          <cell r="B895" t="str">
            <v>Chicken (Whole)</v>
          </cell>
          <cell r="C895" t="str">
            <v>Meat</v>
          </cell>
          <cell r="D895" t="str">
            <v>Karachi</v>
          </cell>
          <cell r="E895">
            <v>513.55999999999995</v>
          </cell>
          <cell r="F895" t="str">
            <v>April</v>
          </cell>
          <cell r="G895" t="str">
            <v>Local Market Survey</v>
          </cell>
          <cell r="H895" t="str">
            <v>Above Averg</v>
          </cell>
          <cell r="I895">
            <v>533.4588235294118</v>
          </cell>
          <cell r="L895">
            <v>17461.039999999997</v>
          </cell>
          <cell r="M895">
            <v>338.44786089495301</v>
          </cell>
          <cell r="N895">
            <v>-5.8794354547828054E-2</v>
          </cell>
        </row>
        <row r="896">
          <cell r="A896">
            <v>896</v>
          </cell>
          <cell r="B896" t="str">
            <v>Cooking Oil (Sunflower)</v>
          </cell>
          <cell r="C896" t="str">
            <v>Oil</v>
          </cell>
          <cell r="D896" t="str">
            <v>Sialkot</v>
          </cell>
          <cell r="E896">
            <v>401.97</v>
          </cell>
          <cell r="F896" t="str">
            <v>January</v>
          </cell>
          <cell r="G896" t="str">
            <v>Municipal Report</v>
          </cell>
          <cell r="H896" t="str">
            <v>Above Averg</v>
          </cell>
          <cell r="I896">
            <v>368.73933333333326</v>
          </cell>
          <cell r="L896">
            <v>12059.1</v>
          </cell>
          <cell r="M896">
            <v>339.11835716353897</v>
          </cell>
          <cell r="N896">
            <v>9.7991353062144487E-2</v>
          </cell>
        </row>
        <row r="897">
          <cell r="A897">
            <v>897</v>
          </cell>
          <cell r="B897" t="str">
            <v>Spinach</v>
          </cell>
          <cell r="C897" t="str">
            <v>Vegetable</v>
          </cell>
          <cell r="D897" t="str">
            <v>Islamabad</v>
          </cell>
          <cell r="E897">
            <v>62.21</v>
          </cell>
          <cell r="F897" t="str">
            <v>April</v>
          </cell>
          <cell r="G897" t="str">
            <v>Wholesale Market</v>
          </cell>
          <cell r="H897" t="str">
            <v>Low Averg</v>
          </cell>
          <cell r="I897">
            <v>62.182121212121217</v>
          </cell>
          <cell r="L897">
            <v>2052.9299999999998</v>
          </cell>
          <cell r="M897">
            <v>339.939586920566</v>
          </cell>
          <cell r="N897">
            <v>8.2011007106678349E-5</v>
          </cell>
        </row>
        <row r="898">
          <cell r="A898">
            <v>898</v>
          </cell>
          <cell r="B898" t="str">
            <v>Cooking Oil (Sunflower)</v>
          </cell>
          <cell r="C898" t="str">
            <v>Oil</v>
          </cell>
          <cell r="D898" t="str">
            <v>Hyderabad</v>
          </cell>
          <cell r="E898">
            <v>405.87</v>
          </cell>
          <cell r="F898" t="str">
            <v>May</v>
          </cell>
          <cell r="G898" t="str">
            <v>Wholesale Market</v>
          </cell>
          <cell r="H898" t="str">
            <v>Above Averg</v>
          </cell>
          <cell r="I898">
            <v>368.73933333333326</v>
          </cell>
          <cell r="L898">
            <v>12176.1</v>
          </cell>
          <cell r="M898">
            <v>340.101788400592</v>
          </cell>
          <cell r="N898">
            <v>0.10917515853498555</v>
          </cell>
        </row>
        <row r="899">
          <cell r="A899">
            <v>899</v>
          </cell>
          <cell r="B899" t="str">
            <v>Potato</v>
          </cell>
          <cell r="C899" t="str">
            <v>Vegetable</v>
          </cell>
          <cell r="D899" t="str">
            <v>Lahore</v>
          </cell>
          <cell r="E899">
            <v>67.59</v>
          </cell>
          <cell r="F899" t="str">
            <v>December</v>
          </cell>
          <cell r="G899" t="str">
            <v>Online Retailer</v>
          </cell>
          <cell r="H899" t="str">
            <v>Low Averg</v>
          </cell>
          <cell r="I899">
            <v>70.278611111111118</v>
          </cell>
          <cell r="L899">
            <v>2433.2400000000002</v>
          </cell>
          <cell r="M899">
            <v>340.93222682147001</v>
          </cell>
          <cell r="N899">
            <v>-7.886057402602226E-3</v>
          </cell>
        </row>
        <row r="900">
          <cell r="A900">
            <v>900</v>
          </cell>
          <cell r="B900" t="str">
            <v>Carrot</v>
          </cell>
          <cell r="C900" t="str">
            <v>Vegetable</v>
          </cell>
          <cell r="D900" t="str">
            <v>Rawalpindi</v>
          </cell>
          <cell r="E900">
            <v>153.09</v>
          </cell>
          <cell r="F900" t="str">
            <v>December</v>
          </cell>
          <cell r="G900" t="str">
            <v>Local Market Survey</v>
          </cell>
          <cell r="H900" t="str">
            <v>Low Averg</v>
          </cell>
          <cell r="I900">
            <v>141.74161290322584</v>
          </cell>
          <cell r="L900">
            <v>4745.79</v>
          </cell>
          <cell r="M900">
            <v>341.11851748312603</v>
          </cell>
          <cell r="N900">
            <v>3.3268164919647104E-2</v>
          </cell>
        </row>
        <row r="901">
          <cell r="A901">
            <v>901</v>
          </cell>
          <cell r="B901" t="str">
            <v>Eggplant</v>
          </cell>
          <cell r="C901" t="str">
            <v>Vegetable</v>
          </cell>
          <cell r="D901" t="str">
            <v>Lahore</v>
          </cell>
          <cell r="E901">
            <v>78.83</v>
          </cell>
          <cell r="F901" t="str">
            <v>February</v>
          </cell>
          <cell r="G901" t="str">
            <v>Retailer Listing</v>
          </cell>
          <cell r="H901" t="str">
            <v>Low Averg</v>
          </cell>
          <cell r="I901">
            <v>81.934666666666672</v>
          </cell>
          <cell r="L901">
            <v>2364.9</v>
          </cell>
          <cell r="M901">
            <v>341.62602109091199</v>
          </cell>
          <cell r="N901">
            <v>-9.0879103902933491E-3</v>
          </cell>
        </row>
        <row r="902">
          <cell r="A902">
            <v>902</v>
          </cell>
          <cell r="B902" t="str">
            <v>Rice (Basmati)</v>
          </cell>
          <cell r="C902" t="str">
            <v>Grain</v>
          </cell>
          <cell r="D902" t="str">
            <v>Islamabad</v>
          </cell>
          <cell r="E902">
            <v>323</v>
          </cell>
          <cell r="F902" t="str">
            <v>May</v>
          </cell>
          <cell r="G902" t="str">
            <v>Wholesale Market</v>
          </cell>
          <cell r="H902" t="str">
            <v>Low Averg</v>
          </cell>
          <cell r="I902">
            <v>309.01727272727271</v>
          </cell>
          <cell r="L902">
            <v>7106</v>
          </cell>
          <cell r="M902">
            <v>341.85520102122803</v>
          </cell>
          <cell r="N902">
            <v>4.0902485119303507E-2</v>
          </cell>
        </row>
        <row r="903">
          <cell r="A903">
            <v>903</v>
          </cell>
          <cell r="B903" t="str">
            <v>Chicken (Whole)</v>
          </cell>
          <cell r="C903" t="str">
            <v>Meat</v>
          </cell>
          <cell r="D903" t="str">
            <v>Sialkot</v>
          </cell>
          <cell r="E903">
            <v>604.41</v>
          </cell>
          <cell r="F903" t="str">
            <v>January</v>
          </cell>
          <cell r="G903" t="str">
            <v>Retailer Listing</v>
          </cell>
          <cell r="H903" t="str">
            <v>Above Averg</v>
          </cell>
          <cell r="I903">
            <v>533.4588235294118</v>
          </cell>
          <cell r="L903">
            <v>20549.939999999999</v>
          </cell>
          <cell r="M903">
            <v>342.69958399696401</v>
          </cell>
          <cell r="N903">
            <v>0.20703607411212011</v>
          </cell>
        </row>
        <row r="904">
          <cell r="A904">
            <v>904</v>
          </cell>
          <cell r="B904" t="str">
            <v>Apple</v>
          </cell>
          <cell r="C904" t="str">
            <v>Fruit</v>
          </cell>
          <cell r="D904" t="str">
            <v>Islamabad</v>
          </cell>
          <cell r="E904">
            <v>216.67</v>
          </cell>
          <cell r="F904" t="str">
            <v>October</v>
          </cell>
          <cell r="G904" t="str">
            <v>Online Retailer</v>
          </cell>
          <cell r="H904" t="str">
            <v>Low Averg</v>
          </cell>
          <cell r="I904">
            <v>206.14838709677423</v>
          </cell>
          <cell r="L904">
            <v>6716.7699999999995</v>
          </cell>
          <cell r="M904">
            <v>343.16794889792402</v>
          </cell>
          <cell r="N904">
            <v>3.0660243583398965E-2</v>
          </cell>
        </row>
        <row r="905">
          <cell r="A905">
            <v>905</v>
          </cell>
          <cell r="B905" t="str">
            <v>Carrot</v>
          </cell>
          <cell r="C905" t="str">
            <v>Vegetable</v>
          </cell>
          <cell r="D905" t="str">
            <v>Karachi</v>
          </cell>
          <cell r="E905">
            <v>142.84</v>
          </cell>
          <cell r="F905" t="str">
            <v>May</v>
          </cell>
          <cell r="G905" t="str">
            <v>Municipal Report</v>
          </cell>
          <cell r="H905" t="str">
            <v>Low Averg</v>
          </cell>
          <cell r="I905">
            <v>141.74161290322584</v>
          </cell>
          <cell r="L905">
            <v>4428.04</v>
          </cell>
          <cell r="M905">
            <v>343.86448332216202</v>
          </cell>
          <cell r="N905">
            <v>3.1942440991938582E-3</v>
          </cell>
        </row>
        <row r="906">
          <cell r="A906">
            <v>906</v>
          </cell>
          <cell r="B906" t="str">
            <v>Mango</v>
          </cell>
          <cell r="C906" t="str">
            <v>Fruit</v>
          </cell>
          <cell r="D906" t="str">
            <v>Multan</v>
          </cell>
          <cell r="E906">
            <v>253.9</v>
          </cell>
          <cell r="F906" t="str">
            <v>September</v>
          </cell>
          <cell r="G906" t="str">
            <v>Municipal Report</v>
          </cell>
          <cell r="H906" t="str">
            <v>Low Averg</v>
          </cell>
          <cell r="I906">
            <v>257.40029411764709</v>
          </cell>
          <cell r="L906">
            <v>8632.6</v>
          </cell>
          <cell r="M906">
            <v>344.35265253308302</v>
          </cell>
          <cell r="N906">
            <v>-1.0164853071113785E-2</v>
          </cell>
        </row>
        <row r="907">
          <cell r="A907">
            <v>907</v>
          </cell>
          <cell r="B907" t="str">
            <v>Spices (Mixed)</v>
          </cell>
          <cell r="C907" t="str">
            <v>Condiment</v>
          </cell>
          <cell r="D907" t="str">
            <v>Quetta</v>
          </cell>
          <cell r="E907">
            <v>720.95</v>
          </cell>
          <cell r="F907" t="str">
            <v>July</v>
          </cell>
          <cell r="G907" t="str">
            <v>Online Retailer</v>
          </cell>
          <cell r="H907" t="str">
            <v>Above Averg</v>
          </cell>
          <cell r="I907">
            <v>810.77454545454566</v>
          </cell>
          <cell r="L907">
            <v>23791.350000000002</v>
          </cell>
          <cell r="M907">
            <v>345.13246893880802</v>
          </cell>
          <cell r="N907">
            <v>-0.26026106941121063</v>
          </cell>
        </row>
        <row r="908">
          <cell r="A908">
            <v>908</v>
          </cell>
          <cell r="B908" t="str">
            <v>Guava</v>
          </cell>
          <cell r="C908" t="str">
            <v>Fruit</v>
          </cell>
          <cell r="D908" t="str">
            <v>Hyderabad</v>
          </cell>
          <cell r="E908">
            <v>128.9</v>
          </cell>
          <cell r="F908" t="str">
            <v>December</v>
          </cell>
          <cell r="G908" t="str">
            <v>Retailer Listing</v>
          </cell>
          <cell r="H908" t="str">
            <v>Low Averg</v>
          </cell>
          <cell r="I908">
            <v>132.90272727272728</v>
          </cell>
          <cell r="L908">
            <v>2835.8</v>
          </cell>
          <cell r="M908">
            <v>345.11661301115902</v>
          </cell>
          <cell r="N908">
            <v>-1.1598187748202796E-2</v>
          </cell>
        </row>
        <row r="909">
          <cell r="A909">
            <v>909</v>
          </cell>
          <cell r="B909" t="str">
            <v>Tomato</v>
          </cell>
          <cell r="C909" t="str">
            <v>Vegetable</v>
          </cell>
          <cell r="D909" t="str">
            <v>Peshawar</v>
          </cell>
          <cell r="E909">
            <v>114.94</v>
          </cell>
          <cell r="F909" t="str">
            <v>August</v>
          </cell>
          <cell r="G909" t="str">
            <v>Municipal Report</v>
          </cell>
          <cell r="H909" t="str">
            <v>Low Averg</v>
          </cell>
          <cell r="I909">
            <v>123.43305555555558</v>
          </cell>
          <cell r="L909">
            <v>4137.84</v>
          </cell>
          <cell r="M909">
            <v>345.56727527623298</v>
          </cell>
          <cell r="N909">
            <v>-2.4577140728289648E-2</v>
          </cell>
        </row>
        <row r="910">
          <cell r="A910">
            <v>910</v>
          </cell>
          <cell r="B910" t="str">
            <v>Rice (Irri)</v>
          </cell>
          <cell r="C910" t="str">
            <v>Grain</v>
          </cell>
          <cell r="D910" t="str">
            <v>Peshawar</v>
          </cell>
          <cell r="E910">
            <v>154.77000000000001</v>
          </cell>
          <cell r="F910" t="str">
            <v>October</v>
          </cell>
          <cell r="G910" t="str">
            <v>Local Market Survey</v>
          </cell>
          <cell r="H910" t="str">
            <v>Low Averg</v>
          </cell>
          <cell r="I910">
            <v>140.29840000000002</v>
          </cell>
          <cell r="L910">
            <v>3869.2500000000005</v>
          </cell>
          <cell r="M910">
            <v>345.96403956416299</v>
          </cell>
          <cell r="N910">
            <v>4.1829780974435848E-2</v>
          </cell>
        </row>
        <row r="911">
          <cell r="A911">
            <v>911</v>
          </cell>
          <cell r="B911" t="str">
            <v>Apple</v>
          </cell>
          <cell r="C911" t="str">
            <v>Fruit</v>
          </cell>
          <cell r="D911" t="str">
            <v>Islamabad</v>
          </cell>
          <cell r="E911">
            <v>192.56</v>
          </cell>
          <cell r="F911" t="str">
            <v>November</v>
          </cell>
          <cell r="G911" t="str">
            <v>Wholesale Market</v>
          </cell>
          <cell r="H911" t="str">
            <v>Low Averg</v>
          </cell>
          <cell r="I911">
            <v>206.14838709677423</v>
          </cell>
          <cell r="L911">
            <v>5969.36</v>
          </cell>
          <cell r="M911">
            <v>346.50494642817199</v>
          </cell>
          <cell r="N911">
            <v>-3.9215564559309989E-2</v>
          </cell>
        </row>
        <row r="912">
          <cell r="A912">
            <v>912</v>
          </cell>
          <cell r="B912" t="str">
            <v>Fish (Rohu)</v>
          </cell>
          <cell r="C912" t="str">
            <v>Meat</v>
          </cell>
          <cell r="D912" t="str">
            <v>Peshawar</v>
          </cell>
          <cell r="E912">
            <v>636.71</v>
          </cell>
          <cell r="F912" t="str">
            <v>September</v>
          </cell>
          <cell r="G912" t="str">
            <v>Wholesale Market</v>
          </cell>
          <cell r="H912" t="str">
            <v>Above Averg</v>
          </cell>
          <cell r="I912">
            <v>720.27689655172423</v>
          </cell>
          <cell r="L912">
            <v>18464.59</v>
          </cell>
          <cell r="M912">
            <v>347.16377883424502</v>
          </cell>
          <cell r="N912">
            <v>-0.24071317817871665</v>
          </cell>
        </row>
        <row r="913">
          <cell r="A913">
            <v>913</v>
          </cell>
          <cell r="B913" t="str">
            <v>Tea (Loose)</v>
          </cell>
          <cell r="C913" t="str">
            <v>Beverage</v>
          </cell>
          <cell r="D913" t="str">
            <v>Hyderabad</v>
          </cell>
          <cell r="E913">
            <v>977.75</v>
          </cell>
          <cell r="F913" t="str">
            <v>July</v>
          </cell>
          <cell r="G913" t="str">
            <v>Municipal Report</v>
          </cell>
          <cell r="H913" t="str">
            <v>Above Averg</v>
          </cell>
          <cell r="I913">
            <v>911.5772916666665</v>
          </cell>
          <cell r="L913">
            <v>46932</v>
          </cell>
          <cell r="M913">
            <v>347.56576751119201</v>
          </cell>
          <cell r="N913">
            <v>0.19038902711039477</v>
          </cell>
        </row>
        <row r="914">
          <cell r="A914">
            <v>914</v>
          </cell>
          <cell r="B914" t="str">
            <v>Rice (Basmati)</v>
          </cell>
          <cell r="C914" t="str">
            <v>Grain</v>
          </cell>
          <cell r="D914" t="str">
            <v>Islamabad</v>
          </cell>
          <cell r="E914">
            <v>314.83999999999997</v>
          </cell>
          <cell r="F914" t="str">
            <v>August</v>
          </cell>
          <cell r="G914" t="str">
            <v>Local Market Survey</v>
          </cell>
          <cell r="H914" t="str">
            <v>Low Averg</v>
          </cell>
          <cell r="I914">
            <v>309.01727272727271</v>
          </cell>
          <cell r="L914">
            <v>6926.48</v>
          </cell>
          <cell r="M914">
            <v>345.68223266993402</v>
          </cell>
          <cell r="N914">
            <v>1.6844161262655775E-2</v>
          </cell>
        </row>
        <row r="915">
          <cell r="A915">
            <v>915</v>
          </cell>
          <cell r="B915" t="str">
            <v>Tomato</v>
          </cell>
          <cell r="C915" t="str">
            <v>Vegetable</v>
          </cell>
          <cell r="D915" t="str">
            <v>Rawalpindi</v>
          </cell>
          <cell r="E915">
            <v>117.93</v>
          </cell>
          <cell r="F915" t="str">
            <v>May</v>
          </cell>
          <cell r="G915" t="str">
            <v>Wholesale Market</v>
          </cell>
          <cell r="H915" t="str">
            <v>Low Averg</v>
          </cell>
          <cell r="I915">
            <v>123.43305555555558</v>
          </cell>
          <cell r="L915">
            <v>4245.4800000000005</v>
          </cell>
          <cell r="M915">
            <v>346.58475454915902</v>
          </cell>
          <cell r="N915">
            <v>-1.5877950438743352E-2</v>
          </cell>
        </row>
        <row r="916">
          <cell r="A916">
            <v>916</v>
          </cell>
          <cell r="B916" t="str">
            <v>Wheat</v>
          </cell>
          <cell r="C916" t="str">
            <v>Grain</v>
          </cell>
          <cell r="D916" t="str">
            <v>Karachi</v>
          </cell>
          <cell r="E916">
            <v>110.66</v>
          </cell>
          <cell r="F916" t="str">
            <v>November</v>
          </cell>
          <cell r="G916" t="str">
            <v>Municipal Report</v>
          </cell>
          <cell r="H916" t="str">
            <v>Low Averg</v>
          </cell>
          <cell r="I916">
            <v>120.53625</v>
          </cell>
          <cell r="L916">
            <v>2655.84</v>
          </cell>
          <cell r="M916">
            <v>347.01385635516402</v>
          </cell>
          <cell r="N916">
            <v>-2.8460679074128352E-2</v>
          </cell>
        </row>
        <row r="917">
          <cell r="A917">
            <v>917</v>
          </cell>
          <cell r="B917" t="str">
            <v>Cheese (Local)</v>
          </cell>
          <cell r="C917" t="str">
            <v>Dairy</v>
          </cell>
          <cell r="D917" t="str">
            <v>Sialkot</v>
          </cell>
          <cell r="E917">
            <v>1053.0899999999999</v>
          </cell>
          <cell r="F917" t="str">
            <v>December</v>
          </cell>
          <cell r="G917" t="str">
            <v>Online Retailer</v>
          </cell>
          <cell r="H917" t="str">
            <v>Above Averg</v>
          </cell>
          <cell r="I917">
            <v>905.6025925925926</v>
          </cell>
          <cell r="L917">
            <v>28433.429999999997</v>
          </cell>
          <cell r="M917">
            <v>347.41192435934403</v>
          </cell>
          <cell r="N917">
            <v>0.42453179371832483</v>
          </cell>
        </row>
        <row r="918">
          <cell r="A918">
            <v>918</v>
          </cell>
          <cell r="B918" t="str">
            <v>Beef (Local)</v>
          </cell>
          <cell r="C918" t="str">
            <v>Meat</v>
          </cell>
          <cell r="D918" t="str">
            <v>Peshawar</v>
          </cell>
          <cell r="E918">
            <v>888.46</v>
          </cell>
          <cell r="F918" t="str">
            <v>December</v>
          </cell>
          <cell r="G918" t="str">
            <v>Local Market Survey</v>
          </cell>
          <cell r="H918" t="str">
            <v>Above Averg</v>
          </cell>
          <cell r="I918">
            <v>920.12567567567555</v>
          </cell>
          <cell r="L918">
            <v>32873.020000000004</v>
          </cell>
          <cell r="M918">
            <v>344.71599079873198</v>
          </cell>
          <cell r="N918">
            <v>-9.1860187867420492E-2</v>
          </cell>
        </row>
        <row r="919">
          <cell r="A919">
            <v>919</v>
          </cell>
          <cell r="B919" t="str">
            <v>Salt</v>
          </cell>
          <cell r="C919" t="str">
            <v>Condiment</v>
          </cell>
          <cell r="D919" t="str">
            <v>Peshawar</v>
          </cell>
          <cell r="E919">
            <v>45.54</v>
          </cell>
          <cell r="F919" t="str">
            <v>June</v>
          </cell>
          <cell r="G919" t="str">
            <v>Wholesale Market</v>
          </cell>
          <cell r="H919" t="str">
            <v>Low Averg</v>
          </cell>
          <cell r="I919">
            <v>40.881379310344826</v>
          </cell>
          <cell r="L919">
            <v>1320.66</v>
          </cell>
          <cell r="M919">
            <v>343.51878356586502</v>
          </cell>
          <cell r="N919">
            <v>1.3561472945661925E-2</v>
          </cell>
        </row>
        <row r="920">
          <cell r="A920">
            <v>920</v>
          </cell>
          <cell r="B920" t="str">
            <v>Grapes</v>
          </cell>
          <cell r="C920" t="str">
            <v>Fruit</v>
          </cell>
          <cell r="D920" t="str">
            <v>Lahore</v>
          </cell>
          <cell r="E920">
            <v>238.86</v>
          </cell>
          <cell r="F920" t="str">
            <v>January</v>
          </cell>
          <cell r="G920" t="str">
            <v>Retailer Listing</v>
          </cell>
          <cell r="H920" t="str">
            <v>Low Averg</v>
          </cell>
          <cell r="I920">
            <v>226.566129032258</v>
          </cell>
          <cell r="L920">
            <v>7404.6600000000008</v>
          </cell>
          <cell r="M920">
            <v>343.623842965976</v>
          </cell>
          <cell r="N920">
            <v>3.5777118553904565E-2</v>
          </cell>
        </row>
        <row r="921">
          <cell r="A921">
            <v>921</v>
          </cell>
          <cell r="B921" t="str">
            <v>Spinach</v>
          </cell>
          <cell r="C921" t="str">
            <v>Vegetable</v>
          </cell>
          <cell r="D921" t="str">
            <v>Quetta</v>
          </cell>
          <cell r="E921">
            <v>60.48</v>
          </cell>
          <cell r="F921" t="str">
            <v>January</v>
          </cell>
          <cell r="G921" t="str">
            <v>Retailer Listing</v>
          </cell>
          <cell r="H921" t="str">
            <v>Low Averg</v>
          </cell>
          <cell r="I921">
            <v>62.182121212121217</v>
          </cell>
          <cell r="L921">
            <v>1995.84</v>
          </cell>
          <cell r="M921">
            <v>344.43680938984801</v>
          </cell>
          <cell r="N921">
            <v>-4.9417517690296805E-3</v>
          </cell>
        </row>
        <row r="922">
          <cell r="A922">
            <v>922</v>
          </cell>
          <cell r="B922" t="str">
            <v>Mango</v>
          </cell>
          <cell r="C922" t="str">
            <v>Fruit</v>
          </cell>
          <cell r="D922" t="str">
            <v>Multan</v>
          </cell>
          <cell r="E922">
            <v>255</v>
          </cell>
          <cell r="F922" t="str">
            <v>April</v>
          </cell>
          <cell r="G922" t="str">
            <v>Wholesale Market</v>
          </cell>
          <cell r="H922" t="str">
            <v>Low Averg</v>
          </cell>
          <cell r="I922">
            <v>257.40029411764709</v>
          </cell>
          <cell r="L922">
            <v>8670</v>
          </cell>
          <cell r="M922">
            <v>344.61207639544</v>
          </cell>
          <cell r="N922">
            <v>-6.9652060448768824E-3</v>
          </cell>
        </row>
        <row r="923">
          <cell r="A923">
            <v>923</v>
          </cell>
          <cell r="B923" t="str">
            <v>Spices (Mixed)</v>
          </cell>
          <cell r="C923" t="str">
            <v>Condiment</v>
          </cell>
          <cell r="D923" t="str">
            <v>Quetta</v>
          </cell>
          <cell r="E923">
            <v>885.88</v>
          </cell>
          <cell r="F923" t="str">
            <v>December</v>
          </cell>
          <cell r="G923" t="str">
            <v>Online Retailer</v>
          </cell>
          <cell r="H923" t="str">
            <v>Above Averg</v>
          </cell>
          <cell r="I923">
            <v>810.77454545454566</v>
          </cell>
          <cell r="L923">
            <v>29234.04</v>
          </cell>
          <cell r="M923">
            <v>345.46524250519502</v>
          </cell>
          <cell r="N923">
            <v>0.2174037943754209</v>
          </cell>
        </row>
        <row r="924">
          <cell r="A924">
            <v>924</v>
          </cell>
          <cell r="B924" t="str">
            <v>Lentils (Masoor)</v>
          </cell>
          <cell r="C924" t="str">
            <v>Pulses</v>
          </cell>
          <cell r="D924" t="str">
            <v>Peshawar</v>
          </cell>
          <cell r="E924">
            <v>242.04</v>
          </cell>
          <cell r="F924" t="str">
            <v>April</v>
          </cell>
          <cell r="G924" t="str">
            <v>Online Retailer</v>
          </cell>
          <cell r="H924" t="str">
            <v>Low Averg</v>
          </cell>
          <cell r="I924">
            <v>249.29749999999999</v>
          </cell>
          <cell r="L924">
            <v>7745.28</v>
          </cell>
          <cell r="M924">
            <v>344.28015777817802</v>
          </cell>
          <cell r="N924">
            <v>-2.1080215737196359E-2</v>
          </cell>
        </row>
        <row r="925">
          <cell r="A925">
            <v>925</v>
          </cell>
          <cell r="B925" t="str">
            <v>Mutton</v>
          </cell>
          <cell r="C925" t="str">
            <v>Meat</v>
          </cell>
          <cell r="D925" t="str">
            <v>Lahore</v>
          </cell>
          <cell r="E925">
            <v>1156.1199999999999</v>
          </cell>
          <cell r="F925" t="str">
            <v>April</v>
          </cell>
          <cell r="G925" t="str">
            <v>Wholesale Market</v>
          </cell>
          <cell r="H925" t="str">
            <v>Above Averg</v>
          </cell>
          <cell r="I925">
            <v>1235.856</v>
          </cell>
          <cell r="L925">
            <v>28902.999999999996</v>
          </cell>
          <cell r="M925">
            <v>345.12004330253501</v>
          </cell>
          <cell r="N925">
            <v>-0.23103845038088061</v>
          </cell>
        </row>
        <row r="926">
          <cell r="A926">
            <v>926</v>
          </cell>
          <cell r="B926" t="str">
            <v>Rice (Basmati)</v>
          </cell>
          <cell r="C926" t="str">
            <v>Grain</v>
          </cell>
          <cell r="D926" t="str">
            <v>Islamabad</v>
          </cell>
          <cell r="E926">
            <v>312.45</v>
          </cell>
          <cell r="F926" t="str">
            <v>October</v>
          </cell>
          <cell r="G926" t="str">
            <v>Online Retailer</v>
          </cell>
          <cell r="H926" t="str">
            <v>Low Averg</v>
          </cell>
          <cell r="I926">
            <v>309.01727272727271</v>
          </cell>
          <cell r="L926">
            <v>6873.9</v>
          </cell>
          <cell r="M926">
            <v>340.95315637107598</v>
          </cell>
          <cell r="N926">
            <v>1.0068031952727466E-2</v>
          </cell>
        </row>
        <row r="927">
          <cell r="A927">
            <v>927</v>
          </cell>
          <cell r="B927" t="str">
            <v>Carrot</v>
          </cell>
          <cell r="C927" t="str">
            <v>Vegetable</v>
          </cell>
          <cell r="D927" t="str">
            <v>Quetta</v>
          </cell>
          <cell r="E927">
            <v>131.5</v>
          </cell>
          <cell r="F927" t="str">
            <v>February</v>
          </cell>
          <cell r="G927" t="str">
            <v>Local Market Survey</v>
          </cell>
          <cell r="H927" t="str">
            <v>Low Averg</v>
          </cell>
          <cell r="I927">
            <v>141.74161290322584</v>
          </cell>
          <cell r="L927">
            <v>4076.5</v>
          </cell>
          <cell r="M927">
            <v>341.90647137097801</v>
          </cell>
          <cell r="N927">
            <v>-2.9954428362116047E-2</v>
          </cell>
        </row>
        <row r="928">
          <cell r="A928">
            <v>928</v>
          </cell>
          <cell r="B928" t="str">
            <v>Salt</v>
          </cell>
          <cell r="C928" t="str">
            <v>Condiment</v>
          </cell>
          <cell r="D928" t="str">
            <v>Peshawar</v>
          </cell>
          <cell r="E928">
            <v>40.369999999999997</v>
          </cell>
          <cell r="F928" t="str">
            <v>February</v>
          </cell>
          <cell r="G928" t="str">
            <v>Retailer Listing</v>
          </cell>
          <cell r="H928" t="str">
            <v>Low Averg</v>
          </cell>
          <cell r="I928">
            <v>40.881379310344826</v>
          </cell>
          <cell r="L928">
            <v>1170.73</v>
          </cell>
          <cell r="M928">
            <v>342.422020067424</v>
          </cell>
          <cell r="N928">
            <v>-1.4934182978189794E-3</v>
          </cell>
        </row>
        <row r="929">
          <cell r="A929">
            <v>929</v>
          </cell>
          <cell r="B929" t="str">
            <v>Cheese (Local)</v>
          </cell>
          <cell r="C929" t="str">
            <v>Dairy</v>
          </cell>
          <cell r="D929" t="str">
            <v>Multan</v>
          </cell>
          <cell r="E929">
            <v>948.91</v>
          </cell>
          <cell r="F929" t="str">
            <v>September</v>
          </cell>
          <cell r="G929" t="str">
            <v>Online Retailer</v>
          </cell>
          <cell r="H929" t="str">
            <v>Above Averg</v>
          </cell>
          <cell r="I929">
            <v>905.6025925925926</v>
          </cell>
          <cell r="L929">
            <v>25620.57</v>
          </cell>
          <cell r="M929">
            <v>342.49788750732802</v>
          </cell>
          <cell r="N929">
            <v>0.12644576503112234</v>
          </cell>
        </row>
        <row r="930">
          <cell r="A930">
            <v>930</v>
          </cell>
          <cell r="B930" t="str">
            <v>Carrot</v>
          </cell>
          <cell r="C930" t="str">
            <v>Vegetable</v>
          </cell>
          <cell r="D930" t="str">
            <v>Faisalabad</v>
          </cell>
          <cell r="E930">
            <v>135.01</v>
          </cell>
          <cell r="F930" t="str">
            <v>February</v>
          </cell>
          <cell r="G930" t="str">
            <v>Municipal Report</v>
          </cell>
          <cell r="H930" t="str">
            <v>Low Averg</v>
          </cell>
          <cell r="I930">
            <v>141.74161290322584</v>
          </cell>
          <cell r="L930">
            <v>4185.3099999999995</v>
          </cell>
          <cell r="M930">
            <v>340.62073007070001</v>
          </cell>
          <cell r="N930">
            <v>-1.9762781031643677E-2</v>
          </cell>
        </row>
        <row r="931">
          <cell r="A931">
            <v>931</v>
          </cell>
          <cell r="B931" t="str">
            <v>Lentils (Masoor)</v>
          </cell>
          <cell r="C931" t="str">
            <v>Pulses</v>
          </cell>
          <cell r="D931" t="str">
            <v>Karachi</v>
          </cell>
          <cell r="E931">
            <v>257.06</v>
          </cell>
          <cell r="F931" t="str">
            <v>August</v>
          </cell>
          <cell r="G931" t="str">
            <v>Wholesale Market</v>
          </cell>
          <cell r="H931" t="str">
            <v>Low Averg</v>
          </cell>
          <cell r="I931">
            <v>249.29749999999999</v>
          </cell>
          <cell r="L931">
            <v>8225.92</v>
          </cell>
          <cell r="M931">
            <v>341.154423710679</v>
          </cell>
          <cell r="N931">
            <v>2.2753625515297783E-2</v>
          </cell>
        </row>
        <row r="932">
          <cell r="A932">
            <v>932</v>
          </cell>
          <cell r="B932" t="str">
            <v>Eggplant</v>
          </cell>
          <cell r="C932" t="str">
            <v>Vegetable</v>
          </cell>
          <cell r="D932" t="str">
            <v>Islamabad</v>
          </cell>
          <cell r="E932">
            <v>76.89</v>
          </cell>
          <cell r="F932" t="str">
            <v>July</v>
          </cell>
          <cell r="G932" t="str">
            <v>Local Market Survey</v>
          </cell>
          <cell r="H932" t="str">
            <v>Low Averg</v>
          </cell>
          <cell r="I932">
            <v>81.934666666666672</v>
          </cell>
          <cell r="L932">
            <v>2306.6999999999998</v>
          </cell>
          <cell r="M932">
            <v>342.05437916695701</v>
          </cell>
          <cell r="N932">
            <v>-1.4748142324482173E-2</v>
          </cell>
        </row>
        <row r="933">
          <cell r="A933">
            <v>933</v>
          </cell>
          <cell r="B933" t="str">
            <v>Flour (Atta)</v>
          </cell>
          <cell r="C933" t="str">
            <v>Grain</v>
          </cell>
          <cell r="D933" t="str">
            <v>Karachi</v>
          </cell>
          <cell r="E933">
            <v>115.64</v>
          </cell>
          <cell r="F933" t="str">
            <v>November</v>
          </cell>
          <cell r="G933" t="str">
            <v>Wholesale Market</v>
          </cell>
          <cell r="H933" t="str">
            <v>Low Averg</v>
          </cell>
          <cell r="I933">
            <v>113.26108695652174</v>
          </cell>
          <cell r="L933">
            <v>5319.44</v>
          </cell>
          <cell r="M933">
            <v>342.32504634685398</v>
          </cell>
          <cell r="N933">
            <v>6.9492813011054928E-3</v>
          </cell>
        </row>
        <row r="934">
          <cell r="A934">
            <v>934</v>
          </cell>
          <cell r="B934" t="str">
            <v>Onion</v>
          </cell>
          <cell r="C934" t="str">
            <v>Vegetable</v>
          </cell>
          <cell r="D934" t="str">
            <v>Quetta</v>
          </cell>
          <cell r="E934">
            <v>85.63</v>
          </cell>
          <cell r="F934" t="str">
            <v>February</v>
          </cell>
          <cell r="G934" t="str">
            <v>Retailer Listing</v>
          </cell>
          <cell r="H934" t="str">
            <v>Low Averg</v>
          </cell>
          <cell r="I934">
            <v>90.269599999999997</v>
          </cell>
          <cell r="L934">
            <v>2140.75</v>
          </cell>
          <cell r="M934">
            <v>342.77680771497899</v>
          </cell>
          <cell r="N934">
            <v>-1.3535338142999037E-2</v>
          </cell>
        </row>
        <row r="935">
          <cell r="A935">
            <v>935</v>
          </cell>
          <cell r="B935" t="str">
            <v>Oranges</v>
          </cell>
          <cell r="C935" t="str">
            <v>Fruit</v>
          </cell>
          <cell r="D935" t="str">
            <v>Multan</v>
          </cell>
          <cell r="E935">
            <v>144.71</v>
          </cell>
          <cell r="F935" t="str">
            <v>December</v>
          </cell>
          <cell r="G935" t="str">
            <v>Municipal Report</v>
          </cell>
          <cell r="H935" t="str">
            <v>Low Averg</v>
          </cell>
          <cell r="I935">
            <v>151.26457142857143</v>
          </cell>
          <cell r="L935">
            <v>5064.8500000000004</v>
          </cell>
          <cell r="M935">
            <v>343.08252975990501</v>
          </cell>
          <cell r="N935">
            <v>-1.9104940823301091E-2</v>
          </cell>
        </row>
        <row r="936">
          <cell r="A936">
            <v>936</v>
          </cell>
          <cell r="B936" t="str">
            <v>Tomato</v>
          </cell>
          <cell r="C936" t="str">
            <v>Vegetable</v>
          </cell>
          <cell r="D936" t="str">
            <v>Lahore</v>
          </cell>
          <cell r="E936">
            <v>115.83</v>
          </cell>
          <cell r="F936" t="str">
            <v>December</v>
          </cell>
          <cell r="G936" t="str">
            <v>Retailer Listing</v>
          </cell>
          <cell r="H936" t="str">
            <v>Low Averg</v>
          </cell>
          <cell r="I936">
            <v>123.43305555555558</v>
          </cell>
          <cell r="L936">
            <v>4169.88</v>
          </cell>
          <cell r="M936">
            <v>343.65434915382701</v>
          </cell>
          <cell r="N936">
            <v>-2.2124135993845068E-2</v>
          </cell>
        </row>
        <row r="937">
          <cell r="A937">
            <v>937</v>
          </cell>
          <cell r="B937" t="str">
            <v>Oranges</v>
          </cell>
          <cell r="C937" t="str">
            <v>Fruit</v>
          </cell>
          <cell r="D937" t="str">
            <v>Rawalpindi</v>
          </cell>
          <cell r="E937">
            <v>135.76</v>
          </cell>
          <cell r="F937" t="str">
            <v>February</v>
          </cell>
          <cell r="G937" t="str">
            <v>Local Market Survey</v>
          </cell>
          <cell r="H937" t="str">
            <v>Low Averg</v>
          </cell>
          <cell r="I937">
            <v>151.26457142857143</v>
          </cell>
          <cell r="L937">
            <v>4751.5999999999995</v>
          </cell>
          <cell r="M937">
            <v>344.100294605133</v>
          </cell>
          <cell r="N937">
            <v>-4.5058291642451134E-2</v>
          </cell>
        </row>
        <row r="938">
          <cell r="A938">
            <v>938</v>
          </cell>
          <cell r="B938" t="str">
            <v>Tea (Loose)</v>
          </cell>
          <cell r="C938" t="str">
            <v>Beverage</v>
          </cell>
          <cell r="D938" t="str">
            <v>Faisalabad</v>
          </cell>
          <cell r="E938">
            <v>954.71</v>
          </cell>
          <cell r="F938" t="str">
            <v>January</v>
          </cell>
          <cell r="G938" t="str">
            <v>Retailer Listing</v>
          </cell>
          <cell r="H938" t="str">
            <v>Above Averg</v>
          </cell>
          <cell r="I938">
            <v>911.5772916666665</v>
          </cell>
          <cell r="L938">
            <v>45826.080000000002</v>
          </cell>
          <cell r="M938">
            <v>344.633441379771</v>
          </cell>
          <cell r="N938">
            <v>0.12515531911426778</v>
          </cell>
        </row>
        <row r="939">
          <cell r="A939">
            <v>939</v>
          </cell>
          <cell r="B939" t="str">
            <v>Fish (Pomfret)</v>
          </cell>
          <cell r="C939" t="str">
            <v>Meat</v>
          </cell>
          <cell r="D939" t="str">
            <v>Karachi</v>
          </cell>
          <cell r="E939">
            <v>1112.03</v>
          </cell>
          <cell r="F939" t="str">
            <v>October</v>
          </cell>
          <cell r="G939" t="str">
            <v>Municipal Report</v>
          </cell>
          <cell r="H939" t="str">
            <v>Above Averg</v>
          </cell>
          <cell r="I939">
            <v>1113.4854166666667</v>
          </cell>
          <cell r="L939">
            <v>26688.720000000001</v>
          </cell>
          <cell r="M939">
            <v>342.699726172326</v>
          </cell>
          <cell r="N939">
            <v>-4.2469151724236417E-3</v>
          </cell>
        </row>
        <row r="940">
          <cell r="A940">
            <v>940</v>
          </cell>
          <cell r="B940" t="str">
            <v>Spinach</v>
          </cell>
          <cell r="C940" t="str">
            <v>Vegetable</v>
          </cell>
          <cell r="D940" t="str">
            <v>Multan</v>
          </cell>
          <cell r="E940">
            <v>65.44</v>
          </cell>
          <cell r="F940" t="str">
            <v>March</v>
          </cell>
          <cell r="G940" t="str">
            <v>Wholesale Market</v>
          </cell>
          <cell r="H940" t="str">
            <v>Low Averg</v>
          </cell>
          <cell r="I940">
            <v>62.182121212121217</v>
          </cell>
          <cell r="L940">
            <v>2159.52</v>
          </cell>
          <cell r="M940">
            <v>338.78777577701698</v>
          </cell>
          <cell r="N940">
            <v>9.616281993666289E-3</v>
          </cell>
        </row>
        <row r="941">
          <cell r="A941">
            <v>941</v>
          </cell>
          <cell r="B941" t="str">
            <v>Lentils (Masoor)</v>
          </cell>
          <cell r="C941" t="str">
            <v>Pulses</v>
          </cell>
          <cell r="D941" t="str">
            <v>Multan</v>
          </cell>
          <cell r="E941">
            <v>241.84</v>
          </cell>
          <cell r="F941" t="str">
            <v>October</v>
          </cell>
          <cell r="G941" t="str">
            <v>Municipal Report</v>
          </cell>
          <cell r="H941" t="str">
            <v>Low Averg</v>
          </cell>
          <cell r="I941">
            <v>249.29749999999999</v>
          </cell>
          <cell r="L941">
            <v>7738.88</v>
          </cell>
          <cell r="M941">
            <v>338.98333457556498</v>
          </cell>
          <cell r="N941">
            <v>-2.1999606586375064E-2</v>
          </cell>
        </row>
        <row r="942">
          <cell r="A942">
            <v>942</v>
          </cell>
          <cell r="B942" t="str">
            <v>Chicken Breast</v>
          </cell>
          <cell r="C942" t="str">
            <v>Meat</v>
          </cell>
          <cell r="D942" t="str">
            <v>Faisalabad</v>
          </cell>
          <cell r="E942">
            <v>666.04</v>
          </cell>
          <cell r="F942" t="str">
            <v>August</v>
          </cell>
          <cell r="G942" t="str">
            <v>Municipal Report</v>
          </cell>
          <cell r="H942" t="str">
            <v>Above Averg</v>
          </cell>
          <cell r="I942">
            <v>673.04079999999988</v>
          </cell>
          <cell r="L942">
            <v>16651</v>
          </cell>
          <cell r="M942">
            <v>339.88928119953403</v>
          </cell>
          <cell r="N942">
            <v>-2.059729561136131E-2</v>
          </cell>
        </row>
        <row r="943">
          <cell r="A943">
            <v>943</v>
          </cell>
          <cell r="B943" t="str">
            <v>Ghee</v>
          </cell>
          <cell r="C943" t="str">
            <v>Oil</v>
          </cell>
          <cell r="D943" t="str">
            <v>Hyderabad</v>
          </cell>
          <cell r="E943">
            <v>920.28</v>
          </cell>
          <cell r="F943" t="str">
            <v>September</v>
          </cell>
          <cell r="G943" t="str">
            <v>Online Retailer</v>
          </cell>
          <cell r="H943" t="str">
            <v>Above Averg</v>
          </cell>
          <cell r="I943">
            <v>1024.1451428571424</v>
          </cell>
          <cell r="L943">
            <v>32209.8</v>
          </cell>
          <cell r="M943">
            <v>340.16075088263801</v>
          </cell>
          <cell r="N943">
            <v>-0.30534134989894218</v>
          </cell>
        </row>
        <row r="944">
          <cell r="A944">
            <v>944</v>
          </cell>
          <cell r="B944" t="str">
            <v>Spinach</v>
          </cell>
          <cell r="C944" t="str">
            <v>Vegetable</v>
          </cell>
          <cell r="D944" t="str">
            <v>Sialkot</v>
          </cell>
          <cell r="E944">
            <v>63.96</v>
          </cell>
          <cell r="F944" t="str">
            <v>January</v>
          </cell>
          <cell r="G944" t="str">
            <v>Online Retailer</v>
          </cell>
          <cell r="H944" t="str">
            <v>Low Averg</v>
          </cell>
          <cell r="I944">
            <v>62.182121212121217</v>
          </cell>
          <cell r="L944">
            <v>2110.6799999999998</v>
          </cell>
          <cell r="M944">
            <v>338.39954372994401</v>
          </cell>
          <cell r="N944">
            <v>5.2537860077541956E-3</v>
          </cell>
        </row>
        <row r="945">
          <cell r="A945">
            <v>945</v>
          </cell>
          <cell r="B945" t="str">
            <v>Flour (Atta)</v>
          </cell>
          <cell r="C945" t="str">
            <v>Grain</v>
          </cell>
          <cell r="D945" t="str">
            <v>Lahore</v>
          </cell>
          <cell r="E945">
            <v>115.3</v>
          </cell>
          <cell r="F945" t="str">
            <v>March</v>
          </cell>
          <cell r="G945" t="str">
            <v>Municipal Report</v>
          </cell>
          <cell r="H945" t="str">
            <v>Low Averg</v>
          </cell>
          <cell r="I945">
            <v>113.26108695652174</v>
          </cell>
          <cell r="L945">
            <v>5303.8</v>
          </cell>
          <cell r="M945">
            <v>338.604258465501</v>
          </cell>
          <cell r="N945">
            <v>6.0215221530830112E-3</v>
          </cell>
        </row>
        <row r="946">
          <cell r="A946">
            <v>946</v>
          </cell>
          <cell r="B946" t="str">
            <v>Fish (Rohu)</v>
          </cell>
          <cell r="C946" t="str">
            <v>Meat</v>
          </cell>
          <cell r="D946" t="str">
            <v>Karachi</v>
          </cell>
          <cell r="E946">
            <v>597.47</v>
          </cell>
          <cell r="F946" t="str">
            <v>July</v>
          </cell>
          <cell r="G946" t="str">
            <v>Municipal Report</v>
          </cell>
          <cell r="H946" t="str">
            <v>Above Averg</v>
          </cell>
          <cell r="I946">
            <v>720.27689655172423</v>
          </cell>
          <cell r="L946">
            <v>17326.63</v>
          </cell>
          <cell r="M946">
            <v>339.075615033411</v>
          </cell>
          <cell r="N946">
            <v>-0.3621814459869766</v>
          </cell>
        </row>
        <row r="947">
          <cell r="A947">
            <v>947</v>
          </cell>
          <cell r="B947" t="str">
            <v>Lentils (Masoor)</v>
          </cell>
          <cell r="C947" t="str">
            <v>Pulses</v>
          </cell>
          <cell r="D947" t="str">
            <v>Hyderabad</v>
          </cell>
          <cell r="E947">
            <v>246.71</v>
          </cell>
          <cell r="F947" t="str">
            <v>July</v>
          </cell>
          <cell r="G947" t="str">
            <v>Local Market Survey</v>
          </cell>
          <cell r="H947" t="str">
            <v>Low Averg</v>
          </cell>
          <cell r="I947">
            <v>249.29749999999999</v>
          </cell>
          <cell r="L947">
            <v>7894.72</v>
          </cell>
          <cell r="M947">
            <v>339.68319636745599</v>
          </cell>
          <cell r="N947">
            <v>-7.6173918158757578E-3</v>
          </cell>
        </row>
        <row r="948">
          <cell r="A948">
            <v>948</v>
          </cell>
          <cell r="B948" t="str">
            <v>Ghee</v>
          </cell>
          <cell r="C948" t="str">
            <v>Oil</v>
          </cell>
          <cell r="D948" t="str">
            <v>Karachi</v>
          </cell>
          <cell r="E948">
            <v>1042.6400000000001</v>
          </cell>
          <cell r="F948" t="str">
            <v>January</v>
          </cell>
          <cell r="G948" t="str">
            <v>Local Market Survey</v>
          </cell>
          <cell r="H948" t="str">
            <v>Above Averg</v>
          </cell>
          <cell r="I948">
            <v>1024.1451428571424</v>
          </cell>
          <cell r="L948">
            <v>36492.400000000001</v>
          </cell>
          <cell r="M948">
            <v>340.64499515846899</v>
          </cell>
          <cell r="N948">
            <v>5.4293641197498868E-2</v>
          </cell>
        </row>
        <row r="949">
          <cell r="A949">
            <v>949</v>
          </cell>
          <cell r="B949" t="str">
            <v>Cheese (Local)</v>
          </cell>
          <cell r="C949" t="str">
            <v>Dairy</v>
          </cell>
          <cell r="D949" t="str">
            <v>Multan</v>
          </cell>
          <cell r="E949">
            <v>1022.66</v>
          </cell>
          <cell r="F949" t="str">
            <v>June</v>
          </cell>
          <cell r="G949" t="str">
            <v>Wholesale Market</v>
          </cell>
          <cell r="H949" t="str">
            <v>Above Averg</v>
          </cell>
          <cell r="I949">
            <v>905.6025925925926</v>
          </cell>
          <cell r="L949">
            <v>27611.82</v>
          </cell>
          <cell r="M949">
            <v>337.36103713278698</v>
          </cell>
          <cell r="N949">
            <v>0.34697962871549093</v>
          </cell>
        </row>
        <row r="950">
          <cell r="A950">
            <v>950</v>
          </cell>
          <cell r="B950" t="str">
            <v>Mutton</v>
          </cell>
          <cell r="C950" t="str">
            <v>Meat</v>
          </cell>
          <cell r="D950" t="str">
            <v>Peshawar</v>
          </cell>
          <cell r="E950">
            <v>1092.46</v>
          </cell>
          <cell r="F950" t="str">
            <v>February</v>
          </cell>
          <cell r="G950" t="str">
            <v>Wholesale Market</v>
          </cell>
          <cell r="H950" t="str">
            <v>Above Averg</v>
          </cell>
          <cell r="I950">
            <v>1235.856</v>
          </cell>
          <cell r="L950">
            <v>27311.5</v>
          </cell>
          <cell r="M950">
            <v>334.20702428721802</v>
          </cell>
          <cell r="N950">
            <v>-0.42906339358314988</v>
          </cell>
        </row>
        <row r="951">
          <cell r="A951">
            <v>951</v>
          </cell>
          <cell r="B951" t="str">
            <v>Guava</v>
          </cell>
          <cell r="C951" t="str">
            <v>Fruit</v>
          </cell>
          <cell r="D951" t="str">
            <v>Quetta</v>
          </cell>
          <cell r="E951">
            <v>121.62</v>
          </cell>
          <cell r="F951" t="str">
            <v>March</v>
          </cell>
          <cell r="G951" t="str">
            <v>Municipal Report</v>
          </cell>
          <cell r="H951" t="str">
            <v>Low Averg</v>
          </cell>
          <cell r="I951">
            <v>132.90272727272728</v>
          </cell>
          <cell r="L951">
            <v>2675.6400000000003</v>
          </cell>
          <cell r="M951">
            <v>329.93639282487101</v>
          </cell>
          <cell r="N951">
            <v>-3.4196674019880254E-2</v>
          </cell>
        </row>
        <row r="952">
          <cell r="A952">
            <v>952</v>
          </cell>
          <cell r="B952" t="str">
            <v>Tomato</v>
          </cell>
          <cell r="C952" t="str">
            <v>Vegetable</v>
          </cell>
          <cell r="D952" t="str">
            <v>Sialkot</v>
          </cell>
          <cell r="E952">
            <v>121.15</v>
          </cell>
          <cell r="F952" t="str">
            <v>July</v>
          </cell>
          <cell r="G952" t="str">
            <v>Online Retailer</v>
          </cell>
          <cell r="H952" t="str">
            <v>Low Averg</v>
          </cell>
          <cell r="I952">
            <v>123.43305555555558</v>
          </cell>
          <cell r="L952">
            <v>4361.4000000000005</v>
          </cell>
          <cell r="M952">
            <v>330.47520126493799</v>
          </cell>
          <cell r="N952">
            <v>-6.9084020429275098E-3</v>
          </cell>
        </row>
        <row r="953">
          <cell r="A953">
            <v>953</v>
          </cell>
          <cell r="B953" t="str">
            <v>Mango</v>
          </cell>
          <cell r="C953" t="str">
            <v>Fruit</v>
          </cell>
          <cell r="D953" t="str">
            <v>Multan</v>
          </cell>
          <cell r="E953">
            <v>242.64</v>
          </cell>
          <cell r="F953" t="str">
            <v>May</v>
          </cell>
          <cell r="G953" t="str">
            <v>Online Retailer</v>
          </cell>
          <cell r="H953" t="str">
            <v>Low Averg</v>
          </cell>
          <cell r="I953">
            <v>257.40029411764709</v>
          </cell>
          <cell r="L953">
            <v>8249.76</v>
          </cell>
          <cell r="M953">
            <v>331.01045433019902</v>
          </cell>
          <cell r="N953">
            <v>-4.4591625202637847E-2</v>
          </cell>
        </row>
        <row r="954">
          <cell r="A954">
            <v>954</v>
          </cell>
          <cell r="B954" t="str">
            <v>Eggplant</v>
          </cell>
          <cell r="C954" t="str">
            <v>Vegetable</v>
          </cell>
          <cell r="D954" t="str">
            <v>Sialkot</v>
          </cell>
          <cell r="E954">
            <v>78.89</v>
          </cell>
          <cell r="F954" t="str">
            <v>May</v>
          </cell>
          <cell r="G954" t="str">
            <v>Municipal Report</v>
          </cell>
          <cell r="H954" t="str">
            <v>Low Averg</v>
          </cell>
          <cell r="I954">
            <v>81.934666666666672</v>
          </cell>
          <cell r="L954">
            <v>2366.6999999999998</v>
          </cell>
          <cell r="M954">
            <v>331.99166318239799</v>
          </cell>
          <cell r="N954">
            <v>-9.1709130207703899E-3</v>
          </cell>
        </row>
        <row r="955">
          <cell r="A955">
            <v>955</v>
          </cell>
          <cell r="B955" t="str">
            <v>Wheat</v>
          </cell>
          <cell r="C955" t="str">
            <v>Grain</v>
          </cell>
          <cell r="D955" t="str">
            <v>Faisalabad</v>
          </cell>
          <cell r="E955">
            <v>136.44</v>
          </cell>
          <cell r="F955" t="str">
            <v>March</v>
          </cell>
          <cell r="G955" t="str">
            <v>Municipal Report</v>
          </cell>
          <cell r="H955" t="str">
            <v>Low Averg</v>
          </cell>
          <cell r="I955">
            <v>120.53625</v>
          </cell>
          <cell r="L955">
            <v>3274.56</v>
          </cell>
          <cell r="M955">
            <v>332.30135051260697</v>
          </cell>
          <cell r="N955">
            <v>4.7859420298674474E-2</v>
          </cell>
        </row>
        <row r="956">
          <cell r="A956">
            <v>956</v>
          </cell>
          <cell r="B956" t="str">
            <v>Tomato</v>
          </cell>
          <cell r="C956" t="str">
            <v>Vegetable</v>
          </cell>
          <cell r="D956" t="str">
            <v>Multan</v>
          </cell>
          <cell r="E956">
            <v>119.09</v>
          </cell>
          <cell r="F956" t="str">
            <v>December</v>
          </cell>
          <cell r="G956" t="str">
            <v>Wholesale Market</v>
          </cell>
          <cell r="H956" t="str">
            <v>Low Averg</v>
          </cell>
          <cell r="I956">
            <v>123.43305555555558</v>
          </cell>
          <cell r="L956">
            <v>4287.24</v>
          </cell>
          <cell r="M956">
            <v>332.910285763319</v>
          </cell>
          <cell r="N956">
            <v>-1.3045723551609502E-2</v>
          </cell>
        </row>
        <row r="957">
          <cell r="A957">
            <v>957</v>
          </cell>
          <cell r="B957" t="str">
            <v>Cooking Oil (Sunflower)</v>
          </cell>
          <cell r="C957" t="str">
            <v>Oil</v>
          </cell>
          <cell r="D957" t="str">
            <v>Karachi</v>
          </cell>
          <cell r="E957">
            <v>341.05</v>
          </cell>
          <cell r="F957" t="str">
            <v>February</v>
          </cell>
          <cell r="G957" t="str">
            <v>Local Market Survey</v>
          </cell>
          <cell r="H957" t="str">
            <v>Low Averg</v>
          </cell>
          <cell r="I957">
            <v>368.73933333333326</v>
          </cell>
          <cell r="L957">
            <v>10231.5</v>
          </cell>
          <cell r="M957">
            <v>333.43297277561601</v>
          </cell>
          <cell r="N957">
            <v>-8.3043176872512878E-2</v>
          </cell>
        </row>
        <row r="958">
          <cell r="A958">
            <v>958</v>
          </cell>
          <cell r="B958" t="str">
            <v>Oranges</v>
          </cell>
          <cell r="C958" t="str">
            <v>Fruit</v>
          </cell>
          <cell r="D958" t="str">
            <v>Lahore</v>
          </cell>
          <cell r="E958">
            <v>154.72999999999999</v>
          </cell>
          <cell r="F958" t="str">
            <v>September</v>
          </cell>
          <cell r="G958" t="str">
            <v>Municipal Report</v>
          </cell>
          <cell r="H958" t="str">
            <v>Low Averg</v>
          </cell>
          <cell r="I958">
            <v>151.26457142857143</v>
          </cell>
          <cell r="L958">
            <v>5415.5499999999993</v>
          </cell>
          <cell r="M958">
            <v>334.59010249620098</v>
          </cell>
          <cell r="N958">
            <v>1.0357235750773314E-2</v>
          </cell>
        </row>
        <row r="959">
          <cell r="A959">
            <v>959</v>
          </cell>
          <cell r="B959" t="str">
            <v>Potato</v>
          </cell>
          <cell r="C959" t="str">
            <v>Vegetable</v>
          </cell>
          <cell r="D959" t="str">
            <v>Peshawar</v>
          </cell>
          <cell r="E959">
            <v>79.349999999999994</v>
          </cell>
          <cell r="F959" t="str">
            <v>April</v>
          </cell>
          <cell r="G959" t="str">
            <v>Wholesale Market</v>
          </cell>
          <cell r="H959" t="str">
            <v>Low Averg</v>
          </cell>
          <cell r="I959">
            <v>70.278611111111118</v>
          </cell>
          <cell r="L959">
            <v>2856.6</v>
          </cell>
          <cell r="M959">
            <v>335.29252881335702</v>
          </cell>
          <cell r="N959">
            <v>2.7055147697426115E-2</v>
          </cell>
        </row>
        <row r="960">
          <cell r="A960">
            <v>960</v>
          </cell>
          <cell r="B960" t="str">
            <v>Spinach</v>
          </cell>
          <cell r="C960" t="str">
            <v>Vegetable</v>
          </cell>
          <cell r="D960" t="str">
            <v>Faisalabad</v>
          </cell>
          <cell r="E960">
            <v>65.36</v>
          </cell>
          <cell r="F960" t="str">
            <v>September</v>
          </cell>
          <cell r="G960" t="str">
            <v>Online Retailer</v>
          </cell>
          <cell r="H960" t="str">
            <v>Low Averg</v>
          </cell>
          <cell r="I960">
            <v>62.182121212121217</v>
          </cell>
          <cell r="L960">
            <v>2156.88</v>
          </cell>
          <cell r="M960">
            <v>335.59448227591298</v>
          </cell>
          <cell r="N960">
            <v>9.4694011842127116E-3</v>
          </cell>
        </row>
        <row r="961">
          <cell r="A961">
            <v>961</v>
          </cell>
          <cell r="B961" t="str">
            <v>Cooking Oil (Sunflower)</v>
          </cell>
          <cell r="C961" t="str">
            <v>Oil</v>
          </cell>
          <cell r="D961" t="str">
            <v>Sialkot</v>
          </cell>
          <cell r="E961">
            <v>357.94</v>
          </cell>
          <cell r="F961" t="str">
            <v>October</v>
          </cell>
          <cell r="G961" t="str">
            <v>Local Market Survey</v>
          </cell>
          <cell r="H961" t="str">
            <v>Low Averg</v>
          </cell>
          <cell r="I961">
            <v>368.73933333333326</v>
          </cell>
          <cell r="L961">
            <v>10738.2</v>
          </cell>
          <cell r="M961">
            <v>335.79864892943999</v>
          </cell>
          <cell r="N961">
            <v>-3.2160145276827742E-2</v>
          </cell>
        </row>
        <row r="962">
          <cell r="A962">
            <v>962</v>
          </cell>
          <cell r="B962" t="str">
            <v>Chicken (Whole)</v>
          </cell>
          <cell r="C962" t="str">
            <v>Meat</v>
          </cell>
          <cell r="D962" t="str">
            <v>Quetta</v>
          </cell>
          <cell r="E962">
            <v>536.92999999999995</v>
          </cell>
          <cell r="F962" t="str">
            <v>February</v>
          </cell>
          <cell r="G962" t="str">
            <v>Wholesale Market</v>
          </cell>
          <cell r="H962" t="str">
            <v>Above Averg</v>
          </cell>
          <cell r="I962">
            <v>533.4588235294118</v>
          </cell>
          <cell r="L962">
            <v>18255.62</v>
          </cell>
          <cell r="M962">
            <v>337.00223447845099</v>
          </cell>
          <cell r="N962">
            <v>1.0300158620491598E-2</v>
          </cell>
        </row>
        <row r="963">
          <cell r="A963">
            <v>963</v>
          </cell>
          <cell r="B963" t="str">
            <v>Oranges</v>
          </cell>
          <cell r="C963" t="str">
            <v>Fruit</v>
          </cell>
          <cell r="D963" t="str">
            <v>Quetta</v>
          </cell>
          <cell r="E963">
            <v>164.08</v>
          </cell>
          <cell r="F963" t="str">
            <v>June</v>
          </cell>
          <cell r="G963" t="str">
            <v>Online Retailer</v>
          </cell>
          <cell r="H963" t="str">
            <v>Low Averg</v>
          </cell>
          <cell r="I963">
            <v>151.26457142857143</v>
          </cell>
          <cell r="L963">
            <v>5742.8</v>
          </cell>
          <cell r="M963">
            <v>337.928181556472</v>
          </cell>
          <cell r="N963">
            <v>3.7923527160125196E-2</v>
          </cell>
        </row>
        <row r="964">
          <cell r="A964">
            <v>964</v>
          </cell>
          <cell r="B964" t="str">
            <v>Yogurt</v>
          </cell>
          <cell r="C964" t="str">
            <v>Dairy</v>
          </cell>
          <cell r="D964" t="str">
            <v>Karachi</v>
          </cell>
          <cell r="E964">
            <v>226.72</v>
          </cell>
          <cell r="F964" t="str">
            <v>July</v>
          </cell>
          <cell r="G964" t="str">
            <v>Wholesale Market</v>
          </cell>
          <cell r="H964" t="str">
            <v>Low Averg</v>
          </cell>
          <cell r="I964">
            <v>226.49633333333335</v>
          </cell>
          <cell r="L964">
            <v>6801.6</v>
          </cell>
          <cell r="M964">
            <v>338.69474435468601</v>
          </cell>
          <cell r="N964">
            <v>6.6037832117175747E-4</v>
          </cell>
        </row>
        <row r="965">
          <cell r="A965">
            <v>965</v>
          </cell>
          <cell r="B965" t="str">
            <v>Mango</v>
          </cell>
          <cell r="C965" t="str">
            <v>Fruit</v>
          </cell>
          <cell r="D965" t="str">
            <v>Karachi</v>
          </cell>
          <cell r="E965">
            <v>232.72</v>
          </cell>
          <cell r="F965" t="str">
            <v>September</v>
          </cell>
          <cell r="G965" t="str">
            <v>Online Retailer</v>
          </cell>
          <cell r="H965" t="str">
            <v>Low Averg</v>
          </cell>
          <cell r="I965">
            <v>257.40029411764709</v>
          </cell>
          <cell r="L965">
            <v>7912.48</v>
          </cell>
          <cell r="M965">
            <v>339.705984891752</v>
          </cell>
          <cell r="N965">
            <v>-7.2651926122265759E-2</v>
          </cell>
        </row>
        <row r="966">
          <cell r="A966">
            <v>966</v>
          </cell>
          <cell r="B966" t="str">
            <v>Lentils (Moong)</v>
          </cell>
          <cell r="C966" t="str">
            <v>Pulses</v>
          </cell>
          <cell r="D966" t="str">
            <v>Islamabad</v>
          </cell>
          <cell r="E966">
            <v>273.85000000000002</v>
          </cell>
          <cell r="F966" t="str">
            <v>October</v>
          </cell>
          <cell r="G966" t="str">
            <v>Municipal Report</v>
          </cell>
          <cell r="H966" t="str">
            <v>Low Averg</v>
          </cell>
          <cell r="I966">
            <v>304.90820512820511</v>
          </cell>
          <cell r="L966">
            <v>10680.150000000001</v>
          </cell>
          <cell r="M966">
            <v>340.74461932499003</v>
          </cell>
          <cell r="N966">
            <v>-9.1148042747471486E-2</v>
          </cell>
        </row>
        <row r="967">
          <cell r="A967">
            <v>967</v>
          </cell>
          <cell r="B967" t="str">
            <v>Salt</v>
          </cell>
          <cell r="C967" t="str">
            <v>Condiment</v>
          </cell>
          <cell r="D967" t="str">
            <v>Islamabad</v>
          </cell>
          <cell r="E967">
            <v>36</v>
          </cell>
          <cell r="F967" t="str">
            <v>July</v>
          </cell>
          <cell r="G967" t="str">
            <v>Retailer Listing</v>
          </cell>
          <cell r="H967" t="str">
            <v>Low Averg</v>
          </cell>
          <cell r="I967">
            <v>40.881379310344826</v>
          </cell>
          <cell r="L967">
            <v>1044</v>
          </cell>
          <cell r="M967">
            <v>341.90205315531398</v>
          </cell>
          <cell r="N967">
            <v>-1.4277127806914305E-2</v>
          </cell>
        </row>
        <row r="968">
          <cell r="A968">
            <v>968</v>
          </cell>
          <cell r="B968" t="str">
            <v>Fish (Rohu)</v>
          </cell>
          <cell r="C968" t="str">
            <v>Meat</v>
          </cell>
          <cell r="D968" t="str">
            <v>Hyderabad</v>
          </cell>
          <cell r="E968">
            <v>795.68</v>
          </cell>
          <cell r="F968" t="str">
            <v>July</v>
          </cell>
          <cell r="G968" t="str">
            <v>Municipal Report</v>
          </cell>
          <cell r="H968" t="str">
            <v>Above Averg</v>
          </cell>
          <cell r="I968">
            <v>720.27689655172423</v>
          </cell>
          <cell r="L968">
            <v>23074.719999999998</v>
          </cell>
          <cell r="M968">
            <v>341.91155099874697</v>
          </cell>
          <cell r="N968">
            <v>0.22053394577638019</v>
          </cell>
        </row>
        <row r="969">
          <cell r="A969">
            <v>969</v>
          </cell>
          <cell r="B969" t="str">
            <v>Tea (Loose)</v>
          </cell>
          <cell r="C969" t="str">
            <v>Beverage</v>
          </cell>
          <cell r="D969" t="str">
            <v>Islamabad</v>
          </cell>
          <cell r="E969">
            <v>822.7</v>
          </cell>
          <cell r="F969" t="str">
            <v>September</v>
          </cell>
          <cell r="G969" t="str">
            <v>Online Retailer</v>
          </cell>
          <cell r="H969" t="str">
            <v>Above Averg</v>
          </cell>
          <cell r="I969">
            <v>911.5772916666665</v>
          </cell>
          <cell r="L969">
            <v>39489.600000000006</v>
          </cell>
          <cell r="M969">
            <v>341.25790625304501</v>
          </cell>
          <cell r="N969">
            <v>-0.26044024193468313</v>
          </cell>
        </row>
        <row r="970">
          <cell r="A970">
            <v>970</v>
          </cell>
          <cell r="B970" t="str">
            <v>Beef (Local)</v>
          </cell>
          <cell r="C970" t="str">
            <v>Meat</v>
          </cell>
          <cell r="D970" t="str">
            <v>Quetta</v>
          </cell>
          <cell r="E970">
            <v>886.32</v>
          </cell>
          <cell r="F970" t="str">
            <v>August</v>
          </cell>
          <cell r="G970" t="str">
            <v>Retailer Listing</v>
          </cell>
          <cell r="H970" t="str">
            <v>Above Averg</v>
          </cell>
          <cell r="I970">
            <v>920.12567567567555</v>
          </cell>
          <cell r="L970">
            <v>32793.840000000004</v>
          </cell>
          <cell r="M970">
            <v>340.29793646271997</v>
          </cell>
          <cell r="N970">
            <v>-9.934140661290479E-2</v>
          </cell>
        </row>
        <row r="971">
          <cell r="A971">
            <v>971</v>
          </cell>
          <cell r="B971" t="str">
            <v>Lentils (Moong)</v>
          </cell>
          <cell r="C971" t="str">
            <v>Pulses</v>
          </cell>
          <cell r="D971" t="str">
            <v>Quetta</v>
          </cell>
          <cell r="E971">
            <v>289.26</v>
          </cell>
          <cell r="F971" t="str">
            <v>June</v>
          </cell>
          <cell r="G971" t="str">
            <v>Local Market Survey</v>
          </cell>
          <cell r="H971" t="str">
            <v>Low Averg</v>
          </cell>
          <cell r="I971">
            <v>304.90820512820511</v>
          </cell>
          <cell r="L971">
            <v>11281.14</v>
          </cell>
          <cell r="M971">
            <v>338.58250478543101</v>
          </cell>
          <cell r="N971">
            <v>-4.6216815420282317E-2</v>
          </cell>
        </row>
        <row r="972">
          <cell r="A972">
            <v>972</v>
          </cell>
          <cell r="B972" t="str">
            <v>Banana</v>
          </cell>
          <cell r="C972" t="str">
            <v>Fruit</v>
          </cell>
          <cell r="D972" t="str">
            <v>Lahore</v>
          </cell>
          <cell r="E972">
            <v>108.22</v>
          </cell>
          <cell r="F972" t="str">
            <v>September</v>
          </cell>
          <cell r="G972" t="str">
            <v>Retailer Listing</v>
          </cell>
          <cell r="H972" t="str">
            <v>Low Averg</v>
          </cell>
          <cell r="I972">
            <v>121.60903225806452</v>
          </cell>
          <cell r="L972">
            <v>3354.82</v>
          </cell>
          <cell r="M972">
            <v>339.82206427593798</v>
          </cell>
          <cell r="N972">
            <v>-3.9400126317850059E-2</v>
          </cell>
        </row>
        <row r="973">
          <cell r="A973">
            <v>973</v>
          </cell>
          <cell r="B973" t="str">
            <v>Flour (Atta)</v>
          </cell>
          <cell r="C973" t="str">
            <v>Grain</v>
          </cell>
          <cell r="D973" t="str">
            <v>Peshawar</v>
          </cell>
          <cell r="E973">
            <v>109.44</v>
          </cell>
          <cell r="F973" t="str">
            <v>September</v>
          </cell>
          <cell r="G973" t="str">
            <v>Wholesale Market</v>
          </cell>
          <cell r="H973" t="str">
            <v>Low Averg</v>
          </cell>
          <cell r="I973">
            <v>113.26108695652174</v>
          </cell>
          <cell r="L973">
            <v>5034.24</v>
          </cell>
          <cell r="M973">
            <v>340.36705027467298</v>
          </cell>
          <cell r="N973">
            <v>-1.1226371511102964E-2</v>
          </cell>
        </row>
        <row r="974">
          <cell r="A974">
            <v>974</v>
          </cell>
          <cell r="B974" t="str">
            <v>Potato</v>
          </cell>
          <cell r="C974" t="str">
            <v>Vegetable</v>
          </cell>
          <cell r="D974" t="str">
            <v>Karachi</v>
          </cell>
          <cell r="E974">
            <v>60.14</v>
          </cell>
          <cell r="F974" t="str">
            <v>July</v>
          </cell>
          <cell r="G974" t="str">
            <v>Local Market Survey</v>
          </cell>
          <cell r="H974" t="str">
            <v>Low Averg</v>
          </cell>
          <cell r="I974">
            <v>70.278611111111118</v>
          </cell>
          <cell r="L974">
            <v>2165.04</v>
          </cell>
          <cell r="M974">
            <v>340.91486959073097</v>
          </cell>
          <cell r="N974">
            <v>-2.9739421818950115E-2</v>
          </cell>
        </row>
        <row r="975">
          <cell r="A975">
            <v>975</v>
          </cell>
          <cell r="B975" t="str">
            <v>Eggplant</v>
          </cell>
          <cell r="C975" t="str">
            <v>Vegetable</v>
          </cell>
          <cell r="D975" t="str">
            <v>Faisalabad</v>
          </cell>
          <cell r="E975">
            <v>83.33</v>
          </cell>
          <cell r="F975" t="str">
            <v>October</v>
          </cell>
          <cell r="G975" t="str">
            <v>Retailer Listing</v>
          </cell>
          <cell r="H975" t="str">
            <v>Low Averg</v>
          </cell>
          <cell r="I975">
            <v>81.934666666666672</v>
          </cell>
          <cell r="L975">
            <v>2499.9</v>
          </cell>
          <cell r="M975">
            <v>341.12599093592002</v>
          </cell>
          <cell r="N975">
            <v>4.0903753170641209E-3</v>
          </cell>
        </row>
        <row r="976">
          <cell r="A976">
            <v>976</v>
          </cell>
          <cell r="B976" t="str">
            <v>Mango</v>
          </cell>
          <cell r="C976" t="str">
            <v>Fruit</v>
          </cell>
          <cell r="D976" t="str">
            <v>Islamabad</v>
          </cell>
          <cell r="E976">
            <v>232.62</v>
          </cell>
          <cell r="F976" t="str">
            <v>February</v>
          </cell>
          <cell r="G976" t="str">
            <v>Retailer Listing</v>
          </cell>
          <cell r="H976" t="str">
            <v>Low Averg</v>
          </cell>
          <cell r="I976">
            <v>257.40029411764709</v>
          </cell>
          <cell r="L976">
            <v>7909.08</v>
          </cell>
          <cell r="M976">
            <v>341.48796706176199</v>
          </cell>
          <cell r="N976">
            <v>-7.2565643618023271E-2</v>
          </cell>
        </row>
        <row r="977">
          <cell r="A977">
            <v>977</v>
          </cell>
          <cell r="B977" t="str">
            <v>Rice (Basmati)</v>
          </cell>
          <cell r="C977" t="str">
            <v>Grain</v>
          </cell>
          <cell r="D977" t="str">
            <v>Peshawar</v>
          </cell>
          <cell r="E977">
            <v>344.54</v>
          </cell>
          <cell r="F977" t="str">
            <v>May</v>
          </cell>
          <cell r="G977" t="str">
            <v>Retailer Listing</v>
          </cell>
          <cell r="H977" t="str">
            <v>Low Averg</v>
          </cell>
          <cell r="I977">
            <v>309.01727272727271</v>
          </cell>
          <cell r="L977">
            <v>7579.88</v>
          </cell>
          <cell r="M977">
            <v>342.61544682788502</v>
          </cell>
          <cell r="N977">
            <v>0.10368104416077997</v>
          </cell>
        </row>
        <row r="978">
          <cell r="A978">
            <v>978</v>
          </cell>
          <cell r="B978" t="str">
            <v>Maize</v>
          </cell>
          <cell r="C978" t="str">
            <v>Grain</v>
          </cell>
          <cell r="D978" t="str">
            <v>Islamabad</v>
          </cell>
          <cell r="E978">
            <v>97.04</v>
          </cell>
          <cell r="F978" t="str">
            <v>January</v>
          </cell>
          <cell r="G978" t="str">
            <v>Wholesale Market</v>
          </cell>
          <cell r="H978" t="str">
            <v>Low Averg</v>
          </cell>
          <cell r="I978">
            <v>102.25285714285715</v>
          </cell>
          <cell r="L978">
            <v>2717.1200000000003</v>
          </cell>
          <cell r="M978">
            <v>343.99202643640302</v>
          </cell>
          <cell r="N978">
            <v>-1.5154005739202491E-2</v>
          </cell>
        </row>
        <row r="979">
          <cell r="A979">
            <v>979</v>
          </cell>
          <cell r="B979" t="str">
            <v>Spices (Mixed)</v>
          </cell>
          <cell r="C979" t="str">
            <v>Condiment</v>
          </cell>
          <cell r="D979" t="str">
            <v>Karachi</v>
          </cell>
          <cell r="E979">
            <v>835.89</v>
          </cell>
          <cell r="F979" t="str">
            <v>June</v>
          </cell>
          <cell r="G979" t="str">
            <v>Municipal Report</v>
          </cell>
          <cell r="H979" t="str">
            <v>Above Averg</v>
          </cell>
          <cell r="I979">
            <v>810.77454545454566</v>
          </cell>
          <cell r="L979">
            <v>27584.37</v>
          </cell>
          <cell r="M979">
            <v>344.451485979457</v>
          </cell>
          <cell r="N979">
            <v>7.2914345177051157E-2</v>
          </cell>
        </row>
        <row r="980">
          <cell r="A980">
            <v>980</v>
          </cell>
          <cell r="B980" t="str">
            <v>Chicken Breast</v>
          </cell>
          <cell r="C980" t="str">
            <v>Meat</v>
          </cell>
          <cell r="D980" t="str">
            <v>Hyderabad</v>
          </cell>
          <cell r="E980">
            <v>737.41</v>
          </cell>
          <cell r="F980" t="str">
            <v>June</v>
          </cell>
          <cell r="G980" t="str">
            <v>Municipal Report</v>
          </cell>
          <cell r="H980" t="str">
            <v>Above Averg</v>
          </cell>
          <cell r="I980">
            <v>673.04079999999988</v>
          </cell>
          <cell r="L980">
            <v>18435.25</v>
          </cell>
          <cell r="M980">
            <v>343.36565044030903</v>
          </cell>
          <cell r="N980">
            <v>0.18746546114166446</v>
          </cell>
        </row>
        <row r="981">
          <cell r="A981">
            <v>981</v>
          </cell>
          <cell r="B981" t="str">
            <v>Flour (Atta)</v>
          </cell>
          <cell r="C981" t="str">
            <v>Grain</v>
          </cell>
          <cell r="D981" t="str">
            <v>Peshawar</v>
          </cell>
          <cell r="E981">
            <v>110.52</v>
          </cell>
          <cell r="F981" t="str">
            <v>May</v>
          </cell>
          <cell r="G981" t="str">
            <v>Wholesale Market</v>
          </cell>
          <cell r="H981" t="str">
            <v>Low Averg</v>
          </cell>
          <cell r="I981">
            <v>113.26108695652174</v>
          </cell>
          <cell r="L981">
            <v>5083.92</v>
          </cell>
          <cell r="M981">
            <v>343.20558658197098</v>
          </cell>
          <cell r="N981">
            <v>-7.9867200992285187E-3</v>
          </cell>
        </row>
        <row r="982">
          <cell r="A982">
            <v>982</v>
          </cell>
          <cell r="B982" t="str">
            <v>Lentils (Moong)</v>
          </cell>
          <cell r="C982" t="str">
            <v>Pulses</v>
          </cell>
          <cell r="D982" t="str">
            <v>Islamabad</v>
          </cell>
          <cell r="E982">
            <v>297.49</v>
          </cell>
          <cell r="F982" t="str">
            <v>December</v>
          </cell>
          <cell r="G982" t="str">
            <v>Local Market Survey</v>
          </cell>
          <cell r="H982" t="str">
            <v>Low Averg</v>
          </cell>
          <cell r="I982">
            <v>304.90820512820511</v>
          </cell>
          <cell r="L982">
            <v>11602.11</v>
          </cell>
          <cell r="M982">
            <v>343.79108230144698</v>
          </cell>
          <cell r="N982">
            <v>-2.1577654308381926E-2</v>
          </cell>
        </row>
        <row r="983">
          <cell r="A983">
            <v>983</v>
          </cell>
          <cell r="B983" t="str">
            <v>Onion</v>
          </cell>
          <cell r="C983" t="str">
            <v>Vegetable</v>
          </cell>
          <cell r="D983" t="str">
            <v>Faisalabad</v>
          </cell>
          <cell r="E983">
            <v>81.86</v>
          </cell>
          <cell r="F983" t="str">
            <v>August</v>
          </cell>
          <cell r="G983" t="str">
            <v>Local Market Survey</v>
          </cell>
          <cell r="H983" t="str">
            <v>Low Averg</v>
          </cell>
          <cell r="I983">
            <v>90.269599999999997</v>
          </cell>
          <cell r="L983">
            <v>2046.5</v>
          </cell>
          <cell r="M983">
            <v>345.16835624530199</v>
          </cell>
          <cell r="N983">
            <v>-2.436376292276201E-2</v>
          </cell>
        </row>
        <row r="984">
          <cell r="A984">
            <v>984</v>
          </cell>
          <cell r="B984" t="str">
            <v>Apple</v>
          </cell>
          <cell r="C984" t="str">
            <v>Fruit</v>
          </cell>
          <cell r="D984" t="str">
            <v>Karachi</v>
          </cell>
          <cell r="E984">
            <v>174.91</v>
          </cell>
          <cell r="F984" t="str">
            <v>November</v>
          </cell>
          <cell r="G984" t="str">
            <v>Retailer Listing</v>
          </cell>
          <cell r="H984" t="str">
            <v>Low Averg</v>
          </cell>
          <cell r="I984">
            <v>206.14838709677423</v>
          </cell>
          <cell r="L984">
            <v>5422.21</v>
          </cell>
          <cell r="M984">
            <v>345.55772629778198</v>
          </cell>
          <cell r="N984">
            <v>-9.0399909246580604E-2</v>
          </cell>
        </row>
        <row r="985">
          <cell r="A985">
            <v>985</v>
          </cell>
          <cell r="B985" t="str">
            <v>Lentils (Moong)</v>
          </cell>
          <cell r="C985" t="str">
            <v>Pulses</v>
          </cell>
          <cell r="D985" t="str">
            <v>Rawalpindi</v>
          </cell>
          <cell r="E985">
            <v>320.5</v>
          </cell>
          <cell r="F985" t="str">
            <v>November</v>
          </cell>
          <cell r="G985" t="str">
            <v>Wholesale Market</v>
          </cell>
          <cell r="H985" t="str">
            <v>Low Averg</v>
          </cell>
          <cell r="I985">
            <v>304.90820512820511</v>
          </cell>
          <cell r="L985">
            <v>12499.5</v>
          </cell>
          <cell r="M985">
            <v>346.52077653330599</v>
          </cell>
          <cell r="N985">
            <v>4.4995267030680561E-2</v>
          </cell>
        </row>
        <row r="986">
          <cell r="A986">
            <v>986</v>
          </cell>
          <cell r="B986" t="str">
            <v>Ghee</v>
          </cell>
          <cell r="C986" t="str">
            <v>Oil</v>
          </cell>
          <cell r="D986" t="str">
            <v>Quetta</v>
          </cell>
          <cell r="E986">
            <v>990.48</v>
          </cell>
          <cell r="F986" t="str">
            <v>April</v>
          </cell>
          <cell r="G986" t="str">
            <v>Wholesale Market</v>
          </cell>
          <cell r="H986" t="str">
            <v>Above Averg</v>
          </cell>
          <cell r="I986">
            <v>1024.1451428571424</v>
          </cell>
          <cell r="L986">
            <v>34666.800000000003</v>
          </cell>
          <cell r="M986">
            <v>347.97806936416401</v>
          </cell>
          <cell r="N986">
            <v>-9.6745013036759434E-2</v>
          </cell>
        </row>
        <row r="987">
          <cell r="A987">
            <v>987</v>
          </cell>
          <cell r="B987" t="str">
            <v>Wheat</v>
          </cell>
          <cell r="C987" t="str">
            <v>Grain</v>
          </cell>
          <cell r="D987" t="str">
            <v>Quetta</v>
          </cell>
          <cell r="E987">
            <v>130.44</v>
          </cell>
          <cell r="F987" t="str">
            <v>March</v>
          </cell>
          <cell r="G987" t="str">
            <v>Municipal Report</v>
          </cell>
          <cell r="H987" t="str">
            <v>Low Averg</v>
          </cell>
          <cell r="I987">
            <v>120.53625</v>
          </cell>
          <cell r="L987">
            <v>3130.56</v>
          </cell>
          <cell r="M987">
            <v>344.77421955177601</v>
          </cell>
          <cell r="N987">
            <v>2.872532062540923E-2</v>
          </cell>
        </row>
        <row r="988">
          <cell r="A988">
            <v>988</v>
          </cell>
          <cell r="B988" t="str">
            <v>Mango</v>
          </cell>
          <cell r="C988" t="str">
            <v>Fruit</v>
          </cell>
          <cell r="D988" t="str">
            <v>Lahore</v>
          </cell>
          <cell r="E988">
            <v>243.66</v>
          </cell>
          <cell r="F988" t="str">
            <v>December</v>
          </cell>
          <cell r="G988" t="str">
            <v>Retailer Listing</v>
          </cell>
          <cell r="H988" t="str">
            <v>Low Averg</v>
          </cell>
          <cell r="I988">
            <v>257.40029411764709</v>
          </cell>
          <cell r="L988">
            <v>8284.44</v>
          </cell>
          <cell r="M988">
            <v>345.51714502760501</v>
          </cell>
          <cell r="N988">
            <v>-3.976732939417324E-2</v>
          </cell>
        </row>
        <row r="989">
          <cell r="A989">
            <v>989</v>
          </cell>
          <cell r="B989" t="str">
            <v>Cooking Oil (Sunflower)</v>
          </cell>
          <cell r="C989" t="str">
            <v>Oil</v>
          </cell>
          <cell r="D989" t="str">
            <v>Faisalabad</v>
          </cell>
          <cell r="E989">
            <v>380.05</v>
          </cell>
          <cell r="F989" t="str">
            <v>April</v>
          </cell>
          <cell r="G989" t="str">
            <v>Wholesale Market</v>
          </cell>
          <cell r="H989" t="str">
            <v>Above Averg</v>
          </cell>
          <cell r="I989">
            <v>368.73933333333326</v>
          </cell>
          <cell r="L989">
            <v>11401.5</v>
          </cell>
          <cell r="M989">
            <v>346.82074435761001</v>
          </cell>
          <cell r="N989">
            <v>3.2612428324080345E-2</v>
          </cell>
        </row>
        <row r="990">
          <cell r="A990">
            <v>990</v>
          </cell>
          <cell r="B990" t="str">
            <v>Apple</v>
          </cell>
          <cell r="C990" t="str">
            <v>Fruit</v>
          </cell>
          <cell r="D990" t="str">
            <v>Hyderabad</v>
          </cell>
          <cell r="E990">
            <v>189.88</v>
          </cell>
          <cell r="F990" t="str">
            <v>July</v>
          </cell>
          <cell r="G990" t="str">
            <v>Municipal Report</v>
          </cell>
          <cell r="H990" t="str">
            <v>Low Averg</v>
          </cell>
          <cell r="I990">
            <v>206.14838709677423</v>
          </cell>
          <cell r="L990">
            <v>5886.28</v>
          </cell>
          <cell r="M990">
            <v>348.37949359649502</v>
          </cell>
          <cell r="N990">
            <v>-4.6697315415518782E-2</v>
          </cell>
        </row>
        <row r="991">
          <cell r="A991">
            <v>991</v>
          </cell>
          <cell r="B991" t="str">
            <v>Guava</v>
          </cell>
          <cell r="C991" t="str">
            <v>Fruit</v>
          </cell>
          <cell r="D991" t="str">
            <v>Peshawar</v>
          </cell>
          <cell r="E991">
            <v>141.13999999999999</v>
          </cell>
          <cell r="F991" t="str">
            <v>July</v>
          </cell>
          <cell r="G991" t="str">
            <v>Online Retailer</v>
          </cell>
          <cell r="H991" t="str">
            <v>Low Averg</v>
          </cell>
          <cell r="I991">
            <v>132.90272727272728</v>
          </cell>
          <cell r="L991">
            <v>3105.08</v>
          </cell>
          <cell r="M991">
            <v>349.48779325931298</v>
          </cell>
          <cell r="N991">
            <v>2.3569557753225497E-2</v>
          </cell>
        </row>
        <row r="992">
          <cell r="A992">
            <v>992</v>
          </cell>
          <cell r="B992" t="str">
            <v>Maize</v>
          </cell>
          <cell r="C992" t="str">
            <v>Grain</v>
          </cell>
          <cell r="D992" t="str">
            <v>Quetta</v>
          </cell>
          <cell r="E992">
            <v>100.18</v>
          </cell>
          <cell r="F992" t="str">
            <v>August</v>
          </cell>
          <cell r="G992" t="str">
            <v>Local Market Survey</v>
          </cell>
          <cell r="H992" t="str">
            <v>Low Averg</v>
          </cell>
          <cell r="I992">
            <v>102.25285714285715</v>
          </cell>
          <cell r="L992">
            <v>2805.04</v>
          </cell>
          <cell r="M992">
            <v>350.32645383564198</v>
          </cell>
          <cell r="N992">
            <v>-5.9169301095076321E-3</v>
          </cell>
        </row>
        <row r="993">
          <cell r="A993">
            <v>993</v>
          </cell>
          <cell r="B993" t="str">
            <v>Maize</v>
          </cell>
          <cell r="C993" t="str">
            <v>Grain</v>
          </cell>
          <cell r="D993" t="str">
            <v>Karachi</v>
          </cell>
          <cell r="E993">
            <v>90.5</v>
          </cell>
          <cell r="F993" t="str">
            <v>July</v>
          </cell>
          <cell r="G993" t="str">
            <v>Local Market Survey</v>
          </cell>
          <cell r="H993" t="str">
            <v>Low Averg</v>
          </cell>
          <cell r="I993">
            <v>102.25285714285715</v>
          </cell>
          <cell r="L993">
            <v>2534</v>
          </cell>
          <cell r="M993">
            <v>350.878017382775</v>
          </cell>
          <cell r="N993">
            <v>-3.3495564157944635E-2</v>
          </cell>
        </row>
        <row r="994">
          <cell r="A994">
            <v>994</v>
          </cell>
          <cell r="B994" t="str">
            <v>Chicken (Whole)</v>
          </cell>
          <cell r="C994" t="str">
            <v>Meat</v>
          </cell>
          <cell r="D994" t="str">
            <v>Lahore</v>
          </cell>
          <cell r="E994">
            <v>513.38</v>
          </cell>
          <cell r="F994" t="str">
            <v>April</v>
          </cell>
          <cell r="G994" t="str">
            <v>Online Retailer</v>
          </cell>
          <cell r="H994" t="str">
            <v>Above Averg</v>
          </cell>
          <cell r="I994">
            <v>533.4588235294118</v>
          </cell>
          <cell r="L994">
            <v>17454.919999999998</v>
          </cell>
          <cell r="M994">
            <v>351.34353480437301</v>
          </cell>
          <cell r="N994">
            <v>-5.7148692206878474E-2</v>
          </cell>
        </row>
        <row r="995">
          <cell r="A995">
            <v>995</v>
          </cell>
          <cell r="B995" t="str">
            <v>Lentils (Moong)</v>
          </cell>
          <cell r="C995" t="str">
            <v>Pulses</v>
          </cell>
          <cell r="D995" t="str">
            <v>Karachi</v>
          </cell>
          <cell r="E995">
            <v>301.52</v>
          </cell>
          <cell r="F995" t="str">
            <v>January</v>
          </cell>
          <cell r="G995" t="str">
            <v>Local Market Survey</v>
          </cell>
          <cell r="H995" t="str">
            <v>Low Averg</v>
          </cell>
          <cell r="I995">
            <v>304.90820512820511</v>
          </cell>
          <cell r="L995">
            <v>11759.279999999999</v>
          </cell>
          <cell r="M995">
            <v>352.78736859890199</v>
          </cell>
          <cell r="N995">
            <v>-9.6040998907115475E-3</v>
          </cell>
        </row>
        <row r="996">
          <cell r="A996">
            <v>996</v>
          </cell>
          <cell r="B996" t="str">
            <v>Carrot</v>
          </cell>
          <cell r="C996" t="str">
            <v>Vegetable</v>
          </cell>
          <cell r="D996" t="str">
            <v>Lahore</v>
          </cell>
          <cell r="E996">
            <v>121.06</v>
          </cell>
          <cell r="F996" t="str">
            <v>August</v>
          </cell>
          <cell r="G996" t="str">
            <v>Retailer Listing</v>
          </cell>
          <cell r="H996" t="str">
            <v>Low Averg</v>
          </cell>
          <cell r="I996">
            <v>141.74161290322584</v>
          </cell>
          <cell r="L996">
            <v>3752.86</v>
          </cell>
          <cell r="M996">
            <v>354.36286297528102</v>
          </cell>
          <cell r="N996">
            <v>-5.8362811299073711E-2</v>
          </cell>
        </row>
        <row r="997">
          <cell r="A997">
            <v>997</v>
          </cell>
          <cell r="B997" t="str">
            <v>Guava</v>
          </cell>
          <cell r="C997" t="str">
            <v>Fruit</v>
          </cell>
          <cell r="D997" t="str">
            <v>Peshawar</v>
          </cell>
          <cell r="E997">
            <v>133.82</v>
          </cell>
          <cell r="F997" t="str">
            <v>April</v>
          </cell>
          <cell r="G997" t="str">
            <v>Municipal Report</v>
          </cell>
          <cell r="H997" t="str">
            <v>Low Averg</v>
          </cell>
          <cell r="I997">
            <v>132.90272727272728</v>
          </cell>
          <cell r="L997">
            <v>2944.04</v>
          </cell>
          <cell r="M997">
            <v>355.08691757656902</v>
          </cell>
          <cell r="N997">
            <v>2.5832343628230726E-3</v>
          </cell>
        </row>
        <row r="998">
          <cell r="A998">
            <v>998</v>
          </cell>
          <cell r="B998" t="str">
            <v>Milk</v>
          </cell>
          <cell r="C998" t="str">
            <v>Dairy</v>
          </cell>
          <cell r="D998" t="str">
            <v>Faisalabad</v>
          </cell>
          <cell r="E998">
            <v>189.52</v>
          </cell>
          <cell r="F998" t="str">
            <v>July</v>
          </cell>
          <cell r="G998" t="str">
            <v>Municipal Report</v>
          </cell>
          <cell r="H998" t="str">
            <v>Low Averg</v>
          </cell>
          <cell r="I998">
            <v>206.78702702702708</v>
          </cell>
          <cell r="L998">
            <v>7012.2400000000007</v>
          </cell>
          <cell r="M998">
            <v>355.89720179358198</v>
          </cell>
          <cell r="N998">
            <v>-4.8516894597676073E-2</v>
          </cell>
        </row>
        <row r="999">
          <cell r="A999">
            <v>999</v>
          </cell>
          <cell r="B999" t="str">
            <v>Spices (Mixed)</v>
          </cell>
          <cell r="C999" t="str">
            <v>Condiment</v>
          </cell>
          <cell r="D999" t="str">
            <v>Karachi</v>
          </cell>
          <cell r="E999">
            <v>875.31</v>
          </cell>
          <cell r="F999" t="str">
            <v>December</v>
          </cell>
          <cell r="G999" t="str">
            <v>Retailer Listing</v>
          </cell>
          <cell r="H999" t="str">
            <v>Above Averg</v>
          </cell>
          <cell r="I999">
            <v>810.77454545454566</v>
          </cell>
          <cell r="L999">
            <v>28885.23</v>
          </cell>
          <cell r="M999">
            <v>357.06171393955202</v>
          </cell>
          <cell r="N999">
            <v>0.18074033710704607</v>
          </cell>
        </row>
        <row r="1000">
          <cell r="A1000">
            <v>1000</v>
          </cell>
          <cell r="B1000" t="str">
            <v>Sugar</v>
          </cell>
          <cell r="C1000" t="str">
            <v>Grain</v>
          </cell>
          <cell r="D1000" t="str">
            <v>Multan</v>
          </cell>
          <cell r="E1000">
            <v>119.09</v>
          </cell>
          <cell r="F1000" t="str">
            <v>January</v>
          </cell>
          <cell r="G1000" t="str">
            <v>Wholesale Market</v>
          </cell>
          <cell r="H1000" t="str">
            <v>Low Averg</v>
          </cell>
          <cell r="I1000">
            <v>122.0377142857143</v>
          </cell>
          <cell r="L1000">
            <v>4168.1500000000005</v>
          </cell>
          <cell r="M1000">
            <v>355.60181102599802</v>
          </cell>
          <cell r="N1000">
            <v>-8.2893680355828978E-3</v>
          </cell>
        </row>
        <row r="1001">
          <cell r="A1001">
            <v>1001</v>
          </cell>
          <cell r="B1001" t="str">
            <v>Spinach</v>
          </cell>
          <cell r="C1001" t="str">
            <v>Vegetable</v>
          </cell>
          <cell r="D1001" t="str">
            <v>Hyderabad</v>
          </cell>
          <cell r="E1001">
            <v>62.79</v>
          </cell>
          <cell r="F1001" t="str">
            <v>October</v>
          </cell>
          <cell r="G1001" t="str">
            <v>Wholesale Market</v>
          </cell>
          <cell r="H1001" t="str">
            <v>Low Averg</v>
          </cell>
          <cell r="I1001">
            <v>62.182121212121217</v>
          </cell>
          <cell r="L1001">
            <v>2072.0700000000002</v>
          </cell>
          <cell r="M1001">
            <v>356.33158699025</v>
          </cell>
          <cell r="N1001">
            <v>1.7059357353447731E-3</v>
          </cell>
        </row>
        <row r="1002">
          <cell r="A1002">
            <v>1002</v>
          </cell>
          <cell r="B1002" t="str">
            <v>Tea (Loose)</v>
          </cell>
          <cell r="C1002" t="str">
            <v>Beverage</v>
          </cell>
          <cell r="D1002" t="str">
            <v>Karachi</v>
          </cell>
          <cell r="E1002">
            <v>826.97</v>
          </cell>
          <cell r="F1002" t="str">
            <v>February</v>
          </cell>
          <cell r="G1002" t="str">
            <v>Retailer Listing</v>
          </cell>
          <cell r="H1002" t="str">
            <v>Above Averg</v>
          </cell>
          <cell r="I1002">
            <v>911.5772916666665</v>
          </cell>
          <cell r="L1002">
            <v>39694.559999999998</v>
          </cell>
          <cell r="M1002">
            <v>356.56664240327802</v>
          </cell>
          <cell r="N1002">
            <v>-0.237283249763379</v>
          </cell>
        </row>
        <row r="1003">
          <cell r="A1003">
            <v>1003</v>
          </cell>
          <cell r="B1003" t="str">
            <v>Flour (Atta)</v>
          </cell>
          <cell r="C1003" t="str">
            <v>Grain</v>
          </cell>
          <cell r="D1003" t="str">
            <v>Rawalpindi</v>
          </cell>
          <cell r="E1003">
            <v>107.21</v>
          </cell>
          <cell r="F1003" t="str">
            <v>November</v>
          </cell>
          <cell r="G1003" t="str">
            <v>Retailer Listing</v>
          </cell>
          <cell r="H1003" t="str">
            <v>Low Averg</v>
          </cell>
          <cell r="I1003">
            <v>113.26108695652174</v>
          </cell>
          <cell r="L1003">
            <v>4931.66</v>
          </cell>
          <cell r="M1003">
            <v>355.70887562855</v>
          </cell>
          <cell r="N1003">
            <v>-1.7011346556448054E-2</v>
          </cell>
        </row>
        <row r="1004">
          <cell r="A1004">
            <v>1004</v>
          </cell>
          <cell r="B1004" t="str">
            <v>Potato</v>
          </cell>
          <cell r="C1004" t="str">
            <v>Vegetable</v>
          </cell>
          <cell r="D1004" t="str">
            <v>Karachi</v>
          </cell>
          <cell r="E1004">
            <v>70.260000000000005</v>
          </cell>
          <cell r="F1004" t="str">
            <v>January</v>
          </cell>
          <cell r="G1004" t="str">
            <v>Online Retailer</v>
          </cell>
          <cell r="H1004" t="str">
            <v>Low Averg</v>
          </cell>
          <cell r="I1004">
            <v>70.278611111111118</v>
          </cell>
          <cell r="L1004">
            <v>2529.36</v>
          </cell>
          <cell r="M1004">
            <v>356.35170693633597</v>
          </cell>
          <cell r="N1004">
            <v>-5.2226805004299031E-5</v>
          </cell>
        </row>
        <row r="1005">
          <cell r="A1005">
            <v>1005</v>
          </cell>
          <cell r="B1005" t="str">
            <v>Chicken (Whole)</v>
          </cell>
          <cell r="C1005" t="str">
            <v>Meat</v>
          </cell>
          <cell r="D1005" t="str">
            <v>Lahore</v>
          </cell>
          <cell r="E1005">
            <v>530.88</v>
          </cell>
          <cell r="F1005" t="str">
            <v>August</v>
          </cell>
          <cell r="G1005" t="str">
            <v>Wholesale Market</v>
          </cell>
          <cell r="H1005" t="str">
            <v>Above Averg</v>
          </cell>
          <cell r="I1005">
            <v>533.4588235294118</v>
          </cell>
          <cell r="L1005">
            <v>18049.919999999998</v>
          </cell>
          <cell r="M1005">
            <v>356.64798634857698</v>
          </cell>
          <cell r="N1005">
            <v>-7.2307250513713606E-3</v>
          </cell>
        </row>
        <row r="1006">
          <cell r="A1006">
            <v>1006</v>
          </cell>
          <cell r="B1006" t="str">
            <v>Onion</v>
          </cell>
          <cell r="C1006" t="str">
            <v>Vegetable</v>
          </cell>
          <cell r="D1006" t="str">
            <v>Multan</v>
          </cell>
          <cell r="E1006">
            <v>102.07</v>
          </cell>
          <cell r="F1006" t="str">
            <v>June</v>
          </cell>
          <cell r="G1006" t="str">
            <v>Municipal Report</v>
          </cell>
          <cell r="H1006" t="str">
            <v>Low Averg</v>
          </cell>
          <cell r="I1006">
            <v>90.269599999999997</v>
          </cell>
          <cell r="L1006">
            <v>2551.75</v>
          </cell>
          <cell r="M1006">
            <v>358.26052109328901</v>
          </cell>
          <cell r="N1006">
            <v>3.2938041746796987E-2</v>
          </cell>
        </row>
        <row r="1007">
          <cell r="A1007">
            <v>1007</v>
          </cell>
          <cell r="B1007" t="str">
            <v>Ghee</v>
          </cell>
          <cell r="C1007" t="str">
            <v>Oil</v>
          </cell>
          <cell r="D1007" t="str">
            <v>Karachi</v>
          </cell>
          <cell r="E1007">
            <v>853.77</v>
          </cell>
          <cell r="F1007" t="str">
            <v>January</v>
          </cell>
          <cell r="G1007" t="str">
            <v>Wholesale Market</v>
          </cell>
          <cell r="H1007" t="str">
            <v>Above Averg</v>
          </cell>
          <cell r="I1007">
            <v>1024.1451428571424</v>
          </cell>
          <cell r="L1007">
            <v>29881.95</v>
          </cell>
          <cell r="M1007">
            <v>358.85864566430303</v>
          </cell>
          <cell r="N1007">
            <v>-0.47476950859509498</v>
          </cell>
        </row>
        <row r="1008">
          <cell r="A1008">
            <v>1008</v>
          </cell>
          <cell r="B1008" t="str">
            <v>Sugar</v>
          </cell>
          <cell r="C1008" t="str">
            <v>Grain</v>
          </cell>
          <cell r="D1008" t="str">
            <v>Hyderabad</v>
          </cell>
          <cell r="E1008">
            <v>134.96</v>
          </cell>
          <cell r="F1008" t="str">
            <v>January</v>
          </cell>
          <cell r="G1008" t="str">
            <v>Local Market Survey</v>
          </cell>
          <cell r="H1008" t="str">
            <v>Low Averg</v>
          </cell>
          <cell r="I1008">
            <v>122.0377142857143</v>
          </cell>
          <cell r="L1008">
            <v>4723.6000000000004</v>
          </cell>
          <cell r="M1008">
            <v>357.67287105032301</v>
          </cell>
          <cell r="N1008">
            <v>3.612878347843048E-2</v>
          </cell>
        </row>
        <row r="1009">
          <cell r="A1009">
            <v>1009</v>
          </cell>
          <cell r="B1009" t="str">
            <v>Oranges</v>
          </cell>
          <cell r="C1009" t="str">
            <v>Fruit</v>
          </cell>
          <cell r="D1009" t="str">
            <v>Rawalpindi</v>
          </cell>
          <cell r="E1009">
            <v>154.25</v>
          </cell>
          <cell r="F1009" t="str">
            <v>April</v>
          </cell>
          <cell r="G1009" t="str">
            <v>Retailer Listing</v>
          </cell>
          <cell r="H1009" t="str">
            <v>Low Averg</v>
          </cell>
          <cell r="I1009">
            <v>151.26457142857143</v>
          </cell>
          <cell r="L1009">
            <v>5398.75</v>
          </cell>
          <cell r="M1009">
            <v>358.57304192819498</v>
          </cell>
          <cell r="N1009">
            <v>8.3258589529616941E-3</v>
          </cell>
        </row>
        <row r="1010">
          <cell r="A1010">
            <v>1010</v>
          </cell>
          <cell r="B1010" t="str">
            <v>Oranges</v>
          </cell>
          <cell r="C1010" t="str">
            <v>Fruit</v>
          </cell>
          <cell r="D1010" t="str">
            <v>Karachi</v>
          </cell>
          <cell r="E1010">
            <v>161.38</v>
          </cell>
          <cell r="F1010" t="str">
            <v>April</v>
          </cell>
          <cell r="G1010" t="str">
            <v>Local Market Survey</v>
          </cell>
          <cell r="H1010" t="str">
            <v>Low Averg</v>
          </cell>
          <cell r="I1010">
            <v>151.26457142857143</v>
          </cell>
          <cell r="L1010">
            <v>5648.3</v>
          </cell>
          <cell r="M1010">
            <v>359.619071253073</v>
          </cell>
          <cell r="N1010">
            <v>2.8128176117528773E-2</v>
          </cell>
        </row>
        <row r="1011">
          <cell r="A1011">
            <v>1011</v>
          </cell>
          <cell r="B1011" t="str">
            <v>Guava</v>
          </cell>
          <cell r="C1011" t="str">
            <v>Fruit</v>
          </cell>
          <cell r="D1011" t="str">
            <v>Faisalabad</v>
          </cell>
          <cell r="E1011">
            <v>133.97999999999999</v>
          </cell>
          <cell r="F1011" t="str">
            <v>October</v>
          </cell>
          <cell r="G1011" t="str">
            <v>Retailer Listing</v>
          </cell>
          <cell r="H1011" t="str">
            <v>Low Averg</v>
          </cell>
          <cell r="I1011">
            <v>132.90272727272728</v>
          </cell>
          <cell r="L1011">
            <v>2947.56</v>
          </cell>
          <cell r="M1011">
            <v>360.71881781179798</v>
          </cell>
          <cell r="N1011">
            <v>2.9864611272782888E-3</v>
          </cell>
        </row>
        <row r="1012">
          <cell r="A1012">
            <v>1012</v>
          </cell>
          <cell r="B1012" t="str">
            <v>Eggplant</v>
          </cell>
          <cell r="C1012" t="str">
            <v>Vegetable</v>
          </cell>
          <cell r="D1012" t="str">
            <v>Faisalabad</v>
          </cell>
          <cell r="E1012">
            <v>80.239999999999995</v>
          </cell>
          <cell r="F1012" t="str">
            <v>February</v>
          </cell>
          <cell r="G1012" t="str">
            <v>Wholesale Market</v>
          </cell>
          <cell r="H1012" t="str">
            <v>Low Averg</v>
          </cell>
          <cell r="I1012">
            <v>81.934666666666672</v>
          </cell>
          <cell r="L1012">
            <v>2407.1999999999998</v>
          </cell>
          <cell r="M1012">
            <v>361.59956318819002</v>
          </cell>
          <cell r="N1012">
            <v>-4.6865838324719128E-3</v>
          </cell>
        </row>
        <row r="1013">
          <cell r="A1013">
            <v>1013</v>
          </cell>
          <cell r="B1013" t="str">
            <v>Wheat</v>
          </cell>
          <cell r="C1013" t="str">
            <v>Grain</v>
          </cell>
          <cell r="D1013" t="str">
            <v>Lahore</v>
          </cell>
          <cell r="E1013">
            <v>131.66999999999999</v>
          </cell>
          <cell r="F1013" t="str">
            <v>October</v>
          </cell>
          <cell r="G1013" t="str">
            <v>Wholesale Market</v>
          </cell>
          <cell r="H1013" t="str">
            <v>Low Averg</v>
          </cell>
          <cell r="I1013">
            <v>120.53625</v>
          </cell>
          <cell r="L1013">
            <v>3160.08</v>
          </cell>
          <cell r="M1013">
            <v>361.96164430115999</v>
          </cell>
          <cell r="N1013">
            <v>3.0759474588795018E-2</v>
          </cell>
        </row>
        <row r="1014">
          <cell r="A1014">
            <v>1014</v>
          </cell>
          <cell r="B1014" t="str">
            <v>Potato</v>
          </cell>
          <cell r="C1014" t="str">
            <v>Vegetable</v>
          </cell>
          <cell r="D1014" t="str">
            <v>Hyderabad</v>
          </cell>
          <cell r="E1014">
            <v>62.15</v>
          </cell>
          <cell r="F1014" t="str">
            <v>August</v>
          </cell>
          <cell r="G1014" t="str">
            <v>Retailer Listing</v>
          </cell>
          <cell r="H1014" t="str">
            <v>Low Averg</v>
          </cell>
          <cell r="I1014">
            <v>70.278611111111118</v>
          </cell>
          <cell r="L1014">
            <v>2237.4</v>
          </cell>
          <cell r="M1014">
            <v>362.79466491027199</v>
          </cell>
          <cell r="N1014">
            <v>-2.2405542025050244E-2</v>
          </cell>
        </row>
        <row r="1015">
          <cell r="A1015">
            <v>1015</v>
          </cell>
          <cell r="B1015" t="str">
            <v>Cheese (Local)</v>
          </cell>
          <cell r="C1015" t="str">
            <v>Dairy</v>
          </cell>
          <cell r="D1015" t="str">
            <v>Quetta</v>
          </cell>
          <cell r="E1015">
            <v>921.48</v>
          </cell>
          <cell r="F1015" t="str">
            <v>February</v>
          </cell>
          <cell r="G1015" t="str">
            <v>Wholesale Market</v>
          </cell>
          <cell r="H1015" t="str">
            <v>Above Averg</v>
          </cell>
          <cell r="I1015">
            <v>905.6025925925926</v>
          </cell>
          <cell r="L1015">
            <v>24879.96</v>
          </cell>
          <cell r="M1015">
            <v>362.90379911423901</v>
          </cell>
          <cell r="N1015">
            <v>4.3751009072267512E-2</v>
          </cell>
        </row>
        <row r="1016">
          <cell r="A1016">
            <v>1016</v>
          </cell>
          <cell r="B1016" t="str">
            <v>Lentils (Masoor)</v>
          </cell>
          <cell r="C1016" t="str">
            <v>Pulses</v>
          </cell>
          <cell r="D1016" t="str">
            <v>Islamabad</v>
          </cell>
          <cell r="E1016">
            <v>208.44</v>
          </cell>
          <cell r="F1016" t="str">
            <v>August</v>
          </cell>
          <cell r="G1016" t="str">
            <v>Wholesale Market</v>
          </cell>
          <cell r="H1016" t="str">
            <v>Low Averg</v>
          </cell>
          <cell r="I1016">
            <v>249.29749999999999</v>
          </cell>
          <cell r="L1016">
            <v>6670.08</v>
          </cell>
          <cell r="M1016">
            <v>360.867188648357</v>
          </cell>
          <cell r="N1016">
            <v>-0.1132203239453092</v>
          </cell>
        </row>
        <row r="1017">
          <cell r="A1017">
            <v>1017</v>
          </cell>
          <cell r="B1017" t="str">
            <v>Mango</v>
          </cell>
          <cell r="C1017" t="str">
            <v>Fruit</v>
          </cell>
          <cell r="D1017" t="str">
            <v>Lahore</v>
          </cell>
          <cell r="E1017">
            <v>263.43</v>
          </cell>
          <cell r="F1017" t="str">
            <v>January</v>
          </cell>
          <cell r="G1017" t="str">
            <v>Local Market Survey</v>
          </cell>
          <cell r="H1017" t="str">
            <v>Low Averg</v>
          </cell>
          <cell r="I1017">
            <v>257.40029411764709</v>
          </cell>
          <cell r="L1017">
            <v>8956.6200000000008</v>
          </cell>
          <cell r="M1017">
            <v>362.32348075607598</v>
          </cell>
          <cell r="N1017">
            <v>1.6641775105964613E-2</v>
          </cell>
        </row>
        <row r="1018">
          <cell r="A1018">
            <v>1018</v>
          </cell>
          <cell r="B1018" t="str">
            <v>Chicken Breast</v>
          </cell>
          <cell r="C1018" t="str">
            <v>Meat</v>
          </cell>
          <cell r="D1018" t="str">
            <v>Peshawar</v>
          </cell>
          <cell r="E1018">
            <v>612.30999999999995</v>
          </cell>
          <cell r="F1018" t="str">
            <v>February</v>
          </cell>
          <cell r="G1018" t="str">
            <v>Local Market Survey</v>
          </cell>
          <cell r="H1018" t="str">
            <v>Above Averg</v>
          </cell>
          <cell r="I1018">
            <v>673.04079999999988</v>
          </cell>
          <cell r="L1018">
            <v>15307.749999999998</v>
          </cell>
          <cell r="M1018">
            <v>364.120335480356</v>
          </cell>
          <cell r="N1018">
            <v>-0.16678771846093807</v>
          </cell>
        </row>
        <row r="1019">
          <cell r="A1019">
            <v>1019</v>
          </cell>
          <cell r="B1019" t="str">
            <v>Chicken Breast</v>
          </cell>
          <cell r="C1019" t="str">
            <v>Meat</v>
          </cell>
          <cell r="D1019" t="str">
            <v>Karachi</v>
          </cell>
          <cell r="E1019">
            <v>708.19</v>
          </cell>
          <cell r="F1019" t="str">
            <v>April</v>
          </cell>
          <cell r="G1019" t="str">
            <v>Local Market Survey</v>
          </cell>
          <cell r="H1019" t="str">
            <v>Above Averg</v>
          </cell>
          <cell r="I1019">
            <v>673.04079999999988</v>
          </cell>
          <cell r="L1019">
            <v>17704.75</v>
          </cell>
          <cell r="M1019">
            <v>365.68263392786503</v>
          </cell>
          <cell r="N1019">
            <v>9.6119412678846952E-2</v>
          </cell>
        </row>
        <row r="1020">
          <cell r="A1020">
            <v>1020</v>
          </cell>
          <cell r="B1020" t="str">
            <v>Mutton</v>
          </cell>
          <cell r="C1020" t="str">
            <v>Meat</v>
          </cell>
          <cell r="D1020" t="str">
            <v>Faisalabad</v>
          </cell>
          <cell r="E1020">
            <v>1185.6400000000001</v>
          </cell>
          <cell r="F1020" t="str">
            <v>November</v>
          </cell>
          <cell r="G1020" t="str">
            <v>Wholesale Market</v>
          </cell>
          <cell r="H1020" t="str">
            <v>Above Averg</v>
          </cell>
          <cell r="I1020">
            <v>1235.856</v>
          </cell>
          <cell r="L1020">
            <v>29641.000000000004</v>
          </cell>
          <cell r="M1020">
            <v>366.45442669248399</v>
          </cell>
          <cell r="N1020">
            <v>-0.13703204639451508</v>
          </cell>
        </row>
        <row r="1021">
          <cell r="A1021">
            <v>1021</v>
          </cell>
          <cell r="B1021" t="str">
            <v>Beef (Local)</v>
          </cell>
          <cell r="C1021" t="str">
            <v>Meat</v>
          </cell>
          <cell r="D1021" t="str">
            <v>Rawalpindi</v>
          </cell>
          <cell r="E1021">
            <v>1022.33</v>
          </cell>
          <cell r="F1021" t="str">
            <v>June</v>
          </cell>
          <cell r="G1021" t="str">
            <v>Municipal Report</v>
          </cell>
          <cell r="H1021" t="str">
            <v>Above Averg</v>
          </cell>
          <cell r="I1021">
            <v>920.12567567567555</v>
          </cell>
          <cell r="L1021">
            <v>37826.21</v>
          </cell>
          <cell r="M1021">
            <v>358.26079423763002</v>
          </cell>
          <cell r="N1021">
            <v>0.28527912059652727</v>
          </cell>
        </row>
        <row r="1022">
          <cell r="A1022">
            <v>1022</v>
          </cell>
          <cell r="B1022" t="str">
            <v>Mutton</v>
          </cell>
          <cell r="C1022" t="str">
            <v>Meat</v>
          </cell>
          <cell r="D1022" t="str">
            <v>Rawalpindi</v>
          </cell>
          <cell r="E1022">
            <v>1315.1</v>
          </cell>
          <cell r="F1022" t="str">
            <v>June</v>
          </cell>
          <cell r="G1022" t="str">
            <v>Local Market Survey</v>
          </cell>
          <cell r="H1022" t="str">
            <v>Above Averg</v>
          </cell>
          <cell r="I1022">
            <v>1235.856</v>
          </cell>
          <cell r="L1022">
            <v>32877.5</v>
          </cell>
          <cell r="M1022">
            <v>353.575380949063</v>
          </cell>
          <cell r="N1022">
            <v>0.22412193911039302</v>
          </cell>
        </row>
        <row r="1023">
          <cell r="A1023">
            <v>1023</v>
          </cell>
          <cell r="B1023" t="str">
            <v>Beef (Local)</v>
          </cell>
          <cell r="C1023" t="str">
            <v>Meat</v>
          </cell>
          <cell r="D1023" t="str">
            <v>Quetta</v>
          </cell>
          <cell r="E1023">
            <v>899.6</v>
          </cell>
          <cell r="F1023" t="str">
            <v>September</v>
          </cell>
          <cell r="G1023" t="str">
            <v>Retailer Listing</v>
          </cell>
          <cell r="H1023" t="str">
            <v>Above Averg</v>
          </cell>
          <cell r="I1023">
            <v>920.12567567567555</v>
          </cell>
          <cell r="L1023">
            <v>33285.200000000004</v>
          </cell>
          <cell r="M1023">
            <v>339.950841442029</v>
          </cell>
          <cell r="N1023">
            <v>-6.0378364085254731E-2</v>
          </cell>
        </row>
        <row r="1024">
          <cell r="A1024">
            <v>1024</v>
          </cell>
          <cell r="B1024" t="str">
            <v>Onion</v>
          </cell>
          <cell r="C1024" t="str">
            <v>Vegetable</v>
          </cell>
          <cell r="D1024" t="str">
            <v>Karachi</v>
          </cell>
          <cell r="E1024">
            <v>93.25</v>
          </cell>
          <cell r="F1024" t="str">
            <v>January</v>
          </cell>
          <cell r="G1024" t="str">
            <v>Retailer Listing</v>
          </cell>
          <cell r="H1024" t="str">
            <v>Low Averg</v>
          </cell>
          <cell r="I1024">
            <v>90.269599999999997</v>
          </cell>
          <cell r="L1024">
            <v>2331.25</v>
          </cell>
          <cell r="M1024">
            <v>336.93753066255601</v>
          </cell>
          <cell r="N1024">
            <v>8.8455566055206918E-3</v>
          </cell>
        </row>
        <row r="1025">
          <cell r="A1025">
            <v>1025</v>
          </cell>
          <cell r="B1025" t="str">
            <v>Ghee</v>
          </cell>
          <cell r="C1025" t="str">
            <v>Oil</v>
          </cell>
          <cell r="D1025" t="str">
            <v>Hyderabad</v>
          </cell>
          <cell r="E1025">
            <v>1005.25</v>
          </cell>
          <cell r="F1025" t="str">
            <v>February</v>
          </cell>
          <cell r="G1025" t="str">
            <v>Online Retailer</v>
          </cell>
          <cell r="H1025" t="str">
            <v>Above Averg</v>
          </cell>
          <cell r="I1025">
            <v>1024.1451428571424</v>
          </cell>
          <cell r="L1025">
            <v>35183.75</v>
          </cell>
          <cell r="M1025">
            <v>337.59310618652802</v>
          </cell>
          <cell r="N1025">
            <v>-5.5970167965167038E-2</v>
          </cell>
        </row>
        <row r="1026">
          <cell r="A1026">
            <v>1026</v>
          </cell>
          <cell r="B1026" t="str">
            <v>Tomato</v>
          </cell>
          <cell r="C1026" t="str">
            <v>Vegetable</v>
          </cell>
          <cell r="D1026" t="str">
            <v>Rawalpindi</v>
          </cell>
          <cell r="E1026">
            <v>131.07</v>
          </cell>
          <cell r="F1026" t="str">
            <v>April</v>
          </cell>
          <cell r="G1026" t="str">
            <v>Municipal Report</v>
          </cell>
          <cell r="H1026" t="str">
            <v>Low Averg</v>
          </cell>
          <cell r="I1026">
            <v>123.43305555555558</v>
          </cell>
          <cell r="L1026">
            <v>4718.5199999999995</v>
          </cell>
          <cell r="M1026">
            <v>331.91871629744497</v>
          </cell>
          <cell r="N1026">
            <v>2.3008477887702643E-2</v>
          </cell>
        </row>
        <row r="1027">
          <cell r="A1027">
            <v>1027</v>
          </cell>
          <cell r="B1027" t="str">
            <v>Eggplant</v>
          </cell>
          <cell r="C1027" t="str">
            <v>Vegetable</v>
          </cell>
          <cell r="D1027" t="str">
            <v>Karachi</v>
          </cell>
          <cell r="E1027">
            <v>82.39</v>
          </cell>
          <cell r="F1027" t="str">
            <v>September</v>
          </cell>
          <cell r="G1027" t="str">
            <v>Online Retailer</v>
          </cell>
          <cell r="H1027" t="str">
            <v>Low Averg</v>
          </cell>
          <cell r="I1027">
            <v>81.934666666666672</v>
          </cell>
          <cell r="L1027">
            <v>2471.6999999999998</v>
          </cell>
          <cell r="M1027">
            <v>332.98677710445901</v>
          </cell>
          <cell r="N1027">
            <v>1.3674216654870021E-3</v>
          </cell>
        </row>
        <row r="1028">
          <cell r="A1028">
            <v>1028</v>
          </cell>
          <cell r="B1028" t="str">
            <v>Rice (Basmati)</v>
          </cell>
          <cell r="C1028" t="str">
            <v>Grain</v>
          </cell>
          <cell r="D1028" t="str">
            <v>Rawalpindi</v>
          </cell>
          <cell r="E1028">
            <v>277.58</v>
          </cell>
          <cell r="F1028" t="str">
            <v>October</v>
          </cell>
          <cell r="G1028" t="str">
            <v>Online Retailer</v>
          </cell>
          <cell r="H1028" t="str">
            <v>Low Averg</v>
          </cell>
          <cell r="I1028">
            <v>309.01727272727271</v>
          </cell>
          <cell r="L1028">
            <v>6106.7599999999993</v>
          </cell>
          <cell r="M1028">
            <v>333.51005398501701</v>
          </cell>
          <cell r="N1028">
            <v>-9.4261844138243137E-2</v>
          </cell>
        </row>
        <row r="1029">
          <cell r="A1029">
            <v>1029</v>
          </cell>
          <cell r="B1029" t="str">
            <v>Tomato</v>
          </cell>
          <cell r="C1029" t="str">
            <v>Vegetable</v>
          </cell>
          <cell r="D1029" t="str">
            <v>Multan</v>
          </cell>
          <cell r="E1029">
            <v>133.44</v>
          </cell>
          <cell r="F1029" t="str">
            <v>February</v>
          </cell>
          <cell r="G1029" t="str">
            <v>Wholesale Market</v>
          </cell>
          <cell r="H1029" t="str">
            <v>Low Averg</v>
          </cell>
          <cell r="I1029">
            <v>123.43305555555558</v>
          </cell>
          <cell r="L1029">
            <v>4803.84</v>
          </cell>
          <cell r="M1029">
            <v>335.61240219468601</v>
          </cell>
          <cell r="N1029">
            <v>2.9816968559581023E-2</v>
          </cell>
        </row>
        <row r="1030">
          <cell r="A1030">
            <v>1030</v>
          </cell>
          <cell r="B1030" t="str">
            <v>Maize</v>
          </cell>
          <cell r="C1030" t="str">
            <v>Grain</v>
          </cell>
          <cell r="D1030" t="str">
            <v>Sialkot</v>
          </cell>
          <cell r="E1030">
            <v>99.86</v>
          </cell>
          <cell r="F1030" t="str">
            <v>November</v>
          </cell>
          <cell r="G1030" t="str">
            <v>Retailer Listing</v>
          </cell>
          <cell r="H1030" t="str">
            <v>Low Averg</v>
          </cell>
          <cell r="I1030">
            <v>102.25285714285715</v>
          </cell>
          <cell r="L1030">
            <v>2796.08</v>
          </cell>
          <cell r="M1030">
            <v>336.70184690728797</v>
          </cell>
          <cell r="N1030">
            <v>-7.1067538382586729E-3</v>
          </cell>
        </row>
        <row r="1031">
          <cell r="A1031">
            <v>1031</v>
          </cell>
          <cell r="B1031" t="str">
            <v>Milk</v>
          </cell>
          <cell r="C1031" t="str">
            <v>Dairy</v>
          </cell>
          <cell r="D1031" t="str">
            <v>Quetta</v>
          </cell>
          <cell r="E1031">
            <v>213.35</v>
          </cell>
          <cell r="F1031" t="str">
            <v>September</v>
          </cell>
          <cell r="G1031" t="str">
            <v>Wholesale Market</v>
          </cell>
          <cell r="H1031" t="str">
            <v>Low Averg</v>
          </cell>
          <cell r="I1031">
            <v>206.78702702702708</v>
          </cell>
          <cell r="L1031">
            <v>7893.95</v>
          </cell>
          <cell r="M1031">
            <v>337.40116294461501</v>
          </cell>
          <cell r="N1031">
            <v>1.9451542240387115E-2</v>
          </cell>
        </row>
        <row r="1032">
          <cell r="A1032">
            <v>1032</v>
          </cell>
          <cell r="B1032" t="str">
            <v>Chicken (Whole)</v>
          </cell>
          <cell r="C1032" t="str">
            <v>Meat</v>
          </cell>
          <cell r="D1032" t="str">
            <v>Lahore</v>
          </cell>
          <cell r="E1032">
            <v>492.86</v>
          </cell>
          <cell r="F1032" t="str">
            <v>May</v>
          </cell>
          <cell r="G1032" t="str">
            <v>Municipal Report</v>
          </cell>
          <cell r="H1032" t="str">
            <v>Above Averg</v>
          </cell>
          <cell r="I1032">
            <v>533.4588235294118</v>
          </cell>
          <cell r="L1032">
            <v>16757.240000000002</v>
          </cell>
          <cell r="M1032">
            <v>339.196908954528</v>
          </cell>
          <cell r="N1032">
            <v>-0.11969101857250232</v>
          </cell>
        </row>
        <row r="1033">
          <cell r="A1033">
            <v>1033</v>
          </cell>
          <cell r="B1033" t="str">
            <v>Flour (Atta)</v>
          </cell>
          <cell r="C1033" t="str">
            <v>Grain</v>
          </cell>
          <cell r="D1033" t="str">
            <v>Rawalpindi</v>
          </cell>
          <cell r="E1033">
            <v>108.98</v>
          </cell>
          <cell r="F1033" t="str">
            <v>February</v>
          </cell>
          <cell r="G1033" t="str">
            <v>Local Market Survey</v>
          </cell>
          <cell r="H1033" t="str">
            <v>Low Averg</v>
          </cell>
          <cell r="I1033">
            <v>113.26108695652174</v>
          </cell>
          <cell r="L1033">
            <v>5013.08</v>
          </cell>
          <cell r="M1033">
            <v>341.440852808042</v>
          </cell>
          <cell r="N1033">
            <v>-1.2538297398549902E-2</v>
          </cell>
        </row>
        <row r="1034">
          <cell r="A1034">
            <v>1034</v>
          </cell>
          <cell r="B1034" t="str">
            <v>Grapes</v>
          </cell>
          <cell r="C1034" t="str">
            <v>Fruit</v>
          </cell>
          <cell r="D1034" t="str">
            <v>Lahore</v>
          </cell>
          <cell r="E1034">
            <v>199.87</v>
          </cell>
          <cell r="F1034" t="str">
            <v>May</v>
          </cell>
          <cell r="G1034" t="str">
            <v>Local Market Survey</v>
          </cell>
          <cell r="H1034" t="str">
            <v>Low Averg</v>
          </cell>
          <cell r="I1034">
            <v>226.566129032258</v>
          </cell>
          <cell r="L1034">
            <v>6195.97</v>
          </cell>
          <cell r="M1034">
            <v>342.28252176062102</v>
          </cell>
          <cell r="N1034">
            <v>-7.7994426636041392E-2</v>
          </cell>
        </row>
        <row r="1035">
          <cell r="A1035">
            <v>1035</v>
          </cell>
          <cell r="B1035" t="str">
            <v>Rice (Basmati)</v>
          </cell>
          <cell r="C1035" t="str">
            <v>Grain</v>
          </cell>
          <cell r="D1035" t="str">
            <v>Peshawar</v>
          </cell>
          <cell r="E1035">
            <v>285.17</v>
          </cell>
          <cell r="F1035" t="str">
            <v>May</v>
          </cell>
          <cell r="G1035" t="str">
            <v>Local Market Survey</v>
          </cell>
          <cell r="H1035" t="str">
            <v>Low Averg</v>
          </cell>
          <cell r="I1035">
            <v>309.01727272727271</v>
          </cell>
          <cell r="L1035">
            <v>6273.7400000000007</v>
          </cell>
          <cell r="M1035">
            <v>344.055888194771</v>
          </cell>
          <cell r="N1035">
            <v>-6.9312206375531316E-2</v>
          </cell>
        </row>
        <row r="1036">
          <cell r="A1036">
            <v>1036</v>
          </cell>
          <cell r="B1036" t="str">
            <v>Tomato</v>
          </cell>
          <cell r="C1036" t="str">
            <v>Vegetable</v>
          </cell>
          <cell r="D1036" t="str">
            <v>Sialkot</v>
          </cell>
          <cell r="E1036">
            <v>127.52</v>
          </cell>
          <cell r="F1036" t="str">
            <v>July</v>
          </cell>
          <cell r="G1036" t="str">
            <v>Online Retailer</v>
          </cell>
          <cell r="H1036" t="str">
            <v>Low Averg</v>
          </cell>
          <cell r="I1036">
            <v>123.43305555555558</v>
          </cell>
          <cell r="L1036">
            <v>4590.72</v>
          </cell>
          <cell r="M1036">
            <v>346.42940680976301</v>
          </cell>
          <cell r="N1036">
            <v>1.1797336958431772E-2</v>
          </cell>
        </row>
        <row r="1037">
          <cell r="A1037">
            <v>1037</v>
          </cell>
          <cell r="B1037" t="str">
            <v>Fish (Rohu)</v>
          </cell>
          <cell r="C1037" t="str">
            <v>Meat</v>
          </cell>
          <cell r="D1037" t="str">
            <v>Lahore</v>
          </cell>
          <cell r="E1037">
            <v>690.06</v>
          </cell>
          <cell r="F1037" t="str">
            <v>December</v>
          </cell>
          <cell r="G1037" t="str">
            <v>Retailer Listing</v>
          </cell>
          <cell r="H1037" t="str">
            <v>Above Averg</v>
          </cell>
          <cell r="I1037">
            <v>720.27689655172423</v>
          </cell>
          <cell r="L1037">
            <v>20011.739999999998</v>
          </cell>
          <cell r="M1037">
            <v>347.49795742343798</v>
          </cell>
          <cell r="N1037">
            <v>-8.6955609108527745E-2</v>
          </cell>
        </row>
        <row r="1038">
          <cell r="A1038">
            <v>1038</v>
          </cell>
          <cell r="B1038" t="str">
            <v>Oranges</v>
          </cell>
          <cell r="C1038" t="str">
            <v>Fruit</v>
          </cell>
          <cell r="D1038" t="str">
            <v>Sialkot</v>
          </cell>
          <cell r="E1038">
            <v>142.53</v>
          </cell>
          <cell r="F1038" t="str">
            <v>July</v>
          </cell>
          <cell r="G1038" t="str">
            <v>Local Market Survey</v>
          </cell>
          <cell r="H1038" t="str">
            <v>Low Averg</v>
          </cell>
          <cell r="I1038">
            <v>151.26457142857143</v>
          </cell>
          <cell r="L1038">
            <v>4988.55</v>
          </cell>
          <cell r="M1038">
            <v>348.28923207666901</v>
          </cell>
          <cell r="N1038">
            <v>-2.507849977586641E-2</v>
          </cell>
        </row>
        <row r="1039">
          <cell r="A1039">
            <v>1039</v>
          </cell>
          <cell r="B1039" t="str">
            <v>Maize</v>
          </cell>
          <cell r="C1039" t="str">
            <v>Grain</v>
          </cell>
          <cell r="D1039" t="str">
            <v>Hyderabad</v>
          </cell>
          <cell r="E1039">
            <v>101</v>
          </cell>
          <cell r="F1039" t="str">
            <v>February</v>
          </cell>
          <cell r="G1039" t="str">
            <v>Municipal Report</v>
          </cell>
          <cell r="H1039" t="str">
            <v>Low Averg</v>
          </cell>
          <cell r="I1039">
            <v>102.25285714285715</v>
          </cell>
          <cell r="L1039">
            <v>2828</v>
          </cell>
          <cell r="M1039">
            <v>349.60331763234097</v>
          </cell>
          <cell r="N1039">
            <v>-3.5836534714316268E-3</v>
          </cell>
        </row>
        <row r="1040">
          <cell r="A1040">
            <v>1040</v>
          </cell>
          <cell r="B1040" t="str">
            <v>Lentils (Moong)</v>
          </cell>
          <cell r="C1040" t="str">
            <v>Pulses</v>
          </cell>
          <cell r="D1040" t="str">
            <v>Faisalabad</v>
          </cell>
          <cell r="E1040">
            <v>321.58</v>
          </cell>
          <cell r="F1040" t="str">
            <v>May</v>
          </cell>
          <cell r="G1040" t="str">
            <v>Wholesale Market</v>
          </cell>
          <cell r="H1040" t="str">
            <v>Low Averg</v>
          </cell>
          <cell r="I1040">
            <v>304.90820512820511</v>
          </cell>
          <cell r="L1040">
            <v>12541.619999999999</v>
          </cell>
          <cell r="M1040">
            <v>350.36096805548902</v>
          </cell>
          <cell r="N1040">
            <v>4.7584623836164443E-2</v>
          </cell>
        </row>
        <row r="1041">
          <cell r="A1041">
            <v>1041</v>
          </cell>
          <cell r="B1041" t="str">
            <v>Eggplant</v>
          </cell>
          <cell r="C1041" t="str">
            <v>Vegetable</v>
          </cell>
          <cell r="D1041" t="str">
            <v>Faisalabad</v>
          </cell>
          <cell r="E1041">
            <v>79.84</v>
          </cell>
          <cell r="F1041" t="str">
            <v>June</v>
          </cell>
          <cell r="G1041" t="str">
            <v>Municipal Report</v>
          </cell>
          <cell r="H1041" t="str">
            <v>Low Averg</v>
          </cell>
          <cell r="I1041">
            <v>81.934666666666672</v>
          </cell>
          <cell r="L1041">
            <v>2395.2000000000003</v>
          </cell>
          <cell r="M1041">
            <v>353.10883651607702</v>
          </cell>
          <cell r="N1041">
            <v>-5.9320709369200357E-3</v>
          </cell>
        </row>
        <row r="1042">
          <cell r="A1042">
            <v>1042</v>
          </cell>
          <cell r="B1042" t="str">
            <v>Ghee</v>
          </cell>
          <cell r="C1042" t="str">
            <v>Oil</v>
          </cell>
          <cell r="D1042" t="str">
            <v>Rawalpindi</v>
          </cell>
          <cell r="E1042">
            <v>1018.51</v>
          </cell>
          <cell r="F1042" t="str">
            <v>October</v>
          </cell>
          <cell r="G1042" t="str">
            <v>Retailer Listing</v>
          </cell>
          <cell r="H1042" t="str">
            <v>Above Averg</v>
          </cell>
          <cell r="I1042">
            <v>1024.1451428571424</v>
          </cell>
          <cell r="L1042">
            <v>35647.85</v>
          </cell>
          <cell r="M1042">
            <v>353.52865788706498</v>
          </cell>
          <cell r="N1042">
            <v>-1.5939705965626712E-2</v>
          </cell>
        </row>
        <row r="1043">
          <cell r="A1043">
            <v>1043</v>
          </cell>
          <cell r="B1043" t="str">
            <v>Ghee</v>
          </cell>
          <cell r="C1043" t="str">
            <v>Oil</v>
          </cell>
          <cell r="D1043" t="str">
            <v>Lahore</v>
          </cell>
          <cell r="E1043">
            <v>1080.25</v>
          </cell>
          <cell r="F1043" t="str">
            <v>December</v>
          </cell>
          <cell r="G1043" t="str">
            <v>Wholesale Market</v>
          </cell>
          <cell r="H1043" t="str">
            <v>Above Averg</v>
          </cell>
          <cell r="I1043">
            <v>1024.1451428571424</v>
          </cell>
          <cell r="L1043">
            <v>37808.75</v>
          </cell>
          <cell r="M1043">
            <v>347.33814135950303</v>
          </cell>
          <cell r="N1043">
            <v>0.16152806289358163</v>
          </cell>
        </row>
        <row r="1044">
          <cell r="A1044">
            <v>1044</v>
          </cell>
          <cell r="B1044" t="str">
            <v>Yogurt</v>
          </cell>
          <cell r="C1044" t="str">
            <v>Dairy</v>
          </cell>
          <cell r="D1044" t="str">
            <v>Lahore</v>
          </cell>
          <cell r="E1044">
            <v>230.01</v>
          </cell>
          <cell r="F1044" t="str">
            <v>March</v>
          </cell>
          <cell r="G1044" t="str">
            <v>Local Market Survey</v>
          </cell>
          <cell r="H1044" t="str">
            <v>Low Averg</v>
          </cell>
          <cell r="I1044">
            <v>226.49633333333335</v>
          </cell>
          <cell r="L1044">
            <v>6900.2999999999993</v>
          </cell>
          <cell r="M1044">
            <v>338.368355018535</v>
          </cell>
          <cell r="N1044">
            <v>1.0384146787231823E-2</v>
          </cell>
        </row>
        <row r="1045">
          <cell r="A1045">
            <v>1045</v>
          </cell>
          <cell r="B1045" t="str">
            <v>Guava</v>
          </cell>
          <cell r="C1045" t="str">
            <v>Fruit</v>
          </cell>
          <cell r="D1045" t="str">
            <v>Quetta</v>
          </cell>
          <cell r="E1045">
            <v>152.13999999999999</v>
          </cell>
          <cell r="F1045" t="str">
            <v>March</v>
          </cell>
          <cell r="G1045" t="str">
            <v>Municipal Report</v>
          </cell>
          <cell r="H1045" t="str">
            <v>Low Averg</v>
          </cell>
          <cell r="I1045">
            <v>132.90272727272728</v>
          </cell>
          <cell r="L1045">
            <v>3347.08</v>
          </cell>
          <cell r="M1045">
            <v>340.71207151926302</v>
          </cell>
          <cell r="N1045">
            <v>5.6461964031659158E-2</v>
          </cell>
        </row>
        <row r="1046">
          <cell r="A1046">
            <v>1046</v>
          </cell>
          <cell r="B1046" t="str">
            <v>Cheese (Local)</v>
          </cell>
          <cell r="C1046" t="str">
            <v>Dairy</v>
          </cell>
          <cell r="D1046" t="str">
            <v>Islamabad</v>
          </cell>
          <cell r="E1046">
            <v>884.36</v>
          </cell>
          <cell r="F1046" t="str">
            <v>February</v>
          </cell>
          <cell r="G1046" t="str">
            <v>Wholesale Market</v>
          </cell>
          <cell r="H1046" t="str">
            <v>Above Averg</v>
          </cell>
          <cell r="I1046">
            <v>905.6025925925926</v>
          </cell>
          <cell r="L1046">
            <v>23877.72</v>
          </cell>
          <cell r="M1046">
            <v>342.26076733691298</v>
          </cell>
          <cell r="N1046">
            <v>-6.2065520269467246E-2</v>
          </cell>
        </row>
        <row r="1047">
          <cell r="A1047">
            <v>1047</v>
          </cell>
          <cell r="B1047" t="str">
            <v>Chicken Breast</v>
          </cell>
          <cell r="C1047" t="str">
            <v>Meat</v>
          </cell>
          <cell r="D1047" t="str">
            <v>Sialkot</v>
          </cell>
          <cell r="E1047">
            <v>636.97</v>
          </cell>
          <cell r="F1047" t="str">
            <v>July</v>
          </cell>
          <cell r="G1047" t="str">
            <v>Municipal Report</v>
          </cell>
          <cell r="H1047" t="str">
            <v>Above Averg</v>
          </cell>
          <cell r="I1047">
            <v>673.04079999999988</v>
          </cell>
          <cell r="L1047">
            <v>15924.25</v>
          </cell>
          <cell r="M1047">
            <v>338.81414764882999</v>
          </cell>
          <cell r="N1047">
            <v>-0.10646190618163347</v>
          </cell>
        </row>
        <row r="1048">
          <cell r="A1048">
            <v>1048</v>
          </cell>
          <cell r="B1048" t="str">
            <v>Flour (Atta)</v>
          </cell>
          <cell r="C1048" t="str">
            <v>Grain</v>
          </cell>
          <cell r="D1048" t="str">
            <v>Hyderabad</v>
          </cell>
          <cell r="E1048">
            <v>103.46</v>
          </cell>
          <cell r="F1048" t="str">
            <v>July</v>
          </cell>
          <cell r="G1048" t="str">
            <v>Online Retailer</v>
          </cell>
          <cell r="H1048" t="str">
            <v>Low Averg</v>
          </cell>
          <cell r="I1048">
            <v>113.26108695652174</v>
          </cell>
          <cell r="L1048">
            <v>4759.16</v>
          </cell>
          <cell r="M1048">
            <v>340.22168938572503</v>
          </cell>
          <cell r="N1048">
            <v>-2.8807942768780383E-2</v>
          </cell>
        </row>
        <row r="1049">
          <cell r="A1049">
            <v>1049</v>
          </cell>
          <cell r="B1049" t="str">
            <v>Fish (Pomfret)</v>
          </cell>
          <cell r="C1049" t="str">
            <v>Meat</v>
          </cell>
          <cell r="D1049" t="str">
            <v>Karachi</v>
          </cell>
          <cell r="E1049">
            <v>921.13</v>
          </cell>
          <cell r="F1049" t="str">
            <v>July</v>
          </cell>
          <cell r="G1049" t="str">
            <v>Municipal Report</v>
          </cell>
          <cell r="H1049" t="str">
            <v>Above Averg</v>
          </cell>
          <cell r="I1049">
            <v>1113.4854166666667</v>
          </cell>
          <cell r="L1049">
            <v>22107.119999999999</v>
          </cell>
          <cell r="M1049">
            <v>341.26732552189702</v>
          </cell>
          <cell r="N1049">
            <v>-0.56365025972673843</v>
          </cell>
        </row>
        <row r="1050">
          <cell r="A1050">
            <v>1050</v>
          </cell>
          <cell r="B1050" t="str">
            <v>Tomato</v>
          </cell>
          <cell r="C1050" t="str">
            <v>Vegetable</v>
          </cell>
          <cell r="D1050" t="str">
            <v>Islamabad</v>
          </cell>
          <cell r="E1050">
            <v>137.32</v>
          </cell>
          <cell r="F1050" t="str">
            <v>December</v>
          </cell>
          <cell r="G1050" t="str">
            <v>Online Retailer</v>
          </cell>
          <cell r="H1050" t="str">
            <v>Low Averg</v>
          </cell>
          <cell r="I1050">
            <v>123.43305555555558</v>
          </cell>
          <cell r="L1050">
            <v>4943.5199999999995</v>
          </cell>
          <cell r="M1050">
            <v>336.21024094633799</v>
          </cell>
          <cell r="N1050">
            <v>4.130434696265211E-2</v>
          </cell>
        </row>
        <row r="1051">
          <cell r="A1051">
            <v>1051</v>
          </cell>
          <cell r="B1051" t="str">
            <v>Oranges</v>
          </cell>
          <cell r="C1051" t="str">
            <v>Fruit</v>
          </cell>
          <cell r="D1051" t="str">
            <v>Hyderabad</v>
          </cell>
          <cell r="E1051">
            <v>161.06</v>
          </cell>
          <cell r="F1051" t="str">
            <v>March</v>
          </cell>
          <cell r="G1051" t="str">
            <v>Wholesale Market</v>
          </cell>
          <cell r="H1051" t="str">
            <v>Low Averg</v>
          </cell>
          <cell r="I1051">
            <v>151.26457142857143</v>
          </cell>
          <cell r="L1051">
            <v>5637.1</v>
          </cell>
          <cell r="M1051">
            <v>337.83579376075699</v>
          </cell>
          <cell r="N1051">
            <v>2.8994644002598904E-2</v>
          </cell>
        </row>
        <row r="1052">
          <cell r="A1052">
            <v>1052</v>
          </cell>
          <cell r="B1052" t="str">
            <v>Chicken (Whole)</v>
          </cell>
          <cell r="C1052" t="str">
            <v>Meat</v>
          </cell>
          <cell r="D1052" t="str">
            <v>Faisalabad</v>
          </cell>
          <cell r="E1052">
            <v>548.45000000000005</v>
          </cell>
          <cell r="F1052" t="str">
            <v>October</v>
          </cell>
          <cell r="G1052" t="str">
            <v>Wholesale Market</v>
          </cell>
          <cell r="H1052" t="str">
            <v>Above Averg</v>
          </cell>
          <cell r="I1052">
            <v>533.4588235294118</v>
          </cell>
          <cell r="L1052">
            <v>18647.300000000003</v>
          </cell>
          <cell r="M1052">
            <v>339.78674441695</v>
          </cell>
          <cell r="N1052">
            <v>4.4119368153434119E-2</v>
          </cell>
        </row>
        <row r="1053">
          <cell r="A1053">
            <v>1053</v>
          </cell>
          <cell r="B1053" t="str">
            <v>Banana</v>
          </cell>
          <cell r="C1053" t="str">
            <v>Fruit</v>
          </cell>
          <cell r="D1053" t="str">
            <v>Islamabad</v>
          </cell>
          <cell r="E1053">
            <v>104.04</v>
          </cell>
          <cell r="F1053" t="str">
            <v>July</v>
          </cell>
          <cell r="G1053" t="str">
            <v>Local Market Survey</v>
          </cell>
          <cell r="H1053" t="str">
            <v>Low Averg</v>
          </cell>
          <cell r="I1053">
            <v>121.60903225806452</v>
          </cell>
          <cell r="L1053">
            <v>3225.2400000000002</v>
          </cell>
          <cell r="M1053">
            <v>342.48414018495998</v>
          </cell>
          <cell r="N1053">
            <v>-5.1298819993755858E-2</v>
          </cell>
        </row>
        <row r="1054">
          <cell r="A1054">
            <v>1054</v>
          </cell>
          <cell r="B1054" t="str">
            <v>Mango</v>
          </cell>
          <cell r="C1054" t="str">
            <v>Fruit</v>
          </cell>
          <cell r="D1054" t="str">
            <v>Lahore</v>
          </cell>
          <cell r="E1054">
            <v>265.49</v>
          </cell>
          <cell r="F1054" t="str">
            <v>July</v>
          </cell>
          <cell r="G1054" t="str">
            <v>Local Market Survey</v>
          </cell>
          <cell r="H1054" t="str">
            <v>Low Averg</v>
          </cell>
          <cell r="I1054">
            <v>257.40029411764709</v>
          </cell>
          <cell r="L1054">
            <v>9026.66</v>
          </cell>
          <cell r="M1054">
            <v>343.673796758386</v>
          </cell>
          <cell r="N1054">
            <v>2.3538907995479929E-2</v>
          </cell>
        </row>
        <row r="1055">
          <cell r="A1055">
            <v>1055</v>
          </cell>
          <cell r="B1055" t="str">
            <v>Tomato</v>
          </cell>
          <cell r="C1055" t="str">
            <v>Vegetable</v>
          </cell>
          <cell r="D1055" t="str">
            <v>Islamabad</v>
          </cell>
          <cell r="E1055">
            <v>120.43</v>
          </cell>
          <cell r="F1055" t="str">
            <v>November</v>
          </cell>
          <cell r="G1055" t="str">
            <v>Municipal Report</v>
          </cell>
          <cell r="H1055" t="str">
            <v>Low Averg</v>
          </cell>
          <cell r="I1055">
            <v>123.43305555555558</v>
          </cell>
          <cell r="L1055">
            <v>4335.4800000000005</v>
          </cell>
          <cell r="M1055">
            <v>346.91018026848502</v>
          </cell>
          <cell r="N1055">
            <v>-8.6565795020238801E-3</v>
          </cell>
        </row>
        <row r="1056">
          <cell r="A1056">
            <v>1056</v>
          </cell>
          <cell r="B1056" t="str">
            <v>Rice (Basmati)</v>
          </cell>
          <cell r="C1056" t="str">
            <v>Grain</v>
          </cell>
          <cell r="D1056" t="str">
            <v>Quetta</v>
          </cell>
          <cell r="E1056">
            <v>306.61</v>
          </cell>
          <cell r="F1056" t="str">
            <v>May</v>
          </cell>
          <cell r="G1056" t="str">
            <v>Online Retailer</v>
          </cell>
          <cell r="H1056" t="str">
            <v>Low Averg</v>
          </cell>
          <cell r="I1056">
            <v>309.01727272727271</v>
          </cell>
          <cell r="L1056">
            <v>6745.42</v>
          </cell>
          <cell r="M1056">
            <v>348.37475213548299</v>
          </cell>
          <cell r="N1056">
            <v>-6.9100091568533332E-3</v>
          </cell>
        </row>
        <row r="1057">
          <cell r="A1057">
            <v>1057</v>
          </cell>
          <cell r="B1057" t="str">
            <v>Spices (Mixed)</v>
          </cell>
          <cell r="C1057" t="str">
            <v>Condiment</v>
          </cell>
          <cell r="D1057" t="str">
            <v>Faisalabad</v>
          </cell>
          <cell r="E1057">
            <v>800.43</v>
          </cell>
          <cell r="F1057" t="str">
            <v>January</v>
          </cell>
          <cell r="G1057" t="str">
            <v>Online Retailer</v>
          </cell>
          <cell r="H1057" t="str">
            <v>Above Averg</v>
          </cell>
          <cell r="I1057">
            <v>810.77454545454566</v>
          </cell>
          <cell r="L1057">
            <v>26414.19</v>
          </cell>
          <cell r="M1057">
            <v>352.04556324100503</v>
          </cell>
          <cell r="N1057">
            <v>-2.9384109713844035E-2</v>
          </cell>
        </row>
        <row r="1058">
          <cell r="A1058">
            <v>1058</v>
          </cell>
          <cell r="B1058" t="str">
            <v>Maize</v>
          </cell>
          <cell r="C1058" t="str">
            <v>Grain</v>
          </cell>
          <cell r="D1058" t="str">
            <v>Faisalabad</v>
          </cell>
          <cell r="E1058">
            <v>111.67</v>
          </cell>
          <cell r="F1058" t="str">
            <v>February</v>
          </cell>
          <cell r="G1058" t="str">
            <v>Municipal Report</v>
          </cell>
          <cell r="H1058" t="str">
            <v>Low Averg</v>
          </cell>
          <cell r="I1058">
            <v>102.25285714285715</v>
          </cell>
          <cell r="L1058">
            <v>3126.76</v>
          </cell>
          <cell r="M1058">
            <v>350.67568757166299</v>
          </cell>
          <cell r="N1058">
            <v>2.685427929821451E-2</v>
          </cell>
        </row>
        <row r="1059">
          <cell r="A1059">
            <v>1059</v>
          </cell>
          <cell r="B1059" t="str">
            <v>Chicken Breast</v>
          </cell>
          <cell r="C1059" t="str">
            <v>Meat</v>
          </cell>
          <cell r="D1059" t="str">
            <v>Peshawar</v>
          </cell>
          <cell r="E1059">
            <v>673.99</v>
          </cell>
          <cell r="F1059" t="str">
            <v>June</v>
          </cell>
          <cell r="G1059" t="str">
            <v>Wholesale Market</v>
          </cell>
          <cell r="H1059" t="str">
            <v>Above Averg</v>
          </cell>
          <cell r="I1059">
            <v>673.04079999999988</v>
          </cell>
          <cell r="L1059">
            <v>16849.75</v>
          </cell>
          <cell r="M1059">
            <v>352.17108323685102</v>
          </cell>
          <cell r="N1059">
            <v>2.6952809165247467E-3</v>
          </cell>
        </row>
        <row r="1060">
          <cell r="A1060">
            <v>1060</v>
          </cell>
          <cell r="B1060" t="str">
            <v>Fish (Rohu)</v>
          </cell>
          <cell r="C1060" t="str">
            <v>Meat</v>
          </cell>
          <cell r="D1060" t="str">
            <v>Hyderabad</v>
          </cell>
          <cell r="E1060">
            <v>698.56</v>
          </cell>
          <cell r="F1060" t="str">
            <v>February</v>
          </cell>
          <cell r="G1060" t="str">
            <v>Wholesale Market</v>
          </cell>
          <cell r="H1060" t="str">
            <v>Above Averg</v>
          </cell>
          <cell r="I1060">
            <v>720.27689655172423</v>
          </cell>
          <cell r="L1060">
            <v>20258.239999999998</v>
          </cell>
          <cell r="M1060">
            <v>353.71646187183501</v>
          </cell>
          <cell r="N1060">
            <v>-6.1396341116838241E-2</v>
          </cell>
        </row>
        <row r="1061">
          <cell r="A1061">
            <v>1061</v>
          </cell>
          <cell r="B1061" t="str">
            <v>Onion</v>
          </cell>
          <cell r="C1061" t="str">
            <v>Vegetable</v>
          </cell>
          <cell r="D1061" t="str">
            <v>Karachi</v>
          </cell>
          <cell r="E1061">
            <v>92.92</v>
          </cell>
          <cell r="F1061" t="str">
            <v>June</v>
          </cell>
          <cell r="G1061" t="str">
            <v>Retailer Listing</v>
          </cell>
          <cell r="H1061" t="str">
            <v>Low Averg</v>
          </cell>
          <cell r="I1061">
            <v>90.269599999999997</v>
          </cell>
          <cell r="L1061">
            <v>2323</v>
          </cell>
          <cell r="M1061">
            <v>354.66885573574501</v>
          </cell>
          <cell r="N1061">
            <v>7.472886206774108E-3</v>
          </cell>
        </row>
        <row r="1062">
          <cell r="A1062">
            <v>1062</v>
          </cell>
          <cell r="B1062" t="str">
            <v>Yogurt</v>
          </cell>
          <cell r="C1062" t="str">
            <v>Dairy</v>
          </cell>
          <cell r="D1062" t="str">
            <v>Peshawar</v>
          </cell>
          <cell r="E1062">
            <v>212.84</v>
          </cell>
          <cell r="F1062" t="str">
            <v>December</v>
          </cell>
          <cell r="G1062" t="str">
            <v>Municipal Report</v>
          </cell>
          <cell r="H1062" t="str">
            <v>Low Averg</v>
          </cell>
          <cell r="I1062">
            <v>226.49633333333335</v>
          </cell>
          <cell r="L1062">
            <v>6385.2</v>
          </cell>
          <cell r="M1062">
            <v>356.12713947292298</v>
          </cell>
          <cell r="N1062">
            <v>-3.8346791973071927E-2</v>
          </cell>
        </row>
        <row r="1063">
          <cell r="A1063">
            <v>1063</v>
          </cell>
          <cell r="B1063" t="str">
            <v>Mango</v>
          </cell>
          <cell r="C1063" t="str">
            <v>Fruit</v>
          </cell>
          <cell r="D1063" t="str">
            <v>Multan</v>
          </cell>
          <cell r="E1063">
            <v>275.04000000000002</v>
          </cell>
          <cell r="F1063" t="str">
            <v>March</v>
          </cell>
          <cell r="G1063" t="str">
            <v>Municipal Report</v>
          </cell>
          <cell r="H1063" t="str">
            <v>Low Averg</v>
          </cell>
          <cell r="I1063">
            <v>257.40029411764709</v>
          </cell>
          <cell r="L1063">
            <v>9351.36</v>
          </cell>
          <cell r="M1063">
            <v>359.62360730703398</v>
          </cell>
          <cell r="N1063">
            <v>4.9050466999216676E-2</v>
          </cell>
        </row>
        <row r="1064">
          <cell r="A1064">
            <v>1064</v>
          </cell>
          <cell r="B1064" t="str">
            <v>Spinach</v>
          </cell>
          <cell r="C1064" t="str">
            <v>Vegetable</v>
          </cell>
          <cell r="D1064" t="str">
            <v>Multan</v>
          </cell>
          <cell r="E1064">
            <v>58.8</v>
          </cell>
          <cell r="F1064" t="str">
            <v>June</v>
          </cell>
          <cell r="G1064" t="str">
            <v>Wholesale Market</v>
          </cell>
          <cell r="H1064" t="str">
            <v>Low Averg</v>
          </cell>
          <cell r="I1064">
            <v>62.182121212121217</v>
          </cell>
          <cell r="L1064">
            <v>1940.3999999999999</v>
          </cell>
          <cell r="M1064">
            <v>363.91899542999897</v>
          </cell>
          <cell r="N1064">
            <v>-9.2936099917647255E-3</v>
          </cell>
        </row>
        <row r="1065">
          <cell r="A1065">
            <v>1065</v>
          </cell>
          <cell r="B1065" t="str">
            <v>Rice (Irri)</v>
          </cell>
          <cell r="C1065" t="str">
            <v>Grain</v>
          </cell>
          <cell r="D1065" t="str">
            <v>Multan</v>
          </cell>
          <cell r="E1065">
            <v>131.71</v>
          </cell>
          <cell r="F1065" t="str">
            <v>October</v>
          </cell>
          <cell r="G1065" t="str">
            <v>Online Retailer</v>
          </cell>
          <cell r="H1065" t="str">
            <v>Low Averg</v>
          </cell>
          <cell r="I1065">
            <v>140.29840000000002</v>
          </cell>
          <cell r="L1065">
            <v>3292.75</v>
          </cell>
          <cell r="M1065">
            <v>364.507130433393</v>
          </cell>
          <cell r="N1065">
            <v>-2.3561678998675666E-2</v>
          </cell>
        </row>
        <row r="1066">
          <cell r="A1066">
            <v>1066</v>
          </cell>
          <cell r="B1066" t="str">
            <v>Chickpeas</v>
          </cell>
          <cell r="C1066" t="str">
            <v>Pulses</v>
          </cell>
          <cell r="D1066" t="str">
            <v>Quetta</v>
          </cell>
          <cell r="E1066">
            <v>218.29</v>
          </cell>
          <cell r="F1066" t="str">
            <v>June</v>
          </cell>
          <cell r="G1066" t="str">
            <v>Local Market Survey</v>
          </cell>
          <cell r="H1066" t="str">
            <v>Low Averg</v>
          </cell>
          <cell r="I1066">
            <v>203.25225806451613</v>
          </cell>
          <cell r="L1066">
            <v>6766.99</v>
          </cell>
          <cell r="M1066">
            <v>366.68914589837902</v>
          </cell>
          <cell r="N1066">
            <v>4.1009509290605761E-2</v>
          </cell>
        </row>
        <row r="1067">
          <cell r="A1067">
            <v>1067</v>
          </cell>
          <cell r="B1067" t="str">
            <v>Tea (Loose)</v>
          </cell>
          <cell r="C1067" t="str">
            <v>Beverage</v>
          </cell>
          <cell r="D1067" t="str">
            <v>Rawalpindi</v>
          </cell>
          <cell r="E1067">
            <v>897.65</v>
          </cell>
          <cell r="F1067" t="str">
            <v>November</v>
          </cell>
          <cell r="G1067" t="str">
            <v>Online Retailer</v>
          </cell>
          <cell r="H1067" t="str">
            <v>Above Averg</v>
          </cell>
          <cell r="I1067">
            <v>911.5772916666665</v>
          </cell>
          <cell r="L1067">
            <v>43087.199999999997</v>
          </cell>
          <cell r="M1067">
            <v>370.49686574321498</v>
          </cell>
          <cell r="N1067">
            <v>-3.7590848815221248E-2</v>
          </cell>
        </row>
        <row r="1068">
          <cell r="A1068">
            <v>1068</v>
          </cell>
          <cell r="B1068" t="str">
            <v>Chicken (Whole)</v>
          </cell>
          <cell r="C1068" t="str">
            <v>Meat</v>
          </cell>
          <cell r="D1068" t="str">
            <v>Faisalabad</v>
          </cell>
          <cell r="E1068">
            <v>596.08000000000004</v>
          </cell>
          <cell r="F1068" t="str">
            <v>December</v>
          </cell>
          <cell r="G1068" t="str">
            <v>Local Market Survey</v>
          </cell>
          <cell r="H1068" t="str">
            <v>Above Averg</v>
          </cell>
          <cell r="I1068">
            <v>533.4588235294118</v>
          </cell>
          <cell r="L1068">
            <v>20266.72</v>
          </cell>
          <cell r="M1068">
            <v>366.42850621971297</v>
          </cell>
          <cell r="N1068">
            <v>0.1708960285776461</v>
          </cell>
        </row>
        <row r="1069">
          <cell r="A1069">
            <v>1069</v>
          </cell>
          <cell r="B1069" t="str">
            <v>Ghee</v>
          </cell>
          <cell r="C1069" t="str">
            <v>Oil</v>
          </cell>
          <cell r="D1069" t="str">
            <v>Hyderabad</v>
          </cell>
          <cell r="E1069">
            <v>1109.79</v>
          </cell>
          <cell r="F1069" t="str">
            <v>April</v>
          </cell>
          <cell r="G1069" t="str">
            <v>Online Retailer</v>
          </cell>
          <cell r="H1069" t="str">
            <v>Above Averg</v>
          </cell>
          <cell r="I1069">
            <v>1024.1451428571424</v>
          </cell>
          <cell r="L1069">
            <v>38842.65</v>
          </cell>
          <cell r="M1069">
            <v>370.51940152857202</v>
          </cell>
          <cell r="N1069">
            <v>0.23114810395766319</v>
          </cell>
        </row>
        <row r="1070">
          <cell r="A1070">
            <v>1070</v>
          </cell>
          <cell r="B1070" t="str">
            <v>Spices (Mixed)</v>
          </cell>
          <cell r="C1070" t="str">
            <v>Condiment</v>
          </cell>
          <cell r="D1070" t="str">
            <v>Faisalabad</v>
          </cell>
          <cell r="E1070">
            <v>864.24</v>
          </cell>
          <cell r="F1070" t="str">
            <v>December</v>
          </cell>
          <cell r="G1070" t="str">
            <v>Municipal Report</v>
          </cell>
          <cell r="H1070" t="str">
            <v>Above Averg</v>
          </cell>
          <cell r="I1070">
            <v>810.77454545454566</v>
          </cell>
          <cell r="L1070">
            <v>28519.920000000002</v>
          </cell>
          <cell r="M1070">
            <v>353.40367450769998</v>
          </cell>
          <cell r="N1070">
            <v>0.15128720611049967</v>
          </cell>
        </row>
        <row r="1071">
          <cell r="A1071">
            <v>1071</v>
          </cell>
          <cell r="B1071" t="str">
            <v>Oranges</v>
          </cell>
          <cell r="C1071" t="str">
            <v>Fruit</v>
          </cell>
          <cell r="D1071" t="str">
            <v>Karachi</v>
          </cell>
          <cell r="E1071">
            <v>134.97999999999999</v>
          </cell>
          <cell r="F1071" t="str">
            <v>August</v>
          </cell>
          <cell r="G1071" t="str">
            <v>Retailer Listing</v>
          </cell>
          <cell r="H1071" t="str">
            <v>Low Averg</v>
          </cell>
          <cell r="I1071">
            <v>151.26457142857143</v>
          </cell>
          <cell r="L1071">
            <v>4724.2999999999993</v>
          </cell>
          <cell r="M1071">
            <v>347.66729283173299</v>
          </cell>
          <cell r="N1071">
            <v>-4.6839526651858469E-2</v>
          </cell>
        </row>
        <row r="1072">
          <cell r="A1072">
            <v>1072</v>
          </cell>
          <cell r="B1072" t="str">
            <v>Fish (Rohu)</v>
          </cell>
          <cell r="C1072" t="str">
            <v>Meat</v>
          </cell>
          <cell r="D1072" t="str">
            <v>Peshawar</v>
          </cell>
          <cell r="E1072">
            <v>786.38</v>
          </cell>
          <cell r="F1072" t="str">
            <v>March</v>
          </cell>
          <cell r="G1072" t="str">
            <v>Municipal Report</v>
          </cell>
          <cell r="H1072" t="str">
            <v>Above Averg</v>
          </cell>
          <cell r="I1072">
            <v>720.27689655172423</v>
          </cell>
          <cell r="L1072">
            <v>22805.02</v>
          </cell>
          <cell r="M1072">
            <v>351.03232827528598</v>
          </cell>
          <cell r="N1072">
            <v>0.1883105860165577</v>
          </cell>
        </row>
        <row r="1073">
          <cell r="A1073">
            <v>1073</v>
          </cell>
          <cell r="B1073" t="str">
            <v>Banana</v>
          </cell>
          <cell r="C1073" t="str">
            <v>Fruit</v>
          </cell>
          <cell r="D1073" t="str">
            <v>Hyderabad</v>
          </cell>
          <cell r="E1073">
            <v>116.51</v>
          </cell>
          <cell r="F1073" t="str">
            <v>August</v>
          </cell>
          <cell r="G1073" t="str">
            <v>Local Market Survey</v>
          </cell>
          <cell r="H1073" t="str">
            <v>Low Averg</v>
          </cell>
          <cell r="I1073">
            <v>121.60903225806452</v>
          </cell>
          <cell r="L1073">
            <v>3611.81</v>
          </cell>
          <cell r="M1073">
            <v>348.09084211989</v>
          </cell>
          <cell r="N1073">
            <v>-1.4648567675642252E-2</v>
          </cell>
        </row>
        <row r="1074">
          <cell r="A1074">
            <v>1074</v>
          </cell>
          <cell r="B1074" t="str">
            <v>Milk</v>
          </cell>
          <cell r="C1074" t="str">
            <v>Dairy</v>
          </cell>
          <cell r="D1074" t="str">
            <v>Islamabad</v>
          </cell>
          <cell r="E1074">
            <v>201.63</v>
          </cell>
          <cell r="F1074" t="str">
            <v>January</v>
          </cell>
          <cell r="G1074" t="str">
            <v>Wholesale Market</v>
          </cell>
          <cell r="H1074" t="str">
            <v>Low Averg</v>
          </cell>
          <cell r="I1074">
            <v>206.78702702702708</v>
          </cell>
          <cell r="L1074">
            <v>7460.3099999999995</v>
          </cell>
          <cell r="M1074">
            <v>351.41597575730702</v>
          </cell>
          <cell r="N1074">
            <v>-1.4674993121509654E-2</v>
          </cell>
        </row>
        <row r="1075">
          <cell r="A1075">
            <v>1075</v>
          </cell>
          <cell r="B1075" t="str">
            <v>Tea (Loose)</v>
          </cell>
          <cell r="C1075" t="str">
            <v>Beverage</v>
          </cell>
          <cell r="D1075" t="str">
            <v>Hyderabad</v>
          </cell>
          <cell r="E1075">
            <v>872.88</v>
          </cell>
          <cell r="F1075" t="str">
            <v>August</v>
          </cell>
          <cell r="G1075" t="str">
            <v>Municipal Report</v>
          </cell>
          <cell r="H1075" t="str">
            <v>Above Averg</v>
          </cell>
          <cell r="I1075">
            <v>911.5772916666665</v>
          </cell>
          <cell r="L1075">
            <v>41898.239999999998</v>
          </cell>
          <cell r="M1075">
            <v>356.66829939038399</v>
          </cell>
          <cell r="N1075">
            <v>-0.10849658277118475</v>
          </cell>
        </row>
        <row r="1076">
          <cell r="A1076">
            <v>1076</v>
          </cell>
          <cell r="B1076" t="str">
            <v>Salt</v>
          </cell>
          <cell r="C1076" t="str">
            <v>Condiment</v>
          </cell>
          <cell r="D1076" t="str">
            <v>Lahore</v>
          </cell>
          <cell r="E1076">
            <v>34.21</v>
          </cell>
          <cell r="F1076" t="str">
            <v>September</v>
          </cell>
          <cell r="G1076" t="str">
            <v>Retailer Listing</v>
          </cell>
          <cell r="H1076" t="str">
            <v>Low Averg</v>
          </cell>
          <cell r="I1076">
            <v>40.881379310344826</v>
          </cell>
          <cell r="L1076">
            <v>992.09</v>
          </cell>
          <cell r="M1076">
            <v>348.89304032236703</v>
          </cell>
          <cell r="N1076">
            <v>-1.9121560304500958E-2</v>
          </cell>
        </row>
        <row r="1077">
          <cell r="A1077">
            <v>1077</v>
          </cell>
          <cell r="B1077" t="str">
            <v>Cheese (Local)</v>
          </cell>
          <cell r="C1077" t="str">
            <v>Dairy</v>
          </cell>
          <cell r="D1077" t="str">
            <v>Quetta</v>
          </cell>
          <cell r="E1077">
            <v>842.18</v>
          </cell>
          <cell r="F1077" t="str">
            <v>August</v>
          </cell>
          <cell r="G1077" t="str">
            <v>Municipal Report</v>
          </cell>
          <cell r="H1077" t="str">
            <v>Above Averg</v>
          </cell>
          <cell r="I1077">
            <v>905.6025925925926</v>
          </cell>
          <cell r="L1077">
            <v>22738.859999999997</v>
          </cell>
          <cell r="M1077">
            <v>350.00898700462</v>
          </cell>
          <cell r="N1077">
            <v>-0.1812027546359988</v>
          </cell>
        </row>
        <row r="1078">
          <cell r="A1078">
            <v>1078</v>
          </cell>
          <cell r="B1078" t="str">
            <v>Yogurt</v>
          </cell>
          <cell r="C1078" t="str">
            <v>Dairy</v>
          </cell>
          <cell r="D1078" t="str">
            <v>Sialkot</v>
          </cell>
          <cell r="E1078">
            <v>238.91</v>
          </cell>
          <cell r="F1078" t="str">
            <v>April</v>
          </cell>
          <cell r="G1078" t="str">
            <v>Local Market Survey</v>
          </cell>
          <cell r="H1078" t="str">
            <v>Low Averg</v>
          </cell>
          <cell r="I1078">
            <v>226.49633333333335</v>
          </cell>
          <cell r="L1078">
            <v>7167.3</v>
          </cell>
          <cell r="M1078">
            <v>342.59146174119797</v>
          </cell>
          <cell r="N1078">
            <v>3.62346060919762E-2</v>
          </cell>
        </row>
        <row r="1079">
          <cell r="A1079">
            <v>1079</v>
          </cell>
          <cell r="B1079" t="str">
            <v>Sugar</v>
          </cell>
          <cell r="C1079" t="str">
            <v>Grain</v>
          </cell>
          <cell r="D1079" t="str">
            <v>Karachi</v>
          </cell>
          <cell r="E1079">
            <v>119.9</v>
          </cell>
          <cell r="F1079" t="str">
            <v>March</v>
          </cell>
          <cell r="G1079" t="str">
            <v>Retailer Listing</v>
          </cell>
          <cell r="H1079" t="str">
            <v>Low Averg</v>
          </cell>
          <cell r="I1079">
            <v>122.0377142857143</v>
          </cell>
          <cell r="L1079">
            <v>4196.5</v>
          </cell>
          <cell r="M1079">
            <v>349.57802305856302</v>
          </cell>
          <cell r="N1079">
            <v>-6.1151277961091263E-3</v>
          </cell>
        </row>
        <row r="1080">
          <cell r="A1080">
            <v>1080</v>
          </cell>
          <cell r="B1080" t="str">
            <v>Apple</v>
          </cell>
          <cell r="C1080" t="str">
            <v>Fruit</v>
          </cell>
          <cell r="D1080" t="str">
            <v>Sialkot</v>
          </cell>
          <cell r="E1080">
            <v>197.52</v>
          </cell>
          <cell r="F1080" t="str">
            <v>September</v>
          </cell>
          <cell r="G1080" t="str">
            <v>Wholesale Market</v>
          </cell>
          <cell r="H1080" t="str">
            <v>Low Averg</v>
          </cell>
          <cell r="I1080">
            <v>206.14838709677423</v>
          </cell>
          <cell r="L1080">
            <v>6123.12</v>
          </cell>
          <cell r="M1080">
            <v>354.23195590427201</v>
          </cell>
          <cell r="N1080">
            <v>-2.4358014439290063E-2</v>
          </cell>
        </row>
        <row r="1081">
          <cell r="A1081">
            <v>1081</v>
          </cell>
          <cell r="B1081" t="str">
            <v>Oranges</v>
          </cell>
          <cell r="C1081" t="str">
            <v>Fruit</v>
          </cell>
          <cell r="D1081" t="str">
            <v>Karachi</v>
          </cell>
          <cell r="E1081">
            <v>139.01</v>
          </cell>
          <cell r="F1081" t="str">
            <v>July</v>
          </cell>
          <cell r="G1081" t="str">
            <v>Municipal Report</v>
          </cell>
          <cell r="H1081" t="str">
            <v>Low Averg</v>
          </cell>
          <cell r="I1081">
            <v>151.26457142857143</v>
          </cell>
          <cell r="L1081">
            <v>4865.3499999999995</v>
          </cell>
          <cell r="M1081">
            <v>361.15788709767497</v>
          </cell>
          <cell r="N1081">
            <v>-3.3931341018331951E-2</v>
          </cell>
        </row>
        <row r="1082">
          <cell r="A1082">
            <v>1082</v>
          </cell>
          <cell r="B1082" t="str">
            <v>Lentils (Moong)</v>
          </cell>
          <cell r="C1082" t="str">
            <v>Pulses</v>
          </cell>
          <cell r="D1082" t="str">
            <v>Islamabad</v>
          </cell>
          <cell r="E1082">
            <v>293.72000000000003</v>
          </cell>
          <cell r="F1082" t="str">
            <v>March</v>
          </cell>
          <cell r="G1082" t="str">
            <v>Municipal Report</v>
          </cell>
          <cell r="H1082" t="str">
            <v>Low Averg</v>
          </cell>
          <cell r="I1082">
            <v>304.90820512820511</v>
          </cell>
          <cell r="L1082">
            <v>11455.080000000002</v>
          </cell>
          <cell r="M1082">
            <v>366.75342584558598</v>
          </cell>
          <cell r="N1082">
            <v>-3.050606849113837E-2</v>
          </cell>
        </row>
        <row r="1083">
          <cell r="A1083">
            <v>1083</v>
          </cell>
          <cell r="B1083" t="str">
            <v>Tea (Loose)</v>
          </cell>
          <cell r="C1083" t="str">
            <v>Beverage</v>
          </cell>
          <cell r="D1083" t="str">
            <v>Karachi</v>
          </cell>
          <cell r="E1083">
            <v>834.71</v>
          </cell>
          <cell r="F1083" t="str">
            <v>March</v>
          </cell>
          <cell r="G1083" t="str">
            <v>Retailer Listing</v>
          </cell>
          <cell r="H1083" t="str">
            <v>Above Averg</v>
          </cell>
          <cell r="I1083">
            <v>911.5772916666665</v>
          </cell>
          <cell r="L1083">
            <v>40066.080000000002</v>
          </cell>
          <cell r="M1083">
            <v>376.29010506546098</v>
          </cell>
          <cell r="N1083">
            <v>-0.20427667544777536</v>
          </cell>
        </row>
        <row r="1084">
          <cell r="A1084">
            <v>1084</v>
          </cell>
          <cell r="B1084" t="str">
            <v>Maize</v>
          </cell>
          <cell r="C1084" t="str">
            <v>Grain</v>
          </cell>
          <cell r="D1084" t="str">
            <v>Islamabad</v>
          </cell>
          <cell r="E1084">
            <v>105.82</v>
          </cell>
          <cell r="F1084" t="str">
            <v>May</v>
          </cell>
          <cell r="G1084" t="str">
            <v>Municipal Report</v>
          </cell>
          <cell r="H1084" t="str">
            <v>Low Averg</v>
          </cell>
          <cell r="I1084">
            <v>102.25285714285715</v>
          </cell>
          <cell r="L1084">
            <v>2962.96</v>
          </cell>
          <cell r="M1084">
            <v>370.19644505634199</v>
          </cell>
          <cell r="N1084">
            <v>9.63581067505913E-3</v>
          </cell>
        </row>
        <row r="1085">
          <cell r="A1085">
            <v>1085</v>
          </cell>
          <cell r="B1085" t="str">
            <v>Yogurt</v>
          </cell>
          <cell r="C1085" t="str">
            <v>Dairy</v>
          </cell>
          <cell r="D1085" t="str">
            <v>Multan</v>
          </cell>
          <cell r="E1085">
            <v>255.39</v>
          </cell>
          <cell r="F1085" t="str">
            <v>April</v>
          </cell>
          <cell r="G1085" t="str">
            <v>Retailer Listing</v>
          </cell>
          <cell r="H1085" t="str">
            <v>Low Averg</v>
          </cell>
          <cell r="I1085">
            <v>226.49633333333335</v>
          </cell>
          <cell r="L1085">
            <v>7661.7</v>
          </cell>
          <cell r="M1085">
            <v>376.21122011014597</v>
          </cell>
          <cell r="N1085">
            <v>7.6801714361967283E-2</v>
          </cell>
        </row>
        <row r="1086">
          <cell r="A1086">
            <v>1086</v>
          </cell>
          <cell r="B1086" t="str">
            <v>Sugar</v>
          </cell>
          <cell r="C1086" t="str">
            <v>Grain</v>
          </cell>
          <cell r="D1086" t="str">
            <v>Hyderabad</v>
          </cell>
          <cell r="E1086">
            <v>126.23</v>
          </cell>
          <cell r="F1086" t="str">
            <v>August</v>
          </cell>
          <cell r="G1086" t="str">
            <v>Wholesale Market</v>
          </cell>
          <cell r="H1086" t="str">
            <v>Low Averg</v>
          </cell>
          <cell r="I1086">
            <v>122.0377142857143</v>
          </cell>
          <cell r="L1086">
            <v>4418.05</v>
          </cell>
          <cell r="M1086">
            <v>387.37941221968202</v>
          </cell>
          <cell r="N1086">
            <v>1.0822169640518393E-2</v>
          </cell>
        </row>
        <row r="1087">
          <cell r="A1087">
            <v>1087</v>
          </cell>
          <cell r="B1087" t="str">
            <v>Cooking Oil (Sunflower)</v>
          </cell>
          <cell r="C1087" t="str">
            <v>Oil</v>
          </cell>
          <cell r="D1087" t="str">
            <v>Hyderabad</v>
          </cell>
          <cell r="E1087">
            <v>368.42</v>
          </cell>
          <cell r="F1087" t="str">
            <v>November</v>
          </cell>
          <cell r="G1087" t="str">
            <v>Retailer Listing</v>
          </cell>
          <cell r="H1087" t="str">
            <v>Low Averg</v>
          </cell>
          <cell r="I1087">
            <v>368.73933333333326</v>
          </cell>
          <cell r="L1087">
            <v>11052.6</v>
          </cell>
          <cell r="M1087">
            <v>395.02029476254199</v>
          </cell>
          <cell r="N1087">
            <v>-8.0839728380337509E-4</v>
          </cell>
        </row>
        <row r="1088">
          <cell r="A1088">
            <v>1088</v>
          </cell>
          <cell r="B1088" t="str">
            <v>Flour (Atta)</v>
          </cell>
          <cell r="C1088" t="str">
            <v>Grain</v>
          </cell>
          <cell r="D1088" t="str">
            <v>Faisalabad</v>
          </cell>
          <cell r="E1088">
            <v>122.15</v>
          </cell>
          <cell r="F1088" t="str">
            <v>October</v>
          </cell>
          <cell r="G1088" t="str">
            <v>Online Retailer</v>
          </cell>
          <cell r="H1088" t="str">
            <v>Low Averg</v>
          </cell>
          <cell r="I1088">
            <v>113.26108695652174</v>
          </cell>
          <cell r="L1088">
            <v>5618.9000000000005</v>
          </cell>
          <cell r="M1088">
            <v>409.87461322114899</v>
          </cell>
          <cell r="N1088">
            <v>2.1686908036634683E-2</v>
          </cell>
        </row>
        <row r="1089">
          <cell r="A1089">
            <v>1089</v>
          </cell>
          <cell r="B1089" t="str">
            <v>Banana</v>
          </cell>
          <cell r="C1089" t="str">
            <v>Fruit</v>
          </cell>
          <cell r="D1089" t="str">
            <v>Sialkot</v>
          </cell>
          <cell r="E1089">
            <v>127.05</v>
          </cell>
          <cell r="F1089" t="str">
            <v>July</v>
          </cell>
          <cell r="G1089" t="str">
            <v>Local Market Survey</v>
          </cell>
          <cell r="H1089" t="str">
            <v>Low Averg</v>
          </cell>
          <cell r="I1089">
            <v>121.60903225806452</v>
          </cell>
          <cell r="L1089">
            <v>3938.5499999999997</v>
          </cell>
          <cell r="M1089">
            <v>418.76547393530001</v>
          </cell>
          <cell r="N1089">
            <v>1.2992875680042619E-2</v>
          </cell>
        </row>
        <row r="1090">
          <cell r="A1090">
            <v>1090</v>
          </cell>
          <cell r="B1090" t="str">
            <v>Lentils (Moong)</v>
          </cell>
          <cell r="C1090" t="str">
            <v>Pulses</v>
          </cell>
          <cell r="D1090" t="str">
            <v>Peshawar</v>
          </cell>
          <cell r="E1090">
            <v>312.52999999999997</v>
          </cell>
          <cell r="F1090" t="str">
            <v>February</v>
          </cell>
          <cell r="G1090" t="str">
            <v>Online Retailer</v>
          </cell>
          <cell r="H1090" t="str">
            <v>Low Averg</v>
          </cell>
          <cell r="I1090">
            <v>304.90820512820511</v>
          </cell>
          <cell r="L1090">
            <v>12188.669999999998</v>
          </cell>
          <cell r="M1090">
            <v>427.955206480524</v>
          </cell>
          <cell r="N1090">
            <v>1.7809795876713386E-2</v>
          </cell>
        </row>
        <row r="1091">
          <cell r="A1091">
            <v>1091</v>
          </cell>
          <cell r="B1091" t="str">
            <v>Eggplant</v>
          </cell>
          <cell r="C1091" t="str">
            <v>Vegetable</v>
          </cell>
          <cell r="D1091" t="str">
            <v>Quetta</v>
          </cell>
          <cell r="E1091">
            <v>86.92</v>
          </cell>
          <cell r="F1091" t="str">
            <v>December</v>
          </cell>
          <cell r="G1091" t="str">
            <v>Retailer Listing</v>
          </cell>
          <cell r="H1091" t="str">
            <v>Low Averg</v>
          </cell>
          <cell r="I1091">
            <v>81.934666666666672</v>
          </cell>
          <cell r="L1091">
            <v>2607.6</v>
          </cell>
          <cell r="M1091">
            <v>446.8981941134</v>
          </cell>
          <cell r="N1091">
            <v>1.1155411677650023E-2</v>
          </cell>
        </row>
        <row r="1092">
          <cell r="A1092">
            <v>1092</v>
          </cell>
          <cell r="B1092" t="str">
            <v>Grapes</v>
          </cell>
          <cell r="C1092" t="str">
            <v>Fruit</v>
          </cell>
          <cell r="D1092" t="str">
            <v>Rawalpindi</v>
          </cell>
          <cell r="E1092">
            <v>200.92</v>
          </cell>
          <cell r="F1092" t="str">
            <v>August</v>
          </cell>
          <cell r="G1092" t="str">
            <v>Municipal Report</v>
          </cell>
          <cell r="H1092" t="str">
            <v>Low Averg</v>
          </cell>
          <cell r="I1092">
            <v>226.566129032258</v>
          </cell>
          <cell r="L1092">
            <v>6228.5199999999995</v>
          </cell>
          <cell r="M1092">
            <v>453.60975557802499</v>
          </cell>
          <cell r="N1092">
            <v>-5.6537869207812154E-2</v>
          </cell>
        </row>
        <row r="1093">
          <cell r="A1093">
            <v>1093</v>
          </cell>
          <cell r="B1093" t="str">
            <v>Milk</v>
          </cell>
          <cell r="C1093" t="str">
            <v>Dairy</v>
          </cell>
          <cell r="D1093" t="str">
            <v>Peshawar</v>
          </cell>
          <cell r="E1093">
            <v>201.47</v>
          </cell>
          <cell r="F1093" t="str">
            <v>December</v>
          </cell>
          <cell r="G1093" t="str">
            <v>Municipal Report</v>
          </cell>
          <cell r="H1093" t="str">
            <v>Low Averg</v>
          </cell>
          <cell r="I1093">
            <v>206.78702702702708</v>
          </cell>
          <cell r="L1093">
            <v>7454.39</v>
          </cell>
          <cell r="M1093">
            <v>469.18629199332401</v>
          </cell>
          <cell r="N1093">
            <v>-1.1332443248582241E-2</v>
          </cell>
        </row>
        <row r="1094">
          <cell r="A1094">
            <v>1094</v>
          </cell>
          <cell r="B1094" t="str">
            <v>Spices (Mixed)</v>
          </cell>
          <cell r="C1094" t="str">
            <v>Condiment</v>
          </cell>
          <cell r="D1094" t="str">
            <v>Sialkot</v>
          </cell>
          <cell r="E1094">
            <v>920.87</v>
          </cell>
          <cell r="F1094" t="str">
            <v>April</v>
          </cell>
          <cell r="G1094" t="str">
            <v>Retailer Listing</v>
          </cell>
          <cell r="H1094" t="str">
            <v>Above Averg</v>
          </cell>
          <cell r="I1094">
            <v>810.77454545454566</v>
          </cell>
          <cell r="L1094">
            <v>30388.71</v>
          </cell>
          <cell r="M1094">
            <v>485.21221783985499</v>
          </cell>
          <cell r="N1094">
            <v>0.22690165353954775</v>
          </cell>
        </row>
        <row r="1095">
          <cell r="A1095">
            <v>1095</v>
          </cell>
          <cell r="B1095" t="str">
            <v>Ghee</v>
          </cell>
          <cell r="C1095" t="str">
            <v>Oil</v>
          </cell>
          <cell r="D1095" t="str">
            <v>Lahore</v>
          </cell>
          <cell r="E1095">
            <v>1043.5999999999999</v>
          </cell>
          <cell r="F1095" t="str">
            <v>July</v>
          </cell>
          <cell r="G1095" t="str">
            <v>Retailer Listing</v>
          </cell>
          <cell r="H1095" t="str">
            <v>Above Averg</v>
          </cell>
          <cell r="I1095">
            <v>1024.1451428571424</v>
          </cell>
          <cell r="L1095">
            <v>36526</v>
          </cell>
          <cell r="M1095">
            <v>499.60578972683197</v>
          </cell>
          <cell r="N1095">
            <v>3.8940415709543201E-2</v>
          </cell>
        </row>
        <row r="1096">
          <cell r="A1096">
            <v>1096</v>
          </cell>
          <cell r="B1096" t="str">
            <v>Tea (Loose)</v>
          </cell>
          <cell r="C1096" t="str">
            <v>Beverage</v>
          </cell>
          <cell r="D1096" t="str">
            <v>Islamabad</v>
          </cell>
          <cell r="E1096">
            <v>928.38</v>
          </cell>
          <cell r="F1096" t="str">
            <v>December</v>
          </cell>
          <cell r="G1096" t="str">
            <v>Municipal Report</v>
          </cell>
          <cell r="H1096" t="str">
            <v>Above Averg</v>
          </cell>
          <cell r="I1096">
            <v>911.5772916666665</v>
          </cell>
          <cell r="L1096">
            <v>44562.239999999998</v>
          </cell>
          <cell r="M1096">
            <v>481.83738537671297</v>
          </cell>
          <cell r="N1096">
            <v>3.4872155717424677E-2</v>
          </cell>
        </row>
        <row r="1097">
          <cell r="A1097">
            <v>1097</v>
          </cell>
          <cell r="B1097" t="str">
            <v>Tomato</v>
          </cell>
          <cell r="C1097" t="str">
            <v>Vegetable</v>
          </cell>
          <cell r="D1097" t="str">
            <v>Multan</v>
          </cell>
          <cell r="E1097">
            <v>113.06</v>
          </cell>
          <cell r="F1097" t="str">
            <v>February</v>
          </cell>
          <cell r="G1097" t="str">
            <v>Municipal Report</v>
          </cell>
          <cell r="H1097" t="str">
            <v>Low Averg</v>
          </cell>
          <cell r="I1097">
            <v>123.43305555555558</v>
          </cell>
          <cell r="L1097">
            <v>4070.16</v>
          </cell>
          <cell r="M1097">
            <v>460.08863479768797</v>
          </cell>
          <cell r="N1097">
            <v>-2.2545776554808536E-2</v>
          </cell>
        </row>
        <row r="1098">
          <cell r="A1098">
            <v>1098</v>
          </cell>
          <cell r="B1098" t="str">
            <v>Sugar</v>
          </cell>
          <cell r="C1098" t="str">
            <v>Grain</v>
          </cell>
          <cell r="D1098" t="str">
            <v>Faisalabad</v>
          </cell>
          <cell r="E1098">
            <v>112.63</v>
          </cell>
          <cell r="F1098" t="str">
            <v>July</v>
          </cell>
          <cell r="G1098" t="str">
            <v>Online Retailer</v>
          </cell>
          <cell r="H1098" t="str">
            <v>Low Averg</v>
          </cell>
          <cell r="I1098">
            <v>122.0377142857143</v>
          </cell>
          <cell r="L1098">
            <v>3942.0499999999997</v>
          </cell>
          <cell r="M1098">
            <v>515.11741525597802</v>
          </cell>
          <cell r="N1098">
            <v>-1.8263242528966561E-2</v>
          </cell>
        </row>
        <row r="1099">
          <cell r="A1099">
            <v>1099</v>
          </cell>
          <cell r="B1099" t="str">
            <v>Eggplant</v>
          </cell>
          <cell r="C1099" t="str">
            <v>Vegetable</v>
          </cell>
          <cell r="D1099" t="str">
            <v>Islamabad</v>
          </cell>
          <cell r="E1099">
            <v>74.989999999999995</v>
          </cell>
          <cell r="F1099" t="str">
            <v>May</v>
          </cell>
          <cell r="G1099" t="str">
            <v>Online Retailer</v>
          </cell>
          <cell r="H1099" t="str">
            <v>Low Averg</v>
          </cell>
          <cell r="I1099">
            <v>81.934666666666672</v>
          </cell>
          <cell r="L1099">
            <v>2249.6999999999998</v>
          </cell>
          <cell r="M1099">
            <v>596.35073005181596</v>
          </cell>
          <cell r="N1099">
            <v>-1.1645272348477323E-2</v>
          </cell>
        </row>
        <row r="1100">
          <cell r="A1100">
            <v>1100</v>
          </cell>
          <cell r="B1100" t="str">
            <v>Banana</v>
          </cell>
          <cell r="C1100" t="str">
            <v>Fruit</v>
          </cell>
          <cell r="D1100" t="str">
            <v>Peshawar</v>
          </cell>
          <cell r="E1100">
            <v>134.91999999999999</v>
          </cell>
          <cell r="F1100" t="str">
            <v>September</v>
          </cell>
          <cell r="G1100" t="str">
            <v>Wholesale Market</v>
          </cell>
          <cell r="H1100" t="str">
            <v>Low Averg</v>
          </cell>
          <cell r="I1100">
            <v>121.60903225806452</v>
          </cell>
          <cell r="L1100">
            <v>4182.5199999999995</v>
          </cell>
          <cell r="M1100">
            <v>708.26643630769297</v>
          </cell>
          <cell r="N1100">
            <v>1.8793729392751816E-2</v>
          </cell>
        </row>
        <row r="1101">
          <cell r="A1101">
            <v>1101</v>
          </cell>
          <cell r="B1101" t="str">
            <v>Ghee</v>
          </cell>
          <cell r="C1101" t="str">
            <v>Oil</v>
          </cell>
          <cell r="D1101" t="str">
            <v>Hyderabad</v>
          </cell>
          <cell r="E1101">
            <v>1136.56</v>
          </cell>
          <cell r="F1101" t="str">
            <v>December</v>
          </cell>
          <cell r="G1101" t="str">
            <v>Local Market Survey</v>
          </cell>
          <cell r="H1101" t="str">
            <v>Above Averg</v>
          </cell>
          <cell r="I1101">
            <v>1024.1451428571424</v>
          </cell>
          <cell r="L1101">
            <v>39779.599999999999</v>
          </cell>
          <cell r="M1101">
            <v>708.26643630769297</v>
          </cell>
          <cell r="N1101">
            <v>0.15871831754289284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7AB3-BBCA-4931-8AC9-FB179EE5CE10}">
  <dimension ref="B1:O79"/>
  <sheetViews>
    <sheetView showGridLines="0" tabSelected="1" workbookViewId="0">
      <selection activeCell="B12" sqref="B12"/>
    </sheetView>
  </sheetViews>
  <sheetFormatPr defaultColWidth="8.54296875" defaultRowHeight="14.5" x14ac:dyDescent="0.35"/>
  <cols>
    <col min="2" max="2" width="7.08984375" customWidth="1"/>
    <col min="3" max="3" width="15.81640625" bestFit="1" customWidth="1"/>
    <col min="4" max="4" width="12.36328125" bestFit="1" customWidth="1"/>
    <col min="6" max="6" width="11.1796875" bestFit="1" customWidth="1"/>
    <col min="7" max="7" width="7.453125" bestFit="1" customWidth="1"/>
    <col min="8" max="8" width="10.6328125" bestFit="1" customWidth="1"/>
    <col min="9" max="9" width="8.08984375" bestFit="1" customWidth="1"/>
    <col min="10" max="10" width="8.6328125" bestFit="1" customWidth="1"/>
    <col min="11" max="11" width="11.1796875" bestFit="1" customWidth="1"/>
    <col min="12" max="12" width="8.6328125" bestFit="1" customWidth="1"/>
    <col min="13" max="13" width="16.08984375" customWidth="1"/>
    <col min="14" max="14" width="11.54296875" bestFit="1" customWidth="1"/>
    <col min="15" max="15" width="4.81640625" bestFit="1" customWidth="1"/>
  </cols>
  <sheetData>
    <row r="1" spans="2:15" ht="49.5" customHeight="1" x14ac:dyDescent="0.3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7.5" customHeight="1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ht="7.5" customHeight="1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 ht="7.5" customHeight="1" x14ac:dyDescent="0.3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ht="19.5" customHeight="1" x14ac:dyDescent="0.35"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15" ht="7.5" customHeight="1" x14ac:dyDescent="0.35"/>
    <row r="7" spans="2:15" ht="19.5" customHeight="1" x14ac:dyDescent="0.35">
      <c r="C7" s="3" t="s">
        <v>2</v>
      </c>
      <c r="D7" s="3"/>
      <c r="E7" s="3" t="s">
        <v>3</v>
      </c>
      <c r="F7" s="3"/>
      <c r="G7" s="3" t="s">
        <v>4</v>
      </c>
      <c r="H7" s="3"/>
      <c r="J7" s="3" t="s">
        <v>5</v>
      </c>
      <c r="K7" s="3"/>
      <c r="L7" s="3" t="s">
        <v>6</v>
      </c>
      <c r="M7" s="3"/>
      <c r="N7" s="3" t="s">
        <v>7</v>
      </c>
      <c r="O7" s="3"/>
    </row>
    <row r="8" spans="2:15" ht="31.5" customHeight="1" x14ac:dyDescent="0.35">
      <c r="C8" s="4">
        <f>COUNTA([1]Pakistan_Food_Prices_Cleaned!A2:A1101)</f>
        <v>1100</v>
      </c>
      <c r="D8" s="4"/>
      <c r="E8" s="5">
        <f>SUM([1]Pakistan_Food_Prices_Cleaned!L2:L1101)</f>
        <v>13423063.660000009</v>
      </c>
      <c r="F8" s="5"/>
      <c r="G8" s="6">
        <f>AVERAGE([1]Pakistan_Food_Prices_Cleaned!E2:E1101)</f>
        <v>371.83523636363668</v>
      </c>
      <c r="H8" s="6"/>
      <c r="J8" s="4" t="s">
        <v>8</v>
      </c>
      <c r="K8" s="4"/>
      <c r="L8" s="7" t="s">
        <v>9</v>
      </c>
      <c r="M8" s="7"/>
      <c r="N8" s="8">
        <f>COUNTIF([1]Pakistan_Food_Prices_Cleaned!H2:H1101,"Above Averg")/COUNTA([1]Pakistan_Food_Prices_Cleaned!H2:H1101)</f>
        <v>0.29909090909090907</v>
      </c>
      <c r="O8" s="8"/>
    </row>
    <row r="9" spans="2:15" ht="18" customHeight="1" x14ac:dyDescent="0.35">
      <c r="C9" s="9" t="s">
        <v>10</v>
      </c>
      <c r="D9" s="9"/>
      <c r="E9" s="9" t="s">
        <v>11</v>
      </c>
      <c r="F9" s="9"/>
      <c r="G9" s="9" t="s">
        <v>12</v>
      </c>
      <c r="H9" s="9"/>
      <c r="J9" s="9" t="s">
        <v>13</v>
      </c>
      <c r="K9" s="9"/>
      <c r="L9" s="9" t="s">
        <v>14</v>
      </c>
      <c r="M9" s="9"/>
      <c r="N9" s="9" t="s">
        <v>15</v>
      </c>
      <c r="O9" s="9"/>
    </row>
    <row r="10" spans="2:15" ht="7.5" customHeight="1" x14ac:dyDescent="0.35"/>
    <row r="11" spans="2:15" ht="21.75" customHeight="1" x14ac:dyDescent="0.35">
      <c r="C11" s="10" t="s">
        <v>16</v>
      </c>
      <c r="D11" s="10"/>
      <c r="E11" s="10"/>
      <c r="F11" s="10"/>
      <c r="G11" s="10"/>
      <c r="H11" s="10"/>
      <c r="J11" s="10" t="s">
        <v>17</v>
      </c>
      <c r="K11" s="10"/>
      <c r="L11" s="10"/>
      <c r="M11" s="10"/>
      <c r="N11" s="10"/>
      <c r="O11" s="10"/>
    </row>
    <row r="12" spans="2:15" ht="19.5" customHeight="1" x14ac:dyDescent="0.35">
      <c r="C12" s="11" t="s">
        <v>18</v>
      </c>
      <c r="D12" s="11" t="s">
        <v>19</v>
      </c>
      <c r="E12" s="11" t="s">
        <v>20</v>
      </c>
      <c r="F12" s="11" t="s">
        <v>21</v>
      </c>
      <c r="G12" s="11" t="s">
        <v>22</v>
      </c>
      <c r="H12" s="11" t="s">
        <v>23</v>
      </c>
      <c r="J12" s="11" t="s">
        <v>24</v>
      </c>
      <c r="K12" s="11" t="s">
        <v>21</v>
      </c>
      <c r="L12" s="11" t="s">
        <v>25</v>
      </c>
      <c r="M12" s="11" t="s">
        <v>26</v>
      </c>
      <c r="N12" s="11" t="s">
        <v>22</v>
      </c>
      <c r="O12" s="11" t="s">
        <v>27</v>
      </c>
    </row>
    <row r="13" spans="2:15" ht="18" customHeight="1" x14ac:dyDescent="0.35">
      <c r="C13" s="12" t="s">
        <v>28</v>
      </c>
      <c r="D13" s="13">
        <f>SUMIF([1]Pakistan_Food_Prices_Cleaned!D:D,C13,[1]Pakistan_Food_Prices_Cleaned!L:L)</f>
        <v>1382162.9199999997</v>
      </c>
      <c r="E13" s="14">
        <f>D13/SUM(D13:D22)</f>
        <v>0.10296925910578596</v>
      </c>
      <c r="F13" s="15">
        <f>AVERAGEIF([1]Pakistan_Food_Prices_Cleaned!D:D,C13,[1]Pakistan_Food_Prices_Cleaned!E:E)</f>
        <v>347.86859504132224</v>
      </c>
      <c r="G13" s="13">
        <f>COUNTIF([1]Pakistan_Food_Prices_Cleaned!D:D,C13)</f>
        <v>121</v>
      </c>
      <c r="H13" s="16" t="str">
        <f>IF(D13=MAX(D13:D22),"🏆 HIGHEST",IF(D13=MIN(D13:D22),"⚠️ LOWEST","✅ ACTIVE"))</f>
        <v>✅ ACTIVE</v>
      </c>
      <c r="J13" s="12" t="s">
        <v>29</v>
      </c>
      <c r="K13" s="17">
        <f>AVERAGEIF([1]Pakistan_Food_Prices_Cleaned!C:C,J13,[1]Pakistan_Food_Prices_Cleaned!E:E)</f>
        <v>911.5772916666665</v>
      </c>
      <c r="L13" s="18">
        <f>AVERAGEIF([1]Pakistan_Food_Prices_Cleaned!C:C,J13,[1]Pakistan_Food_Prices_Cleaned!E:E)*1.3</f>
        <v>1185.0504791666665</v>
      </c>
      <c r="M13" s="18">
        <f>AVERAGEIF([1]Pakistan_Food_Prices_Cleaned!C:C,J13,[1]Pakistan_Food_Prices_Cleaned!E:E)*0.7</f>
        <v>638.1041041666665</v>
      </c>
      <c r="N13" s="19">
        <f>COUNTIF([1]Pakistan_Food_Prices_Cleaned!C:C,J13)</f>
        <v>48</v>
      </c>
      <c r="O13" s="19">
        <f>RANK(K13,K13:K21,0)</f>
        <v>1</v>
      </c>
    </row>
    <row r="14" spans="2:15" ht="18" customHeight="1" x14ac:dyDescent="0.35">
      <c r="C14" s="20" t="s">
        <v>8</v>
      </c>
      <c r="D14" s="21">
        <f>SUMIF([1]Pakistan_Food_Prices_Cleaned!D:D,C14,[1]Pakistan_Food_Prices_Cleaned!L:L)</f>
        <v>1608801.2200000009</v>
      </c>
      <c r="E14" s="22">
        <f>D14/SUM(D13:D22)</f>
        <v>0.11985350444207017</v>
      </c>
      <c r="F14" s="23">
        <f>AVERAGEIF([1]Pakistan_Food_Prices_Cleaned!D:D,C14,[1]Pakistan_Food_Prices_Cleaned!E:E)</f>
        <v>417.6218803418804</v>
      </c>
      <c r="G14" s="21">
        <f>COUNTIF([1]Pakistan_Food_Prices_Cleaned!D:D,C14)</f>
        <v>117</v>
      </c>
      <c r="H14" s="24" t="str">
        <f>IF(D14=MAX(D13:D22),"🏆 HIGHEST",IF(D14=MIN(D13:D22),"⚠️ LOWEST","✅ ACTIVE"))</f>
        <v>🏆 HIGHEST</v>
      </c>
      <c r="J14" s="20" t="s">
        <v>30</v>
      </c>
      <c r="K14" s="25">
        <f>AVERAGEIF([1]Pakistan_Food_Prices_Cleaned!C:C,J14,[1]Pakistan_Food_Prices_Cleaned!E:E)</f>
        <v>450.66322580645169</v>
      </c>
      <c r="L14" s="26">
        <f>AVERAGEIF([1]Pakistan_Food_Prices_Cleaned!C:C,J14,[1]Pakistan_Food_Prices_Cleaned!E:E)*1.3</f>
        <v>585.86219354838727</v>
      </c>
      <c r="M14" s="26">
        <f>AVERAGEIF([1]Pakistan_Food_Prices_Cleaned!C:C,J14,[1]Pakistan_Food_Prices_Cleaned!E:E)*0.7</f>
        <v>315.46425806451617</v>
      </c>
      <c r="N14" s="27">
        <f>COUNTIF([1]Pakistan_Food_Prices_Cleaned!C:C,J14)</f>
        <v>62</v>
      </c>
      <c r="O14" s="27">
        <f>RANK(K14,K13:K21,0)</f>
        <v>4</v>
      </c>
    </row>
    <row r="15" spans="2:15" ht="18" customHeight="1" x14ac:dyDescent="0.35">
      <c r="C15" s="12" t="s">
        <v>31</v>
      </c>
      <c r="D15" s="13">
        <f>SUMIF([1]Pakistan_Food_Prices_Cleaned!D:D,C15,[1]Pakistan_Food_Prices_Cleaned!L:L)</f>
        <v>1460893.0200000003</v>
      </c>
      <c r="E15" s="14">
        <f>D15/SUM(D13:D22)</f>
        <v>0.10883454455731904</v>
      </c>
      <c r="F15" s="15">
        <f>AVERAGEIF([1]Pakistan_Food_Prices_Cleaned!D:D,C15,[1]Pakistan_Food_Prices_Cleaned!E:E)</f>
        <v>343.76224806201549</v>
      </c>
      <c r="G15" s="13">
        <f>COUNTIF([1]Pakistan_Food_Prices_Cleaned!D:D,C15)</f>
        <v>129</v>
      </c>
      <c r="H15" s="16" t="str">
        <f>IF(D15=MAX(D13:D22),"🏆 HIGHEST",IF(D15=MIN(D13:D22),"⚠️ LOWEST","✅ ACTIVE"))</f>
        <v>✅ ACTIVE</v>
      </c>
      <c r="J15" s="12" t="s">
        <v>32</v>
      </c>
      <c r="K15" s="17">
        <f>AVERAGEIF([1]Pakistan_Food_Prices_Cleaned!C:C,J15,[1]Pakistan_Food_Prices_Cleaned!E:E)</f>
        <v>413.80085106382978</v>
      </c>
      <c r="L15" s="18">
        <f>AVERAGEIF([1]Pakistan_Food_Prices_Cleaned!C:C,J15,[1]Pakistan_Food_Prices_Cleaned!E:E)*1.3</f>
        <v>537.94110638297877</v>
      </c>
      <c r="M15" s="18">
        <f>AVERAGEIF([1]Pakistan_Food_Prices_Cleaned!C:C,J15,[1]Pakistan_Food_Prices_Cleaned!E:E)*0.7</f>
        <v>289.66059574468085</v>
      </c>
      <c r="N15" s="19">
        <f>COUNTIF([1]Pakistan_Food_Prices_Cleaned!C:C,J15)</f>
        <v>94</v>
      </c>
      <c r="O15" s="19">
        <f>RANK(K15,K13:K21,0)</f>
        <v>5</v>
      </c>
    </row>
    <row r="16" spans="2:15" ht="18" customHeight="1" x14ac:dyDescent="0.35">
      <c r="C16" s="20" t="s">
        <v>33</v>
      </c>
      <c r="D16" s="21">
        <f>SUMIF([1]Pakistan_Food_Prices_Cleaned!D:D,C16,[1]Pakistan_Food_Prices_Cleaned!L:L)</f>
        <v>1568587.8600000003</v>
      </c>
      <c r="E16" s="22">
        <f>D16/SUM(D13:D22)</f>
        <v>0.1168576637742028</v>
      </c>
      <c r="F16" s="23">
        <f>AVERAGEIF([1]Pakistan_Food_Prices_Cleaned!D:D,C16,[1]Pakistan_Food_Prices_Cleaned!E:E)</f>
        <v>420.96447368421036</v>
      </c>
      <c r="G16" s="21">
        <f>COUNTIF([1]Pakistan_Food_Prices_Cleaned!D:D,C16)</f>
        <v>114</v>
      </c>
      <c r="H16" s="24" t="str">
        <f>IF(D16=MAX(D13:D22),"🏆 HIGHEST",IF(D16=MIN(D13:D22),"⚠️ LOWEST","✅ ACTIVE"))</f>
        <v>✅ ACTIVE</v>
      </c>
      <c r="J16" s="20" t="s">
        <v>34</v>
      </c>
      <c r="K16" s="25">
        <f>AVERAGEIF([1]Pakistan_Food_Prices_Cleaned!C:C,J16,[1]Pakistan_Food_Prices_Cleaned!E:E)</f>
        <v>185.61826086956526</v>
      </c>
      <c r="L16" s="26">
        <f>AVERAGEIF([1]Pakistan_Food_Prices_Cleaned!C:C,J16,[1]Pakistan_Food_Prices_Cleaned!E:E)*1.3</f>
        <v>241.30373913043485</v>
      </c>
      <c r="M16" s="26">
        <f>AVERAGEIF([1]Pakistan_Food_Prices_Cleaned!C:C,J16,[1]Pakistan_Food_Prices_Cleaned!E:E)*0.7</f>
        <v>129.93278260869567</v>
      </c>
      <c r="N16" s="27">
        <f>COUNTIF([1]Pakistan_Food_Prices_Cleaned!C:C,J16)</f>
        <v>184</v>
      </c>
      <c r="O16" s="27">
        <f>RANK(K16,K13:K21,0)</f>
        <v>7</v>
      </c>
    </row>
    <row r="17" spans="3:15" ht="18" customHeight="1" x14ac:dyDescent="0.35">
      <c r="C17" s="12" t="s">
        <v>35</v>
      </c>
      <c r="D17" s="13">
        <f>SUMIF([1]Pakistan_Food_Prices_Cleaned!D:D,C17,[1]Pakistan_Food_Prices_Cleaned!L:L)</f>
        <v>1279284.2700000003</v>
      </c>
      <c r="E17" s="14">
        <f>D17/SUM(D13:D22)</f>
        <v>9.5304939498439364E-2</v>
      </c>
      <c r="F17" s="15">
        <f>AVERAGEIF([1]Pakistan_Food_Prices_Cleaned!D:D,C17,[1]Pakistan_Food_Prices_Cleaned!E:E)</f>
        <v>349.44780701754394</v>
      </c>
      <c r="G17" s="13">
        <f>COUNTIF([1]Pakistan_Food_Prices_Cleaned!D:D,C17)</f>
        <v>114</v>
      </c>
      <c r="H17" s="16" t="str">
        <f>IF(D17=MAX(D13:D22),"🏆 HIGHEST",IF(D17=MIN(D13:D22),"⚠️ LOWEST","✅ ACTIVE"))</f>
        <v>✅ ACTIVE</v>
      </c>
      <c r="J17" s="12" t="s">
        <v>36</v>
      </c>
      <c r="K17" s="17">
        <f>AVERAGEIF([1]Pakistan_Food_Prices_Cleaned!C:C,J17,[1]Pakistan_Food_Prices_Cleaned!E:E)</f>
        <v>141.90622222222214</v>
      </c>
      <c r="L17" s="18">
        <f>AVERAGEIF([1]Pakistan_Food_Prices_Cleaned!C:C,J17,[1]Pakistan_Food_Prices_Cleaned!E:E)*1.3</f>
        <v>184.47808888888878</v>
      </c>
      <c r="M17" s="18">
        <f>AVERAGEIF([1]Pakistan_Food_Prices_Cleaned!C:C,J17,[1]Pakistan_Food_Prices_Cleaned!E:E)*0.7</f>
        <v>99.33435555555549</v>
      </c>
      <c r="N17" s="19">
        <f>COUNTIF([1]Pakistan_Food_Prices_Cleaned!C:C,J17)</f>
        <v>180</v>
      </c>
      <c r="O17" s="19">
        <f>RANK(K17,K13:K21,0)</f>
        <v>8</v>
      </c>
    </row>
    <row r="18" spans="3:15" ht="18" customHeight="1" x14ac:dyDescent="0.35">
      <c r="C18" s="20" t="s">
        <v>37</v>
      </c>
      <c r="D18" s="21">
        <f>SUMIF([1]Pakistan_Food_Prices_Cleaned!D:D,C18,[1]Pakistan_Food_Prices_Cleaned!L:L)</f>
        <v>1114521.2999999998</v>
      </c>
      <c r="E18" s="22">
        <f>D18/SUM(D13:D22)</f>
        <v>8.30303221552329E-2</v>
      </c>
      <c r="F18" s="23">
        <f>AVERAGEIF([1]Pakistan_Food_Prices_Cleaned!D:D,C18,[1]Pakistan_Food_Prices_Cleaned!E:E)</f>
        <v>325.25839622641502</v>
      </c>
      <c r="G18" s="21">
        <f>COUNTIF([1]Pakistan_Food_Prices_Cleaned!D:D,C18)</f>
        <v>106</v>
      </c>
      <c r="H18" s="24" t="str">
        <f>IF(D18=MAX(D13:D22),"🏆 HIGHEST",IF(D18=MIN(D13:D22),"⚠️ LOWEST","✅ ACTIVE"))</f>
        <v>✅ ACTIVE</v>
      </c>
      <c r="J18" s="20" t="s">
        <v>38</v>
      </c>
      <c r="K18" s="25">
        <f>AVERAGEIF([1]Pakistan_Food_Prices_Cleaned!C:C,J18,[1]Pakistan_Food_Prices_Cleaned!E:E)</f>
        <v>847.79511494252881</v>
      </c>
      <c r="L18" s="26">
        <f>AVERAGEIF([1]Pakistan_Food_Prices_Cleaned!C:C,J18,[1]Pakistan_Food_Prices_Cleaned!E:E)*1.3</f>
        <v>1102.1336494252876</v>
      </c>
      <c r="M18" s="26">
        <f>AVERAGEIF([1]Pakistan_Food_Prices_Cleaned!C:C,J18,[1]Pakistan_Food_Prices_Cleaned!E:E)*0.7</f>
        <v>593.45658045977018</v>
      </c>
      <c r="N18" s="27">
        <f>COUNTIF([1]Pakistan_Food_Prices_Cleaned!C:C,J18)</f>
        <v>174</v>
      </c>
      <c r="O18" s="27">
        <f>RANK(K18,K13:K21,0)</f>
        <v>2</v>
      </c>
    </row>
    <row r="19" spans="3:15" ht="18" customHeight="1" x14ac:dyDescent="0.35">
      <c r="C19" s="12" t="s">
        <v>39</v>
      </c>
      <c r="D19" s="13">
        <f>SUMIF([1]Pakistan_Food_Prices_Cleaned!D:D,C19,[1]Pakistan_Food_Prices_Cleaned!L:L)</f>
        <v>1032082.3199999994</v>
      </c>
      <c r="E19" s="14">
        <f>D19/SUM(D13:D22)</f>
        <v>7.6888730184268464E-2</v>
      </c>
      <c r="F19" s="15">
        <f>AVERAGEIF([1]Pakistan_Food_Prices_Cleaned!D:D,C19,[1]Pakistan_Food_Prices_Cleaned!E:E)</f>
        <v>338.2578947368421</v>
      </c>
      <c r="G19" s="13">
        <f>COUNTIF([1]Pakistan_Food_Prices_Cleaned!D:D,C19)</f>
        <v>95</v>
      </c>
      <c r="H19" s="16" t="str">
        <f>IF(D19=MAX(D13:D22),"🏆 HIGHEST",IF(D19=MIN(D13:D22),"⚠️ LOWEST","✅ ACTIVE"))</f>
        <v>⚠️ LOWEST</v>
      </c>
      <c r="J19" s="12" t="s">
        <v>40</v>
      </c>
      <c r="K19" s="17">
        <f>AVERAGEIF([1]Pakistan_Food_Prices_Cleaned!C:C,J19,[1]Pakistan_Food_Prices_Cleaned!E:E)</f>
        <v>721.65015384615401</v>
      </c>
      <c r="L19" s="18">
        <f>AVERAGEIF([1]Pakistan_Food_Prices_Cleaned!C:C,J19,[1]Pakistan_Food_Prices_Cleaned!E:E)*1.3</f>
        <v>938.14520000000027</v>
      </c>
      <c r="M19" s="18">
        <f>AVERAGEIF([1]Pakistan_Food_Prices_Cleaned!C:C,J19,[1]Pakistan_Food_Prices_Cleaned!E:E)*0.7</f>
        <v>505.15510769230775</v>
      </c>
      <c r="N19" s="19">
        <f>COUNTIF([1]Pakistan_Food_Prices_Cleaned!C:C,J19)</f>
        <v>65</v>
      </c>
      <c r="O19" s="19">
        <f>RANK(K19,K13:K21,0)</f>
        <v>3</v>
      </c>
    </row>
    <row r="20" spans="3:15" ht="18" customHeight="1" x14ac:dyDescent="0.35">
      <c r="C20" s="20" t="s">
        <v>41</v>
      </c>
      <c r="D20" s="21">
        <f>SUMIF([1]Pakistan_Food_Prices_Cleaned!D:D,C20,[1]Pakistan_Food_Prices_Cleaned!L:L)</f>
        <v>1459145.8800000006</v>
      </c>
      <c r="E20" s="22">
        <f>D20/SUM(D13:D22)</f>
        <v>0.10870438500177688</v>
      </c>
      <c r="F20" s="23">
        <f>AVERAGEIF([1]Pakistan_Food_Prices_Cleaned!D:D,C20,[1]Pakistan_Food_Prices_Cleaned!E:E)</f>
        <v>399.72594594594602</v>
      </c>
      <c r="G20" s="21">
        <f>COUNTIF([1]Pakistan_Food_Prices_Cleaned!D:D,C20)</f>
        <v>111</v>
      </c>
      <c r="H20" s="24" t="str">
        <f>IF(D20=MAX(D13:D22),"🏆 HIGHEST",IF(D20=MIN(D13:D22),"⚠️ LOWEST","✅ ACTIVE"))</f>
        <v>✅ ACTIVE</v>
      </c>
      <c r="J20" s="20" t="s">
        <v>42</v>
      </c>
      <c r="K20" s="25">
        <f>AVERAGEIF([1]Pakistan_Food_Prices_Cleaned!C:C,J20,[1]Pakistan_Food_Prices_Cleaned!E:E)</f>
        <v>256.56627450980397</v>
      </c>
      <c r="L20" s="26">
        <f>AVERAGEIF([1]Pakistan_Food_Prices_Cleaned!C:C,J20,[1]Pakistan_Food_Prices_Cleaned!E:E)*1.3</f>
        <v>333.5361568627452</v>
      </c>
      <c r="M20" s="26">
        <f>AVERAGEIF([1]Pakistan_Food_Prices_Cleaned!C:C,J20,[1]Pakistan_Food_Prices_Cleaned!E:E)*0.7</f>
        <v>179.59639215686278</v>
      </c>
      <c r="N20" s="27">
        <f>COUNTIF([1]Pakistan_Food_Prices_Cleaned!C:C,J20)</f>
        <v>102</v>
      </c>
      <c r="O20" s="27">
        <f>RANK(K20,K13:K21,0)</f>
        <v>6</v>
      </c>
    </row>
    <row r="21" spans="3:15" ht="18" customHeight="1" x14ac:dyDescent="0.35">
      <c r="C21" s="12" t="s">
        <v>43</v>
      </c>
      <c r="D21" s="13">
        <f>SUMIF([1]Pakistan_Food_Prices_Cleaned!D:D,C21,[1]Pakistan_Food_Prices_Cleaned!L:L)</f>
        <v>1342984.22</v>
      </c>
      <c r="E21" s="14">
        <f>D21/SUM(D13:D22)</f>
        <v>0.10005049920175971</v>
      </c>
      <c r="F21" s="15">
        <f>AVERAGEIF([1]Pakistan_Food_Prices_Cleaned!D:D,C21,[1]Pakistan_Food_Prices_Cleaned!E:E)</f>
        <v>409.37326086956534</v>
      </c>
      <c r="G21" s="13">
        <f>COUNTIF([1]Pakistan_Food_Prices_Cleaned!D:D,C21)</f>
        <v>92</v>
      </c>
      <c r="H21" s="16" t="str">
        <f>IF(D21=MAX(D13:D22),"🏆 HIGHEST",IF(D21=MIN(D13:D22),"⚠️ LOWEST","✅ ACTIVE"))</f>
        <v>✅ ACTIVE</v>
      </c>
      <c r="J21" s="12" t="s">
        <v>44</v>
      </c>
      <c r="K21" s="17">
        <f>AVERAGEIF([1]Pakistan_Food_Prices_Cleaned!C:C,J21,[1]Pakistan_Food_Prices_Cleaned!E:E)</f>
        <v>94.944502617801049</v>
      </c>
      <c r="L21" s="18">
        <f>AVERAGEIF([1]Pakistan_Food_Prices_Cleaned!C:C,J21,[1]Pakistan_Food_Prices_Cleaned!E:E)*1.3</f>
        <v>123.42785340314137</v>
      </c>
      <c r="M21" s="18">
        <f>AVERAGEIF([1]Pakistan_Food_Prices_Cleaned!C:C,J21,[1]Pakistan_Food_Prices_Cleaned!E:E)*0.7</f>
        <v>66.461151832460729</v>
      </c>
      <c r="N21" s="19">
        <f>COUNTIF([1]Pakistan_Food_Prices_Cleaned!C:C,J21)</f>
        <v>191</v>
      </c>
      <c r="O21" s="19">
        <f>RANK(K21,K13:K21,0)</f>
        <v>9</v>
      </c>
    </row>
    <row r="22" spans="3:15" ht="18" customHeight="1" x14ac:dyDescent="0.35">
      <c r="C22" s="20" t="s">
        <v>45</v>
      </c>
      <c r="D22" s="21">
        <f>SUMIF([1]Pakistan_Food_Prices_Cleaned!D:D,C22,[1]Pakistan_Food_Prices_Cleaned!L:L)</f>
        <v>1174600.6500000001</v>
      </c>
      <c r="E22" s="22">
        <f>D22/SUM(D13:D22)</f>
        <v>8.7506152079144653E-2</v>
      </c>
      <c r="F22" s="23">
        <f>AVERAGEIF([1]Pakistan_Food_Prices_Cleaned!D:D,C22,[1]Pakistan_Food_Prices_Cleaned!E:E)</f>
        <v>368.79960396039604</v>
      </c>
      <c r="G22" s="21">
        <f>COUNTIF([1]Pakistan_Food_Prices_Cleaned!D:D,C22)</f>
        <v>101</v>
      </c>
      <c r="H22" s="24" t="str">
        <f>IF(D22=MAX(D13:D22),"🏆 HIGHEST",IF(D22=MIN(D13:D22),"⚠️ LOWEST","✅ ACTIVE"))</f>
        <v>✅ ACTIVE</v>
      </c>
    </row>
    <row r="23" spans="3:15" ht="19.5" customHeight="1" x14ac:dyDescent="0.35">
      <c r="C23" s="28" t="s">
        <v>46</v>
      </c>
      <c r="D23" s="29">
        <f>SUM(D13:D22)</f>
        <v>13423063.660000002</v>
      </c>
      <c r="E23" s="30">
        <f>SUM(E13:E22)</f>
        <v>1</v>
      </c>
      <c r="F23" s="31"/>
      <c r="G23" s="31"/>
      <c r="H23" s="31"/>
    </row>
    <row r="24" spans="3:15" ht="7.5" customHeight="1" x14ac:dyDescent="0.35"/>
    <row r="25" spans="3:15" ht="21.75" customHeight="1" x14ac:dyDescent="0.35">
      <c r="C25" s="10" t="s">
        <v>47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3:15" ht="19.5" customHeight="1" x14ac:dyDescent="0.35">
      <c r="C26" s="32" t="s">
        <v>48</v>
      </c>
      <c r="D26" s="32" t="s">
        <v>49</v>
      </c>
      <c r="E26" s="32" t="s">
        <v>50</v>
      </c>
      <c r="F26" s="32" t="s">
        <v>51</v>
      </c>
      <c r="G26" s="32" t="s">
        <v>52</v>
      </c>
      <c r="H26" s="32" t="s">
        <v>53</v>
      </c>
      <c r="I26" s="32" t="s">
        <v>54</v>
      </c>
      <c r="J26" s="32" t="s">
        <v>55</v>
      </c>
      <c r="K26" s="32" t="s">
        <v>56</v>
      </c>
      <c r="L26" s="32" t="s">
        <v>57</v>
      </c>
      <c r="M26" s="32" t="s">
        <v>58</v>
      </c>
      <c r="N26" s="32" t="s">
        <v>59</v>
      </c>
    </row>
    <row r="27" spans="3:15" ht="21.75" customHeight="1" x14ac:dyDescent="0.35">
      <c r="C27" s="21">
        <f>SUMIF([1]Pakistan_Food_Prices_Cleaned!F:F,"January",[1]Pakistan_Food_Prices_Cleaned!L:L)</f>
        <v>1158351.2700000003</v>
      </c>
      <c r="D27" s="21">
        <f>SUMIF([1]Pakistan_Food_Prices_Cleaned!F:F,"February",[1]Pakistan_Food_Prices_Cleaned!L:L)</f>
        <v>1001922.1199999996</v>
      </c>
      <c r="E27" s="21">
        <f>SUMIF([1]Pakistan_Food_Prices_Cleaned!F:F,"March",[1]Pakistan_Food_Prices_Cleaned!L:L)</f>
        <v>919488.89</v>
      </c>
      <c r="F27" s="21">
        <f>SUMIF([1]Pakistan_Food_Prices_Cleaned!F:F,"April",[1]Pakistan_Food_Prices_Cleaned!L:L)</f>
        <v>1177174.5800000003</v>
      </c>
      <c r="G27" s="21">
        <f>SUMIF([1]Pakistan_Food_Prices_Cleaned!F:F,"May",[1]Pakistan_Food_Prices_Cleaned!L:L)</f>
        <v>822854.23999999976</v>
      </c>
      <c r="H27" s="21">
        <f>SUMIF([1]Pakistan_Food_Prices_Cleaned!F:F,"June",[1]Pakistan_Food_Prices_Cleaned!L:L)</f>
        <v>1386892.4299999995</v>
      </c>
      <c r="I27" s="21">
        <f>SUMIF([1]Pakistan_Food_Prices_Cleaned!F:F,"July",[1]Pakistan_Food_Prices_Cleaned!L:L)</f>
        <v>1228469.1900000002</v>
      </c>
      <c r="J27" s="21">
        <f>SUMIF([1]Pakistan_Food_Prices_Cleaned!F:F,"August",[1]Pakistan_Food_Prices_Cleaned!L:L)</f>
        <v>1068701.0300000003</v>
      </c>
      <c r="K27" s="21">
        <f>SUMIF([1]Pakistan_Food_Prices_Cleaned!F:F,"September",[1]Pakistan_Food_Prices_Cleaned!L:L)</f>
        <v>1051446.9699999997</v>
      </c>
      <c r="L27" s="21">
        <f>SUMIF([1]Pakistan_Food_Prices_Cleaned!F:F,"October",[1]Pakistan_Food_Prices_Cleaned!L:L)</f>
        <v>1052116.2599999995</v>
      </c>
      <c r="M27" s="21">
        <f>SUMIF([1]Pakistan_Food_Prices_Cleaned!F:F,"November",[1]Pakistan_Food_Prices_Cleaned!L:L)</f>
        <v>1197932.9300000002</v>
      </c>
      <c r="N27" s="21">
        <f>SUMIF([1]Pakistan_Food_Prices_Cleaned!F:F,"December",[1]Pakistan_Food_Prices_Cleaned!L:L)</f>
        <v>1357713.7500000005</v>
      </c>
    </row>
    <row r="28" spans="3:15" ht="19.5" customHeight="1" x14ac:dyDescent="0.35">
      <c r="C28" s="33">
        <f>AVERAGEIF([1]Pakistan_Food_Prices_Cleaned!F:F,"January",[1]Pakistan_Food_Prices_Cleaned!E:E)</f>
        <v>404.88360465116278</v>
      </c>
      <c r="D28" s="33">
        <f>AVERAGEIF([1]Pakistan_Food_Prices_Cleaned!F:F,"February",[1]Pakistan_Food_Prices_Cleaned!E:E)</f>
        <v>344.70326086956516</v>
      </c>
      <c r="E28" s="33">
        <f>AVERAGEIF([1]Pakistan_Food_Prices_Cleaned!F:F,"March",[1]Pakistan_Food_Prices_Cleaned!E:E)</f>
        <v>322.59876543209867</v>
      </c>
      <c r="F28" s="33">
        <f>AVERAGEIF([1]Pakistan_Food_Prices_Cleaned!F:F,"April",[1]Pakistan_Food_Prices_Cleaned!E:E)</f>
        <v>382.45989247311826</v>
      </c>
      <c r="G28" s="33">
        <f>AVERAGEIF([1]Pakistan_Food_Prices_Cleaned!F:F,"May",[1]Pakistan_Food_Prices_Cleaned!E:E)</f>
        <v>314.80827160493834</v>
      </c>
      <c r="H28" s="33">
        <f>AVERAGEIF([1]Pakistan_Food_Prices_Cleaned!F:F,"June",[1]Pakistan_Food_Prices_Cleaned!E:E)</f>
        <v>416.46700000000021</v>
      </c>
      <c r="I28" s="33">
        <f>AVERAGEIF([1]Pakistan_Food_Prices_Cleaned!F:F,"July",[1]Pakistan_Food_Prices_Cleaned!E:E)</f>
        <v>366.80349514563096</v>
      </c>
      <c r="J28" s="33">
        <f>AVERAGEIF([1]Pakistan_Food_Prices_Cleaned!F:F,"August",[1]Pakistan_Food_Prices_Cleaned!E:E)</f>
        <v>369.65744186046516</v>
      </c>
      <c r="K28" s="33">
        <f>AVERAGEIF([1]Pakistan_Food_Prices_Cleaned!F:F,"September",[1]Pakistan_Food_Prices_Cleaned!E:E)</f>
        <v>363.67988372093009</v>
      </c>
      <c r="L28" s="33">
        <f>AVERAGEIF([1]Pakistan_Food_Prices_Cleaned!F:F,"October",[1]Pakistan_Food_Prices_Cleaned!E:E)</f>
        <v>369.60393617021271</v>
      </c>
      <c r="M28" s="33">
        <f>AVERAGEIF([1]Pakistan_Food_Prices_Cleaned!F:F,"November",[1]Pakistan_Food_Prices_Cleaned!E:E)</f>
        <v>398.55107526881727</v>
      </c>
      <c r="N28" s="33">
        <f>AVERAGEIF([1]Pakistan_Food_Prices_Cleaned!F:F,"December",[1]Pakistan_Food_Prices_Cleaned!E:E)</f>
        <v>390.33180952380934</v>
      </c>
    </row>
    <row r="29" spans="3:15" ht="19.5" customHeight="1" x14ac:dyDescent="0.35">
      <c r="C29" s="34" t="s">
        <v>60</v>
      </c>
      <c r="D29" s="35">
        <f t="shared" ref="D29:N29" si="0">IF(C27=0,0,(D27-C27)/C27)</f>
        <v>-0.13504465704949808</v>
      </c>
      <c r="E29" s="35">
        <f t="shared" si="0"/>
        <v>-8.2275087408989089E-2</v>
      </c>
      <c r="F29" s="35">
        <f t="shared" si="0"/>
        <v>0.28024883476297391</v>
      </c>
      <c r="G29" s="35">
        <f t="shared" si="0"/>
        <v>-0.30099217738799666</v>
      </c>
      <c r="H29" s="35">
        <f t="shared" si="0"/>
        <v>0.68546549629494513</v>
      </c>
      <c r="I29" s="35">
        <f t="shared" si="0"/>
        <v>-0.11422893122287743</v>
      </c>
      <c r="J29" s="35">
        <f t="shared" si="0"/>
        <v>-0.13005467398006124</v>
      </c>
      <c r="K29" s="35">
        <f t="shared" si="0"/>
        <v>-1.6144889464549797E-2</v>
      </c>
      <c r="L29" s="35">
        <f t="shared" si="0"/>
        <v>6.3654185051273155E-4</v>
      </c>
      <c r="M29" s="35">
        <f t="shared" si="0"/>
        <v>0.13859368545449596</v>
      </c>
      <c r="N29" s="35">
        <f t="shared" si="0"/>
        <v>0.1333804389198987</v>
      </c>
    </row>
    <row r="30" spans="3:15" ht="7.5" customHeight="1" x14ac:dyDescent="0.35"/>
    <row r="31" spans="3:15" ht="21.75" customHeight="1" x14ac:dyDescent="0.35">
      <c r="C31" s="10" t="s">
        <v>61</v>
      </c>
      <c r="D31" s="10"/>
      <c r="E31" s="10"/>
      <c r="F31" s="10"/>
      <c r="G31" s="10"/>
      <c r="H31" s="10"/>
      <c r="J31" s="10" t="s">
        <v>62</v>
      </c>
      <c r="K31" s="10"/>
      <c r="L31" s="10"/>
      <c r="M31" s="10"/>
      <c r="N31" s="10"/>
      <c r="O31" s="10"/>
    </row>
    <row r="32" spans="3:15" ht="18" customHeight="1" x14ac:dyDescent="0.35">
      <c r="C32" s="36" t="s">
        <v>63</v>
      </c>
      <c r="D32" s="36" t="s">
        <v>64</v>
      </c>
      <c r="E32" s="36" t="s">
        <v>65</v>
      </c>
      <c r="F32" s="36" t="s">
        <v>66</v>
      </c>
      <c r="G32" s="36" t="s">
        <v>67</v>
      </c>
      <c r="H32" s="36" t="s">
        <v>68</v>
      </c>
      <c r="J32" s="36" t="s">
        <v>24</v>
      </c>
      <c r="K32" s="36" t="s">
        <v>69</v>
      </c>
      <c r="L32" s="36" t="s">
        <v>70</v>
      </c>
      <c r="M32" s="36" t="s">
        <v>71</v>
      </c>
      <c r="N32" s="36" t="s">
        <v>72</v>
      </c>
    </row>
    <row r="33" spans="3:15" ht="15.75" customHeight="1" x14ac:dyDescent="0.35">
      <c r="C33" s="37" t="s">
        <v>73</v>
      </c>
      <c r="D33" s="38">
        <f>AVERAGEIF([1]Pakistan_Food_Prices_Cleaned!B:B,C33,[1]Pakistan_Food_Prices_Cleaned!E:E)</f>
        <v>206.14838709677423</v>
      </c>
      <c r="E33" s="38">
        <f>AVERAGEIF([1]Pakistan_Food_Prices_Cleaned!B:B,C33,[1]Pakistan_Food_Prices_Cleaned!I:I)</f>
        <v>206.14838709677412</v>
      </c>
      <c r="F33" s="38">
        <f>AVERAGEIF([1]Pakistan_Food_Prices_Cleaned!B:B,C33,[1]Pakistan_Food_Prices_Cleaned!M:M)</f>
        <v>343.67727628591155</v>
      </c>
      <c r="G33" s="39">
        <f>AVERAGEIF([1]Pakistan_Food_Prices_Cleaned!B:B,C33,[1]Pakistan_Food_Prices_Cleaned!N:N)</f>
        <v>9.8725675991307175E-5</v>
      </c>
      <c r="H33" s="40" t="str">
        <f t="shared" ref="H33:H47" si="1">IF(E33&gt;D33,"⬆ Above","⬇ Below")</f>
        <v>⬇ Below</v>
      </c>
      <c r="J33" s="37" t="s">
        <v>32</v>
      </c>
      <c r="K33" s="38">
        <v>224.80500000000001</v>
      </c>
      <c r="L33" s="38">
        <v>413.80099999999999</v>
      </c>
      <c r="M33" s="41">
        <f t="shared" ref="M33:M41" si="2">(L33-K33)/K33</f>
        <v>0.84071083828206661</v>
      </c>
      <c r="N33" s="40" t="str">
        <f t="shared" ref="N33:N41" si="3">IF(M33&gt;0.05,"⬆ Overpriced",IF(M33&lt;-0.05,"⬇ Underpriced","✅ Balanced"))</f>
        <v>⬆ Overpriced</v>
      </c>
      <c r="O33" s="42"/>
    </row>
    <row r="34" spans="3:15" ht="15.75" customHeight="1" x14ac:dyDescent="0.35">
      <c r="C34" s="43" t="s">
        <v>74</v>
      </c>
      <c r="D34" s="44">
        <f>AVERAGEIF([1]Pakistan_Food_Prices_Cleaned!B:B,C34,[1]Pakistan_Food_Prices_Cleaned!E:E)</f>
        <v>121.60903225806452</v>
      </c>
      <c r="E34" s="44">
        <f>AVERAGEIF([1]Pakistan_Food_Prices_Cleaned!B:B,C34,[1]Pakistan_Food_Prices_Cleaned!I:I)</f>
        <v>121.60903225806445</v>
      </c>
      <c r="F34" s="44">
        <f>AVERAGEIF([1]Pakistan_Food_Prices_Cleaned!B:B,C34,[1]Pakistan_Food_Prices_Cleaned!M:M)</f>
        <v>356.37238208846878</v>
      </c>
      <c r="G34" s="45">
        <f>AVERAGEIF([1]Pakistan_Food_Prices_Cleaned!B:B,C34,[1]Pakistan_Food_Prices_Cleaned!N:N)</f>
        <v>-6.5457580065715582E-4</v>
      </c>
      <c r="H34" s="46" t="str">
        <f t="shared" si="1"/>
        <v>⬇ Below</v>
      </c>
      <c r="J34" s="43" t="s">
        <v>38</v>
      </c>
      <c r="K34" s="44">
        <v>795.95500000000004</v>
      </c>
      <c r="L34" s="44">
        <v>847.79499999999996</v>
      </c>
      <c r="M34" s="47">
        <f t="shared" si="2"/>
        <v>6.5129310074061864E-2</v>
      </c>
      <c r="N34" s="46" t="str">
        <f t="shared" si="3"/>
        <v>⬆ Overpriced</v>
      </c>
      <c r="O34" s="42"/>
    </row>
    <row r="35" spans="3:15" ht="15.75" customHeight="1" x14ac:dyDescent="0.35">
      <c r="C35" s="37" t="s">
        <v>75</v>
      </c>
      <c r="D35" s="38">
        <f>AVERAGEIF([1]Pakistan_Food_Prices_Cleaned!B:B,C35,[1]Pakistan_Food_Prices_Cleaned!E:E)</f>
        <v>920.12567567567555</v>
      </c>
      <c r="E35" s="38">
        <f>AVERAGEIF([1]Pakistan_Food_Prices_Cleaned!B:B,C35,[1]Pakistan_Food_Prices_Cleaned!I:I)</f>
        <v>920.12567567567476</v>
      </c>
      <c r="F35" s="38">
        <f>AVERAGEIF([1]Pakistan_Food_Prices_Cleaned!B:B,C35,[1]Pakistan_Food_Prices_Cleaned!M:M)</f>
        <v>343.52393591596319</v>
      </c>
      <c r="G35" s="39">
        <f>AVERAGEIF([1]Pakistan_Food_Prices_Cleaned!B:B,C35,[1]Pakistan_Food_Prices_Cleaned!N:N)</f>
        <v>-8.034085101921738E-4</v>
      </c>
      <c r="H35" s="40" t="str">
        <f t="shared" si="1"/>
        <v>⬇ Below</v>
      </c>
      <c r="J35" s="37" t="s">
        <v>34</v>
      </c>
      <c r="K35" s="38">
        <v>182.98500000000001</v>
      </c>
      <c r="L35" s="38">
        <v>185.61799999999999</v>
      </c>
      <c r="M35" s="41">
        <f t="shared" si="2"/>
        <v>1.4389157581222401E-2</v>
      </c>
      <c r="N35" s="40" t="str">
        <f t="shared" si="3"/>
        <v>✅ Balanced</v>
      </c>
      <c r="O35" s="42"/>
    </row>
    <row r="36" spans="3:15" ht="15.75" customHeight="1" x14ac:dyDescent="0.35">
      <c r="C36" s="43" t="s">
        <v>76</v>
      </c>
      <c r="D36" s="44">
        <f>AVERAGEIF([1]Pakistan_Food_Prices_Cleaned!B:B,C36,[1]Pakistan_Food_Prices_Cleaned!E:E)</f>
        <v>141.74161290322584</v>
      </c>
      <c r="E36" s="44">
        <f>AVERAGEIF([1]Pakistan_Food_Prices_Cleaned!B:B,C36,[1]Pakistan_Food_Prices_Cleaned!I:I)</f>
        <v>141.74161290322587</v>
      </c>
      <c r="F36" s="44">
        <f>AVERAGEIF([1]Pakistan_Food_Prices_Cleaned!B:B,C36,[1]Pakistan_Food_Prices_Cleaned!M:M)</f>
        <v>342.92949553244273</v>
      </c>
      <c r="G36" s="45">
        <f>AVERAGEIF([1]Pakistan_Food_Prices_Cleaned!B:B,C36,[1]Pakistan_Food_Prices_Cleaned!N:N)</f>
        <v>9.5752590017930144E-5</v>
      </c>
      <c r="H36" s="46" t="str">
        <f t="shared" si="1"/>
        <v>⬇ Below</v>
      </c>
      <c r="J36" s="43" t="s">
        <v>36</v>
      </c>
      <c r="K36" s="44">
        <v>120.15</v>
      </c>
      <c r="L36" s="44">
        <v>141.90600000000001</v>
      </c>
      <c r="M36" s="47">
        <f t="shared" si="2"/>
        <v>0.1810736579275905</v>
      </c>
      <c r="N36" s="46" t="str">
        <f t="shared" si="3"/>
        <v>⬆ Overpriced</v>
      </c>
      <c r="O36" s="42"/>
    </row>
    <row r="37" spans="3:15" ht="15.75" customHeight="1" x14ac:dyDescent="0.35">
      <c r="C37" s="37" t="s">
        <v>77</v>
      </c>
      <c r="D37" s="38">
        <f>AVERAGEIF([1]Pakistan_Food_Prices_Cleaned!B:B,C37,[1]Pakistan_Food_Prices_Cleaned!E:E)</f>
        <v>905.6025925925926</v>
      </c>
      <c r="E37" s="38">
        <f>AVERAGEIF([1]Pakistan_Food_Prices_Cleaned!B:B,C37,[1]Pakistan_Food_Prices_Cleaned!I:I)</f>
        <v>905.60259259259306</v>
      </c>
      <c r="F37" s="38">
        <f>AVERAGEIF([1]Pakistan_Food_Prices_Cleaned!B:B,C37,[1]Pakistan_Food_Prices_Cleaned!M:M)</f>
        <v>343.52494893409812</v>
      </c>
      <c r="G37" s="39">
        <f>AVERAGEIF([1]Pakistan_Food_Prices_Cleaned!B:B,C37,[1]Pakistan_Food_Prices_Cleaned!N:N)</f>
        <v>3.3116129837109694E-4</v>
      </c>
      <c r="H37" s="40" t="str">
        <f t="shared" si="1"/>
        <v>⬇ Below</v>
      </c>
      <c r="J37" s="37" t="s">
        <v>44</v>
      </c>
      <c r="K37" s="38">
        <v>85.04</v>
      </c>
      <c r="L37" s="38">
        <v>94.944999999999993</v>
      </c>
      <c r="M37" s="41">
        <f t="shared" si="2"/>
        <v>0.11647460018814659</v>
      </c>
      <c r="N37" s="40" t="str">
        <f t="shared" si="3"/>
        <v>⬆ Overpriced</v>
      </c>
      <c r="O37" s="42"/>
    </row>
    <row r="38" spans="3:15" ht="15.75" customHeight="1" x14ac:dyDescent="0.35">
      <c r="C38" s="43" t="s">
        <v>78</v>
      </c>
      <c r="D38" s="44">
        <f>AVERAGEIF([1]Pakistan_Food_Prices_Cleaned!B:B,C38,[1]Pakistan_Food_Prices_Cleaned!E:E)</f>
        <v>533.4588235294118</v>
      </c>
      <c r="E38" s="44">
        <f>AVERAGEIF([1]Pakistan_Food_Prices_Cleaned!B:B,C38,[1]Pakistan_Food_Prices_Cleaned!I:I)</f>
        <v>533.45882352941192</v>
      </c>
      <c r="F38" s="44">
        <f>AVERAGEIF([1]Pakistan_Food_Prices_Cleaned!B:B,C38,[1]Pakistan_Food_Prices_Cleaned!M:M)</f>
        <v>343.76930143993593</v>
      </c>
      <c r="G38" s="45">
        <f>AVERAGEIF([1]Pakistan_Food_Prices_Cleaned!B:B,C38,[1]Pakistan_Food_Prices_Cleaned!N:N)</f>
        <v>-1.486536045417143E-4</v>
      </c>
      <c r="H38" s="46" t="str">
        <f t="shared" si="1"/>
        <v>⬇ Below</v>
      </c>
      <c r="J38" s="43" t="s">
        <v>40</v>
      </c>
      <c r="K38" s="44">
        <v>901.3</v>
      </c>
      <c r="L38" s="44">
        <v>721.65</v>
      </c>
      <c r="M38" s="47">
        <f t="shared" si="2"/>
        <v>-0.19932319982247862</v>
      </c>
      <c r="N38" s="46" t="str">
        <f t="shared" si="3"/>
        <v>⬇ Underpriced</v>
      </c>
      <c r="O38" s="42"/>
    </row>
    <row r="39" spans="3:15" ht="15.75" customHeight="1" x14ac:dyDescent="0.35">
      <c r="C39" s="37" t="s">
        <v>79</v>
      </c>
      <c r="D39" s="38">
        <f>AVERAGEIF([1]Pakistan_Food_Prices_Cleaned!B:B,C39,[1]Pakistan_Food_Prices_Cleaned!E:E)</f>
        <v>673.04079999999988</v>
      </c>
      <c r="E39" s="38">
        <f>AVERAGEIF([1]Pakistan_Food_Prices_Cleaned!B:B,C39,[1]Pakistan_Food_Prices_Cleaned!I:I)</f>
        <v>673.04080000000022</v>
      </c>
      <c r="F39" s="38">
        <f>AVERAGEIF([1]Pakistan_Food_Prices_Cleaned!B:B,C39,[1]Pakistan_Food_Prices_Cleaned!M:M)</f>
        <v>345.66538209566244</v>
      </c>
      <c r="G39" s="39">
        <f>AVERAGEIF([1]Pakistan_Food_Prices_Cleaned!B:B,C39,[1]Pakistan_Food_Prices_Cleaned!N:N)</f>
        <v>-9.9755830432251823E-5</v>
      </c>
      <c r="H39" s="40" t="str">
        <f t="shared" si="1"/>
        <v>⬇ Below</v>
      </c>
      <c r="J39" s="37" t="s">
        <v>30</v>
      </c>
      <c r="K39" s="38">
        <v>712.38</v>
      </c>
      <c r="L39" s="38">
        <v>450.66300000000001</v>
      </c>
      <c r="M39" s="41">
        <f t="shared" si="2"/>
        <v>-0.36738398045986692</v>
      </c>
      <c r="N39" s="40" t="str">
        <f t="shared" si="3"/>
        <v>⬇ Underpriced</v>
      </c>
      <c r="O39" s="42"/>
    </row>
    <row r="40" spans="3:15" ht="15.75" customHeight="1" x14ac:dyDescent="0.35">
      <c r="C40" s="43" t="s">
        <v>80</v>
      </c>
      <c r="D40" s="44">
        <f>AVERAGEIF([1]Pakistan_Food_Prices_Cleaned!B:B,C40,[1]Pakistan_Food_Prices_Cleaned!E:E)</f>
        <v>203.25225806451613</v>
      </c>
      <c r="E40" s="44">
        <f>AVERAGEIF([1]Pakistan_Food_Prices_Cleaned!B:B,C40,[1]Pakistan_Food_Prices_Cleaned!I:I)</f>
        <v>203.25225806451627</v>
      </c>
      <c r="F40" s="44">
        <f>AVERAGEIF([1]Pakistan_Food_Prices_Cleaned!B:B,C40,[1]Pakistan_Food_Prices_Cleaned!M:M)</f>
        <v>343.64396430334921</v>
      </c>
      <c r="G40" s="45">
        <f>AVERAGEIF([1]Pakistan_Food_Prices_Cleaned!B:B,C40,[1]Pakistan_Food_Prices_Cleaned!N:N)</f>
        <v>1.6574195464514133E-5</v>
      </c>
      <c r="H40" s="46" t="str">
        <f t="shared" si="1"/>
        <v>⬇ Below</v>
      </c>
      <c r="J40" s="43" t="s">
        <v>42</v>
      </c>
      <c r="K40" s="44">
        <v>256.05500000000001</v>
      </c>
      <c r="L40" s="44">
        <v>256.56599999999997</v>
      </c>
      <c r="M40" s="47">
        <f t="shared" si="2"/>
        <v>1.9956649938488499E-3</v>
      </c>
      <c r="N40" s="46" t="str">
        <f t="shared" si="3"/>
        <v>✅ Balanced</v>
      </c>
      <c r="O40" s="42"/>
    </row>
    <row r="41" spans="3:15" ht="15.75" customHeight="1" x14ac:dyDescent="0.35">
      <c r="C41" s="37" t="s">
        <v>81</v>
      </c>
      <c r="D41" s="38">
        <f>AVERAGEIF([1]Pakistan_Food_Prices_Cleaned!B:B,C41,[1]Pakistan_Food_Prices_Cleaned!E:E)</f>
        <v>368.73933333333326</v>
      </c>
      <c r="E41" s="38">
        <f>AVERAGEIF([1]Pakistan_Food_Prices_Cleaned!B:B,C41,[1]Pakistan_Food_Prices_Cleaned!I:I)</f>
        <v>368.73933333333315</v>
      </c>
      <c r="F41" s="38">
        <f>AVERAGEIF([1]Pakistan_Food_Prices_Cleaned!B:B,C41,[1]Pakistan_Food_Prices_Cleaned!M:M)</f>
        <v>343.27565306330666</v>
      </c>
      <c r="G41" s="39">
        <f>AVERAGEIF([1]Pakistan_Food_Prices_Cleaned!B:B,C41,[1]Pakistan_Food_Prices_Cleaned!N:N)</f>
        <v>-5.3608891447130929E-5</v>
      </c>
      <c r="H41" s="40" t="str">
        <f t="shared" si="1"/>
        <v>⬇ Below</v>
      </c>
      <c r="J41" s="37" t="s">
        <v>29</v>
      </c>
      <c r="K41" s="38">
        <v>907.97</v>
      </c>
      <c r="L41" s="38">
        <v>911.577</v>
      </c>
      <c r="M41" s="41">
        <f t="shared" si="2"/>
        <v>3.9725982135973333E-3</v>
      </c>
      <c r="N41" s="40" t="str">
        <f t="shared" si="3"/>
        <v>✅ Balanced</v>
      </c>
      <c r="O41" s="42"/>
    </row>
    <row r="42" spans="3:15" ht="15.75" customHeight="1" x14ac:dyDescent="0.35">
      <c r="C42" s="43" t="s">
        <v>82</v>
      </c>
      <c r="D42" s="44">
        <f>AVERAGEIF([1]Pakistan_Food_Prices_Cleaned!B:B,C42,[1]Pakistan_Food_Prices_Cleaned!E:E)</f>
        <v>81.934666666666672</v>
      </c>
      <c r="E42" s="44">
        <f>AVERAGEIF([1]Pakistan_Food_Prices_Cleaned!B:B,C42,[1]Pakistan_Food_Prices_Cleaned!I:I)</f>
        <v>81.934666666666686</v>
      </c>
      <c r="F42" s="44">
        <f>AVERAGEIF([1]Pakistan_Food_Prices_Cleaned!B:B,C42,[1]Pakistan_Food_Prices_Cleaned!M:M)</f>
        <v>354.98550097174467</v>
      </c>
      <c r="G42" s="45">
        <f>AVERAGEIF([1]Pakistan_Food_Prices_Cleaned!B:B,C42,[1]Pakistan_Food_Prices_Cleaned!N:N)</f>
        <v>1.8300356382581305E-4</v>
      </c>
      <c r="H42" s="46" t="str">
        <f t="shared" si="1"/>
        <v>⬇ Below</v>
      </c>
    </row>
    <row r="43" spans="3:15" ht="15.75" customHeight="1" x14ac:dyDescent="0.35">
      <c r="C43" s="37" t="s">
        <v>9</v>
      </c>
      <c r="D43" s="38">
        <f>AVERAGEIF([1]Pakistan_Food_Prices_Cleaned!B:B,C43,[1]Pakistan_Food_Prices_Cleaned!E:E)</f>
        <v>1113.4854166666667</v>
      </c>
      <c r="E43" s="38">
        <f>AVERAGEIF([1]Pakistan_Food_Prices_Cleaned!B:B,C43,[1]Pakistan_Food_Prices_Cleaned!I:I)</f>
        <v>1113.4854166666667</v>
      </c>
      <c r="F43" s="38">
        <f>AVERAGEIF([1]Pakistan_Food_Prices_Cleaned!B:B,C43,[1]Pakistan_Food_Prices_Cleaned!M:M)</f>
        <v>344.06675760915726</v>
      </c>
      <c r="G43" s="39">
        <f>AVERAGEIF([1]Pakistan_Food_Prices_Cleaned!B:B,C43,[1]Pakistan_Food_Prices_Cleaned!N:N)</f>
        <v>-5.714245474541848E-4</v>
      </c>
      <c r="H43" s="40" t="str">
        <f t="shared" si="1"/>
        <v>⬇ Below</v>
      </c>
    </row>
    <row r="44" spans="3:15" ht="15.75" customHeight="1" x14ac:dyDescent="0.35">
      <c r="C44" s="43" t="s">
        <v>83</v>
      </c>
      <c r="D44" s="44">
        <f>AVERAGEIF([1]Pakistan_Food_Prices_Cleaned!B:B,C44,[1]Pakistan_Food_Prices_Cleaned!E:E)</f>
        <v>720.27689655172423</v>
      </c>
      <c r="E44" s="44">
        <f>AVERAGEIF([1]Pakistan_Food_Prices_Cleaned!B:B,C44,[1]Pakistan_Food_Prices_Cleaned!I:I)</f>
        <v>720.27689655172423</v>
      </c>
      <c r="F44" s="44">
        <f>AVERAGEIF([1]Pakistan_Food_Prices_Cleaned!B:B,C44,[1]Pakistan_Food_Prices_Cleaned!M:M)</f>
        <v>343.79464018084559</v>
      </c>
      <c r="G44" s="45">
        <f>AVERAGEIF([1]Pakistan_Food_Prices_Cleaned!B:B,C44,[1]Pakistan_Food_Prices_Cleaned!N:N)</f>
        <v>-9.2334397861183127E-5</v>
      </c>
      <c r="H44" s="46" t="str">
        <f t="shared" si="1"/>
        <v>⬇ Below</v>
      </c>
    </row>
    <row r="45" spans="3:15" ht="15.75" customHeight="1" x14ac:dyDescent="0.35">
      <c r="C45" s="37" t="s">
        <v>84</v>
      </c>
      <c r="D45" s="38">
        <f>AVERAGEIF([1]Pakistan_Food_Prices_Cleaned!B:B,C45,[1]Pakistan_Food_Prices_Cleaned!E:E)</f>
        <v>113.26108695652174</v>
      </c>
      <c r="E45" s="38">
        <f>AVERAGEIF([1]Pakistan_Food_Prices_Cleaned!B:B,C45,[1]Pakistan_Food_Prices_Cleaned!I:I)</f>
        <v>113.26108695652174</v>
      </c>
      <c r="F45" s="38">
        <f>AVERAGEIF([1]Pakistan_Food_Prices_Cleaned!B:B,C45,[1]Pakistan_Food_Prices_Cleaned!M:M)</f>
        <v>344.81443162539443</v>
      </c>
      <c r="G45" s="39">
        <f>AVERAGEIF([1]Pakistan_Food_Prices_Cleaned!B:B,C45,[1]Pakistan_Food_Prices_Cleaned!N:N)</f>
        <v>-8.6515922932315663E-5</v>
      </c>
      <c r="H45" s="40" t="str">
        <f t="shared" si="1"/>
        <v>⬇ Below</v>
      </c>
    </row>
    <row r="46" spans="3:15" ht="15.75" customHeight="1" x14ac:dyDescent="0.35">
      <c r="C46" s="43" t="s">
        <v>85</v>
      </c>
      <c r="D46" s="44">
        <f>AVERAGEIF([1]Pakistan_Food_Prices_Cleaned!B:B,C46,[1]Pakistan_Food_Prices_Cleaned!E:E)</f>
        <v>1024.1451428571424</v>
      </c>
      <c r="E46" s="44">
        <f>AVERAGEIF([1]Pakistan_Food_Prices_Cleaned!B:B,C46,[1]Pakistan_Food_Prices_Cleaned!I:I)</f>
        <v>1024.1451428571422</v>
      </c>
      <c r="F46" s="44">
        <f>AVERAGEIF([1]Pakistan_Food_Prices_Cleaned!B:B,C46,[1]Pakistan_Food_Prices_Cleaned!M:M)</f>
        <v>359.9990718999511</v>
      </c>
      <c r="G46" s="45">
        <f>AVERAGEIF([1]Pakistan_Food_Prices_Cleaned!B:B,C46,[1]Pakistan_Food_Prices_Cleaned!N:N)</f>
        <v>-5.5796487531629899E-3</v>
      </c>
      <c r="H46" s="46" t="str">
        <f t="shared" si="1"/>
        <v>⬇ Below</v>
      </c>
    </row>
    <row r="47" spans="3:15" ht="15.75" customHeight="1" x14ac:dyDescent="0.35">
      <c r="C47" s="37" t="s">
        <v>86</v>
      </c>
      <c r="D47" s="38">
        <f>AVERAGEIF([1]Pakistan_Food_Prices_Cleaned!B:B,C47,[1]Pakistan_Food_Prices_Cleaned!E:E)</f>
        <v>226.566129032258</v>
      </c>
      <c r="E47" s="38">
        <f>AVERAGEIF([1]Pakistan_Food_Prices_Cleaned!B:B,C47,[1]Pakistan_Food_Prices_Cleaned!I:I)</f>
        <v>226.56612903225786</v>
      </c>
      <c r="F47" s="38">
        <f>AVERAGEIF([1]Pakistan_Food_Prices_Cleaned!B:B,C47,[1]Pakistan_Food_Prices_Cleaned!M:M)</f>
        <v>346.43520053218469</v>
      </c>
      <c r="G47" s="39">
        <f>AVERAGEIF([1]Pakistan_Food_Prices_Cleaned!B:B,C47,[1]Pakistan_Food_Prices_Cleaned!N:N)</f>
        <v>6.1624029156451417E-4</v>
      </c>
      <c r="H47" s="40" t="str">
        <f t="shared" si="1"/>
        <v>⬇ Below</v>
      </c>
    </row>
    <row r="48" spans="3:15" ht="7.5" customHeight="1" x14ac:dyDescent="0.35"/>
    <row r="49" spans="3:15" ht="21.75" customHeight="1" x14ac:dyDescent="0.35">
      <c r="C49" s="10" t="s">
        <v>87</v>
      </c>
      <c r="D49" s="10"/>
      <c r="E49" s="10"/>
      <c r="F49" s="10"/>
      <c r="G49" s="10"/>
      <c r="H49" s="10"/>
      <c r="J49" s="10" t="s">
        <v>88</v>
      </c>
      <c r="K49" s="10"/>
      <c r="L49" s="10"/>
      <c r="M49" s="10"/>
      <c r="N49" s="10"/>
      <c r="O49" s="10"/>
    </row>
    <row r="50" spans="3:15" ht="18" customHeight="1" x14ac:dyDescent="0.35">
      <c r="C50" s="36" t="s">
        <v>89</v>
      </c>
      <c r="D50" s="36" t="s">
        <v>65</v>
      </c>
      <c r="E50" s="36" t="s">
        <v>22</v>
      </c>
      <c r="F50" s="36" t="s">
        <v>20</v>
      </c>
      <c r="G50" s="36" t="s">
        <v>27</v>
      </c>
      <c r="J50" s="36" t="s">
        <v>18</v>
      </c>
      <c r="K50" s="36" t="s">
        <v>65</v>
      </c>
      <c r="L50" s="36" t="s">
        <v>66</v>
      </c>
      <c r="M50" s="36" t="s">
        <v>90</v>
      </c>
      <c r="N50" s="36" t="s">
        <v>91</v>
      </c>
    </row>
    <row r="51" spans="3:15" ht="15.75" customHeight="1" x14ac:dyDescent="0.35">
      <c r="C51" s="37" t="s">
        <v>92</v>
      </c>
      <c r="D51" s="38">
        <f>AVERAGEIF([1]Pakistan_Food_Prices_Cleaned!G:G,C51,[1]Pakistan_Food_Prices_Cleaned!E:E)</f>
        <v>394.12199999999984</v>
      </c>
      <c r="E51" s="40">
        <f>COUNTIF([1]Pakistan_Food_Prices_Cleaned!G:G,C51)</f>
        <v>195</v>
      </c>
      <c r="F51" s="41">
        <f>E51/SUM(E51:E55)</f>
        <v>0.17727272727272728</v>
      </c>
      <c r="G51" s="40">
        <f>RANK(D51,D51:D55,0)</f>
        <v>1</v>
      </c>
      <c r="J51" s="37" t="s">
        <v>28</v>
      </c>
      <c r="K51" s="38">
        <v>346.99</v>
      </c>
      <c r="L51" s="38">
        <v>17.45</v>
      </c>
      <c r="M51" s="48">
        <v>5.0299999999999997E-2</v>
      </c>
      <c r="N51" s="49" t="str">
        <f t="shared" ref="N51:N59" si="4">IF(M51&lt;0.04,"🟢 Stable",IF(M51&lt;0.09,"🟡 Moderate","🔴 Volatile"))</f>
        <v>🟡 Moderate</v>
      </c>
    </row>
    <row r="52" spans="3:15" ht="15.75" customHeight="1" x14ac:dyDescent="0.35">
      <c r="C52" s="43" t="s">
        <v>93</v>
      </c>
      <c r="D52" s="44">
        <f>AVERAGEIF([1]Pakistan_Food_Prices_Cleaned!G:G,C52,[1]Pakistan_Food_Prices_Cleaned!E:E)</f>
        <v>358.33512711864415</v>
      </c>
      <c r="E52" s="46">
        <f>COUNTIF([1]Pakistan_Food_Prices_Cleaned!G:G,C52)</f>
        <v>236</v>
      </c>
      <c r="F52" s="47">
        <f>E52/SUM(E51:E55)</f>
        <v>0.21454545454545454</v>
      </c>
      <c r="G52" s="46">
        <f>RANK(D52,D51:D55,0)</f>
        <v>5</v>
      </c>
      <c r="J52" s="43" t="s">
        <v>8</v>
      </c>
      <c r="K52" s="44">
        <v>400.85</v>
      </c>
      <c r="L52" s="44">
        <v>34.590000000000003</v>
      </c>
      <c r="M52" s="50">
        <v>8.6300000000000002E-2</v>
      </c>
      <c r="N52" s="51" t="str">
        <f t="shared" si="4"/>
        <v>🟡 Moderate</v>
      </c>
    </row>
    <row r="53" spans="3:15" ht="15.75" customHeight="1" x14ac:dyDescent="0.35">
      <c r="C53" s="37" t="s">
        <v>94</v>
      </c>
      <c r="D53" s="38">
        <f>AVERAGEIF([1]Pakistan_Food_Prices_Cleaned!G:G,C53,[1]Pakistan_Food_Prices_Cleaned!E:E)</f>
        <v>371.12477678571406</v>
      </c>
      <c r="E53" s="40">
        <f>COUNTIF([1]Pakistan_Food_Prices_Cleaned!G:G,C53)</f>
        <v>224</v>
      </c>
      <c r="F53" s="41">
        <f>E53/SUM(E51:E55)</f>
        <v>0.20363636363636364</v>
      </c>
      <c r="G53" s="40">
        <f>RANK(D53,D51:D55,0)</f>
        <v>2</v>
      </c>
      <c r="J53" s="37" t="s">
        <v>31</v>
      </c>
      <c r="K53" s="38">
        <v>349.02</v>
      </c>
      <c r="L53" s="38">
        <v>25.66</v>
      </c>
      <c r="M53" s="48">
        <v>7.3499999999999996E-2</v>
      </c>
      <c r="N53" s="49" t="str">
        <f t="shared" si="4"/>
        <v>🟡 Moderate</v>
      </c>
    </row>
    <row r="54" spans="3:15" ht="15.75" customHeight="1" x14ac:dyDescent="0.35">
      <c r="C54" s="43" t="s">
        <v>95</v>
      </c>
      <c r="D54" s="44">
        <f>AVERAGEIF([1]Pakistan_Food_Prices_Cleaned!G:G,C54,[1]Pakistan_Food_Prices_Cleaned!E:E)</f>
        <v>370.35951456310687</v>
      </c>
      <c r="E54" s="46">
        <f>COUNTIF([1]Pakistan_Food_Prices_Cleaned!G:G,C54)</f>
        <v>206</v>
      </c>
      <c r="F54" s="47">
        <f>E54/SUM(E51:E55)</f>
        <v>0.18727272727272729</v>
      </c>
      <c r="G54" s="46">
        <f>RANK(D54,D51:D55,0)</f>
        <v>3</v>
      </c>
      <c r="J54" s="43" t="s">
        <v>33</v>
      </c>
      <c r="K54" s="44">
        <v>436.57</v>
      </c>
      <c r="L54" s="44">
        <v>6.14</v>
      </c>
      <c r="M54" s="50">
        <v>1.41E-2</v>
      </c>
      <c r="N54" s="51" t="str">
        <f t="shared" si="4"/>
        <v>🟢 Stable</v>
      </c>
    </row>
    <row r="55" spans="3:15" ht="15.75" customHeight="1" x14ac:dyDescent="0.35">
      <c r="C55" s="37" t="s">
        <v>96</v>
      </c>
      <c r="D55" s="38">
        <f>AVERAGEIF([1]Pakistan_Food_Prices_Cleaned!G:G,C55,[1]Pakistan_Food_Prices_Cleaned!E:E)</f>
        <v>368.91995815899594</v>
      </c>
      <c r="E55" s="40">
        <f>COUNTIF([1]Pakistan_Food_Prices_Cleaned!G:G,C55)</f>
        <v>239</v>
      </c>
      <c r="F55" s="41">
        <f>E55/SUM(E51:E55)</f>
        <v>0.21727272727272728</v>
      </c>
      <c r="G55" s="40">
        <f>RANK(D55,D51:D55,0)</f>
        <v>4</v>
      </c>
      <c r="J55" s="37" t="s">
        <v>35</v>
      </c>
      <c r="K55" s="38">
        <v>363.35</v>
      </c>
      <c r="L55" s="38">
        <v>15.35</v>
      </c>
      <c r="M55" s="48">
        <v>4.2299999999999997E-2</v>
      </c>
      <c r="N55" s="49" t="str">
        <f t="shared" si="4"/>
        <v>🟡 Moderate</v>
      </c>
    </row>
    <row r="56" spans="3:15" ht="15.75" customHeight="1" x14ac:dyDescent="0.35">
      <c r="J56" s="43" t="s">
        <v>37</v>
      </c>
      <c r="K56" s="44">
        <v>327.52</v>
      </c>
      <c r="L56" s="44">
        <v>12.87</v>
      </c>
      <c r="M56" s="50">
        <v>3.9300000000000002E-2</v>
      </c>
      <c r="N56" s="51" t="str">
        <f t="shared" si="4"/>
        <v>🟢 Stable</v>
      </c>
    </row>
    <row r="57" spans="3:15" ht="15.75" customHeight="1" x14ac:dyDescent="0.35">
      <c r="J57" s="37" t="s">
        <v>39</v>
      </c>
      <c r="K57" s="38">
        <v>338.8</v>
      </c>
      <c r="L57" s="38">
        <v>40.57</v>
      </c>
      <c r="M57" s="48">
        <v>0.1198</v>
      </c>
      <c r="N57" s="49" t="str">
        <f t="shared" si="4"/>
        <v>🔴 Volatile</v>
      </c>
    </row>
    <row r="58" spans="3:15" ht="15.75" customHeight="1" x14ac:dyDescent="0.35">
      <c r="J58" s="43" t="s">
        <v>41</v>
      </c>
      <c r="K58" s="44">
        <v>394.83</v>
      </c>
      <c r="L58" s="44">
        <v>11.06</v>
      </c>
      <c r="M58" s="50">
        <v>2.8000000000000001E-2</v>
      </c>
      <c r="N58" s="51" t="str">
        <f t="shared" si="4"/>
        <v>🟢 Stable</v>
      </c>
    </row>
    <row r="59" spans="3:15" ht="15.75" customHeight="1" x14ac:dyDescent="0.35">
      <c r="J59" s="37" t="s">
        <v>43</v>
      </c>
      <c r="K59" s="38">
        <v>410.17</v>
      </c>
      <c r="L59" s="38">
        <v>12.78</v>
      </c>
      <c r="M59" s="48">
        <v>3.1199999999999999E-2</v>
      </c>
      <c r="N59" s="49" t="str">
        <f t="shared" si="4"/>
        <v>🟢 Stable</v>
      </c>
    </row>
    <row r="60" spans="3:15" ht="7.5" customHeight="1" x14ac:dyDescent="0.35"/>
    <row r="61" spans="3:15" ht="24" customHeight="1" x14ac:dyDescent="0.35">
      <c r="C61" s="52" t="s">
        <v>97</v>
      </c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</row>
    <row r="62" spans="3:15" ht="31.5" customHeight="1" x14ac:dyDescent="0.35">
      <c r="C62" s="53" t="s">
        <v>98</v>
      </c>
      <c r="D62" s="53"/>
      <c r="E62" s="53"/>
      <c r="F62" s="53" t="s">
        <v>99</v>
      </c>
      <c r="G62" s="53"/>
      <c r="H62" s="53"/>
      <c r="I62" s="53" t="s">
        <v>100</v>
      </c>
      <c r="J62" s="53"/>
      <c r="K62" s="53"/>
      <c r="L62" s="53" t="s">
        <v>101</v>
      </c>
      <c r="M62" s="53"/>
      <c r="N62" s="53"/>
      <c r="O62" s="53"/>
    </row>
    <row r="63" spans="3:15" ht="31.5" customHeight="1" x14ac:dyDescent="0.35">
      <c r="C63" s="53" t="s">
        <v>102</v>
      </c>
      <c r="D63" s="53"/>
      <c r="E63" s="53"/>
      <c r="F63" s="53" t="s">
        <v>103</v>
      </c>
      <c r="G63" s="53"/>
      <c r="H63" s="53"/>
      <c r="I63" s="53" t="s">
        <v>104</v>
      </c>
      <c r="J63" s="53"/>
      <c r="K63" s="53"/>
      <c r="L63" s="53" t="s">
        <v>105</v>
      </c>
      <c r="M63" s="53"/>
      <c r="N63" s="53"/>
      <c r="O63" s="53"/>
    </row>
    <row r="64" spans="3:15" ht="7.5" customHeight="1" x14ac:dyDescent="0.35"/>
    <row r="65" spans="3:15" ht="19.5" customHeight="1" x14ac:dyDescent="0.35">
      <c r="C65" s="54" t="s">
        <v>106</v>
      </c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</row>
    <row r="66" spans="3:15" ht="18" customHeight="1" x14ac:dyDescent="0.35"/>
    <row r="67" spans="3:15" ht="18" customHeight="1" x14ac:dyDescent="0.35"/>
    <row r="68" spans="3:15" ht="18" customHeight="1" x14ac:dyDescent="0.35"/>
    <row r="69" spans="3:15" ht="18" customHeight="1" x14ac:dyDescent="0.35"/>
    <row r="70" spans="3:15" ht="18" customHeight="1" x14ac:dyDescent="0.35"/>
    <row r="71" spans="3:15" ht="18" customHeight="1" x14ac:dyDescent="0.35"/>
    <row r="72" spans="3:15" ht="18" customHeight="1" x14ac:dyDescent="0.35"/>
    <row r="73" spans="3:15" ht="18" customHeight="1" x14ac:dyDescent="0.35"/>
    <row r="74" spans="3:15" ht="18" customHeight="1" x14ac:dyDescent="0.35"/>
    <row r="75" spans="3:15" ht="18" customHeight="1" x14ac:dyDescent="0.35"/>
    <row r="76" spans="3:15" ht="18" customHeight="1" x14ac:dyDescent="0.35"/>
    <row r="77" spans="3:15" ht="18" customHeight="1" x14ac:dyDescent="0.35"/>
    <row r="78" spans="3:15" ht="18" customHeight="1" x14ac:dyDescent="0.35"/>
    <row r="79" spans="3:15" ht="18" customHeight="1" x14ac:dyDescent="0.35"/>
  </sheetData>
  <sheetProtection algorithmName="SHA-512" hashValue="xN8y1JNlFpLTGGKs/n395Am6DqjABr4kP3oURPG6FEK9b0jKNUmYtHunNGEyQriwOLsb7wTpOir/B17ngLZKoA==" saltValue="j5yfjgJRED+IhvelooxJ8g==" spinCount="100000" sheet="1" formatCells="0" formatColumns="0" formatRows="0" insertColumns="0" insertRows="0" insertHyperlinks="0" deleteColumns="0" deleteRows="0" sort="0" autoFilter="0" pivotTables="0"/>
  <mergeCells count="37">
    <mergeCell ref="C65:O65"/>
    <mergeCell ref="C61:O61"/>
    <mergeCell ref="C62:E62"/>
    <mergeCell ref="F62:H62"/>
    <mergeCell ref="I62:K62"/>
    <mergeCell ref="L62:O62"/>
    <mergeCell ref="C63:E63"/>
    <mergeCell ref="F63:H63"/>
    <mergeCell ref="I63:K63"/>
    <mergeCell ref="L63:O63"/>
    <mergeCell ref="C11:H11"/>
    <mergeCell ref="J11:O11"/>
    <mergeCell ref="C25:O25"/>
    <mergeCell ref="C31:H31"/>
    <mergeCell ref="J31:O31"/>
    <mergeCell ref="C49:H49"/>
    <mergeCell ref="J49:O49"/>
    <mergeCell ref="C9:D9"/>
    <mergeCell ref="E9:F9"/>
    <mergeCell ref="G9:H9"/>
    <mergeCell ref="J9:K9"/>
    <mergeCell ref="L9:M9"/>
    <mergeCell ref="N9:O9"/>
    <mergeCell ref="C8:D8"/>
    <mergeCell ref="E8:F8"/>
    <mergeCell ref="G8:H8"/>
    <mergeCell ref="J8:K8"/>
    <mergeCell ref="L8:M8"/>
    <mergeCell ref="N8:O8"/>
    <mergeCell ref="B1:O4"/>
    <mergeCell ref="B5:O5"/>
    <mergeCell ref="C7:D7"/>
    <mergeCell ref="E7:F7"/>
    <mergeCell ref="G7:H7"/>
    <mergeCell ref="J7:K7"/>
    <mergeCell ref="L7:M7"/>
    <mergeCell ref="N7:O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Dashboard_Pk 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watsala innocent</dc:creator>
  <cp:lastModifiedBy>watsala innocent</cp:lastModifiedBy>
  <dcterms:created xsi:type="dcterms:W3CDTF">2026-03-05T09:55:25Z</dcterms:created>
  <dcterms:modified xsi:type="dcterms:W3CDTF">2026-03-05T09:59:07Z</dcterms:modified>
</cp:coreProperties>
</file>