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charts/chart6.xml" ContentType="application/vnd.openxmlformats-officedocument.drawingml.chart+xml"/>
  <Override PartName="/xl/charts/chart20.xml" ContentType="application/vnd.openxmlformats-officedocument.drawingml.char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drawings/drawing8.xml" ContentType="application/vnd.openxmlformats-officedocument.drawing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charts/chart2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harts/chart27.xml" ContentType="application/vnd.openxmlformats-officedocument.drawingml.chart+xml"/>
  <Override PartName="/xl/worksheets/sheet1.xml" ContentType="application/vnd.openxmlformats-officedocument.spreadsheetml.workshee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0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docProps/core.xml" ContentType="application/vnd.openxmlformats-package.core-properties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drawings/drawing9.xml" ContentType="application/vnd.openxmlformats-officedocument.drawing+xml"/>
  <Override PartName="/xl/worksheets/sheet14.xml" ContentType="application/vnd.openxmlformats-officedocument.spreadsheetml.worksheet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195" yWindow="210" windowWidth="12420" windowHeight="5385" tabRatio="806" activeTab="7"/>
  </bookViews>
  <sheets>
    <sheet name="SceA" sheetId="3" r:id="rId1"/>
    <sheet name="graf_A" sheetId="13" r:id="rId2"/>
    <sheet name="graf_SV_A" sheetId="22" r:id="rId3"/>
    <sheet name="SceB" sheetId="5" r:id="rId4"/>
    <sheet name="graf_B" sheetId="15" r:id="rId5"/>
    <sheet name="graf_SV_B" sheetId="23" r:id="rId6"/>
    <sheet name="SceB2000" sheetId="2" r:id="rId7"/>
    <sheet name="graf_B2000" sheetId="16" r:id="rId8"/>
    <sheet name="SceB3000" sheetId="1" r:id="rId9"/>
    <sheet name="graf_B3000" sheetId="17" r:id="rId10"/>
    <sheet name="SceAB" sheetId="18" r:id="rId11"/>
    <sheet name="graf_AB" sheetId="19" r:id="rId12"/>
    <sheet name="sintese_uso" sheetId="21" r:id="rId13"/>
    <sheet name="sintese" sheetId="20" r:id="rId14"/>
    <sheet name="graf_SV_C1" sheetId="24" r:id="rId15"/>
    <sheet name="Plan1" sheetId="25" r:id="rId16"/>
  </sheets>
  <calcPr calcId="124519"/>
</workbook>
</file>

<file path=xl/calcChain.xml><?xml version="1.0" encoding="utf-8"?>
<calcChain xmlns="http://schemas.openxmlformats.org/spreadsheetml/2006/main">
  <c r="Q95" i="2"/>
  <c r="Q94"/>
  <c r="Q93"/>
  <c r="Q92"/>
  <c r="Q91"/>
  <c r="Q90"/>
  <c r="Q89"/>
  <c r="Q88"/>
  <c r="Q87"/>
  <c r="Q86"/>
  <c r="Q85"/>
  <c r="Q84"/>
  <c r="Q83"/>
  <c r="Q82"/>
  <c r="Q81"/>
  <c r="Q80"/>
  <c r="Q79"/>
  <c r="Q78"/>
  <c r="Q77"/>
  <c r="Q76"/>
  <c r="Q75"/>
  <c r="Q74"/>
  <c r="Q73"/>
  <c r="Q72"/>
  <c r="Q71"/>
  <c r="Q70"/>
  <c r="Q69"/>
  <c r="Q68"/>
  <c r="Q67"/>
  <c r="Q66"/>
  <c r="Q65"/>
  <c r="Q64"/>
  <c r="Q63"/>
  <c r="Q62"/>
  <c r="Q61"/>
  <c r="Q60"/>
  <c r="Q59"/>
  <c r="Q58"/>
  <c r="Q57"/>
  <c r="Q56"/>
  <c r="Q55"/>
  <c r="Q54"/>
  <c r="Q53"/>
  <c r="Q52"/>
  <c r="Q51"/>
  <c r="Q50"/>
  <c r="Q49"/>
  <c r="Q48"/>
  <c r="Q47"/>
  <c r="Q46"/>
  <c r="Q45"/>
  <c r="Q44"/>
  <c r="Q43"/>
  <c r="Q42"/>
  <c r="Q41"/>
  <c r="Q40"/>
  <c r="Q39"/>
  <c r="Q38"/>
  <c r="Q37"/>
  <c r="Q36"/>
  <c r="Q35"/>
  <c r="Q34"/>
  <c r="Q33"/>
  <c r="Q32"/>
  <c r="Q31"/>
  <c r="Q30"/>
  <c r="Q29"/>
  <c r="Q28"/>
  <c r="Q27"/>
  <c r="Q26"/>
  <c r="Q25"/>
  <c r="Q24"/>
  <c r="Q23"/>
  <c r="Q22"/>
  <c r="Q21"/>
  <c r="Q20"/>
  <c r="Q19"/>
  <c r="Q18"/>
  <c r="Q17"/>
  <c r="Q16"/>
  <c r="Q15"/>
  <c r="Q14"/>
  <c r="Q13"/>
  <c r="Q12"/>
  <c r="Q11"/>
  <c r="Q10"/>
  <c r="Q9"/>
  <c r="Q8"/>
  <c r="Q7"/>
  <c r="Q6"/>
  <c r="Q5"/>
  <c r="Q95" i="1" l="1"/>
  <c r="Q94"/>
  <c r="Q93"/>
  <c r="Q92"/>
  <c r="Q91"/>
  <c r="Q90"/>
  <c r="Q89"/>
  <c r="Q88"/>
  <c r="Q87"/>
  <c r="Q86"/>
  <c r="Q85"/>
  <c r="Q84"/>
  <c r="Q83"/>
  <c r="Q82"/>
  <c r="Q81"/>
  <c r="Q80"/>
  <c r="Q79"/>
  <c r="Q78"/>
  <c r="Q77"/>
  <c r="Q76"/>
  <c r="Q75"/>
  <c r="Q74"/>
  <c r="Q73"/>
  <c r="Q72"/>
  <c r="Q71"/>
  <c r="Q70"/>
  <c r="Q69"/>
  <c r="Q68"/>
  <c r="Q67"/>
  <c r="Q66"/>
  <c r="Q65"/>
  <c r="Q64"/>
  <c r="Q63"/>
  <c r="Q62"/>
  <c r="Q61"/>
  <c r="Q60"/>
  <c r="Q59"/>
  <c r="Q58"/>
  <c r="Q57"/>
  <c r="Q56"/>
  <c r="Q55"/>
  <c r="Q54"/>
  <c r="Q53"/>
  <c r="Q52"/>
  <c r="Q51"/>
  <c r="Q50"/>
  <c r="Q49"/>
  <c r="Q48"/>
  <c r="Q47"/>
  <c r="Q46"/>
  <c r="Q45"/>
  <c r="Q44"/>
  <c r="Q43"/>
  <c r="Q42"/>
  <c r="Q41"/>
  <c r="Q40"/>
  <c r="Q39"/>
  <c r="Q38"/>
  <c r="Q37"/>
  <c r="Q36"/>
  <c r="Q35"/>
  <c r="Q34"/>
  <c r="Q33"/>
  <c r="Q32"/>
  <c r="Q31"/>
  <c r="Q30"/>
  <c r="Q29"/>
  <c r="Q28"/>
  <c r="Q27"/>
  <c r="Q26"/>
  <c r="Q25"/>
  <c r="Q24"/>
  <c r="Q23"/>
  <c r="Q22"/>
  <c r="Q21"/>
  <c r="Q20"/>
  <c r="Q19"/>
  <c r="Q18"/>
  <c r="Q17"/>
  <c r="Q16"/>
  <c r="Q15"/>
  <c r="Q14"/>
  <c r="Q13"/>
  <c r="Q12"/>
  <c r="Q11"/>
  <c r="Q10"/>
  <c r="Q9"/>
  <c r="Q8"/>
  <c r="Q7"/>
  <c r="Q6"/>
  <c r="Q5"/>
  <c r="Q95" i="5" l="1"/>
  <c r="Q94"/>
  <c r="Q93"/>
  <c r="Q92"/>
  <c r="Q91"/>
  <c r="Q90"/>
  <c r="Q89"/>
  <c r="Q88"/>
  <c r="Q87"/>
  <c r="Q86"/>
  <c r="Q85"/>
  <c r="Q84"/>
  <c r="Q83"/>
  <c r="Q82"/>
  <c r="Q81"/>
  <c r="Q80"/>
  <c r="Q79"/>
  <c r="Q78"/>
  <c r="Q77"/>
  <c r="Q76"/>
  <c r="Q75"/>
  <c r="Q74"/>
  <c r="Q73"/>
  <c r="Q72"/>
  <c r="Q71"/>
  <c r="Q70"/>
  <c r="Q69"/>
  <c r="Q68"/>
  <c r="Q67"/>
  <c r="Q66"/>
  <c r="Q65"/>
  <c r="Q64"/>
  <c r="Q63"/>
  <c r="Q62"/>
  <c r="Q61"/>
  <c r="Q60"/>
  <c r="Q59"/>
  <c r="Q58"/>
  <c r="Q57"/>
  <c r="Q56"/>
  <c r="Q55"/>
  <c r="Q54"/>
  <c r="Q53"/>
  <c r="Q52"/>
  <c r="Q51"/>
  <c r="Q50"/>
  <c r="Q49"/>
  <c r="Q48"/>
  <c r="Q47"/>
  <c r="Q46"/>
  <c r="Q45"/>
  <c r="Q44"/>
  <c r="Q43"/>
  <c r="Q42"/>
  <c r="Q41"/>
  <c r="Q40"/>
  <c r="Q39"/>
  <c r="Q38"/>
  <c r="Q37"/>
  <c r="Q36"/>
  <c r="Q35"/>
  <c r="Q34"/>
  <c r="Q33"/>
  <c r="Q32"/>
  <c r="Q31"/>
  <c r="Q30"/>
  <c r="Q29"/>
  <c r="Q28"/>
  <c r="Q27"/>
  <c r="Q26"/>
  <c r="Q25"/>
  <c r="Q24"/>
  <c r="Q23"/>
  <c r="Q22"/>
  <c r="Q21"/>
  <c r="Q20"/>
  <c r="Q19"/>
  <c r="Q18"/>
  <c r="Q17"/>
  <c r="Q16"/>
  <c r="Q15"/>
  <c r="Q14"/>
  <c r="Q13"/>
  <c r="Q12"/>
  <c r="Q11"/>
  <c r="Q10"/>
  <c r="Q9"/>
  <c r="Q8"/>
  <c r="Q7"/>
  <c r="Q6"/>
  <c r="Q5"/>
  <c r="Q95" i="18" l="1"/>
  <c r="Q94"/>
  <c r="Q93"/>
  <c r="Q92"/>
  <c r="Q91"/>
  <c r="Q90"/>
  <c r="Q89"/>
  <c r="Q88"/>
  <c r="Q87"/>
  <c r="Q86"/>
  <c r="Q85"/>
  <c r="Q84"/>
  <c r="Q83"/>
  <c r="Q82"/>
  <c r="Q81"/>
  <c r="Q80"/>
  <c r="Q79"/>
  <c r="Q78"/>
  <c r="Q77"/>
  <c r="Q76"/>
  <c r="Q75"/>
  <c r="Q74"/>
  <c r="Q73"/>
  <c r="Q72"/>
  <c r="Q71"/>
  <c r="Q70"/>
  <c r="Q69"/>
  <c r="Q68"/>
  <c r="Q67"/>
  <c r="Q66"/>
  <c r="Q65"/>
  <c r="Q64"/>
  <c r="Q63"/>
  <c r="Q62"/>
  <c r="Q61"/>
  <c r="Q60"/>
  <c r="Q59"/>
  <c r="Q58"/>
  <c r="Q57"/>
  <c r="Q56"/>
  <c r="Q55"/>
  <c r="Q54"/>
  <c r="Q53"/>
  <c r="Q52"/>
  <c r="Q51"/>
  <c r="Q50"/>
  <c r="Q49"/>
  <c r="Q48"/>
  <c r="Q47"/>
  <c r="Q46"/>
  <c r="Q45"/>
  <c r="Q44"/>
  <c r="Q43"/>
  <c r="Q42"/>
  <c r="Q41"/>
  <c r="Q40"/>
  <c r="Q39"/>
  <c r="Q38"/>
  <c r="Q37"/>
  <c r="Q36"/>
  <c r="Q35"/>
  <c r="Q34"/>
  <c r="Q33"/>
  <c r="Q32"/>
  <c r="Q31"/>
  <c r="Q30"/>
  <c r="Q29"/>
  <c r="Q28"/>
  <c r="Q27"/>
  <c r="Q26"/>
  <c r="Q25"/>
  <c r="Q24"/>
  <c r="Q23"/>
  <c r="Q22"/>
  <c r="Q21"/>
  <c r="Q20"/>
  <c r="Q19"/>
  <c r="Q18"/>
  <c r="Q17"/>
  <c r="Q16"/>
  <c r="Q15"/>
  <c r="Q14"/>
  <c r="Q13"/>
  <c r="Q12"/>
  <c r="Q11"/>
  <c r="Q10"/>
  <c r="Q9"/>
  <c r="Q8"/>
  <c r="Q7"/>
  <c r="Q6"/>
  <c r="Q5"/>
  <c r="G16" i="20" l="1"/>
  <c r="D52" i="24" l="1"/>
  <c r="B52"/>
  <c r="D51"/>
  <c r="B51"/>
  <c r="D50"/>
  <c r="B50"/>
  <c r="D49"/>
  <c r="B49"/>
  <c r="D48"/>
  <c r="B48"/>
  <c r="D47"/>
  <c r="B47"/>
  <c r="D46"/>
  <c r="B46"/>
  <c r="D45"/>
  <c r="B45"/>
  <c r="D44"/>
  <c r="B44"/>
  <c r="C44" s="1"/>
  <c r="D43"/>
  <c r="B43"/>
  <c r="D42"/>
  <c r="B42"/>
  <c r="C42" s="1"/>
  <c r="D41"/>
  <c r="B41"/>
  <c r="D40"/>
  <c r="B40"/>
  <c r="C40" s="1"/>
  <c r="D39"/>
  <c r="B39"/>
  <c r="D38"/>
  <c r="B38"/>
  <c r="C38" s="1"/>
  <c r="D37"/>
  <c r="B37"/>
  <c r="D36"/>
  <c r="B36"/>
  <c r="C36" s="1"/>
  <c r="D35"/>
  <c r="B35"/>
  <c r="D34"/>
  <c r="B34"/>
  <c r="C34" s="1"/>
  <c r="D33"/>
  <c r="B33"/>
  <c r="D32"/>
  <c r="B32"/>
  <c r="C32" s="1"/>
  <c r="D31"/>
  <c r="B31"/>
  <c r="D30"/>
  <c r="B30"/>
  <c r="C30" s="1"/>
  <c r="D29"/>
  <c r="B29"/>
  <c r="D28"/>
  <c r="B28"/>
  <c r="C28" s="1"/>
  <c r="D27"/>
  <c r="B27"/>
  <c r="D26"/>
  <c r="B26"/>
  <c r="C26" s="1"/>
  <c r="D25"/>
  <c r="B25"/>
  <c r="D24"/>
  <c r="B24"/>
  <c r="C24" s="1"/>
  <c r="D23"/>
  <c r="B23"/>
  <c r="D22"/>
  <c r="B22"/>
  <c r="C22" s="1"/>
  <c r="D21"/>
  <c r="B21"/>
  <c r="D20"/>
  <c r="B20"/>
  <c r="C20" s="1"/>
  <c r="D19"/>
  <c r="B19"/>
  <c r="D18"/>
  <c r="B18"/>
  <c r="C18" s="1"/>
  <c r="D17"/>
  <c r="B17"/>
  <c r="D16"/>
  <c r="B16"/>
  <c r="C16" s="1"/>
  <c r="D15"/>
  <c r="B15"/>
  <c r="D14"/>
  <c r="B14"/>
  <c r="C14" s="1"/>
  <c r="D13"/>
  <c r="B13"/>
  <c r="D12"/>
  <c r="B12"/>
  <c r="C12" s="1"/>
  <c r="D11"/>
  <c r="B11"/>
  <c r="D10"/>
  <c r="B10"/>
  <c r="C10" s="1"/>
  <c r="D9"/>
  <c r="B9"/>
  <c r="D8"/>
  <c r="B8"/>
  <c r="C8" s="1"/>
  <c r="D7"/>
  <c r="B7"/>
  <c r="D6"/>
  <c r="B6"/>
  <c r="C6" s="1"/>
  <c r="D5"/>
  <c r="B5"/>
  <c r="D4"/>
  <c r="B4"/>
  <c r="C4" s="1"/>
  <c r="D3"/>
  <c r="B3"/>
  <c r="D2"/>
  <c r="B2"/>
  <c r="C2" s="1"/>
  <c r="A3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D52" i="23"/>
  <c r="B52"/>
  <c r="D51"/>
  <c r="B51"/>
  <c r="D50"/>
  <c r="B50"/>
  <c r="D49"/>
  <c r="B49"/>
  <c r="D48"/>
  <c r="B48"/>
  <c r="D47"/>
  <c r="B47"/>
  <c r="D46"/>
  <c r="B46"/>
  <c r="D45"/>
  <c r="B45"/>
  <c r="D44"/>
  <c r="B44"/>
  <c r="D43"/>
  <c r="C43" s="1"/>
  <c r="B43"/>
  <c r="D42"/>
  <c r="B42"/>
  <c r="D41"/>
  <c r="C41" s="1"/>
  <c r="B41"/>
  <c r="D40"/>
  <c r="B40"/>
  <c r="D39"/>
  <c r="C39" s="1"/>
  <c r="B39"/>
  <c r="D38"/>
  <c r="B38"/>
  <c r="D37"/>
  <c r="C37" s="1"/>
  <c r="B37"/>
  <c r="D36"/>
  <c r="B36"/>
  <c r="D35"/>
  <c r="C35" s="1"/>
  <c r="B35"/>
  <c r="D34"/>
  <c r="B34"/>
  <c r="D33"/>
  <c r="C33" s="1"/>
  <c r="B33"/>
  <c r="D32"/>
  <c r="B32"/>
  <c r="D31"/>
  <c r="C31" s="1"/>
  <c r="B31"/>
  <c r="D30"/>
  <c r="B30"/>
  <c r="D29"/>
  <c r="C29" s="1"/>
  <c r="B29"/>
  <c r="D28"/>
  <c r="B28"/>
  <c r="D27"/>
  <c r="C27" s="1"/>
  <c r="B27"/>
  <c r="D26"/>
  <c r="B26"/>
  <c r="D25"/>
  <c r="C25" s="1"/>
  <c r="B25"/>
  <c r="D24"/>
  <c r="B24"/>
  <c r="D23"/>
  <c r="C23" s="1"/>
  <c r="B23"/>
  <c r="D22"/>
  <c r="B22"/>
  <c r="D21"/>
  <c r="C21" s="1"/>
  <c r="B21"/>
  <c r="D20"/>
  <c r="B20"/>
  <c r="D19"/>
  <c r="C19" s="1"/>
  <c r="B19"/>
  <c r="D18"/>
  <c r="B18"/>
  <c r="D17"/>
  <c r="C17" s="1"/>
  <c r="B17"/>
  <c r="D16"/>
  <c r="B16"/>
  <c r="D15"/>
  <c r="C15" s="1"/>
  <c r="B15"/>
  <c r="D14"/>
  <c r="B14"/>
  <c r="D13"/>
  <c r="C13" s="1"/>
  <c r="B13"/>
  <c r="D12"/>
  <c r="B12"/>
  <c r="D11"/>
  <c r="C11" s="1"/>
  <c r="B11"/>
  <c r="D10"/>
  <c r="B10"/>
  <c r="D9"/>
  <c r="C9" s="1"/>
  <c r="B9"/>
  <c r="D8"/>
  <c r="B8"/>
  <c r="D7"/>
  <c r="C7" s="1"/>
  <c r="B7"/>
  <c r="D6"/>
  <c r="B6"/>
  <c r="D5"/>
  <c r="C5" s="1"/>
  <c r="B5"/>
  <c r="D4"/>
  <c r="B4"/>
  <c r="D3"/>
  <c r="C3" s="1"/>
  <c r="B3"/>
  <c r="D2"/>
  <c r="B2"/>
  <c r="C51"/>
  <c r="A3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B3" i="22"/>
  <c r="D3"/>
  <c r="B4"/>
  <c r="D4"/>
  <c r="B5"/>
  <c r="D5"/>
  <c r="B6"/>
  <c r="D6"/>
  <c r="B7"/>
  <c r="D7"/>
  <c r="B8"/>
  <c r="D8"/>
  <c r="B9"/>
  <c r="D9"/>
  <c r="B10"/>
  <c r="D10"/>
  <c r="B11"/>
  <c r="D11"/>
  <c r="B12"/>
  <c r="D12"/>
  <c r="B13"/>
  <c r="D13"/>
  <c r="B14"/>
  <c r="D14"/>
  <c r="B15"/>
  <c r="D15"/>
  <c r="B16"/>
  <c r="D16"/>
  <c r="B17"/>
  <c r="D17"/>
  <c r="B18"/>
  <c r="D18"/>
  <c r="B19"/>
  <c r="D19"/>
  <c r="B20"/>
  <c r="D20"/>
  <c r="B21"/>
  <c r="D21"/>
  <c r="B22"/>
  <c r="D22"/>
  <c r="B23"/>
  <c r="D23"/>
  <c r="B24"/>
  <c r="D24"/>
  <c r="B25"/>
  <c r="D25"/>
  <c r="B26"/>
  <c r="D26"/>
  <c r="B27"/>
  <c r="D27"/>
  <c r="B28"/>
  <c r="D28"/>
  <c r="B29"/>
  <c r="D29"/>
  <c r="B30"/>
  <c r="D30"/>
  <c r="B31"/>
  <c r="D31"/>
  <c r="B32"/>
  <c r="D32"/>
  <c r="B33"/>
  <c r="D33"/>
  <c r="B34"/>
  <c r="D34"/>
  <c r="B35"/>
  <c r="D35"/>
  <c r="B36"/>
  <c r="D36"/>
  <c r="B37"/>
  <c r="D37"/>
  <c r="B38"/>
  <c r="D38"/>
  <c r="B39"/>
  <c r="D39"/>
  <c r="B40"/>
  <c r="D40"/>
  <c r="B41"/>
  <c r="D41"/>
  <c r="B42"/>
  <c r="D42"/>
  <c r="B43"/>
  <c r="D43"/>
  <c r="B44"/>
  <c r="D44"/>
  <c r="B45"/>
  <c r="D45"/>
  <c r="B46"/>
  <c r="D46"/>
  <c r="B47"/>
  <c r="D47"/>
  <c r="B48"/>
  <c r="D48"/>
  <c r="B49"/>
  <c r="D49"/>
  <c r="B50"/>
  <c r="D50"/>
  <c r="B51"/>
  <c r="D51"/>
  <c r="B52"/>
  <c r="D52"/>
  <c r="D2"/>
  <c r="B2"/>
  <c r="C45" i="23" l="1"/>
  <c r="C47"/>
  <c r="C49"/>
  <c r="C10" i="22"/>
  <c r="C46" i="24"/>
  <c r="C48"/>
  <c r="C50"/>
  <c r="C17"/>
  <c r="C52"/>
  <c r="C49"/>
  <c r="C31" i="22"/>
  <c r="C29"/>
  <c r="C27"/>
  <c r="C25"/>
  <c r="C23"/>
  <c r="C21"/>
  <c r="C19"/>
  <c r="C52"/>
  <c r="C48"/>
  <c r="C15"/>
  <c r="C51"/>
  <c r="C47"/>
  <c r="C42"/>
  <c r="C28"/>
  <c r="C20"/>
  <c r="C16"/>
  <c r="C9" i="24"/>
  <c r="C25"/>
  <c r="C33"/>
  <c r="C41"/>
  <c r="C3"/>
  <c r="C5"/>
  <c r="C7"/>
  <c r="C11"/>
  <c r="C13"/>
  <c r="C15"/>
  <c r="C19"/>
  <c r="C21"/>
  <c r="C23"/>
  <c r="C27"/>
  <c r="C29"/>
  <c r="C31"/>
  <c r="C35"/>
  <c r="C37"/>
  <c r="C39"/>
  <c r="C43"/>
  <c r="C45"/>
  <c r="C47"/>
  <c r="C51"/>
  <c r="C44" i="22"/>
  <c r="C36"/>
  <c r="C32"/>
  <c r="C13"/>
  <c r="C11"/>
  <c r="C9"/>
  <c r="C7"/>
  <c r="C5"/>
  <c r="C3"/>
  <c r="C45"/>
  <c r="C43"/>
  <c r="C41"/>
  <c r="C39"/>
  <c r="C37"/>
  <c r="C35"/>
  <c r="C26"/>
  <c r="C12"/>
  <c r="C4"/>
  <c r="C2" i="23"/>
  <c r="C6"/>
  <c r="C10"/>
  <c r="C14"/>
  <c r="C18"/>
  <c r="C22"/>
  <c r="C26"/>
  <c r="C30"/>
  <c r="C34"/>
  <c r="C38"/>
  <c r="C42"/>
  <c r="C46"/>
  <c r="C50"/>
  <c r="C22" i="22"/>
  <c r="C50"/>
  <c r="C49"/>
  <c r="C46"/>
  <c r="C40"/>
  <c r="C33"/>
  <c r="C30"/>
  <c r="C24"/>
  <c r="C17"/>
  <c r="C14"/>
  <c r="C8"/>
  <c r="C38"/>
  <c r="C6"/>
  <c r="C34"/>
  <c r="C18"/>
  <c r="C4" i="23"/>
  <c r="C8"/>
  <c r="C12"/>
  <c r="C16"/>
  <c r="C20"/>
  <c r="C24"/>
  <c r="C28"/>
  <c r="C32"/>
  <c r="C36"/>
  <c r="C40"/>
  <c r="C44"/>
  <c r="C48"/>
  <c r="C52"/>
  <c r="C2" i="22"/>
  <c r="A3" l="1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D5" i="21" l="1"/>
  <c r="E5"/>
  <c r="C5"/>
  <c r="B5"/>
  <c r="E4"/>
  <c r="D4"/>
  <c r="C4"/>
  <c r="B4"/>
  <c r="T53" i="19" l="1"/>
  <c r="S53"/>
  <c r="Q53"/>
  <c r="P53"/>
  <c r="E53"/>
  <c r="D53"/>
  <c r="C53"/>
  <c r="T52"/>
  <c r="S52"/>
  <c r="Q52"/>
  <c r="P52"/>
  <c r="E52"/>
  <c r="D52"/>
  <c r="C52"/>
  <c r="T51"/>
  <c r="S51"/>
  <c r="Q51"/>
  <c r="P51"/>
  <c r="E51"/>
  <c r="D51"/>
  <c r="C51"/>
  <c r="T50"/>
  <c r="S50"/>
  <c r="Q50"/>
  <c r="P50"/>
  <c r="E50"/>
  <c r="D50"/>
  <c r="C50"/>
  <c r="T49"/>
  <c r="S49"/>
  <c r="Q49"/>
  <c r="P49"/>
  <c r="E49"/>
  <c r="D49"/>
  <c r="C49"/>
  <c r="T48"/>
  <c r="S48"/>
  <c r="Q48"/>
  <c r="P48"/>
  <c r="E48"/>
  <c r="D48"/>
  <c r="C48"/>
  <c r="T47"/>
  <c r="S47"/>
  <c r="Q47"/>
  <c r="P47"/>
  <c r="E47"/>
  <c r="D47"/>
  <c r="C47"/>
  <c r="T46"/>
  <c r="S46"/>
  <c r="Q46"/>
  <c r="P46"/>
  <c r="E46"/>
  <c r="D46"/>
  <c r="C46"/>
  <c r="T45"/>
  <c r="S45"/>
  <c r="Q45"/>
  <c r="P45"/>
  <c r="E45"/>
  <c r="D45"/>
  <c r="C45"/>
  <c r="T44"/>
  <c r="S44"/>
  <c r="Q44"/>
  <c r="P44"/>
  <c r="E44"/>
  <c r="D44"/>
  <c r="C44"/>
  <c r="T43"/>
  <c r="S43"/>
  <c r="Q43"/>
  <c r="P43"/>
  <c r="E43"/>
  <c r="D43"/>
  <c r="C43"/>
  <c r="T42"/>
  <c r="S42"/>
  <c r="Q42"/>
  <c r="P42"/>
  <c r="E42"/>
  <c r="D42"/>
  <c r="C42"/>
  <c r="T41"/>
  <c r="S41"/>
  <c r="Q41"/>
  <c r="P41"/>
  <c r="E41"/>
  <c r="D41"/>
  <c r="C41"/>
  <c r="T40"/>
  <c r="S40"/>
  <c r="Q40"/>
  <c r="P40"/>
  <c r="E40"/>
  <c r="D40"/>
  <c r="C40"/>
  <c r="T39"/>
  <c r="S39"/>
  <c r="Q39"/>
  <c r="P39"/>
  <c r="E39"/>
  <c r="D39"/>
  <c r="C39"/>
  <c r="T38"/>
  <c r="S38"/>
  <c r="Q38"/>
  <c r="P38"/>
  <c r="E38"/>
  <c r="D38"/>
  <c r="C38"/>
  <c r="T37"/>
  <c r="S37"/>
  <c r="Q37"/>
  <c r="P37"/>
  <c r="E37"/>
  <c r="D37"/>
  <c r="C37"/>
  <c r="T36"/>
  <c r="S36"/>
  <c r="Q36"/>
  <c r="P36"/>
  <c r="E36"/>
  <c r="D36"/>
  <c r="C36"/>
  <c r="T35"/>
  <c r="S35"/>
  <c r="Q35"/>
  <c r="P35"/>
  <c r="E35"/>
  <c r="D35"/>
  <c r="C35"/>
  <c r="T34"/>
  <c r="S34"/>
  <c r="Q34"/>
  <c r="P34"/>
  <c r="E34"/>
  <c r="D34"/>
  <c r="C34"/>
  <c r="T33"/>
  <c r="S33"/>
  <c r="Q33"/>
  <c r="P33"/>
  <c r="E33"/>
  <c r="D33"/>
  <c r="C33"/>
  <c r="T32"/>
  <c r="S32"/>
  <c r="Q32"/>
  <c r="P32"/>
  <c r="E32"/>
  <c r="D32"/>
  <c r="C32"/>
  <c r="T31"/>
  <c r="S31"/>
  <c r="Q31"/>
  <c r="P31"/>
  <c r="E31"/>
  <c r="D31"/>
  <c r="C31"/>
  <c r="T30"/>
  <c r="S30"/>
  <c r="Q30"/>
  <c r="P30"/>
  <c r="E30"/>
  <c r="D30"/>
  <c r="C30"/>
  <c r="T29"/>
  <c r="S29"/>
  <c r="Q29"/>
  <c r="P29"/>
  <c r="E29"/>
  <c r="D29"/>
  <c r="C29"/>
  <c r="T28"/>
  <c r="S28"/>
  <c r="Q28"/>
  <c r="P28"/>
  <c r="E28"/>
  <c r="D28"/>
  <c r="C28"/>
  <c r="T27"/>
  <c r="S27"/>
  <c r="Q27"/>
  <c r="P27"/>
  <c r="E27"/>
  <c r="D27"/>
  <c r="C27"/>
  <c r="T26"/>
  <c r="S26"/>
  <c r="Q26"/>
  <c r="P26"/>
  <c r="E26"/>
  <c r="D26"/>
  <c r="C26"/>
  <c r="T25"/>
  <c r="S25"/>
  <c r="Q25"/>
  <c r="P25"/>
  <c r="E25"/>
  <c r="D25"/>
  <c r="C25"/>
  <c r="T24"/>
  <c r="S24"/>
  <c r="Q24"/>
  <c r="P24"/>
  <c r="E24"/>
  <c r="D24"/>
  <c r="C24"/>
  <c r="T23"/>
  <c r="S23"/>
  <c r="Q23"/>
  <c r="P23"/>
  <c r="E23"/>
  <c r="D23"/>
  <c r="C23"/>
  <c r="T22"/>
  <c r="S22"/>
  <c r="Q22"/>
  <c r="P22"/>
  <c r="E22"/>
  <c r="D22"/>
  <c r="C22"/>
  <c r="T21"/>
  <c r="S21"/>
  <c r="Q21"/>
  <c r="P21"/>
  <c r="E21"/>
  <c r="D21"/>
  <c r="C21"/>
  <c r="T20"/>
  <c r="S20"/>
  <c r="Q20"/>
  <c r="P20"/>
  <c r="E20"/>
  <c r="D20"/>
  <c r="C20"/>
  <c r="T19"/>
  <c r="S19"/>
  <c r="Q19"/>
  <c r="P19"/>
  <c r="E19"/>
  <c r="D19"/>
  <c r="C19"/>
  <c r="T18"/>
  <c r="S18"/>
  <c r="Q18"/>
  <c r="P18"/>
  <c r="E18"/>
  <c r="D18"/>
  <c r="C18"/>
  <c r="T17"/>
  <c r="S17"/>
  <c r="Q17"/>
  <c r="P17"/>
  <c r="E17"/>
  <c r="D17"/>
  <c r="C17"/>
  <c r="T16"/>
  <c r="S16"/>
  <c r="Q16"/>
  <c r="P16"/>
  <c r="E16"/>
  <c r="D16"/>
  <c r="C16"/>
  <c r="T15"/>
  <c r="S15"/>
  <c r="Q15"/>
  <c r="P15"/>
  <c r="E15"/>
  <c r="D15"/>
  <c r="C15"/>
  <c r="T14"/>
  <c r="S14"/>
  <c r="Q14"/>
  <c r="P14"/>
  <c r="E14"/>
  <c r="D14"/>
  <c r="C14"/>
  <c r="T13"/>
  <c r="S13"/>
  <c r="Q13"/>
  <c r="P13"/>
  <c r="E13"/>
  <c r="D13"/>
  <c r="C13"/>
  <c r="T12"/>
  <c r="S12"/>
  <c r="Q12"/>
  <c r="P12"/>
  <c r="E12"/>
  <c r="D12"/>
  <c r="C12"/>
  <c r="T11"/>
  <c r="S11"/>
  <c r="Q11"/>
  <c r="P11"/>
  <c r="E11"/>
  <c r="D11"/>
  <c r="C11"/>
  <c r="T10"/>
  <c r="S10"/>
  <c r="Q10"/>
  <c r="P10"/>
  <c r="E10"/>
  <c r="D10"/>
  <c r="C10"/>
  <c r="T9"/>
  <c r="S9"/>
  <c r="Q9"/>
  <c r="P9"/>
  <c r="E9"/>
  <c r="D9"/>
  <c r="C9"/>
  <c r="T8"/>
  <c r="S8"/>
  <c r="Q8"/>
  <c r="P8"/>
  <c r="E8"/>
  <c r="D8"/>
  <c r="C8"/>
  <c r="T7"/>
  <c r="S7"/>
  <c r="Q7"/>
  <c r="P7"/>
  <c r="E7"/>
  <c r="D7"/>
  <c r="C7"/>
  <c r="T6"/>
  <c r="S6"/>
  <c r="Q6"/>
  <c r="P6"/>
  <c r="E6"/>
  <c r="D6"/>
  <c r="C6"/>
  <c r="T5"/>
  <c r="S5"/>
  <c r="Q5"/>
  <c r="P5"/>
  <c r="E5"/>
  <c r="D5"/>
  <c r="C5"/>
  <c r="T4"/>
  <c r="S4"/>
  <c r="Q4"/>
  <c r="P4"/>
  <c r="E4"/>
  <c r="D4"/>
  <c r="C4"/>
  <c r="T3"/>
  <c r="S3"/>
  <c r="Q3"/>
  <c r="P3"/>
  <c r="E3"/>
  <c r="D3"/>
  <c r="C3"/>
  <c r="O4"/>
  <c r="O5" s="1"/>
  <c r="O6" s="1"/>
  <c r="O7" s="1"/>
  <c r="O8" s="1"/>
  <c r="O9" s="1"/>
  <c r="O10" s="1"/>
  <c r="O11" s="1"/>
  <c r="O12" s="1"/>
  <c r="O13" s="1"/>
  <c r="O14" s="1"/>
  <c r="O15" s="1"/>
  <c r="O16" s="1"/>
  <c r="O17" s="1"/>
  <c r="O18" s="1"/>
  <c r="O19" s="1"/>
  <c r="O20" s="1"/>
  <c r="O21" s="1"/>
  <c r="O22" s="1"/>
  <c r="O23" s="1"/>
  <c r="O24" s="1"/>
  <c r="O25" s="1"/>
  <c r="O26" s="1"/>
  <c r="O27" s="1"/>
  <c r="O28" s="1"/>
  <c r="O29" s="1"/>
  <c r="O30" s="1"/>
  <c r="O31" s="1"/>
  <c r="O32" s="1"/>
  <c r="O33" s="1"/>
  <c r="O34" s="1"/>
  <c r="O35" s="1"/>
  <c r="O36" s="1"/>
  <c r="O37" s="1"/>
  <c r="O38" s="1"/>
  <c r="O39" s="1"/>
  <c r="O40" s="1"/>
  <c r="O41" s="1"/>
  <c r="O42" s="1"/>
  <c r="O43" s="1"/>
  <c r="O44" s="1"/>
  <c r="O45" s="1"/>
  <c r="O46" s="1"/>
  <c r="O47" s="1"/>
  <c r="O48" s="1"/>
  <c r="O49" s="1"/>
  <c r="O50" s="1"/>
  <c r="O51" s="1"/>
  <c r="O52" s="1"/>
  <c r="O53" s="1"/>
  <c r="A4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T53" i="17"/>
  <c r="S53"/>
  <c r="Q53"/>
  <c r="P53"/>
  <c r="E53"/>
  <c r="D53"/>
  <c r="C53"/>
  <c r="T52"/>
  <c r="S52"/>
  <c r="Q52"/>
  <c r="P52"/>
  <c r="E52"/>
  <c r="D52"/>
  <c r="C52"/>
  <c r="T51"/>
  <c r="S51"/>
  <c r="Q51"/>
  <c r="P51"/>
  <c r="E51"/>
  <c r="D51"/>
  <c r="C51"/>
  <c r="T50"/>
  <c r="S50"/>
  <c r="Q50"/>
  <c r="P50"/>
  <c r="E50"/>
  <c r="D50"/>
  <c r="C50"/>
  <c r="T49"/>
  <c r="S49"/>
  <c r="Q49"/>
  <c r="P49"/>
  <c r="E49"/>
  <c r="D49"/>
  <c r="C49"/>
  <c r="T48"/>
  <c r="S48"/>
  <c r="Q48"/>
  <c r="P48"/>
  <c r="E48"/>
  <c r="D48"/>
  <c r="C48"/>
  <c r="T47"/>
  <c r="S47"/>
  <c r="Q47"/>
  <c r="P47"/>
  <c r="E47"/>
  <c r="D47"/>
  <c r="C47"/>
  <c r="T46"/>
  <c r="S46"/>
  <c r="Q46"/>
  <c r="P46"/>
  <c r="E46"/>
  <c r="D46"/>
  <c r="C46"/>
  <c r="T45"/>
  <c r="S45"/>
  <c r="Q45"/>
  <c r="P45"/>
  <c r="E45"/>
  <c r="D45"/>
  <c r="C45"/>
  <c r="T44"/>
  <c r="S44"/>
  <c r="Q44"/>
  <c r="P44"/>
  <c r="E44"/>
  <c r="D44"/>
  <c r="C44"/>
  <c r="T43"/>
  <c r="S43"/>
  <c r="Q43"/>
  <c r="P43"/>
  <c r="E43"/>
  <c r="D43"/>
  <c r="C43"/>
  <c r="T42"/>
  <c r="S42"/>
  <c r="Q42"/>
  <c r="P42"/>
  <c r="E42"/>
  <c r="D42"/>
  <c r="C42"/>
  <c r="T41"/>
  <c r="S41"/>
  <c r="Q41"/>
  <c r="P41"/>
  <c r="E41"/>
  <c r="D41"/>
  <c r="C41"/>
  <c r="T40"/>
  <c r="S40"/>
  <c r="Q40"/>
  <c r="P40"/>
  <c r="E40"/>
  <c r="D40"/>
  <c r="C40"/>
  <c r="T39"/>
  <c r="S39"/>
  <c r="Q39"/>
  <c r="P39"/>
  <c r="E39"/>
  <c r="D39"/>
  <c r="C39"/>
  <c r="T38"/>
  <c r="S38"/>
  <c r="Q38"/>
  <c r="P38"/>
  <c r="E38"/>
  <c r="D38"/>
  <c r="C38"/>
  <c r="T37"/>
  <c r="S37"/>
  <c r="Q37"/>
  <c r="P37"/>
  <c r="E37"/>
  <c r="D37"/>
  <c r="C37"/>
  <c r="T36"/>
  <c r="S36"/>
  <c r="Q36"/>
  <c r="P36"/>
  <c r="E36"/>
  <c r="D36"/>
  <c r="C36"/>
  <c r="T35"/>
  <c r="S35"/>
  <c r="Q35"/>
  <c r="P35"/>
  <c r="E35"/>
  <c r="D35"/>
  <c r="C35"/>
  <c r="T34"/>
  <c r="S34"/>
  <c r="Q34"/>
  <c r="P34"/>
  <c r="E34"/>
  <c r="D34"/>
  <c r="C34"/>
  <c r="T33"/>
  <c r="S33"/>
  <c r="Q33"/>
  <c r="P33"/>
  <c r="E33"/>
  <c r="D33"/>
  <c r="C33"/>
  <c r="T32"/>
  <c r="S32"/>
  <c r="Q32"/>
  <c r="P32"/>
  <c r="E32"/>
  <c r="D32"/>
  <c r="C32"/>
  <c r="T31"/>
  <c r="S31"/>
  <c r="Q31"/>
  <c r="P31"/>
  <c r="E31"/>
  <c r="D31"/>
  <c r="C31"/>
  <c r="T30"/>
  <c r="S30"/>
  <c r="Q30"/>
  <c r="P30"/>
  <c r="E30"/>
  <c r="D30"/>
  <c r="C30"/>
  <c r="T29"/>
  <c r="S29"/>
  <c r="Q29"/>
  <c r="P29"/>
  <c r="E29"/>
  <c r="D29"/>
  <c r="C29"/>
  <c r="T28"/>
  <c r="S28"/>
  <c r="Q28"/>
  <c r="P28"/>
  <c r="E28"/>
  <c r="D28"/>
  <c r="C28"/>
  <c r="T27"/>
  <c r="S27"/>
  <c r="Q27"/>
  <c r="P27"/>
  <c r="E27"/>
  <c r="D27"/>
  <c r="C27"/>
  <c r="T26"/>
  <c r="S26"/>
  <c r="Q26"/>
  <c r="P26"/>
  <c r="E26"/>
  <c r="D26"/>
  <c r="C26"/>
  <c r="T25"/>
  <c r="S25"/>
  <c r="Q25"/>
  <c r="P25"/>
  <c r="E25"/>
  <c r="D25"/>
  <c r="C25"/>
  <c r="T24"/>
  <c r="S24"/>
  <c r="Q24"/>
  <c r="P24"/>
  <c r="E24"/>
  <c r="D24"/>
  <c r="C24"/>
  <c r="T23"/>
  <c r="S23"/>
  <c r="Q23"/>
  <c r="P23"/>
  <c r="E23"/>
  <c r="D23"/>
  <c r="C23"/>
  <c r="T22"/>
  <c r="S22"/>
  <c r="Q22"/>
  <c r="P22"/>
  <c r="E22"/>
  <c r="D22"/>
  <c r="C22"/>
  <c r="T21"/>
  <c r="S21"/>
  <c r="Q21"/>
  <c r="P21"/>
  <c r="E21"/>
  <c r="D21"/>
  <c r="C21"/>
  <c r="T20"/>
  <c r="S20"/>
  <c r="Q20"/>
  <c r="P20"/>
  <c r="E20"/>
  <c r="D20"/>
  <c r="C20"/>
  <c r="T19"/>
  <c r="S19"/>
  <c r="Q19"/>
  <c r="P19"/>
  <c r="E19"/>
  <c r="D19"/>
  <c r="C19"/>
  <c r="T18"/>
  <c r="S18"/>
  <c r="Q18"/>
  <c r="P18"/>
  <c r="E18"/>
  <c r="D18"/>
  <c r="C18"/>
  <c r="T17"/>
  <c r="S17"/>
  <c r="Q17"/>
  <c r="P17"/>
  <c r="E17"/>
  <c r="D17"/>
  <c r="C17"/>
  <c r="T16"/>
  <c r="S16"/>
  <c r="Q16"/>
  <c r="P16"/>
  <c r="E16"/>
  <c r="D16"/>
  <c r="C16"/>
  <c r="T15"/>
  <c r="S15"/>
  <c r="Q15"/>
  <c r="P15"/>
  <c r="E15"/>
  <c r="D15"/>
  <c r="C15"/>
  <c r="T14"/>
  <c r="S14"/>
  <c r="Q14"/>
  <c r="P14"/>
  <c r="E14"/>
  <c r="D14"/>
  <c r="C14"/>
  <c r="T13"/>
  <c r="S13"/>
  <c r="Q13"/>
  <c r="P13"/>
  <c r="E13"/>
  <c r="D13"/>
  <c r="C13"/>
  <c r="T12"/>
  <c r="S12"/>
  <c r="Q12"/>
  <c r="P12"/>
  <c r="E12"/>
  <c r="D12"/>
  <c r="C12"/>
  <c r="T11"/>
  <c r="S11"/>
  <c r="Q11"/>
  <c r="P11"/>
  <c r="E11"/>
  <c r="D11"/>
  <c r="C11"/>
  <c r="T10"/>
  <c r="S10"/>
  <c r="Q10"/>
  <c r="P10"/>
  <c r="E10"/>
  <c r="D10"/>
  <c r="C10"/>
  <c r="T9"/>
  <c r="S9"/>
  <c r="Q9"/>
  <c r="P9"/>
  <c r="E9"/>
  <c r="D9"/>
  <c r="C9"/>
  <c r="T8"/>
  <c r="S8"/>
  <c r="Q8"/>
  <c r="P8"/>
  <c r="E8"/>
  <c r="D8"/>
  <c r="C8"/>
  <c r="T7"/>
  <c r="S7"/>
  <c r="Q7"/>
  <c r="P7"/>
  <c r="E7"/>
  <c r="D7"/>
  <c r="C7"/>
  <c r="T6"/>
  <c r="S6"/>
  <c r="Q6"/>
  <c r="P6"/>
  <c r="E6"/>
  <c r="D6"/>
  <c r="C6"/>
  <c r="T5"/>
  <c r="S5"/>
  <c r="Q5"/>
  <c r="P5"/>
  <c r="E5"/>
  <c r="D5"/>
  <c r="C5"/>
  <c r="T4"/>
  <c r="S4"/>
  <c r="Q4"/>
  <c r="P4"/>
  <c r="E4"/>
  <c r="D4"/>
  <c r="C4"/>
  <c r="T3"/>
  <c r="S3"/>
  <c r="Q3"/>
  <c r="P3"/>
  <c r="E3"/>
  <c r="D3"/>
  <c r="C3"/>
  <c r="R51"/>
  <c r="O4"/>
  <c r="O5" s="1"/>
  <c r="O6" s="1"/>
  <c r="O7" s="1"/>
  <c r="O8" s="1"/>
  <c r="O9" s="1"/>
  <c r="O10" s="1"/>
  <c r="O11" s="1"/>
  <c r="O12" s="1"/>
  <c r="O13" s="1"/>
  <c r="O14" s="1"/>
  <c r="O15" s="1"/>
  <c r="O16" s="1"/>
  <c r="O17" s="1"/>
  <c r="O18" s="1"/>
  <c r="O19" s="1"/>
  <c r="O20" s="1"/>
  <c r="O21" s="1"/>
  <c r="O22" s="1"/>
  <c r="O23" s="1"/>
  <c r="O24" s="1"/>
  <c r="O25" s="1"/>
  <c r="O26" s="1"/>
  <c r="O27" s="1"/>
  <c r="O28" s="1"/>
  <c r="O29" s="1"/>
  <c r="O30" s="1"/>
  <c r="O31" s="1"/>
  <c r="O32" s="1"/>
  <c r="O33" s="1"/>
  <c r="O34" s="1"/>
  <c r="O35" s="1"/>
  <c r="O36" s="1"/>
  <c r="O37" s="1"/>
  <c r="O38" s="1"/>
  <c r="O39" s="1"/>
  <c r="O40" s="1"/>
  <c r="O41" s="1"/>
  <c r="O42" s="1"/>
  <c r="O43" s="1"/>
  <c r="O44" s="1"/>
  <c r="O45" s="1"/>
  <c r="O46" s="1"/>
  <c r="O47" s="1"/>
  <c r="O48" s="1"/>
  <c r="O49" s="1"/>
  <c r="O50" s="1"/>
  <c r="O51" s="1"/>
  <c r="O52" s="1"/>
  <c r="O53" s="1"/>
  <c r="A4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T53" i="16"/>
  <c r="S53"/>
  <c r="Q53"/>
  <c r="P53"/>
  <c r="E53"/>
  <c r="D53"/>
  <c r="C53"/>
  <c r="T52"/>
  <c r="S52"/>
  <c r="Q52"/>
  <c r="P52"/>
  <c r="E52"/>
  <c r="D52"/>
  <c r="C52"/>
  <c r="T51"/>
  <c r="S51"/>
  <c r="Q51"/>
  <c r="P51"/>
  <c r="E51"/>
  <c r="D51"/>
  <c r="C51"/>
  <c r="T50"/>
  <c r="S50"/>
  <c r="Q50"/>
  <c r="P50"/>
  <c r="E50"/>
  <c r="D50"/>
  <c r="C50"/>
  <c r="T49"/>
  <c r="S49"/>
  <c r="Q49"/>
  <c r="P49"/>
  <c r="E49"/>
  <c r="D49"/>
  <c r="C49"/>
  <c r="T48"/>
  <c r="S48"/>
  <c r="Q48"/>
  <c r="P48"/>
  <c r="E48"/>
  <c r="D48"/>
  <c r="C48"/>
  <c r="T47"/>
  <c r="S47"/>
  <c r="Q47"/>
  <c r="P47"/>
  <c r="E47"/>
  <c r="D47"/>
  <c r="C47"/>
  <c r="T46"/>
  <c r="S46"/>
  <c r="Q46"/>
  <c r="P46"/>
  <c r="E46"/>
  <c r="D46"/>
  <c r="C46"/>
  <c r="T45"/>
  <c r="S45"/>
  <c r="Q45"/>
  <c r="P45"/>
  <c r="E45"/>
  <c r="D45"/>
  <c r="C45"/>
  <c r="T44"/>
  <c r="S44"/>
  <c r="Q44"/>
  <c r="P44"/>
  <c r="E44"/>
  <c r="D44"/>
  <c r="C44"/>
  <c r="T43"/>
  <c r="S43"/>
  <c r="Q43"/>
  <c r="P43"/>
  <c r="E43"/>
  <c r="D43"/>
  <c r="C43"/>
  <c r="T42"/>
  <c r="S42"/>
  <c r="Q42"/>
  <c r="P42"/>
  <c r="E42"/>
  <c r="D42"/>
  <c r="C42"/>
  <c r="T41"/>
  <c r="S41"/>
  <c r="Q41"/>
  <c r="P41"/>
  <c r="E41"/>
  <c r="D41"/>
  <c r="C41"/>
  <c r="T40"/>
  <c r="S40"/>
  <c r="Q40"/>
  <c r="P40"/>
  <c r="E40"/>
  <c r="D40"/>
  <c r="C40"/>
  <c r="T39"/>
  <c r="S39"/>
  <c r="Q39"/>
  <c r="P39"/>
  <c r="E39"/>
  <c r="D39"/>
  <c r="C39"/>
  <c r="T38"/>
  <c r="S38"/>
  <c r="Q38"/>
  <c r="P38"/>
  <c r="E38"/>
  <c r="D38"/>
  <c r="C38"/>
  <c r="T37"/>
  <c r="S37"/>
  <c r="Q37"/>
  <c r="P37"/>
  <c r="E37"/>
  <c r="D37"/>
  <c r="C37"/>
  <c r="T36"/>
  <c r="S36"/>
  <c r="Q36"/>
  <c r="P36"/>
  <c r="E36"/>
  <c r="D36"/>
  <c r="C36"/>
  <c r="T35"/>
  <c r="S35"/>
  <c r="Q35"/>
  <c r="P35"/>
  <c r="E35"/>
  <c r="D35"/>
  <c r="C35"/>
  <c r="T34"/>
  <c r="S34"/>
  <c r="Q34"/>
  <c r="P34"/>
  <c r="E34"/>
  <c r="D34"/>
  <c r="C34"/>
  <c r="T33"/>
  <c r="S33"/>
  <c r="Q33"/>
  <c r="P33"/>
  <c r="E33"/>
  <c r="D33"/>
  <c r="C33"/>
  <c r="T32"/>
  <c r="S32"/>
  <c r="Q32"/>
  <c r="P32"/>
  <c r="E32"/>
  <c r="D32"/>
  <c r="C32"/>
  <c r="T31"/>
  <c r="S31"/>
  <c r="Q31"/>
  <c r="P31"/>
  <c r="E31"/>
  <c r="D31"/>
  <c r="C31"/>
  <c r="T30"/>
  <c r="S30"/>
  <c r="Q30"/>
  <c r="P30"/>
  <c r="E30"/>
  <c r="D30"/>
  <c r="C30"/>
  <c r="T29"/>
  <c r="S29"/>
  <c r="Q29"/>
  <c r="P29"/>
  <c r="E29"/>
  <c r="D29"/>
  <c r="C29"/>
  <c r="T28"/>
  <c r="S28"/>
  <c r="Q28"/>
  <c r="P28"/>
  <c r="E28"/>
  <c r="D28"/>
  <c r="C28"/>
  <c r="T27"/>
  <c r="S27"/>
  <c r="Q27"/>
  <c r="P27"/>
  <c r="E27"/>
  <c r="D27"/>
  <c r="C27"/>
  <c r="T26"/>
  <c r="S26"/>
  <c r="Q26"/>
  <c r="P26"/>
  <c r="E26"/>
  <c r="D26"/>
  <c r="C26"/>
  <c r="T25"/>
  <c r="S25"/>
  <c r="Q25"/>
  <c r="P25"/>
  <c r="E25"/>
  <c r="D25"/>
  <c r="C25"/>
  <c r="T24"/>
  <c r="S24"/>
  <c r="Q24"/>
  <c r="P24"/>
  <c r="E24"/>
  <c r="D24"/>
  <c r="C24"/>
  <c r="T23"/>
  <c r="S23"/>
  <c r="Q23"/>
  <c r="P23"/>
  <c r="E23"/>
  <c r="D23"/>
  <c r="C23"/>
  <c r="T22"/>
  <c r="S22"/>
  <c r="Q22"/>
  <c r="P22"/>
  <c r="E22"/>
  <c r="D22"/>
  <c r="C22"/>
  <c r="T21"/>
  <c r="S21"/>
  <c r="Q21"/>
  <c r="P21"/>
  <c r="E21"/>
  <c r="D21"/>
  <c r="C21"/>
  <c r="T20"/>
  <c r="S20"/>
  <c r="Q20"/>
  <c r="P20"/>
  <c r="E20"/>
  <c r="D20"/>
  <c r="C20"/>
  <c r="T19"/>
  <c r="S19"/>
  <c r="Q19"/>
  <c r="P19"/>
  <c r="E19"/>
  <c r="D19"/>
  <c r="C19"/>
  <c r="T18"/>
  <c r="S18"/>
  <c r="Q18"/>
  <c r="P18"/>
  <c r="E18"/>
  <c r="D18"/>
  <c r="C18"/>
  <c r="T17"/>
  <c r="S17"/>
  <c r="Q17"/>
  <c r="P17"/>
  <c r="E17"/>
  <c r="D17"/>
  <c r="C17"/>
  <c r="T16"/>
  <c r="S16"/>
  <c r="Q16"/>
  <c r="P16"/>
  <c r="E16"/>
  <c r="D16"/>
  <c r="C16"/>
  <c r="T15"/>
  <c r="S15"/>
  <c r="Q15"/>
  <c r="P15"/>
  <c r="E15"/>
  <c r="D15"/>
  <c r="C15"/>
  <c r="T14"/>
  <c r="S14"/>
  <c r="Q14"/>
  <c r="P14"/>
  <c r="E14"/>
  <c r="D14"/>
  <c r="C14"/>
  <c r="T13"/>
  <c r="S13"/>
  <c r="Q13"/>
  <c r="P13"/>
  <c r="E13"/>
  <c r="D13"/>
  <c r="C13"/>
  <c r="T12"/>
  <c r="S12"/>
  <c r="Q12"/>
  <c r="P12"/>
  <c r="E12"/>
  <c r="D12"/>
  <c r="C12"/>
  <c r="T11"/>
  <c r="S11"/>
  <c r="Q11"/>
  <c r="P11"/>
  <c r="E11"/>
  <c r="D11"/>
  <c r="C11"/>
  <c r="T10"/>
  <c r="S10"/>
  <c r="Q10"/>
  <c r="P10"/>
  <c r="E10"/>
  <c r="D10"/>
  <c r="C10"/>
  <c r="T9"/>
  <c r="S9"/>
  <c r="Q9"/>
  <c r="P9"/>
  <c r="E9"/>
  <c r="D9"/>
  <c r="C9"/>
  <c r="T8"/>
  <c r="S8"/>
  <c r="Q8"/>
  <c r="P8"/>
  <c r="E8"/>
  <c r="D8"/>
  <c r="C8"/>
  <c r="T7"/>
  <c r="S7"/>
  <c r="Q7"/>
  <c r="P7"/>
  <c r="E7"/>
  <c r="D7"/>
  <c r="C7"/>
  <c r="T6"/>
  <c r="S6"/>
  <c r="Q6"/>
  <c r="P6"/>
  <c r="E6"/>
  <c r="D6"/>
  <c r="C6"/>
  <c r="T5"/>
  <c r="S5"/>
  <c r="Q5"/>
  <c r="P5"/>
  <c r="E5"/>
  <c r="D5"/>
  <c r="C5"/>
  <c r="T4"/>
  <c r="S4"/>
  <c r="Q4"/>
  <c r="P4"/>
  <c r="E4"/>
  <c r="D4"/>
  <c r="C4"/>
  <c r="T3"/>
  <c r="S3"/>
  <c r="Q3"/>
  <c r="P3"/>
  <c r="E3"/>
  <c r="D3"/>
  <c r="C3"/>
  <c r="R36"/>
  <c r="O5"/>
  <c r="O6" s="1"/>
  <c r="O7" s="1"/>
  <c r="O8" s="1"/>
  <c r="O9" s="1"/>
  <c r="O10" s="1"/>
  <c r="O11" s="1"/>
  <c r="O12" s="1"/>
  <c r="O13" s="1"/>
  <c r="O14" s="1"/>
  <c r="O15" s="1"/>
  <c r="O16" s="1"/>
  <c r="O17" s="1"/>
  <c r="O18" s="1"/>
  <c r="O19" s="1"/>
  <c r="O20" s="1"/>
  <c r="O21" s="1"/>
  <c r="O22" s="1"/>
  <c r="O23" s="1"/>
  <c r="O24" s="1"/>
  <c r="O25" s="1"/>
  <c r="O26" s="1"/>
  <c r="O27" s="1"/>
  <c r="O28" s="1"/>
  <c r="O29" s="1"/>
  <c r="O30" s="1"/>
  <c r="O31" s="1"/>
  <c r="O32" s="1"/>
  <c r="O33" s="1"/>
  <c r="O34" s="1"/>
  <c r="O35" s="1"/>
  <c r="O36" s="1"/>
  <c r="O37" s="1"/>
  <c r="O38" s="1"/>
  <c r="O39" s="1"/>
  <c r="O40" s="1"/>
  <c r="O41" s="1"/>
  <c r="O42" s="1"/>
  <c r="O43" s="1"/>
  <c r="O44" s="1"/>
  <c r="O45" s="1"/>
  <c r="O46" s="1"/>
  <c r="O47" s="1"/>
  <c r="O48" s="1"/>
  <c r="O49" s="1"/>
  <c r="O50" s="1"/>
  <c r="O51" s="1"/>
  <c r="O52" s="1"/>
  <c r="O53" s="1"/>
  <c r="A5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O4"/>
  <c r="A4"/>
  <c r="T53" i="15"/>
  <c r="S53"/>
  <c r="Q53"/>
  <c r="P53"/>
  <c r="E53"/>
  <c r="D53"/>
  <c r="C53"/>
  <c r="T52"/>
  <c r="S52"/>
  <c r="Q52"/>
  <c r="P52"/>
  <c r="E52"/>
  <c r="D52"/>
  <c r="C52"/>
  <c r="T51"/>
  <c r="S51"/>
  <c r="Q51"/>
  <c r="P51"/>
  <c r="E51"/>
  <c r="D51"/>
  <c r="C51"/>
  <c r="T50"/>
  <c r="S50"/>
  <c r="Q50"/>
  <c r="P50"/>
  <c r="E50"/>
  <c r="D50"/>
  <c r="C50"/>
  <c r="T49"/>
  <c r="S49"/>
  <c r="Q49"/>
  <c r="P49"/>
  <c r="E49"/>
  <c r="D49"/>
  <c r="C49"/>
  <c r="T48"/>
  <c r="S48"/>
  <c r="Q48"/>
  <c r="P48"/>
  <c r="E48"/>
  <c r="D48"/>
  <c r="C48"/>
  <c r="T47"/>
  <c r="S47"/>
  <c r="Q47"/>
  <c r="P47"/>
  <c r="E47"/>
  <c r="D47"/>
  <c r="C47"/>
  <c r="T46"/>
  <c r="S46"/>
  <c r="Q46"/>
  <c r="P46"/>
  <c r="E46"/>
  <c r="D46"/>
  <c r="C46"/>
  <c r="T45"/>
  <c r="S45"/>
  <c r="Q45"/>
  <c r="P45"/>
  <c r="E45"/>
  <c r="D45"/>
  <c r="C45"/>
  <c r="T44"/>
  <c r="S44"/>
  <c r="Q44"/>
  <c r="P44"/>
  <c r="E44"/>
  <c r="D44"/>
  <c r="C44"/>
  <c r="T43"/>
  <c r="S43"/>
  <c r="Q43"/>
  <c r="P43"/>
  <c r="E43"/>
  <c r="D43"/>
  <c r="C43"/>
  <c r="T42"/>
  <c r="S42"/>
  <c r="Q42"/>
  <c r="P42"/>
  <c r="E42"/>
  <c r="D42"/>
  <c r="C42"/>
  <c r="T41"/>
  <c r="S41"/>
  <c r="Q41"/>
  <c r="P41"/>
  <c r="E41"/>
  <c r="D41"/>
  <c r="C41"/>
  <c r="T40"/>
  <c r="S40"/>
  <c r="Q40"/>
  <c r="P40"/>
  <c r="E40"/>
  <c r="D40"/>
  <c r="C40"/>
  <c r="T39"/>
  <c r="S39"/>
  <c r="Q39"/>
  <c r="P39"/>
  <c r="E39"/>
  <c r="D39"/>
  <c r="C39"/>
  <c r="T38"/>
  <c r="S38"/>
  <c r="Q38"/>
  <c r="P38"/>
  <c r="E38"/>
  <c r="D38"/>
  <c r="C38"/>
  <c r="T37"/>
  <c r="S37"/>
  <c r="Q37"/>
  <c r="P37"/>
  <c r="E37"/>
  <c r="D37"/>
  <c r="C37"/>
  <c r="T36"/>
  <c r="S36"/>
  <c r="Q36"/>
  <c r="P36"/>
  <c r="E36"/>
  <c r="D36"/>
  <c r="C36"/>
  <c r="T35"/>
  <c r="S35"/>
  <c r="Q35"/>
  <c r="P35"/>
  <c r="E35"/>
  <c r="D35"/>
  <c r="C35"/>
  <c r="T34"/>
  <c r="S34"/>
  <c r="Q34"/>
  <c r="P34"/>
  <c r="E34"/>
  <c r="D34"/>
  <c r="C34"/>
  <c r="T33"/>
  <c r="S33"/>
  <c r="Q33"/>
  <c r="P33"/>
  <c r="E33"/>
  <c r="D33"/>
  <c r="C33"/>
  <c r="T32"/>
  <c r="S32"/>
  <c r="Q32"/>
  <c r="P32"/>
  <c r="E32"/>
  <c r="D32"/>
  <c r="C32"/>
  <c r="T31"/>
  <c r="S31"/>
  <c r="Q31"/>
  <c r="P31"/>
  <c r="E31"/>
  <c r="D31"/>
  <c r="C31"/>
  <c r="T30"/>
  <c r="S30"/>
  <c r="Q30"/>
  <c r="P30"/>
  <c r="E30"/>
  <c r="D30"/>
  <c r="C30"/>
  <c r="T29"/>
  <c r="S29"/>
  <c r="Q29"/>
  <c r="P29"/>
  <c r="E29"/>
  <c r="D29"/>
  <c r="C29"/>
  <c r="T28"/>
  <c r="S28"/>
  <c r="Q28"/>
  <c r="P28"/>
  <c r="E28"/>
  <c r="D28"/>
  <c r="C28"/>
  <c r="T27"/>
  <c r="S27"/>
  <c r="Q27"/>
  <c r="P27"/>
  <c r="E27"/>
  <c r="D27"/>
  <c r="C27"/>
  <c r="T26"/>
  <c r="S26"/>
  <c r="Q26"/>
  <c r="P26"/>
  <c r="E26"/>
  <c r="D26"/>
  <c r="C26"/>
  <c r="T25"/>
  <c r="S25"/>
  <c r="Q25"/>
  <c r="P25"/>
  <c r="E25"/>
  <c r="D25"/>
  <c r="C25"/>
  <c r="T24"/>
  <c r="S24"/>
  <c r="Q24"/>
  <c r="P24"/>
  <c r="E24"/>
  <c r="D24"/>
  <c r="C24"/>
  <c r="T23"/>
  <c r="S23"/>
  <c r="Q23"/>
  <c r="P23"/>
  <c r="E23"/>
  <c r="D23"/>
  <c r="C23"/>
  <c r="T22"/>
  <c r="S22"/>
  <c r="Q22"/>
  <c r="P22"/>
  <c r="E22"/>
  <c r="D22"/>
  <c r="C22"/>
  <c r="T21"/>
  <c r="S21"/>
  <c r="Q21"/>
  <c r="P21"/>
  <c r="E21"/>
  <c r="D21"/>
  <c r="C21"/>
  <c r="T20"/>
  <c r="S20"/>
  <c r="Q20"/>
  <c r="P20"/>
  <c r="E20"/>
  <c r="D20"/>
  <c r="C20"/>
  <c r="T19"/>
  <c r="S19"/>
  <c r="Q19"/>
  <c r="P19"/>
  <c r="E19"/>
  <c r="D19"/>
  <c r="C19"/>
  <c r="T18"/>
  <c r="S18"/>
  <c r="Q18"/>
  <c r="P18"/>
  <c r="E18"/>
  <c r="D18"/>
  <c r="C18"/>
  <c r="T17"/>
  <c r="S17"/>
  <c r="Q17"/>
  <c r="P17"/>
  <c r="E17"/>
  <c r="D17"/>
  <c r="C17"/>
  <c r="T16"/>
  <c r="S16"/>
  <c r="Q16"/>
  <c r="P16"/>
  <c r="E16"/>
  <c r="D16"/>
  <c r="C16"/>
  <c r="T15"/>
  <c r="S15"/>
  <c r="Q15"/>
  <c r="P15"/>
  <c r="E15"/>
  <c r="D15"/>
  <c r="C15"/>
  <c r="T14"/>
  <c r="S14"/>
  <c r="Q14"/>
  <c r="P14"/>
  <c r="E14"/>
  <c r="D14"/>
  <c r="C14"/>
  <c r="T13"/>
  <c r="S13"/>
  <c r="Q13"/>
  <c r="P13"/>
  <c r="E13"/>
  <c r="D13"/>
  <c r="C13"/>
  <c r="T12"/>
  <c r="S12"/>
  <c r="Q12"/>
  <c r="P12"/>
  <c r="E12"/>
  <c r="D12"/>
  <c r="C12"/>
  <c r="T11"/>
  <c r="S11"/>
  <c r="Q11"/>
  <c r="P11"/>
  <c r="E11"/>
  <c r="D11"/>
  <c r="C11"/>
  <c r="T10"/>
  <c r="S10"/>
  <c r="Q10"/>
  <c r="P10"/>
  <c r="E10"/>
  <c r="D10"/>
  <c r="C10"/>
  <c r="T9"/>
  <c r="S9"/>
  <c r="Q9"/>
  <c r="P9"/>
  <c r="E9"/>
  <c r="D9"/>
  <c r="C9"/>
  <c r="T8"/>
  <c r="S8"/>
  <c r="Q8"/>
  <c r="P8"/>
  <c r="E8"/>
  <c r="D8"/>
  <c r="C8"/>
  <c r="T7"/>
  <c r="S7"/>
  <c r="Q7"/>
  <c r="P7"/>
  <c r="E7"/>
  <c r="D7"/>
  <c r="C7"/>
  <c r="T6"/>
  <c r="S6"/>
  <c r="Q6"/>
  <c r="P6"/>
  <c r="E6"/>
  <c r="D6"/>
  <c r="C6"/>
  <c r="T5"/>
  <c r="S5"/>
  <c r="Q5"/>
  <c r="P5"/>
  <c r="E5"/>
  <c r="D5"/>
  <c r="C5"/>
  <c r="T4"/>
  <c r="S4"/>
  <c r="Q4"/>
  <c r="P4"/>
  <c r="E4"/>
  <c r="D4"/>
  <c r="C4"/>
  <c r="T3"/>
  <c r="S3"/>
  <c r="Q3"/>
  <c r="P3"/>
  <c r="E3"/>
  <c r="D3"/>
  <c r="C3"/>
  <c r="O4"/>
  <c r="O5" s="1"/>
  <c r="O6" s="1"/>
  <c r="O7" s="1"/>
  <c r="O8" s="1"/>
  <c r="O9" s="1"/>
  <c r="O10" s="1"/>
  <c r="O11" s="1"/>
  <c r="O12" s="1"/>
  <c r="O13" s="1"/>
  <c r="O14" s="1"/>
  <c r="O15" s="1"/>
  <c r="O16" s="1"/>
  <c r="O17" s="1"/>
  <c r="O18" s="1"/>
  <c r="O19" s="1"/>
  <c r="O20" s="1"/>
  <c r="O21" s="1"/>
  <c r="O22" s="1"/>
  <c r="O23" s="1"/>
  <c r="O24" s="1"/>
  <c r="O25" s="1"/>
  <c r="O26" s="1"/>
  <c r="O27" s="1"/>
  <c r="O28" s="1"/>
  <c r="O29" s="1"/>
  <c r="O30" s="1"/>
  <c r="O31" s="1"/>
  <c r="O32" s="1"/>
  <c r="O33" s="1"/>
  <c r="O34" s="1"/>
  <c r="O35" s="1"/>
  <c r="O36" s="1"/>
  <c r="O37" s="1"/>
  <c r="O38" s="1"/>
  <c r="O39" s="1"/>
  <c r="O40" s="1"/>
  <c r="O41" s="1"/>
  <c r="O42" s="1"/>
  <c r="O43" s="1"/>
  <c r="O44" s="1"/>
  <c r="O45" s="1"/>
  <c r="O46" s="1"/>
  <c r="O47" s="1"/>
  <c r="O48" s="1"/>
  <c r="O49" s="1"/>
  <c r="O50" s="1"/>
  <c r="O51" s="1"/>
  <c r="O52" s="1"/>
  <c r="O53" s="1"/>
  <c r="A4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C4" i="13"/>
  <c r="D4"/>
  <c r="E4"/>
  <c r="C5"/>
  <c r="D5"/>
  <c r="E5"/>
  <c r="C6"/>
  <c r="D6"/>
  <c r="E6"/>
  <c r="C7"/>
  <c r="D7"/>
  <c r="E7"/>
  <c r="C8"/>
  <c r="D8"/>
  <c r="E8"/>
  <c r="C9"/>
  <c r="D9"/>
  <c r="E9"/>
  <c r="C10"/>
  <c r="D10"/>
  <c r="E10"/>
  <c r="C11"/>
  <c r="D11"/>
  <c r="E11"/>
  <c r="C12"/>
  <c r="D12"/>
  <c r="E12"/>
  <c r="C13"/>
  <c r="D13"/>
  <c r="E13"/>
  <c r="C14"/>
  <c r="D14"/>
  <c r="E14"/>
  <c r="C15"/>
  <c r="D15"/>
  <c r="E15"/>
  <c r="C16"/>
  <c r="D16"/>
  <c r="E16"/>
  <c r="C17"/>
  <c r="D17"/>
  <c r="E17"/>
  <c r="C18"/>
  <c r="D18"/>
  <c r="E18"/>
  <c r="C19"/>
  <c r="D19"/>
  <c r="E19"/>
  <c r="C20"/>
  <c r="D20"/>
  <c r="E20"/>
  <c r="C21"/>
  <c r="D21"/>
  <c r="E21"/>
  <c r="C22"/>
  <c r="D22"/>
  <c r="E22"/>
  <c r="C23"/>
  <c r="D23"/>
  <c r="E23"/>
  <c r="C24"/>
  <c r="D24"/>
  <c r="E24"/>
  <c r="C25"/>
  <c r="D25"/>
  <c r="E25"/>
  <c r="C26"/>
  <c r="D26"/>
  <c r="E26"/>
  <c r="C27"/>
  <c r="D27"/>
  <c r="E27"/>
  <c r="C28"/>
  <c r="D28"/>
  <c r="E28"/>
  <c r="C29"/>
  <c r="D29"/>
  <c r="E29"/>
  <c r="C30"/>
  <c r="D30"/>
  <c r="E30"/>
  <c r="C31"/>
  <c r="D31"/>
  <c r="E31"/>
  <c r="C32"/>
  <c r="D32"/>
  <c r="E32"/>
  <c r="C33"/>
  <c r="D33"/>
  <c r="E33"/>
  <c r="C34"/>
  <c r="D34"/>
  <c r="E34"/>
  <c r="C35"/>
  <c r="D35"/>
  <c r="E35"/>
  <c r="C36"/>
  <c r="D36"/>
  <c r="E36"/>
  <c r="C37"/>
  <c r="D37"/>
  <c r="E37"/>
  <c r="C38"/>
  <c r="D38"/>
  <c r="E38"/>
  <c r="C39"/>
  <c r="D39"/>
  <c r="E39"/>
  <c r="C40"/>
  <c r="D40"/>
  <c r="E40"/>
  <c r="C41"/>
  <c r="D41"/>
  <c r="E41"/>
  <c r="C42"/>
  <c r="D42"/>
  <c r="E42"/>
  <c r="C43"/>
  <c r="D43"/>
  <c r="E43"/>
  <c r="C44"/>
  <c r="D44"/>
  <c r="E44"/>
  <c r="C45"/>
  <c r="D45"/>
  <c r="E45"/>
  <c r="C46"/>
  <c r="D46"/>
  <c r="E46"/>
  <c r="C47"/>
  <c r="D47"/>
  <c r="E47"/>
  <c r="C48"/>
  <c r="D48"/>
  <c r="E48"/>
  <c r="C49"/>
  <c r="D49"/>
  <c r="E49"/>
  <c r="C50"/>
  <c r="D50"/>
  <c r="E50"/>
  <c r="C51"/>
  <c r="D51"/>
  <c r="E51"/>
  <c r="C52"/>
  <c r="D52"/>
  <c r="E52"/>
  <c r="C53"/>
  <c r="D53"/>
  <c r="E53"/>
  <c r="D3"/>
  <c r="E3"/>
  <c r="C3"/>
  <c r="P4"/>
  <c r="Q4"/>
  <c r="S4"/>
  <c r="T4"/>
  <c r="P5"/>
  <c r="Q5"/>
  <c r="S5"/>
  <c r="T5"/>
  <c r="P6"/>
  <c r="Q6"/>
  <c r="S6"/>
  <c r="T6"/>
  <c r="P7"/>
  <c r="Q7"/>
  <c r="S7"/>
  <c r="T7"/>
  <c r="P8"/>
  <c r="Q8"/>
  <c r="S8"/>
  <c r="T8"/>
  <c r="P9"/>
  <c r="Q9"/>
  <c r="S9"/>
  <c r="T9"/>
  <c r="P10"/>
  <c r="Q10"/>
  <c r="S10"/>
  <c r="T10"/>
  <c r="P11"/>
  <c r="Q11"/>
  <c r="S11"/>
  <c r="T11"/>
  <c r="P12"/>
  <c r="Q12"/>
  <c r="S12"/>
  <c r="T12"/>
  <c r="P13"/>
  <c r="Q13"/>
  <c r="S13"/>
  <c r="T13"/>
  <c r="P14"/>
  <c r="Q14"/>
  <c r="S14"/>
  <c r="T14"/>
  <c r="P15"/>
  <c r="Q15"/>
  <c r="S15"/>
  <c r="T15"/>
  <c r="P16"/>
  <c r="Q16"/>
  <c r="S16"/>
  <c r="T16"/>
  <c r="P17"/>
  <c r="Q17"/>
  <c r="S17"/>
  <c r="T17"/>
  <c r="P18"/>
  <c r="Q18"/>
  <c r="S18"/>
  <c r="T18"/>
  <c r="P19"/>
  <c r="Q19"/>
  <c r="S19"/>
  <c r="T19"/>
  <c r="P20"/>
  <c r="Q20"/>
  <c r="S20"/>
  <c r="T20"/>
  <c r="P21"/>
  <c r="Q21"/>
  <c r="S21"/>
  <c r="T21"/>
  <c r="P22"/>
  <c r="Q22"/>
  <c r="S22"/>
  <c r="T22"/>
  <c r="P23"/>
  <c r="Q23"/>
  <c r="S23"/>
  <c r="T23"/>
  <c r="P24"/>
  <c r="Q24"/>
  <c r="S24"/>
  <c r="T24"/>
  <c r="P25"/>
  <c r="Q25"/>
  <c r="S25"/>
  <c r="T25"/>
  <c r="P26"/>
  <c r="Q26"/>
  <c r="S26"/>
  <c r="T26"/>
  <c r="P27"/>
  <c r="Q27"/>
  <c r="S27"/>
  <c r="T27"/>
  <c r="P28"/>
  <c r="Q28"/>
  <c r="S28"/>
  <c r="T28"/>
  <c r="P29"/>
  <c r="Q29"/>
  <c r="S29"/>
  <c r="T29"/>
  <c r="P30"/>
  <c r="Q30"/>
  <c r="S30"/>
  <c r="T30"/>
  <c r="P31"/>
  <c r="Q31"/>
  <c r="S31"/>
  <c r="T31"/>
  <c r="P32"/>
  <c r="Q32"/>
  <c r="S32"/>
  <c r="T32"/>
  <c r="P33"/>
  <c r="Q33"/>
  <c r="S33"/>
  <c r="T33"/>
  <c r="P34"/>
  <c r="Q34"/>
  <c r="S34"/>
  <c r="T34"/>
  <c r="P35"/>
  <c r="Q35"/>
  <c r="S35"/>
  <c r="T35"/>
  <c r="P36"/>
  <c r="Q36"/>
  <c r="S36"/>
  <c r="T36"/>
  <c r="P37"/>
  <c r="Q37"/>
  <c r="S37"/>
  <c r="T37"/>
  <c r="P38"/>
  <c r="Q38"/>
  <c r="S38"/>
  <c r="T38"/>
  <c r="P39"/>
  <c r="Q39"/>
  <c r="S39"/>
  <c r="T39"/>
  <c r="P40"/>
  <c r="Q40"/>
  <c r="S40"/>
  <c r="T40"/>
  <c r="P41"/>
  <c r="Q41"/>
  <c r="S41"/>
  <c r="T41"/>
  <c r="P42"/>
  <c r="Q42"/>
  <c r="S42"/>
  <c r="T42"/>
  <c r="P43"/>
  <c r="Q43"/>
  <c r="S43"/>
  <c r="T43"/>
  <c r="P44"/>
  <c r="Q44"/>
  <c r="S44"/>
  <c r="T44"/>
  <c r="P45"/>
  <c r="Q45"/>
  <c r="S45"/>
  <c r="T45"/>
  <c r="P46"/>
  <c r="Q46"/>
  <c r="S46"/>
  <c r="T46"/>
  <c r="P47"/>
  <c r="Q47"/>
  <c r="S47"/>
  <c r="T47"/>
  <c r="P48"/>
  <c r="Q48"/>
  <c r="S48"/>
  <c r="T48"/>
  <c r="P49"/>
  <c r="Q49"/>
  <c r="S49"/>
  <c r="T49"/>
  <c r="P50"/>
  <c r="Q50"/>
  <c r="S50"/>
  <c r="T50"/>
  <c r="P51"/>
  <c r="Q51"/>
  <c r="S51"/>
  <c r="T51"/>
  <c r="P52"/>
  <c r="Q52"/>
  <c r="S52"/>
  <c r="T52"/>
  <c r="P53"/>
  <c r="Q53"/>
  <c r="S53"/>
  <c r="T53"/>
  <c r="S3"/>
  <c r="Q3"/>
  <c r="T3"/>
  <c r="P3"/>
  <c r="O5"/>
  <c r="O6" s="1"/>
  <c r="O7" s="1"/>
  <c r="O8" s="1"/>
  <c r="O9" s="1"/>
  <c r="O10" s="1"/>
  <c r="O11" s="1"/>
  <c r="O12" s="1"/>
  <c r="O13" s="1"/>
  <c r="O14" s="1"/>
  <c r="O15" s="1"/>
  <c r="O16" s="1"/>
  <c r="O17" s="1"/>
  <c r="O18" s="1"/>
  <c r="O19" s="1"/>
  <c r="O20" s="1"/>
  <c r="O21" s="1"/>
  <c r="O22" s="1"/>
  <c r="O23" s="1"/>
  <c r="O24" s="1"/>
  <c r="O25" s="1"/>
  <c r="O26" s="1"/>
  <c r="O27" s="1"/>
  <c r="O28" s="1"/>
  <c r="O29" s="1"/>
  <c r="O30" s="1"/>
  <c r="O31" s="1"/>
  <c r="O32" s="1"/>
  <c r="O33" s="1"/>
  <c r="O34" s="1"/>
  <c r="O35" s="1"/>
  <c r="O36" s="1"/>
  <c r="O37" s="1"/>
  <c r="O38" s="1"/>
  <c r="O39" s="1"/>
  <c r="O40" s="1"/>
  <c r="O41" s="1"/>
  <c r="O42" s="1"/>
  <c r="O43" s="1"/>
  <c r="O44" s="1"/>
  <c r="O45" s="1"/>
  <c r="O46" s="1"/>
  <c r="O47" s="1"/>
  <c r="O48" s="1"/>
  <c r="O49" s="1"/>
  <c r="O50" s="1"/>
  <c r="O51" s="1"/>
  <c r="O52" s="1"/>
  <c r="O53" s="1"/>
  <c r="A5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O4"/>
  <c r="A4"/>
  <c r="R3" i="16" l="1"/>
  <c r="R15"/>
  <c r="R51" i="19"/>
  <c r="R3" i="17"/>
  <c r="R7"/>
  <c r="R11"/>
  <c r="R43"/>
  <c r="R17" i="19"/>
  <c r="R25"/>
  <c r="R33"/>
  <c r="R51" i="13"/>
  <c r="R49"/>
  <c r="R48"/>
  <c r="R47"/>
  <c r="R43"/>
  <c r="R41"/>
  <c r="R40"/>
  <c r="R35"/>
  <c r="R19"/>
  <c r="C5" i="20"/>
  <c r="C14" s="1"/>
  <c r="R41" i="19"/>
  <c r="R9"/>
  <c r="C7" i="20"/>
  <c r="C16" s="1"/>
  <c r="C9"/>
  <c r="C18" s="1"/>
  <c r="R20" i="16"/>
  <c r="R52"/>
  <c r="R8"/>
  <c r="R16"/>
  <c r="R28"/>
  <c r="R44"/>
  <c r="R12"/>
  <c r="R24"/>
  <c r="R53" i="17"/>
  <c r="R32" i="16"/>
  <c r="R40"/>
  <c r="R48"/>
  <c r="R10"/>
  <c r="R26"/>
  <c r="R31"/>
  <c r="R42"/>
  <c r="R47"/>
  <c r="R16" i="13"/>
  <c r="R11"/>
  <c r="R9"/>
  <c r="R7"/>
  <c r="R30"/>
  <c r="R23"/>
  <c r="R22"/>
  <c r="R17"/>
  <c r="R15"/>
  <c r="R8"/>
  <c r="R47" i="19"/>
  <c r="R4" i="15"/>
  <c r="R8"/>
  <c r="R12"/>
  <c r="R16"/>
  <c r="R20"/>
  <c r="R24"/>
  <c r="R28"/>
  <c r="R32"/>
  <c r="R36"/>
  <c r="R40"/>
  <c r="R44"/>
  <c r="R48"/>
  <c r="R52"/>
  <c r="R33" i="17"/>
  <c r="R6"/>
  <c r="R10"/>
  <c r="R14"/>
  <c r="R18"/>
  <c r="R22"/>
  <c r="R26"/>
  <c r="R30"/>
  <c r="R34"/>
  <c r="R38"/>
  <c r="R42"/>
  <c r="R46"/>
  <c r="R14" i="16"/>
  <c r="E7" i="20"/>
  <c r="E16" s="1"/>
  <c r="R30" i="16"/>
  <c r="R34"/>
  <c r="R38"/>
  <c r="R7"/>
  <c r="R11"/>
  <c r="R19"/>
  <c r="R23"/>
  <c r="R27"/>
  <c r="R35"/>
  <c r="R39"/>
  <c r="R43"/>
  <c r="R51"/>
  <c r="E5" i="20"/>
  <c r="E14" s="1"/>
  <c r="R6" i="16"/>
  <c r="R18"/>
  <c r="R22"/>
  <c r="E9" i="20"/>
  <c r="E18" s="1"/>
  <c r="R46" i="16"/>
  <c r="R50"/>
  <c r="R9" i="17"/>
  <c r="R17"/>
  <c r="R50"/>
  <c r="R5" i="15"/>
  <c r="R9"/>
  <c r="R13"/>
  <c r="R17"/>
  <c r="R21"/>
  <c r="R25"/>
  <c r="R29"/>
  <c r="R33"/>
  <c r="R37"/>
  <c r="R41"/>
  <c r="R45"/>
  <c r="R49"/>
  <c r="R53"/>
  <c r="R6"/>
  <c r="R10"/>
  <c r="R14"/>
  <c r="R22"/>
  <c r="R26"/>
  <c r="R34"/>
  <c r="R38"/>
  <c r="R42"/>
  <c r="R46"/>
  <c r="R50"/>
  <c r="D5" i="20"/>
  <c r="D14" s="1"/>
  <c r="R18" i="15"/>
  <c r="D7" i="20"/>
  <c r="D16" s="1"/>
  <c r="R30" i="15"/>
  <c r="D9" i="20"/>
  <c r="D18" s="1"/>
  <c r="R33" i="13"/>
  <c r="R32"/>
  <c r="R31"/>
  <c r="R27"/>
  <c r="R25"/>
  <c r="R24"/>
  <c r="R14"/>
  <c r="R6"/>
  <c r="R46"/>
  <c r="R39"/>
  <c r="R38"/>
  <c r="R15" i="17"/>
  <c r="R19"/>
  <c r="R23"/>
  <c r="R27"/>
  <c r="R31"/>
  <c r="R35"/>
  <c r="R39"/>
  <c r="R47"/>
  <c r="R5"/>
  <c r="R13"/>
  <c r="R21"/>
  <c r="R25"/>
  <c r="R29"/>
  <c r="R37"/>
  <c r="R41"/>
  <c r="R45"/>
  <c r="R49"/>
  <c r="R4"/>
  <c r="R8"/>
  <c r="R12"/>
  <c r="F6" i="20"/>
  <c r="F15" s="1"/>
  <c r="F4"/>
  <c r="F13" s="1"/>
  <c r="R24" i="17"/>
  <c r="R28"/>
  <c r="R32"/>
  <c r="R36"/>
  <c r="R40"/>
  <c r="R48"/>
  <c r="R52"/>
  <c r="R16"/>
  <c r="R20"/>
  <c r="F8" i="20"/>
  <c r="F17" s="1"/>
  <c r="R44" i="17"/>
  <c r="F5" i="20"/>
  <c r="F14" s="1"/>
  <c r="F7"/>
  <c r="F16" s="1"/>
  <c r="F9"/>
  <c r="F18" s="1"/>
  <c r="R4" i="16"/>
  <c r="R5"/>
  <c r="R9"/>
  <c r="R13"/>
  <c r="R17"/>
  <c r="R21"/>
  <c r="R25"/>
  <c r="R29"/>
  <c r="R33"/>
  <c r="R37"/>
  <c r="R41"/>
  <c r="R45"/>
  <c r="R49"/>
  <c r="R53"/>
  <c r="E6" i="21"/>
  <c r="E6" i="20"/>
  <c r="E15" s="1"/>
  <c r="E4"/>
  <c r="E13" s="1"/>
  <c r="E8"/>
  <c r="E17" s="1"/>
  <c r="R5" i="19"/>
  <c r="R13"/>
  <c r="R21"/>
  <c r="R29"/>
  <c r="R37"/>
  <c r="R45"/>
  <c r="R49"/>
  <c r="R53"/>
  <c r="C6" i="20"/>
  <c r="C15" s="1"/>
  <c r="C4"/>
  <c r="C13" s="1"/>
  <c r="C8"/>
  <c r="C17" s="1"/>
  <c r="R3" i="19"/>
  <c r="D6" i="21"/>
  <c r="D6" i="20"/>
  <c r="D15" s="1"/>
  <c r="D4"/>
  <c r="D13" s="1"/>
  <c r="D8"/>
  <c r="D17" s="1"/>
  <c r="R3" i="15"/>
  <c r="R7"/>
  <c r="R11"/>
  <c r="R15"/>
  <c r="R19"/>
  <c r="R23"/>
  <c r="R27"/>
  <c r="R31"/>
  <c r="R35"/>
  <c r="R39"/>
  <c r="R43"/>
  <c r="R47"/>
  <c r="R51"/>
  <c r="B8" i="20"/>
  <c r="B17" s="1"/>
  <c r="B4"/>
  <c r="B13" s="1"/>
  <c r="B6"/>
  <c r="B15" s="1"/>
  <c r="C6" i="21"/>
  <c r="R45" i="13"/>
  <c r="R44"/>
  <c r="R42"/>
  <c r="R29"/>
  <c r="R28"/>
  <c r="R26"/>
  <c r="R13"/>
  <c r="R12"/>
  <c r="R10"/>
  <c r="B9" i="20"/>
  <c r="B18" s="1"/>
  <c r="B7"/>
  <c r="B16" s="1"/>
  <c r="B5"/>
  <c r="B14" s="1"/>
  <c r="R53" i="13"/>
  <c r="R52"/>
  <c r="R50"/>
  <c r="R37"/>
  <c r="R36"/>
  <c r="R34"/>
  <c r="R21"/>
  <c r="R20"/>
  <c r="R18"/>
  <c r="R5"/>
  <c r="R4"/>
  <c r="R6" i="19"/>
  <c r="R10"/>
  <c r="R14"/>
  <c r="R18"/>
  <c r="R22"/>
  <c r="R26"/>
  <c r="R30"/>
  <c r="R34"/>
  <c r="R38"/>
  <c r="R42"/>
  <c r="R46"/>
  <c r="R50"/>
  <c r="R4"/>
  <c r="R7"/>
  <c r="R8"/>
  <c r="R11"/>
  <c r="R12"/>
  <c r="R15"/>
  <c r="R16"/>
  <c r="R19"/>
  <c r="R20"/>
  <c r="R23"/>
  <c r="R24"/>
  <c r="R27"/>
  <c r="R28"/>
  <c r="R31"/>
  <c r="R32"/>
  <c r="R35"/>
  <c r="R36"/>
  <c r="R39"/>
  <c r="R40"/>
  <c r="R43"/>
  <c r="R44"/>
  <c r="R48"/>
  <c r="R52"/>
  <c r="R3" i="13"/>
  <c r="C19" i="20" l="1"/>
  <c r="H13"/>
  <c r="E19"/>
  <c r="D19"/>
  <c r="F19"/>
  <c r="B21"/>
  <c r="B19"/>
</calcChain>
</file>

<file path=xl/sharedStrings.xml><?xml version="1.0" encoding="utf-8"?>
<sst xmlns="http://schemas.openxmlformats.org/spreadsheetml/2006/main" count="562" uniqueCount="60">
  <si>
    <r>
      <t>Vegetation Removal CO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emission</t>
    </r>
  </si>
  <si>
    <r>
      <t>Secondary Vegetation CO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Absorption</t>
    </r>
  </si>
  <si>
    <r>
      <t>Net Balance CO</t>
    </r>
    <r>
      <rPr>
        <vertAlign val="subscript"/>
        <sz val="11"/>
        <color theme="1"/>
        <rFont val="Calibri"/>
        <family val="2"/>
        <scheme val="minor"/>
      </rPr>
      <t>2</t>
    </r>
  </si>
  <si>
    <t>SceA</t>
  </si>
  <si>
    <t>SceB</t>
  </si>
  <si>
    <t>SceC1</t>
  </si>
  <si>
    <t>SceC2</t>
  </si>
  <si>
    <t>Secondary Vegetation CO2 Removal Emission</t>
  </si>
  <si>
    <r>
      <t>Total Vegetation Removal CO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emission</t>
    </r>
  </si>
  <si>
    <r>
      <t>Primary Forest CO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Removal Emission </t>
    </r>
  </si>
  <si>
    <t>SceB_1000</t>
  </si>
  <si>
    <t>2001-2010</t>
  </si>
  <si>
    <t>2011-2020</t>
  </si>
  <si>
    <t>2021-2030</t>
  </si>
  <si>
    <t>2031-2040</t>
  </si>
  <si>
    <t>2041-2050</t>
  </si>
  <si>
    <t>2015-2050</t>
  </si>
  <si>
    <t xml:space="preserve">B </t>
  </si>
  <si>
    <t xml:space="preserve">A </t>
  </si>
  <si>
    <t>C1</t>
  </si>
  <si>
    <t>C2</t>
  </si>
  <si>
    <t>B*</t>
  </si>
  <si>
    <t>Agriculture</t>
  </si>
  <si>
    <t>Secondary Vegetation</t>
  </si>
  <si>
    <t>Current</t>
  </si>
  <si>
    <t>A 2050</t>
  </si>
  <si>
    <t>B 2050</t>
  </si>
  <si>
    <t>C12050</t>
  </si>
  <si>
    <t>Deforestation</t>
  </si>
  <si>
    <r>
      <t>Pasture, agriculture and other uses (km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</si>
  <si>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r>
      <t>Secondary forest area (km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</si>
  <si>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r>
      <t>Total deforested area (km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</si>
  <si>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t xml:space="preserve">      SUBMODELS</t>
  </si>
  <si>
    <t xml:space="preserve">B = </t>
  </si>
  <si>
    <t>B_MCTI2</t>
  </si>
  <si>
    <t xml:space="preserve">D  = </t>
  </si>
  <si>
    <t>D</t>
  </si>
  <si>
    <t xml:space="preserve">VR = </t>
  </si>
  <si>
    <t>VR1</t>
  </si>
  <si>
    <t xml:space="preserve">SV = </t>
  </si>
  <si>
    <t>_____________________________________________________________________________________________________________________________________</t>
  </si>
  <si>
    <t xml:space="preserve">     </t>
  </si>
  <si>
    <t>D_Area</t>
  </si>
  <si>
    <t>D_AreaAcc</t>
  </si>
  <si>
    <t xml:space="preserve">   -   </t>
  </si>
  <si>
    <t xml:space="preserve">       </t>
  </si>
  <si>
    <t>VR_CO2_1stOrder</t>
  </si>
  <si>
    <t>VR_CO2_2ndOrder</t>
  </si>
  <si>
    <t>VR_CO2_2ndOrder_fire</t>
  </si>
  <si>
    <t>VR_CO2_2ndOrder_decay</t>
  </si>
  <si>
    <t>VR_CH4_CO2Eq_2ndOrder_fire</t>
  </si>
  <si>
    <t>VR_N2O_CO2Eq_2ndOrder_fire</t>
  </si>
  <si>
    <t>SV_area_total</t>
  </si>
  <si>
    <t>SV_area_cleared</t>
  </si>
  <si>
    <t>SV_CO2_emission</t>
  </si>
  <si>
    <t>SV_CO2_absorption</t>
  </si>
  <si>
    <t>net_CO2_2ndOrder</t>
  </si>
  <si>
    <t>SV2</t>
  </si>
  <si>
    <t>MCTI** - Non Spatial</t>
  </si>
  <si>
    <t>net_CO2_1stOrder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</si>
</sst>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i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wrapText="1"/>
    </xf>
    <xf numFmtId="0" fontId="2" fillId="0" borderId="1" xfId="0" applyFont="1" applyBorder="1" applyAlignment="1">
      <alignment horizontal="center" wrapText="1"/>
    </xf>
    <xf numFmtId="0" fontId="3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9" fontId="0" fillId="0" borderId="0" xfId="1" applyFont="1"/>
    <xf numFmtId="0" fontId="2" fillId="2" borderId="1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2" fontId="4" fillId="2" borderId="1" xfId="0" applyNumberFormat="1" applyFont="1" applyFill="1" applyBorder="1" applyAlignment="1">
      <alignment horizontal="center"/>
    </xf>
    <xf numFmtId="2" fontId="4" fillId="2" borderId="2" xfId="0" applyNumberFormat="1" applyFont="1" applyFill="1" applyBorder="1" applyAlignment="1">
      <alignment horizontal="center"/>
    </xf>
    <xf numFmtId="2" fontId="4" fillId="2" borderId="0" xfId="0" applyNumberFormat="1" applyFont="1" applyFill="1" applyBorder="1" applyAlignment="1">
      <alignment horizontal="center"/>
    </xf>
    <xf numFmtId="2" fontId="4" fillId="2" borderId="3" xfId="0" applyNumberFormat="1" applyFont="1" applyFill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0" fillId="0" borderId="0" xfId="0" applyNumberFormat="1"/>
    <xf numFmtId="0" fontId="0" fillId="0" borderId="0" xfId="0" applyFont="1"/>
    <xf numFmtId="0" fontId="0" fillId="0" borderId="0" xfId="1" applyNumberFormat="1" applyFont="1"/>
    <xf numFmtId="0" fontId="7" fillId="0" borderId="0" xfId="0" applyFont="1" applyAlignment="1">
      <alignment horizont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1"/>
          <c:order val="0"/>
          <c:tx>
            <c:strRef>
              <c:f>SceA!#REF!</c:f>
              <c:strCache>
                <c:ptCount val="1"/>
              </c:strCache>
            </c:strRef>
          </c:tx>
          <c:marker>
            <c:symbol val="none"/>
          </c:marker>
          <c:cat>
            <c:numRef>
              <c:f>SceA!$E$1:$E$77</c:f>
              <c:numCache>
                <c:formatCode>General</c:formatCode>
                <c:ptCount val="77"/>
              </c:numCache>
            </c:numRef>
          </c:cat>
          <c:val>
            <c:numRef>
              <c:f>SceA!$F$1:$F$77</c:f>
              <c:numCache>
                <c:formatCode>General</c:formatCode>
                <c:ptCount val="77"/>
              </c:numCache>
            </c:numRef>
          </c:val>
        </c:ser>
        <c:ser>
          <c:idx val="2"/>
          <c:order val="1"/>
          <c:tx>
            <c:strRef>
              <c:f>SceA!#REF!</c:f>
              <c:strCache>
                <c:ptCount val="1"/>
              </c:strCache>
            </c:strRef>
          </c:tx>
          <c:marker>
            <c:symbol val="none"/>
          </c:marker>
          <c:cat>
            <c:numRef>
              <c:f>SceA!$E$1:$E$77</c:f>
              <c:numCache>
                <c:formatCode>General</c:formatCode>
                <c:ptCount val="77"/>
              </c:numCache>
            </c:numRef>
          </c:cat>
          <c:val>
            <c:numRef>
              <c:f>SceA!$G$1:$G$77</c:f>
              <c:numCache>
                <c:formatCode>General</c:formatCode>
                <c:ptCount val="77"/>
              </c:numCache>
            </c:numRef>
          </c:val>
        </c:ser>
        <c:marker val="1"/>
        <c:axId val="54335744"/>
        <c:axId val="55415552"/>
      </c:lineChart>
      <c:catAx>
        <c:axId val="54335744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lang="pt-BR"/>
            </a:pPr>
            <a:endParaRPr lang="en-US"/>
          </a:p>
        </c:txPr>
        <c:crossAx val="55415552"/>
        <c:crosses val="autoZero"/>
        <c:auto val="1"/>
        <c:lblAlgn val="ctr"/>
        <c:lblOffset val="100"/>
      </c:catAx>
      <c:valAx>
        <c:axId val="55415552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lang="pt-BR"/>
            </a:pPr>
            <a:endParaRPr lang="en-US"/>
          </a:p>
        </c:txPr>
        <c:crossAx val="54335744"/>
        <c:crosses val="autoZero"/>
        <c:crossBetween val="between"/>
      </c:valAx>
    </c:plotArea>
    <c:legend>
      <c:legendPos val="r"/>
      <c:txPr>
        <a:bodyPr/>
        <a:lstStyle/>
        <a:p>
          <a:pPr>
            <a:defRPr lang="pt-BR"/>
          </a:pPr>
          <a:endParaRPr lang="en-US"/>
        </a:p>
      </c:txPr>
    </c:legend>
    <c:plotVisOnly val="1"/>
    <c:dispBlanksAs val="gap"/>
  </c:chart>
  <c:printSettings>
    <c:headerFooter/>
    <c:pageMargins b="0.78740157499999996" l="0.511811024" r="0.511811024" t="0.78740157499999996" header="0.31496062000000064" footer="0.31496062000000064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areaChart>
        <c:grouping val="stacked"/>
        <c:ser>
          <c:idx val="1"/>
          <c:order val="0"/>
          <c:tx>
            <c:strRef>
              <c:f>graf_SV_A!#REF!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0000"/>
            </a:solidFill>
          </c:spPr>
          <c:cat>
            <c:numRef>
              <c:f>graf_SV_B!$A$2:$A$52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graf_SV_B!$C$2:$C$52</c:f>
              <c:numCache>
                <c:formatCode>General</c:formatCode>
                <c:ptCount val="51"/>
                <c:pt idx="0">
                  <c:v>451047.55</c:v>
                </c:pt>
                <c:pt idx="1">
                  <c:v>465397.9</c:v>
                </c:pt>
                <c:pt idx="2">
                  <c:v>482502.32999999996</c:v>
                </c:pt>
                <c:pt idx="3">
                  <c:v>502565.85000000003</c:v>
                </c:pt>
                <c:pt idx="4">
                  <c:v>524505.76</c:v>
                </c:pt>
                <c:pt idx="5">
                  <c:v>539526.97</c:v>
                </c:pt>
                <c:pt idx="6">
                  <c:v>550812.91</c:v>
                </c:pt>
                <c:pt idx="7">
                  <c:v>560017.19999999995</c:v>
                </c:pt>
                <c:pt idx="8">
                  <c:v>570216.89</c:v>
                </c:pt>
                <c:pt idx="9">
                  <c:v>576113.44999999995</c:v>
                </c:pt>
                <c:pt idx="10">
                  <c:v>581643.49</c:v>
                </c:pt>
                <c:pt idx="11">
                  <c:v>586713.77</c:v>
                </c:pt>
                <c:pt idx="12">
                  <c:v>590324.91999999993</c:v>
                </c:pt>
                <c:pt idx="13">
                  <c:v>594978.80999999994</c:v>
                </c:pt>
                <c:pt idx="14">
                  <c:v>598808.73</c:v>
                </c:pt>
                <c:pt idx="15">
                  <c:v>602921.22</c:v>
                </c:pt>
                <c:pt idx="16">
                  <c:v>606802.94999999995</c:v>
                </c:pt>
                <c:pt idx="17">
                  <c:v>610466.88</c:v>
                </c:pt>
                <c:pt idx="18">
                  <c:v>613925.22</c:v>
                </c:pt>
                <c:pt idx="19">
                  <c:v>617189.52</c:v>
                </c:pt>
                <c:pt idx="20">
                  <c:v>620270.6399999999</c:v>
                </c:pt>
                <c:pt idx="21">
                  <c:v>623351.77</c:v>
                </c:pt>
                <c:pt idx="22">
                  <c:v>626432.91</c:v>
                </c:pt>
                <c:pt idx="23">
                  <c:v>629514.02999999991</c:v>
                </c:pt>
                <c:pt idx="24">
                  <c:v>632595.15999999992</c:v>
                </c:pt>
                <c:pt idx="25">
                  <c:v>635676.29</c:v>
                </c:pt>
                <c:pt idx="26">
                  <c:v>638757.41999999993</c:v>
                </c:pt>
                <c:pt idx="27">
                  <c:v>641838.55000000005</c:v>
                </c:pt>
                <c:pt idx="28">
                  <c:v>644919.68000000005</c:v>
                </c:pt>
                <c:pt idx="29">
                  <c:v>648000.81000000006</c:v>
                </c:pt>
                <c:pt idx="30">
                  <c:v>651081.93999999994</c:v>
                </c:pt>
                <c:pt idx="31">
                  <c:v>654163.07000000007</c:v>
                </c:pt>
                <c:pt idx="32">
                  <c:v>657244.19000000006</c:v>
                </c:pt>
                <c:pt idx="33">
                  <c:v>660325.32999999996</c:v>
                </c:pt>
                <c:pt idx="34">
                  <c:v>663406.44999999995</c:v>
                </c:pt>
                <c:pt idx="35">
                  <c:v>666487.58000000007</c:v>
                </c:pt>
                <c:pt idx="36">
                  <c:v>669568.72</c:v>
                </c:pt>
                <c:pt idx="37">
                  <c:v>672649.84</c:v>
                </c:pt>
                <c:pt idx="38">
                  <c:v>675730.97</c:v>
                </c:pt>
                <c:pt idx="39">
                  <c:v>678812.1</c:v>
                </c:pt>
                <c:pt idx="40">
                  <c:v>681893.23</c:v>
                </c:pt>
                <c:pt idx="41">
                  <c:v>684974.35</c:v>
                </c:pt>
                <c:pt idx="42">
                  <c:v>688055.49</c:v>
                </c:pt>
                <c:pt idx="43">
                  <c:v>691136.61</c:v>
                </c:pt>
                <c:pt idx="44">
                  <c:v>694217.74</c:v>
                </c:pt>
                <c:pt idx="45">
                  <c:v>697298.88</c:v>
                </c:pt>
                <c:pt idx="46">
                  <c:v>700380</c:v>
                </c:pt>
                <c:pt idx="47">
                  <c:v>703461.14</c:v>
                </c:pt>
                <c:pt idx="48">
                  <c:v>706542.26</c:v>
                </c:pt>
                <c:pt idx="49">
                  <c:v>709623.3899999999</c:v>
                </c:pt>
                <c:pt idx="50">
                  <c:v>712704.52</c:v>
                </c:pt>
              </c:numCache>
            </c:numRef>
          </c:val>
        </c:ser>
        <c:ser>
          <c:idx val="0"/>
          <c:order val="1"/>
          <c:tx>
            <c:strRef>
              <c:f>graf_SV_A!#REF!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2D050"/>
            </a:solidFill>
          </c:spPr>
          <c:cat>
            <c:numRef>
              <c:f>graf_SV_B!$A$2:$A$52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graf_SV_B!$B$2:$B$52</c:f>
              <c:numCache>
                <c:formatCode>General</c:formatCode>
                <c:ptCount val="51"/>
                <c:pt idx="0">
                  <c:v>119898.71</c:v>
                </c:pt>
                <c:pt idx="1">
                  <c:v>123713.36</c:v>
                </c:pt>
                <c:pt idx="2">
                  <c:v>128260.11</c:v>
                </c:pt>
                <c:pt idx="3">
                  <c:v>133593.45000000001</c:v>
                </c:pt>
                <c:pt idx="4">
                  <c:v>139425.57999999999</c:v>
                </c:pt>
                <c:pt idx="5">
                  <c:v>143418.54999999999</c:v>
                </c:pt>
                <c:pt idx="6">
                  <c:v>146418.60999999999</c:v>
                </c:pt>
                <c:pt idx="7">
                  <c:v>148865.32</c:v>
                </c:pt>
                <c:pt idx="8">
                  <c:v>151576.63</c:v>
                </c:pt>
                <c:pt idx="9">
                  <c:v>153144.07</c:v>
                </c:pt>
                <c:pt idx="10">
                  <c:v>154614.09</c:v>
                </c:pt>
                <c:pt idx="11">
                  <c:v>155961.88</c:v>
                </c:pt>
                <c:pt idx="12">
                  <c:v>156921.81</c:v>
                </c:pt>
                <c:pt idx="13">
                  <c:v>158158.92000000001</c:v>
                </c:pt>
                <c:pt idx="14">
                  <c:v>159177</c:v>
                </c:pt>
                <c:pt idx="15">
                  <c:v>160270.19</c:v>
                </c:pt>
                <c:pt idx="16">
                  <c:v>161302.04999999999</c:v>
                </c:pt>
                <c:pt idx="17">
                  <c:v>162276</c:v>
                </c:pt>
                <c:pt idx="18">
                  <c:v>163195.31</c:v>
                </c:pt>
                <c:pt idx="19">
                  <c:v>164063.03</c:v>
                </c:pt>
                <c:pt idx="20">
                  <c:v>164882.07</c:v>
                </c:pt>
                <c:pt idx="21">
                  <c:v>165701.1</c:v>
                </c:pt>
                <c:pt idx="22">
                  <c:v>166520.13</c:v>
                </c:pt>
                <c:pt idx="23">
                  <c:v>167339.17000000001</c:v>
                </c:pt>
                <c:pt idx="24">
                  <c:v>168158.2</c:v>
                </c:pt>
                <c:pt idx="25">
                  <c:v>168977.24</c:v>
                </c:pt>
                <c:pt idx="26">
                  <c:v>169796.27</c:v>
                </c:pt>
                <c:pt idx="27">
                  <c:v>170615.31</c:v>
                </c:pt>
                <c:pt idx="28">
                  <c:v>171434.34</c:v>
                </c:pt>
                <c:pt idx="29">
                  <c:v>172253.37</c:v>
                </c:pt>
                <c:pt idx="30">
                  <c:v>173072.41</c:v>
                </c:pt>
                <c:pt idx="31">
                  <c:v>173891.44</c:v>
                </c:pt>
                <c:pt idx="32">
                  <c:v>174710.48</c:v>
                </c:pt>
                <c:pt idx="33">
                  <c:v>175529.51</c:v>
                </c:pt>
                <c:pt idx="34">
                  <c:v>176348.55</c:v>
                </c:pt>
                <c:pt idx="35">
                  <c:v>177167.58</c:v>
                </c:pt>
                <c:pt idx="36">
                  <c:v>177986.61</c:v>
                </c:pt>
                <c:pt idx="37">
                  <c:v>178805.65</c:v>
                </c:pt>
                <c:pt idx="38">
                  <c:v>179624.68</c:v>
                </c:pt>
                <c:pt idx="39">
                  <c:v>180443.72</c:v>
                </c:pt>
                <c:pt idx="40">
                  <c:v>181262.75</c:v>
                </c:pt>
                <c:pt idx="41">
                  <c:v>182081.79</c:v>
                </c:pt>
                <c:pt idx="42">
                  <c:v>182900.82</c:v>
                </c:pt>
                <c:pt idx="43">
                  <c:v>183719.86</c:v>
                </c:pt>
                <c:pt idx="44">
                  <c:v>184538.89</c:v>
                </c:pt>
                <c:pt idx="45">
                  <c:v>185357.92</c:v>
                </c:pt>
                <c:pt idx="46">
                  <c:v>186176.96</c:v>
                </c:pt>
                <c:pt idx="47">
                  <c:v>186995.99</c:v>
                </c:pt>
                <c:pt idx="48">
                  <c:v>187815.03</c:v>
                </c:pt>
                <c:pt idx="49">
                  <c:v>188634.06</c:v>
                </c:pt>
                <c:pt idx="50">
                  <c:v>189453.1</c:v>
                </c:pt>
              </c:numCache>
            </c:numRef>
          </c:val>
        </c:ser>
        <c:axId val="51536256"/>
        <c:axId val="51537792"/>
      </c:areaChart>
      <c:lineChart>
        <c:grouping val="standard"/>
        <c:ser>
          <c:idx val="2"/>
          <c:order val="2"/>
          <c:tx>
            <c:strRef>
              <c:f>graf_SV_A!#REF!</c:f>
              <c:strCache>
                <c:ptCount val="1"/>
                <c:pt idx="0">
                  <c:v>#REF!</c:v>
                </c:pt>
              </c:strCache>
            </c:strRef>
          </c:tx>
          <c:spPr>
            <a:ln w="381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Ref>
              <c:f>graf_SV_B!$A$2:$A$52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graf_SV_B!$D$2:$D$52</c:f>
              <c:numCache>
                <c:formatCode>General</c:formatCode>
                <c:ptCount val="51"/>
                <c:pt idx="0">
                  <c:v>570946.26</c:v>
                </c:pt>
                <c:pt idx="1">
                  <c:v>589111.26</c:v>
                </c:pt>
                <c:pt idx="2">
                  <c:v>610762.43999999994</c:v>
                </c:pt>
                <c:pt idx="3">
                  <c:v>636159.30000000005</c:v>
                </c:pt>
                <c:pt idx="4">
                  <c:v>663931.34</c:v>
                </c:pt>
                <c:pt idx="5">
                  <c:v>682945.52</c:v>
                </c:pt>
                <c:pt idx="6">
                  <c:v>697231.52</c:v>
                </c:pt>
                <c:pt idx="7">
                  <c:v>708882.52</c:v>
                </c:pt>
                <c:pt idx="8">
                  <c:v>721793.52</c:v>
                </c:pt>
                <c:pt idx="9">
                  <c:v>729257.52</c:v>
                </c:pt>
                <c:pt idx="10">
                  <c:v>736257.58</c:v>
                </c:pt>
                <c:pt idx="11">
                  <c:v>742675.65</c:v>
                </c:pt>
                <c:pt idx="12">
                  <c:v>747246.73</c:v>
                </c:pt>
                <c:pt idx="13">
                  <c:v>753137.73</c:v>
                </c:pt>
                <c:pt idx="14">
                  <c:v>757985.73</c:v>
                </c:pt>
                <c:pt idx="15">
                  <c:v>763191.41</c:v>
                </c:pt>
                <c:pt idx="16">
                  <c:v>768105</c:v>
                </c:pt>
                <c:pt idx="17">
                  <c:v>772742.88</c:v>
                </c:pt>
                <c:pt idx="18">
                  <c:v>777120.53</c:v>
                </c:pt>
                <c:pt idx="19">
                  <c:v>781252.55</c:v>
                </c:pt>
                <c:pt idx="20">
                  <c:v>785152.71</c:v>
                </c:pt>
                <c:pt idx="21">
                  <c:v>789052.87</c:v>
                </c:pt>
                <c:pt idx="22">
                  <c:v>792953.04</c:v>
                </c:pt>
                <c:pt idx="23">
                  <c:v>796853.2</c:v>
                </c:pt>
                <c:pt idx="24">
                  <c:v>800753.36</c:v>
                </c:pt>
                <c:pt idx="25">
                  <c:v>804653.53</c:v>
                </c:pt>
                <c:pt idx="26">
                  <c:v>808553.69</c:v>
                </c:pt>
                <c:pt idx="27">
                  <c:v>812453.86</c:v>
                </c:pt>
                <c:pt idx="28">
                  <c:v>816354.02</c:v>
                </c:pt>
                <c:pt idx="29">
                  <c:v>820254.18</c:v>
                </c:pt>
                <c:pt idx="30">
                  <c:v>824154.35</c:v>
                </c:pt>
                <c:pt idx="31">
                  <c:v>828054.51</c:v>
                </c:pt>
                <c:pt idx="32">
                  <c:v>831954.67</c:v>
                </c:pt>
                <c:pt idx="33">
                  <c:v>835854.84</c:v>
                </c:pt>
                <c:pt idx="34">
                  <c:v>839755</c:v>
                </c:pt>
                <c:pt idx="35">
                  <c:v>843655.16</c:v>
                </c:pt>
                <c:pt idx="36">
                  <c:v>847555.33</c:v>
                </c:pt>
                <c:pt idx="37">
                  <c:v>851455.49</c:v>
                </c:pt>
                <c:pt idx="38">
                  <c:v>855355.65</c:v>
                </c:pt>
                <c:pt idx="39">
                  <c:v>859255.82</c:v>
                </c:pt>
                <c:pt idx="40">
                  <c:v>863155.98</c:v>
                </c:pt>
                <c:pt idx="41">
                  <c:v>867056.14</c:v>
                </c:pt>
                <c:pt idx="42">
                  <c:v>870956.31</c:v>
                </c:pt>
                <c:pt idx="43">
                  <c:v>874856.47</c:v>
                </c:pt>
                <c:pt idx="44">
                  <c:v>878756.63</c:v>
                </c:pt>
                <c:pt idx="45">
                  <c:v>882656.8</c:v>
                </c:pt>
                <c:pt idx="46">
                  <c:v>886556.96</c:v>
                </c:pt>
                <c:pt idx="47">
                  <c:v>890457.13</c:v>
                </c:pt>
                <c:pt idx="48">
                  <c:v>894357.29</c:v>
                </c:pt>
                <c:pt idx="49">
                  <c:v>898257.45</c:v>
                </c:pt>
                <c:pt idx="50">
                  <c:v>902157.62</c:v>
                </c:pt>
              </c:numCache>
            </c:numRef>
          </c:val>
        </c:ser>
        <c:marker val="1"/>
        <c:axId val="51553408"/>
        <c:axId val="51539328"/>
      </c:lineChart>
      <c:catAx>
        <c:axId val="51536256"/>
        <c:scaling>
          <c:orientation val="minMax"/>
        </c:scaling>
        <c:axPos val="b"/>
        <c:numFmt formatCode="General" sourceLinked="1"/>
        <c:tickLblPos val="nextTo"/>
        <c:txPr>
          <a:bodyPr rot="-5400000" vert="horz"/>
          <a:lstStyle/>
          <a:p>
            <a:pPr>
              <a:defRPr lang="pt-BR"/>
            </a:pPr>
            <a:endParaRPr lang="en-US"/>
          </a:p>
        </c:txPr>
        <c:crossAx val="51537792"/>
        <c:crosses val="autoZero"/>
        <c:auto val="1"/>
        <c:lblAlgn val="ctr"/>
        <c:lblOffset val="100"/>
        <c:tickLblSkip val="5"/>
      </c:catAx>
      <c:valAx>
        <c:axId val="51537792"/>
        <c:scaling>
          <c:orientation val="minMax"/>
          <c:max val="1400000"/>
        </c:scaling>
        <c:axPos val="l"/>
        <c:majorGridlines>
          <c:spPr>
            <a:ln>
              <a:noFill/>
            </a:ln>
          </c:spPr>
        </c:majorGridlines>
        <c:numFmt formatCode="General" sourceLinked="1"/>
        <c:tickLblPos val="nextTo"/>
        <c:txPr>
          <a:bodyPr/>
          <a:lstStyle/>
          <a:p>
            <a:pPr>
              <a:defRPr lang="pt-BR"/>
            </a:pPr>
            <a:endParaRPr lang="en-US"/>
          </a:p>
        </c:txPr>
        <c:crossAx val="51536256"/>
        <c:crosses val="autoZero"/>
        <c:crossBetween val="between"/>
      </c:valAx>
      <c:valAx>
        <c:axId val="51539328"/>
        <c:scaling>
          <c:orientation val="minMax"/>
          <c:max val="1400000"/>
        </c:scaling>
        <c:delete val="1"/>
        <c:axPos val="r"/>
        <c:numFmt formatCode="General" sourceLinked="1"/>
        <c:tickLblPos val="nextTo"/>
        <c:crossAx val="51553408"/>
        <c:crosses val="max"/>
        <c:crossBetween val="between"/>
      </c:valAx>
      <c:catAx>
        <c:axId val="51553408"/>
        <c:scaling>
          <c:orientation val="minMax"/>
        </c:scaling>
        <c:delete val="1"/>
        <c:axPos val="b"/>
        <c:numFmt formatCode="General" sourceLinked="1"/>
        <c:tickLblPos val="nextTo"/>
        <c:crossAx val="51539328"/>
        <c:crosses val="autoZero"/>
        <c:auto val="1"/>
        <c:lblAlgn val="ctr"/>
        <c:lblOffset val="100"/>
      </c:catAx>
    </c:plotArea>
    <c:plotVisOnly val="1"/>
    <c:dispBlanksAs val="zero"/>
  </c:chart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8740157499999996" l="0.511811024" r="0.511811024" t="0.78740157499999996" header="0.31496062000000064" footer="0.31496062000000064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areaChart>
        <c:grouping val="stacked"/>
        <c:ser>
          <c:idx val="1"/>
          <c:order val="0"/>
          <c:tx>
            <c:strRef>
              <c:f>graf_SV_B!$C$1</c:f>
              <c:strCache>
                <c:ptCount val="1"/>
                <c:pt idx="0">
                  <c:v>Pasture, agriculture and other uses (km2)</c:v>
                </c:pt>
              </c:strCache>
            </c:strRef>
          </c:tx>
          <c:spPr>
            <a:solidFill>
              <a:srgbClr val="FF0000"/>
            </a:solidFill>
          </c:spPr>
          <c:cat>
            <c:numRef>
              <c:f>graf_SV_B!$A$2:$A$52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graf_SV_B!$C$2:$C$52</c:f>
              <c:numCache>
                <c:formatCode>General</c:formatCode>
                <c:ptCount val="51"/>
                <c:pt idx="0">
                  <c:v>451047.55</c:v>
                </c:pt>
                <c:pt idx="1">
                  <c:v>465397.9</c:v>
                </c:pt>
                <c:pt idx="2">
                  <c:v>482502.32999999996</c:v>
                </c:pt>
                <c:pt idx="3">
                  <c:v>502565.85000000003</c:v>
                </c:pt>
                <c:pt idx="4">
                  <c:v>524505.76</c:v>
                </c:pt>
                <c:pt idx="5">
                  <c:v>539526.97</c:v>
                </c:pt>
                <c:pt idx="6">
                  <c:v>550812.91</c:v>
                </c:pt>
                <c:pt idx="7">
                  <c:v>560017.19999999995</c:v>
                </c:pt>
                <c:pt idx="8">
                  <c:v>570216.89</c:v>
                </c:pt>
                <c:pt idx="9">
                  <c:v>576113.44999999995</c:v>
                </c:pt>
                <c:pt idx="10">
                  <c:v>581643.49</c:v>
                </c:pt>
                <c:pt idx="11">
                  <c:v>586713.77</c:v>
                </c:pt>
                <c:pt idx="12">
                  <c:v>590324.91999999993</c:v>
                </c:pt>
                <c:pt idx="13">
                  <c:v>594978.80999999994</c:v>
                </c:pt>
                <c:pt idx="14">
                  <c:v>598808.73</c:v>
                </c:pt>
                <c:pt idx="15">
                  <c:v>602921.22</c:v>
                </c:pt>
                <c:pt idx="16">
                  <c:v>606802.94999999995</c:v>
                </c:pt>
                <c:pt idx="17">
                  <c:v>610466.88</c:v>
                </c:pt>
                <c:pt idx="18">
                  <c:v>613925.22</c:v>
                </c:pt>
                <c:pt idx="19">
                  <c:v>617189.52</c:v>
                </c:pt>
                <c:pt idx="20">
                  <c:v>620270.6399999999</c:v>
                </c:pt>
                <c:pt idx="21">
                  <c:v>623351.77</c:v>
                </c:pt>
                <c:pt idx="22">
                  <c:v>626432.91</c:v>
                </c:pt>
                <c:pt idx="23">
                  <c:v>629514.02999999991</c:v>
                </c:pt>
                <c:pt idx="24">
                  <c:v>632595.15999999992</c:v>
                </c:pt>
                <c:pt idx="25">
                  <c:v>635676.29</c:v>
                </c:pt>
                <c:pt idx="26">
                  <c:v>638757.41999999993</c:v>
                </c:pt>
                <c:pt idx="27">
                  <c:v>641838.55000000005</c:v>
                </c:pt>
                <c:pt idx="28">
                  <c:v>644919.68000000005</c:v>
                </c:pt>
                <c:pt idx="29">
                  <c:v>648000.81000000006</c:v>
                </c:pt>
                <c:pt idx="30">
                  <c:v>651081.93999999994</c:v>
                </c:pt>
                <c:pt idx="31">
                  <c:v>654163.07000000007</c:v>
                </c:pt>
                <c:pt idx="32">
                  <c:v>657244.19000000006</c:v>
                </c:pt>
                <c:pt idx="33">
                  <c:v>660325.32999999996</c:v>
                </c:pt>
                <c:pt idx="34">
                  <c:v>663406.44999999995</c:v>
                </c:pt>
                <c:pt idx="35">
                  <c:v>666487.58000000007</c:v>
                </c:pt>
                <c:pt idx="36">
                  <c:v>669568.72</c:v>
                </c:pt>
                <c:pt idx="37">
                  <c:v>672649.84</c:v>
                </c:pt>
                <c:pt idx="38">
                  <c:v>675730.97</c:v>
                </c:pt>
                <c:pt idx="39">
                  <c:v>678812.1</c:v>
                </c:pt>
                <c:pt idx="40">
                  <c:v>681893.23</c:v>
                </c:pt>
                <c:pt idx="41">
                  <c:v>684974.35</c:v>
                </c:pt>
                <c:pt idx="42">
                  <c:v>688055.49</c:v>
                </c:pt>
                <c:pt idx="43">
                  <c:v>691136.61</c:v>
                </c:pt>
                <c:pt idx="44">
                  <c:v>694217.74</c:v>
                </c:pt>
                <c:pt idx="45">
                  <c:v>697298.88</c:v>
                </c:pt>
                <c:pt idx="46">
                  <c:v>700380</c:v>
                </c:pt>
                <c:pt idx="47">
                  <c:v>703461.14</c:v>
                </c:pt>
                <c:pt idx="48">
                  <c:v>706542.26</c:v>
                </c:pt>
                <c:pt idx="49">
                  <c:v>709623.3899999999</c:v>
                </c:pt>
                <c:pt idx="50">
                  <c:v>712704.52</c:v>
                </c:pt>
              </c:numCache>
            </c:numRef>
          </c:val>
        </c:ser>
        <c:ser>
          <c:idx val="0"/>
          <c:order val="1"/>
          <c:tx>
            <c:strRef>
              <c:f>graf_SV_B!$B$1</c:f>
              <c:strCache>
                <c:ptCount val="1"/>
                <c:pt idx="0">
                  <c:v>Secondary forest area (km2)</c:v>
                </c:pt>
              </c:strCache>
            </c:strRef>
          </c:tx>
          <c:spPr>
            <a:solidFill>
              <a:srgbClr val="92D050"/>
            </a:solidFill>
          </c:spPr>
          <c:cat>
            <c:numRef>
              <c:f>graf_SV_B!$A$2:$A$52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graf_SV_B!$B$2:$B$52</c:f>
              <c:numCache>
                <c:formatCode>General</c:formatCode>
                <c:ptCount val="51"/>
                <c:pt idx="0">
                  <c:v>119898.71</c:v>
                </c:pt>
                <c:pt idx="1">
                  <c:v>123713.36</c:v>
                </c:pt>
                <c:pt idx="2">
                  <c:v>128260.11</c:v>
                </c:pt>
                <c:pt idx="3">
                  <c:v>133593.45000000001</c:v>
                </c:pt>
                <c:pt idx="4">
                  <c:v>139425.57999999999</c:v>
                </c:pt>
                <c:pt idx="5">
                  <c:v>143418.54999999999</c:v>
                </c:pt>
                <c:pt idx="6">
                  <c:v>146418.60999999999</c:v>
                </c:pt>
                <c:pt idx="7">
                  <c:v>148865.32</c:v>
                </c:pt>
                <c:pt idx="8">
                  <c:v>151576.63</c:v>
                </c:pt>
                <c:pt idx="9">
                  <c:v>153144.07</c:v>
                </c:pt>
                <c:pt idx="10">
                  <c:v>154614.09</c:v>
                </c:pt>
                <c:pt idx="11">
                  <c:v>155961.88</c:v>
                </c:pt>
                <c:pt idx="12">
                  <c:v>156921.81</c:v>
                </c:pt>
                <c:pt idx="13">
                  <c:v>158158.92000000001</c:v>
                </c:pt>
                <c:pt idx="14">
                  <c:v>159177</c:v>
                </c:pt>
                <c:pt idx="15">
                  <c:v>160270.19</c:v>
                </c:pt>
                <c:pt idx="16">
                  <c:v>161302.04999999999</c:v>
                </c:pt>
                <c:pt idx="17">
                  <c:v>162276</c:v>
                </c:pt>
                <c:pt idx="18">
                  <c:v>163195.31</c:v>
                </c:pt>
                <c:pt idx="19">
                  <c:v>164063.03</c:v>
                </c:pt>
                <c:pt idx="20">
                  <c:v>164882.07</c:v>
                </c:pt>
                <c:pt idx="21">
                  <c:v>165701.1</c:v>
                </c:pt>
                <c:pt idx="22">
                  <c:v>166520.13</c:v>
                </c:pt>
                <c:pt idx="23">
                  <c:v>167339.17000000001</c:v>
                </c:pt>
                <c:pt idx="24">
                  <c:v>168158.2</c:v>
                </c:pt>
                <c:pt idx="25">
                  <c:v>168977.24</c:v>
                </c:pt>
                <c:pt idx="26">
                  <c:v>169796.27</c:v>
                </c:pt>
                <c:pt idx="27">
                  <c:v>170615.31</c:v>
                </c:pt>
                <c:pt idx="28">
                  <c:v>171434.34</c:v>
                </c:pt>
                <c:pt idx="29">
                  <c:v>172253.37</c:v>
                </c:pt>
                <c:pt idx="30">
                  <c:v>173072.41</c:v>
                </c:pt>
                <c:pt idx="31">
                  <c:v>173891.44</c:v>
                </c:pt>
                <c:pt idx="32">
                  <c:v>174710.48</c:v>
                </c:pt>
                <c:pt idx="33">
                  <c:v>175529.51</c:v>
                </c:pt>
                <c:pt idx="34">
                  <c:v>176348.55</c:v>
                </c:pt>
                <c:pt idx="35">
                  <c:v>177167.58</c:v>
                </c:pt>
                <c:pt idx="36">
                  <c:v>177986.61</c:v>
                </c:pt>
                <c:pt idx="37">
                  <c:v>178805.65</c:v>
                </c:pt>
                <c:pt idx="38">
                  <c:v>179624.68</c:v>
                </c:pt>
                <c:pt idx="39">
                  <c:v>180443.72</c:v>
                </c:pt>
                <c:pt idx="40">
                  <c:v>181262.75</c:v>
                </c:pt>
                <c:pt idx="41">
                  <c:v>182081.79</c:v>
                </c:pt>
                <c:pt idx="42">
                  <c:v>182900.82</c:v>
                </c:pt>
                <c:pt idx="43">
                  <c:v>183719.86</c:v>
                </c:pt>
                <c:pt idx="44">
                  <c:v>184538.89</c:v>
                </c:pt>
                <c:pt idx="45">
                  <c:v>185357.92</c:v>
                </c:pt>
                <c:pt idx="46">
                  <c:v>186176.96</c:v>
                </c:pt>
                <c:pt idx="47">
                  <c:v>186995.99</c:v>
                </c:pt>
                <c:pt idx="48">
                  <c:v>187815.03</c:v>
                </c:pt>
                <c:pt idx="49">
                  <c:v>188634.06</c:v>
                </c:pt>
                <c:pt idx="50">
                  <c:v>189453.1</c:v>
                </c:pt>
              </c:numCache>
            </c:numRef>
          </c:val>
        </c:ser>
        <c:axId val="51587712"/>
        <c:axId val="51601792"/>
      </c:areaChart>
      <c:lineChart>
        <c:grouping val="standard"/>
        <c:ser>
          <c:idx val="2"/>
          <c:order val="2"/>
          <c:tx>
            <c:strRef>
              <c:f>graf_SV_B!$D$1</c:f>
              <c:strCache>
                <c:ptCount val="1"/>
                <c:pt idx="0">
                  <c:v>Total deforested area (km2)</c:v>
                </c:pt>
              </c:strCache>
            </c:strRef>
          </c:tx>
          <c:spPr>
            <a:ln w="381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Ref>
              <c:f>graf_SV_B!$A$2:$A$52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graf_SV_B!$D$2:$D$52</c:f>
              <c:numCache>
                <c:formatCode>General</c:formatCode>
                <c:ptCount val="51"/>
                <c:pt idx="0">
                  <c:v>570946.26</c:v>
                </c:pt>
                <c:pt idx="1">
                  <c:v>589111.26</c:v>
                </c:pt>
                <c:pt idx="2">
                  <c:v>610762.43999999994</c:v>
                </c:pt>
                <c:pt idx="3">
                  <c:v>636159.30000000005</c:v>
                </c:pt>
                <c:pt idx="4">
                  <c:v>663931.34</c:v>
                </c:pt>
                <c:pt idx="5">
                  <c:v>682945.52</c:v>
                </c:pt>
                <c:pt idx="6">
                  <c:v>697231.52</c:v>
                </c:pt>
                <c:pt idx="7">
                  <c:v>708882.52</c:v>
                </c:pt>
                <c:pt idx="8">
                  <c:v>721793.52</c:v>
                </c:pt>
                <c:pt idx="9">
                  <c:v>729257.52</c:v>
                </c:pt>
                <c:pt idx="10">
                  <c:v>736257.58</c:v>
                </c:pt>
                <c:pt idx="11">
                  <c:v>742675.65</c:v>
                </c:pt>
                <c:pt idx="12">
                  <c:v>747246.73</c:v>
                </c:pt>
                <c:pt idx="13">
                  <c:v>753137.73</c:v>
                </c:pt>
                <c:pt idx="14">
                  <c:v>757985.73</c:v>
                </c:pt>
                <c:pt idx="15">
                  <c:v>763191.41</c:v>
                </c:pt>
                <c:pt idx="16">
                  <c:v>768105</c:v>
                </c:pt>
                <c:pt idx="17">
                  <c:v>772742.88</c:v>
                </c:pt>
                <c:pt idx="18">
                  <c:v>777120.53</c:v>
                </c:pt>
                <c:pt idx="19">
                  <c:v>781252.55</c:v>
                </c:pt>
                <c:pt idx="20">
                  <c:v>785152.71</c:v>
                </c:pt>
                <c:pt idx="21">
                  <c:v>789052.87</c:v>
                </c:pt>
                <c:pt idx="22">
                  <c:v>792953.04</c:v>
                </c:pt>
                <c:pt idx="23">
                  <c:v>796853.2</c:v>
                </c:pt>
                <c:pt idx="24">
                  <c:v>800753.36</c:v>
                </c:pt>
                <c:pt idx="25">
                  <c:v>804653.53</c:v>
                </c:pt>
                <c:pt idx="26">
                  <c:v>808553.69</c:v>
                </c:pt>
                <c:pt idx="27">
                  <c:v>812453.86</c:v>
                </c:pt>
                <c:pt idx="28">
                  <c:v>816354.02</c:v>
                </c:pt>
                <c:pt idx="29">
                  <c:v>820254.18</c:v>
                </c:pt>
                <c:pt idx="30">
                  <c:v>824154.35</c:v>
                </c:pt>
                <c:pt idx="31">
                  <c:v>828054.51</c:v>
                </c:pt>
                <c:pt idx="32">
                  <c:v>831954.67</c:v>
                </c:pt>
                <c:pt idx="33">
                  <c:v>835854.84</c:v>
                </c:pt>
                <c:pt idx="34">
                  <c:v>839755</c:v>
                </c:pt>
                <c:pt idx="35">
                  <c:v>843655.16</c:v>
                </c:pt>
                <c:pt idx="36">
                  <c:v>847555.33</c:v>
                </c:pt>
                <c:pt idx="37">
                  <c:v>851455.49</c:v>
                </c:pt>
                <c:pt idx="38">
                  <c:v>855355.65</c:v>
                </c:pt>
                <c:pt idx="39">
                  <c:v>859255.82</c:v>
                </c:pt>
                <c:pt idx="40">
                  <c:v>863155.98</c:v>
                </c:pt>
                <c:pt idx="41">
                  <c:v>867056.14</c:v>
                </c:pt>
                <c:pt idx="42">
                  <c:v>870956.31</c:v>
                </c:pt>
                <c:pt idx="43">
                  <c:v>874856.47</c:v>
                </c:pt>
                <c:pt idx="44">
                  <c:v>878756.63</c:v>
                </c:pt>
                <c:pt idx="45">
                  <c:v>882656.8</c:v>
                </c:pt>
                <c:pt idx="46">
                  <c:v>886556.96</c:v>
                </c:pt>
                <c:pt idx="47">
                  <c:v>890457.13</c:v>
                </c:pt>
                <c:pt idx="48">
                  <c:v>894357.29</c:v>
                </c:pt>
                <c:pt idx="49">
                  <c:v>898257.45</c:v>
                </c:pt>
                <c:pt idx="50">
                  <c:v>902157.62</c:v>
                </c:pt>
              </c:numCache>
            </c:numRef>
          </c:val>
        </c:ser>
        <c:marker val="1"/>
        <c:axId val="51604864"/>
        <c:axId val="51603328"/>
      </c:lineChart>
      <c:catAx>
        <c:axId val="51587712"/>
        <c:scaling>
          <c:orientation val="minMax"/>
        </c:scaling>
        <c:axPos val="b"/>
        <c:numFmt formatCode="General" sourceLinked="1"/>
        <c:tickLblPos val="nextTo"/>
        <c:txPr>
          <a:bodyPr rot="-5400000" vert="horz"/>
          <a:lstStyle/>
          <a:p>
            <a:pPr>
              <a:defRPr lang="pt-BR"/>
            </a:pPr>
            <a:endParaRPr lang="en-US"/>
          </a:p>
        </c:txPr>
        <c:crossAx val="51601792"/>
        <c:crosses val="autoZero"/>
        <c:auto val="1"/>
        <c:lblAlgn val="ctr"/>
        <c:lblOffset val="100"/>
        <c:tickLblSkip val="5"/>
      </c:catAx>
      <c:valAx>
        <c:axId val="51601792"/>
        <c:scaling>
          <c:orientation val="minMax"/>
          <c:max val="1400000"/>
        </c:scaling>
        <c:axPos val="l"/>
        <c:majorGridlines>
          <c:spPr>
            <a:ln>
              <a:noFill/>
            </a:ln>
          </c:spPr>
        </c:majorGridlines>
        <c:numFmt formatCode="General" sourceLinked="1"/>
        <c:tickLblPos val="nextTo"/>
        <c:txPr>
          <a:bodyPr/>
          <a:lstStyle/>
          <a:p>
            <a:pPr>
              <a:defRPr lang="pt-BR"/>
            </a:pPr>
            <a:endParaRPr lang="en-US"/>
          </a:p>
        </c:txPr>
        <c:crossAx val="51587712"/>
        <c:crosses val="autoZero"/>
        <c:crossBetween val="between"/>
      </c:valAx>
      <c:valAx>
        <c:axId val="51603328"/>
        <c:scaling>
          <c:orientation val="minMax"/>
          <c:max val="1400000"/>
        </c:scaling>
        <c:delete val="1"/>
        <c:axPos val="r"/>
        <c:numFmt formatCode="General" sourceLinked="1"/>
        <c:tickLblPos val="nextTo"/>
        <c:crossAx val="51604864"/>
        <c:crosses val="max"/>
        <c:crossBetween val="between"/>
      </c:valAx>
      <c:catAx>
        <c:axId val="51604864"/>
        <c:scaling>
          <c:orientation val="minMax"/>
        </c:scaling>
        <c:delete val="1"/>
        <c:axPos val="b"/>
        <c:numFmt formatCode="General" sourceLinked="1"/>
        <c:tickLblPos val="nextTo"/>
        <c:crossAx val="51603328"/>
        <c:crosses val="autoZero"/>
        <c:auto val="1"/>
        <c:lblAlgn val="ctr"/>
        <c:lblOffset val="100"/>
      </c:catAx>
    </c:plotArea>
    <c:legend>
      <c:legendPos val="t"/>
      <c:txPr>
        <a:bodyPr/>
        <a:lstStyle/>
        <a:p>
          <a:pPr>
            <a:defRPr lang="pt-BR"/>
          </a:pPr>
          <a:endParaRPr lang="en-US"/>
        </a:p>
      </c:txPr>
    </c:legend>
    <c:plotVisOnly val="1"/>
    <c:dispBlanksAs val="zero"/>
  </c:chart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8740157499999996" l="0.511811024" r="0.511811024" t="0.78740157499999996" header="0.31496062000000064" footer="0.31496062000000064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SceB2000!$N$4</c:f>
              <c:strCache>
                <c:ptCount val="1"/>
                <c:pt idx="0">
                  <c:v>SV_CO2_emission</c:v>
                </c:pt>
              </c:strCache>
            </c:strRef>
          </c:tx>
          <c:marker>
            <c:symbol val="none"/>
          </c:marker>
          <c:val>
            <c:numRef>
              <c:f>SceB2000!$N$5:$N$95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5</c:v>
                </c:pt>
                <c:pt idx="14">
                  <c:v>6</c:v>
                </c:pt>
                <c:pt idx="15">
                  <c:v>7</c:v>
                </c:pt>
                <c:pt idx="16">
                  <c:v>9</c:v>
                </c:pt>
                <c:pt idx="17">
                  <c:v>10</c:v>
                </c:pt>
                <c:pt idx="18">
                  <c:v>11</c:v>
                </c:pt>
                <c:pt idx="19">
                  <c:v>13</c:v>
                </c:pt>
                <c:pt idx="20">
                  <c:v>14</c:v>
                </c:pt>
                <c:pt idx="21">
                  <c:v>16</c:v>
                </c:pt>
                <c:pt idx="22">
                  <c:v>17</c:v>
                </c:pt>
                <c:pt idx="23">
                  <c:v>20</c:v>
                </c:pt>
                <c:pt idx="24">
                  <c:v>21</c:v>
                </c:pt>
                <c:pt idx="25">
                  <c:v>24</c:v>
                </c:pt>
                <c:pt idx="26">
                  <c:v>27</c:v>
                </c:pt>
                <c:pt idx="27">
                  <c:v>30</c:v>
                </c:pt>
                <c:pt idx="28">
                  <c:v>33</c:v>
                </c:pt>
                <c:pt idx="29">
                  <c:v>37</c:v>
                </c:pt>
                <c:pt idx="30">
                  <c:v>41</c:v>
                </c:pt>
                <c:pt idx="31">
                  <c:v>42</c:v>
                </c:pt>
                <c:pt idx="32">
                  <c:v>46</c:v>
                </c:pt>
                <c:pt idx="33">
                  <c:v>50</c:v>
                </c:pt>
                <c:pt idx="34">
                  <c:v>53</c:v>
                </c:pt>
                <c:pt idx="35">
                  <c:v>56</c:v>
                </c:pt>
                <c:pt idx="36">
                  <c:v>59</c:v>
                </c:pt>
                <c:pt idx="37">
                  <c:v>62</c:v>
                </c:pt>
                <c:pt idx="38">
                  <c:v>65</c:v>
                </c:pt>
                <c:pt idx="39">
                  <c:v>68</c:v>
                </c:pt>
                <c:pt idx="40">
                  <c:v>71</c:v>
                </c:pt>
                <c:pt idx="41">
                  <c:v>76</c:v>
                </c:pt>
                <c:pt idx="42">
                  <c:v>78</c:v>
                </c:pt>
                <c:pt idx="43">
                  <c:v>80</c:v>
                </c:pt>
                <c:pt idx="44">
                  <c:v>84</c:v>
                </c:pt>
                <c:pt idx="45">
                  <c:v>87</c:v>
                </c:pt>
                <c:pt idx="46">
                  <c:v>91</c:v>
                </c:pt>
                <c:pt idx="47">
                  <c:v>94</c:v>
                </c:pt>
                <c:pt idx="48">
                  <c:v>98</c:v>
                </c:pt>
                <c:pt idx="49">
                  <c:v>103</c:v>
                </c:pt>
                <c:pt idx="50">
                  <c:v>109</c:v>
                </c:pt>
                <c:pt idx="51">
                  <c:v>113</c:v>
                </c:pt>
                <c:pt idx="52">
                  <c:v>116</c:v>
                </c:pt>
                <c:pt idx="53">
                  <c:v>119</c:v>
                </c:pt>
                <c:pt idx="54">
                  <c:v>122</c:v>
                </c:pt>
                <c:pt idx="55">
                  <c:v>124</c:v>
                </c:pt>
                <c:pt idx="56">
                  <c:v>126</c:v>
                </c:pt>
                <c:pt idx="57">
                  <c:v>129</c:v>
                </c:pt>
                <c:pt idx="58">
                  <c:v>131</c:v>
                </c:pt>
                <c:pt idx="59">
                  <c:v>133</c:v>
                </c:pt>
                <c:pt idx="60">
                  <c:v>134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</c:numCache>
            </c:numRef>
          </c:val>
        </c:ser>
        <c:ser>
          <c:idx val="1"/>
          <c:order val="1"/>
          <c:tx>
            <c:strRef>
              <c:f>SceB2000!$O$4</c:f>
              <c:strCache>
                <c:ptCount val="1"/>
                <c:pt idx="0">
                  <c:v>SV_CO2_absorption</c:v>
                </c:pt>
              </c:strCache>
            </c:strRef>
          </c:tx>
          <c:marker>
            <c:symbol val="none"/>
          </c:marker>
          <c:val>
            <c:numRef>
              <c:f>SceB2000!$O$5:$O$95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-3</c:v>
                </c:pt>
                <c:pt idx="4">
                  <c:v>-6</c:v>
                </c:pt>
                <c:pt idx="5">
                  <c:v>-8</c:v>
                </c:pt>
                <c:pt idx="6">
                  <c:v>-11</c:v>
                </c:pt>
                <c:pt idx="7">
                  <c:v>-13</c:v>
                </c:pt>
                <c:pt idx="8">
                  <c:v>-15</c:v>
                </c:pt>
                <c:pt idx="9">
                  <c:v>-18</c:v>
                </c:pt>
                <c:pt idx="10">
                  <c:v>-20</c:v>
                </c:pt>
                <c:pt idx="11">
                  <c:v>-22</c:v>
                </c:pt>
                <c:pt idx="12">
                  <c:v>-24</c:v>
                </c:pt>
                <c:pt idx="13">
                  <c:v>-26</c:v>
                </c:pt>
                <c:pt idx="14">
                  <c:v>-29</c:v>
                </c:pt>
                <c:pt idx="15">
                  <c:v>-31</c:v>
                </c:pt>
                <c:pt idx="16">
                  <c:v>-33</c:v>
                </c:pt>
                <c:pt idx="17">
                  <c:v>-35</c:v>
                </c:pt>
                <c:pt idx="18">
                  <c:v>-37</c:v>
                </c:pt>
                <c:pt idx="19">
                  <c:v>-39</c:v>
                </c:pt>
                <c:pt idx="20">
                  <c:v>-42</c:v>
                </c:pt>
                <c:pt idx="21">
                  <c:v>-44</c:v>
                </c:pt>
                <c:pt idx="22">
                  <c:v>-50</c:v>
                </c:pt>
                <c:pt idx="23">
                  <c:v>-56</c:v>
                </c:pt>
                <c:pt idx="24">
                  <c:v>-62</c:v>
                </c:pt>
                <c:pt idx="25">
                  <c:v>-67</c:v>
                </c:pt>
                <c:pt idx="26">
                  <c:v>-73</c:v>
                </c:pt>
                <c:pt idx="27">
                  <c:v>-78</c:v>
                </c:pt>
                <c:pt idx="28">
                  <c:v>-83</c:v>
                </c:pt>
                <c:pt idx="29">
                  <c:v>-82</c:v>
                </c:pt>
                <c:pt idx="30">
                  <c:v>-87</c:v>
                </c:pt>
                <c:pt idx="31">
                  <c:v>-92</c:v>
                </c:pt>
                <c:pt idx="32">
                  <c:v>-96</c:v>
                </c:pt>
                <c:pt idx="33">
                  <c:v>-100</c:v>
                </c:pt>
                <c:pt idx="34">
                  <c:v>-102</c:v>
                </c:pt>
                <c:pt idx="35">
                  <c:v>-106</c:v>
                </c:pt>
                <c:pt idx="36">
                  <c:v>-109</c:v>
                </c:pt>
                <c:pt idx="37">
                  <c:v>-113</c:v>
                </c:pt>
                <c:pt idx="38">
                  <c:v>-121</c:v>
                </c:pt>
                <c:pt idx="39">
                  <c:v>-126</c:v>
                </c:pt>
                <c:pt idx="40">
                  <c:v>-130</c:v>
                </c:pt>
                <c:pt idx="41">
                  <c:v>-134</c:v>
                </c:pt>
                <c:pt idx="42">
                  <c:v>-138</c:v>
                </c:pt>
                <c:pt idx="43">
                  <c:v>-142</c:v>
                </c:pt>
                <c:pt idx="44">
                  <c:v>-146</c:v>
                </c:pt>
                <c:pt idx="45">
                  <c:v>-151</c:v>
                </c:pt>
                <c:pt idx="46">
                  <c:v>-158</c:v>
                </c:pt>
                <c:pt idx="47">
                  <c:v>-166</c:v>
                </c:pt>
                <c:pt idx="48">
                  <c:v>-170</c:v>
                </c:pt>
                <c:pt idx="49">
                  <c:v>-173</c:v>
                </c:pt>
                <c:pt idx="50">
                  <c:v>-175</c:v>
                </c:pt>
                <c:pt idx="51">
                  <c:v>-177</c:v>
                </c:pt>
                <c:pt idx="52">
                  <c:v>-178</c:v>
                </c:pt>
                <c:pt idx="53">
                  <c:v>-179</c:v>
                </c:pt>
                <c:pt idx="54">
                  <c:v>-180</c:v>
                </c:pt>
                <c:pt idx="55">
                  <c:v>-181</c:v>
                </c:pt>
                <c:pt idx="56">
                  <c:v>-183</c:v>
                </c:pt>
                <c:pt idx="57">
                  <c:v>-184</c:v>
                </c:pt>
                <c:pt idx="58">
                  <c:v>-185</c:v>
                </c:pt>
                <c:pt idx="59">
                  <c:v>-186</c:v>
                </c:pt>
                <c:pt idx="60">
                  <c:v>-187</c:v>
                </c:pt>
                <c:pt idx="61">
                  <c:v>-188</c:v>
                </c:pt>
                <c:pt idx="62">
                  <c:v>-204</c:v>
                </c:pt>
                <c:pt idx="63">
                  <c:v>-220</c:v>
                </c:pt>
                <c:pt idx="64">
                  <c:v>-235</c:v>
                </c:pt>
                <c:pt idx="65">
                  <c:v>-236</c:v>
                </c:pt>
                <c:pt idx="66">
                  <c:v>-237</c:v>
                </c:pt>
                <c:pt idx="67">
                  <c:v>-238</c:v>
                </c:pt>
                <c:pt idx="68">
                  <c:v>-238</c:v>
                </c:pt>
                <c:pt idx="69">
                  <c:v>-239</c:v>
                </c:pt>
                <c:pt idx="70">
                  <c:v>-239</c:v>
                </c:pt>
                <c:pt idx="71">
                  <c:v>-240</c:v>
                </c:pt>
                <c:pt idx="72">
                  <c:v>-241</c:v>
                </c:pt>
                <c:pt idx="73">
                  <c:v>-241</c:v>
                </c:pt>
                <c:pt idx="74">
                  <c:v>-242</c:v>
                </c:pt>
                <c:pt idx="75">
                  <c:v>-242</c:v>
                </c:pt>
                <c:pt idx="76">
                  <c:v>-243</c:v>
                </c:pt>
                <c:pt idx="77">
                  <c:v>-244</c:v>
                </c:pt>
                <c:pt idx="78">
                  <c:v>-244</c:v>
                </c:pt>
                <c:pt idx="79">
                  <c:v>-245</c:v>
                </c:pt>
                <c:pt idx="80">
                  <c:v>-245</c:v>
                </c:pt>
                <c:pt idx="81">
                  <c:v>-246</c:v>
                </c:pt>
                <c:pt idx="82">
                  <c:v>-247</c:v>
                </c:pt>
                <c:pt idx="83">
                  <c:v>-247</c:v>
                </c:pt>
                <c:pt idx="84">
                  <c:v>-248</c:v>
                </c:pt>
                <c:pt idx="85">
                  <c:v>-248</c:v>
                </c:pt>
                <c:pt idx="86">
                  <c:v>-249</c:v>
                </c:pt>
                <c:pt idx="87">
                  <c:v>-250</c:v>
                </c:pt>
                <c:pt idx="88">
                  <c:v>-250</c:v>
                </c:pt>
                <c:pt idx="89">
                  <c:v>-251</c:v>
                </c:pt>
                <c:pt idx="90">
                  <c:v>-251</c:v>
                </c:pt>
              </c:numCache>
            </c:numRef>
          </c:val>
        </c:ser>
        <c:ser>
          <c:idx val="2"/>
          <c:order val="2"/>
          <c:tx>
            <c:strRef>
              <c:f>SceB2000!$P$4</c:f>
              <c:strCache>
                <c:ptCount val="1"/>
                <c:pt idx="0">
                  <c:v>net_CO2_2ndOrder</c:v>
                </c:pt>
              </c:strCache>
            </c:strRef>
          </c:tx>
          <c:marker>
            <c:symbol val="none"/>
          </c:marker>
          <c:val>
            <c:numRef>
              <c:f>SceB2000!$P$5:$P$95</c:f>
              <c:numCache>
                <c:formatCode>General</c:formatCode>
                <c:ptCount val="91"/>
                <c:pt idx="0">
                  <c:v>133</c:v>
                </c:pt>
                <c:pt idx="1">
                  <c:v>229</c:v>
                </c:pt>
                <c:pt idx="2">
                  <c:v>286</c:v>
                </c:pt>
                <c:pt idx="3">
                  <c:v>320</c:v>
                </c:pt>
                <c:pt idx="4">
                  <c:v>340</c:v>
                </c:pt>
                <c:pt idx="5">
                  <c:v>353</c:v>
                </c:pt>
                <c:pt idx="6">
                  <c:v>361</c:v>
                </c:pt>
                <c:pt idx="7">
                  <c:v>367</c:v>
                </c:pt>
                <c:pt idx="8">
                  <c:v>371</c:v>
                </c:pt>
                <c:pt idx="9">
                  <c:v>373</c:v>
                </c:pt>
                <c:pt idx="10">
                  <c:v>375</c:v>
                </c:pt>
                <c:pt idx="11">
                  <c:v>376</c:v>
                </c:pt>
                <c:pt idx="12">
                  <c:v>377</c:v>
                </c:pt>
                <c:pt idx="13">
                  <c:v>378</c:v>
                </c:pt>
                <c:pt idx="14">
                  <c:v>379</c:v>
                </c:pt>
                <c:pt idx="15">
                  <c:v>379</c:v>
                </c:pt>
                <c:pt idx="16">
                  <c:v>380</c:v>
                </c:pt>
                <c:pt idx="17">
                  <c:v>380</c:v>
                </c:pt>
                <c:pt idx="18">
                  <c:v>380</c:v>
                </c:pt>
                <c:pt idx="19">
                  <c:v>586</c:v>
                </c:pt>
                <c:pt idx="20">
                  <c:v>735</c:v>
                </c:pt>
                <c:pt idx="21">
                  <c:v>818</c:v>
                </c:pt>
                <c:pt idx="22">
                  <c:v>864</c:v>
                </c:pt>
                <c:pt idx="23">
                  <c:v>894</c:v>
                </c:pt>
                <c:pt idx="24">
                  <c:v>912</c:v>
                </c:pt>
                <c:pt idx="25">
                  <c:v>924</c:v>
                </c:pt>
                <c:pt idx="26">
                  <c:v>933</c:v>
                </c:pt>
                <c:pt idx="27">
                  <c:v>939</c:v>
                </c:pt>
                <c:pt idx="28">
                  <c:v>944</c:v>
                </c:pt>
                <c:pt idx="29">
                  <c:v>903</c:v>
                </c:pt>
                <c:pt idx="30">
                  <c:v>804</c:v>
                </c:pt>
                <c:pt idx="31">
                  <c:v>693</c:v>
                </c:pt>
                <c:pt idx="32">
                  <c:v>666</c:v>
                </c:pt>
                <c:pt idx="33">
                  <c:v>673</c:v>
                </c:pt>
                <c:pt idx="34">
                  <c:v>679</c:v>
                </c:pt>
                <c:pt idx="35">
                  <c:v>905</c:v>
                </c:pt>
                <c:pt idx="36">
                  <c:v>895</c:v>
                </c:pt>
                <c:pt idx="37">
                  <c:v>789</c:v>
                </c:pt>
                <c:pt idx="38">
                  <c:v>779</c:v>
                </c:pt>
                <c:pt idx="39">
                  <c:v>781</c:v>
                </c:pt>
                <c:pt idx="40">
                  <c:v>798</c:v>
                </c:pt>
                <c:pt idx="41">
                  <c:v>809</c:v>
                </c:pt>
                <c:pt idx="42">
                  <c:v>869</c:v>
                </c:pt>
                <c:pt idx="43">
                  <c:v>971</c:v>
                </c:pt>
                <c:pt idx="44">
                  <c:v>1077</c:v>
                </c:pt>
                <c:pt idx="45">
                  <c:v>1007</c:v>
                </c:pt>
                <c:pt idx="46">
                  <c:v>872</c:v>
                </c:pt>
                <c:pt idx="47">
                  <c:v>740</c:v>
                </c:pt>
                <c:pt idx="48">
                  <c:v>678</c:v>
                </c:pt>
                <c:pt idx="49">
                  <c:v>559</c:v>
                </c:pt>
                <c:pt idx="50">
                  <c:v>471</c:v>
                </c:pt>
                <c:pt idx="51">
                  <c:v>407</c:v>
                </c:pt>
                <c:pt idx="52">
                  <c:v>338</c:v>
                </c:pt>
                <c:pt idx="53">
                  <c:v>312</c:v>
                </c:pt>
                <c:pt idx="54">
                  <c:v>281</c:v>
                </c:pt>
                <c:pt idx="55">
                  <c:v>264</c:v>
                </c:pt>
                <c:pt idx="56">
                  <c:v>248</c:v>
                </c:pt>
                <c:pt idx="57">
                  <c:v>233</c:v>
                </c:pt>
                <c:pt idx="58">
                  <c:v>218</c:v>
                </c:pt>
                <c:pt idx="59">
                  <c:v>203</c:v>
                </c:pt>
                <c:pt idx="60">
                  <c:v>190</c:v>
                </c:pt>
                <c:pt idx="61">
                  <c:v>38</c:v>
                </c:pt>
                <c:pt idx="62">
                  <c:v>5</c:v>
                </c:pt>
                <c:pt idx="63">
                  <c:v>-29</c:v>
                </c:pt>
                <c:pt idx="64">
                  <c:v>-63</c:v>
                </c:pt>
                <c:pt idx="65">
                  <c:v>-82</c:v>
                </c:pt>
                <c:pt idx="66">
                  <c:v>-96</c:v>
                </c:pt>
                <c:pt idx="67">
                  <c:v>-105</c:v>
                </c:pt>
                <c:pt idx="68">
                  <c:v>-112</c:v>
                </c:pt>
                <c:pt idx="69">
                  <c:v>-117</c:v>
                </c:pt>
                <c:pt idx="70">
                  <c:v>-121</c:v>
                </c:pt>
                <c:pt idx="71">
                  <c:v>-124</c:v>
                </c:pt>
                <c:pt idx="72">
                  <c:v>-127</c:v>
                </c:pt>
                <c:pt idx="73">
                  <c:v>-129</c:v>
                </c:pt>
                <c:pt idx="74">
                  <c:v>-131</c:v>
                </c:pt>
                <c:pt idx="75">
                  <c:v>-133</c:v>
                </c:pt>
                <c:pt idx="76">
                  <c:v>-135</c:v>
                </c:pt>
                <c:pt idx="77">
                  <c:v>-136</c:v>
                </c:pt>
                <c:pt idx="78">
                  <c:v>-138</c:v>
                </c:pt>
                <c:pt idx="79">
                  <c:v>-139</c:v>
                </c:pt>
                <c:pt idx="80">
                  <c:v>-140</c:v>
                </c:pt>
                <c:pt idx="81">
                  <c:v>-142</c:v>
                </c:pt>
                <c:pt idx="82">
                  <c:v>-143</c:v>
                </c:pt>
                <c:pt idx="83">
                  <c:v>-144</c:v>
                </c:pt>
                <c:pt idx="84">
                  <c:v>-145</c:v>
                </c:pt>
                <c:pt idx="85">
                  <c:v>-146</c:v>
                </c:pt>
                <c:pt idx="86">
                  <c:v>-147</c:v>
                </c:pt>
                <c:pt idx="87">
                  <c:v>-148</c:v>
                </c:pt>
                <c:pt idx="88">
                  <c:v>-149</c:v>
                </c:pt>
                <c:pt idx="89">
                  <c:v>-150</c:v>
                </c:pt>
                <c:pt idx="90">
                  <c:v>-150</c:v>
                </c:pt>
              </c:numCache>
            </c:numRef>
          </c:val>
        </c:ser>
        <c:marker val="1"/>
        <c:axId val="51632000"/>
        <c:axId val="51633536"/>
      </c:lineChart>
      <c:catAx>
        <c:axId val="51632000"/>
        <c:scaling>
          <c:orientation val="minMax"/>
        </c:scaling>
        <c:axPos val="b"/>
        <c:tickLblPos val="nextTo"/>
        <c:txPr>
          <a:bodyPr/>
          <a:lstStyle/>
          <a:p>
            <a:pPr>
              <a:defRPr lang="pt-BR"/>
            </a:pPr>
            <a:endParaRPr lang="en-US"/>
          </a:p>
        </c:txPr>
        <c:crossAx val="51633536"/>
        <c:crosses val="autoZero"/>
        <c:auto val="1"/>
        <c:lblAlgn val="ctr"/>
        <c:lblOffset val="100"/>
      </c:catAx>
      <c:valAx>
        <c:axId val="51633536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lang="pt-BR"/>
            </a:pPr>
            <a:endParaRPr lang="en-US"/>
          </a:p>
        </c:txPr>
        <c:crossAx val="51632000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lang="pt-BR"/>
          </a:pPr>
          <a:endParaRPr lang="en-US"/>
        </a:p>
      </c:txPr>
    </c:legend>
    <c:plotVisOnly val="1"/>
    <c:dispBlanksAs val="gap"/>
  </c:chart>
  <c:printSettings>
    <c:headerFooter/>
    <c:pageMargins b="0.78740157499999996" l="0.511811024" r="0.511811024" t="0.78740157499999996" header="0.31496062000000064" footer="0.31496062000000064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lang="pt-BR" sz="14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pt-BR" sz="1400">
                <a:latin typeface="Times New Roman" panose="02020603050405020304" pitchFamily="18" charset="0"/>
                <a:cs typeface="Times New Roman" panose="02020603050405020304" pitchFamily="18" charset="0"/>
              </a:rPr>
              <a:t>Scenario B2000 (MtonCO</a:t>
            </a:r>
            <a:r>
              <a:rPr lang="pt-BR" sz="1400" baseline="-25000">
                <a:latin typeface="Times New Roman" panose="02020603050405020304" pitchFamily="18" charset="0"/>
                <a:cs typeface="Times New Roman" panose="02020603050405020304" pitchFamily="18" charset="0"/>
              </a:rPr>
              <a:t>2</a:t>
            </a:r>
            <a:r>
              <a:rPr lang="pt-BR" sz="1400">
                <a:latin typeface="Times New Roman" panose="02020603050405020304" pitchFamily="18" charset="0"/>
                <a:cs typeface="Times New Roman" panose="02020603050405020304" pitchFamily="18" charset="0"/>
              </a:rPr>
              <a:t>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graf_B2000!$C$2</c:f>
              <c:strCache>
                <c:ptCount val="1"/>
                <c:pt idx="0">
                  <c:v>Vegetation Removal CO2 emission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Ref>
              <c:f>graf_B2000!$A$3:$A$53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graf_B2000!$C$3:$C$53</c:f>
              <c:numCache>
                <c:formatCode>General</c:formatCode>
                <c:ptCount val="51"/>
                <c:pt idx="0">
                  <c:v>927</c:v>
                </c:pt>
                <c:pt idx="1">
                  <c:v>943</c:v>
                </c:pt>
                <c:pt idx="2">
                  <c:v>1007</c:v>
                </c:pt>
                <c:pt idx="3">
                  <c:v>1112</c:v>
                </c:pt>
                <c:pt idx="4">
                  <c:v>1223</c:v>
                </c:pt>
                <c:pt idx="5">
                  <c:v>1157</c:v>
                </c:pt>
                <c:pt idx="6">
                  <c:v>1029</c:v>
                </c:pt>
                <c:pt idx="7">
                  <c:v>905</c:v>
                </c:pt>
                <c:pt idx="8">
                  <c:v>847</c:v>
                </c:pt>
                <c:pt idx="9">
                  <c:v>732</c:v>
                </c:pt>
                <c:pt idx="10">
                  <c:v>646</c:v>
                </c:pt>
                <c:pt idx="11">
                  <c:v>583</c:v>
                </c:pt>
                <c:pt idx="12">
                  <c:v>514</c:v>
                </c:pt>
                <c:pt idx="13">
                  <c:v>490</c:v>
                </c:pt>
                <c:pt idx="14">
                  <c:v>460</c:v>
                </c:pt>
                <c:pt idx="15">
                  <c:v>444</c:v>
                </c:pt>
                <c:pt idx="16">
                  <c:v>429</c:v>
                </c:pt>
                <c:pt idx="17">
                  <c:v>416</c:v>
                </c:pt>
                <c:pt idx="18">
                  <c:v>402</c:v>
                </c:pt>
                <c:pt idx="19">
                  <c:v>389</c:v>
                </c:pt>
                <c:pt idx="20">
                  <c:v>376</c:v>
                </c:pt>
                <c:pt idx="21">
                  <c:v>226</c:v>
                </c:pt>
                <c:pt idx="22">
                  <c:v>208</c:v>
                </c:pt>
                <c:pt idx="23">
                  <c:v>190</c:v>
                </c:pt>
                <c:pt idx="24">
                  <c:v>172</c:v>
                </c:pt>
                <c:pt idx="25">
                  <c:v>153</c:v>
                </c:pt>
                <c:pt idx="26">
                  <c:v>140</c:v>
                </c:pt>
                <c:pt idx="27">
                  <c:v>132</c:v>
                </c:pt>
                <c:pt idx="28">
                  <c:v>126</c:v>
                </c:pt>
                <c:pt idx="29">
                  <c:v>122</c:v>
                </c:pt>
                <c:pt idx="30">
                  <c:v>118</c:v>
                </c:pt>
                <c:pt idx="31">
                  <c:v>116</c:v>
                </c:pt>
                <c:pt idx="32">
                  <c:v>114</c:v>
                </c:pt>
                <c:pt idx="33">
                  <c:v>112</c:v>
                </c:pt>
                <c:pt idx="34">
                  <c:v>110</c:v>
                </c:pt>
                <c:pt idx="35">
                  <c:v>109</c:v>
                </c:pt>
                <c:pt idx="36">
                  <c:v>108</c:v>
                </c:pt>
                <c:pt idx="37">
                  <c:v>107</c:v>
                </c:pt>
                <c:pt idx="38">
                  <c:v>106</c:v>
                </c:pt>
                <c:pt idx="39">
                  <c:v>105</c:v>
                </c:pt>
                <c:pt idx="40">
                  <c:v>105</c:v>
                </c:pt>
                <c:pt idx="41">
                  <c:v>104</c:v>
                </c:pt>
                <c:pt idx="42">
                  <c:v>103</c:v>
                </c:pt>
                <c:pt idx="43">
                  <c:v>103</c:v>
                </c:pt>
                <c:pt idx="44">
                  <c:v>102</c:v>
                </c:pt>
                <c:pt idx="45">
                  <c:v>102</c:v>
                </c:pt>
                <c:pt idx="46">
                  <c:v>102</c:v>
                </c:pt>
                <c:pt idx="47">
                  <c:v>101</c:v>
                </c:pt>
                <c:pt idx="48">
                  <c:v>101</c:v>
                </c:pt>
                <c:pt idx="49">
                  <c:v>101</c:v>
                </c:pt>
                <c:pt idx="50">
                  <c:v>100</c:v>
                </c:pt>
              </c:numCache>
            </c:numRef>
          </c:val>
        </c:ser>
        <c:ser>
          <c:idx val="1"/>
          <c:order val="1"/>
          <c:tx>
            <c:strRef>
              <c:f>graf_B2000!$D$2</c:f>
              <c:strCache>
                <c:ptCount val="1"/>
                <c:pt idx="0">
                  <c:v>Secondary Vegetation CO2 Absorption</c:v>
                </c:pt>
              </c:strCache>
            </c:strRef>
          </c:tx>
          <c:spPr>
            <a:ln>
              <a:solidFill>
                <a:srgbClr val="00B050"/>
              </a:solidFill>
              <a:prstDash val="dash"/>
            </a:ln>
          </c:spPr>
          <c:marker>
            <c:symbol val="none"/>
          </c:marker>
          <c:cat>
            <c:numRef>
              <c:f>graf_B2000!$A$3:$A$53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graf_B2000!$D$3:$D$53</c:f>
              <c:numCache>
                <c:formatCode>General</c:formatCode>
                <c:ptCount val="51"/>
                <c:pt idx="0">
                  <c:v>-130</c:v>
                </c:pt>
                <c:pt idx="1">
                  <c:v>-134</c:v>
                </c:pt>
                <c:pt idx="2">
                  <c:v>-138</c:v>
                </c:pt>
                <c:pt idx="3">
                  <c:v>-142</c:v>
                </c:pt>
                <c:pt idx="4">
                  <c:v>-146</c:v>
                </c:pt>
                <c:pt idx="5">
                  <c:v>-151</c:v>
                </c:pt>
                <c:pt idx="6">
                  <c:v>-158</c:v>
                </c:pt>
                <c:pt idx="7">
                  <c:v>-166</c:v>
                </c:pt>
                <c:pt idx="8">
                  <c:v>-170</c:v>
                </c:pt>
                <c:pt idx="9">
                  <c:v>-173</c:v>
                </c:pt>
                <c:pt idx="10">
                  <c:v>-175</c:v>
                </c:pt>
                <c:pt idx="11">
                  <c:v>-177</c:v>
                </c:pt>
                <c:pt idx="12">
                  <c:v>-178</c:v>
                </c:pt>
                <c:pt idx="13">
                  <c:v>-179</c:v>
                </c:pt>
                <c:pt idx="14">
                  <c:v>-180</c:v>
                </c:pt>
                <c:pt idx="15">
                  <c:v>-181</c:v>
                </c:pt>
                <c:pt idx="16">
                  <c:v>-183</c:v>
                </c:pt>
                <c:pt idx="17">
                  <c:v>-184</c:v>
                </c:pt>
                <c:pt idx="18">
                  <c:v>-185</c:v>
                </c:pt>
                <c:pt idx="19">
                  <c:v>-186</c:v>
                </c:pt>
                <c:pt idx="20">
                  <c:v>-187</c:v>
                </c:pt>
                <c:pt idx="21">
                  <c:v>-188</c:v>
                </c:pt>
                <c:pt idx="22">
                  <c:v>-204</c:v>
                </c:pt>
                <c:pt idx="23">
                  <c:v>-220</c:v>
                </c:pt>
                <c:pt idx="24">
                  <c:v>-235</c:v>
                </c:pt>
                <c:pt idx="25">
                  <c:v>-236</c:v>
                </c:pt>
                <c:pt idx="26">
                  <c:v>-237</c:v>
                </c:pt>
                <c:pt idx="27">
                  <c:v>-238</c:v>
                </c:pt>
                <c:pt idx="28">
                  <c:v>-238</c:v>
                </c:pt>
                <c:pt idx="29">
                  <c:v>-239</c:v>
                </c:pt>
                <c:pt idx="30">
                  <c:v>-239</c:v>
                </c:pt>
                <c:pt idx="31">
                  <c:v>-240</c:v>
                </c:pt>
                <c:pt idx="32">
                  <c:v>-241</c:v>
                </c:pt>
                <c:pt idx="33">
                  <c:v>-241</c:v>
                </c:pt>
                <c:pt idx="34">
                  <c:v>-242</c:v>
                </c:pt>
                <c:pt idx="35">
                  <c:v>-242</c:v>
                </c:pt>
                <c:pt idx="36">
                  <c:v>-243</c:v>
                </c:pt>
                <c:pt idx="37">
                  <c:v>-244</c:v>
                </c:pt>
                <c:pt idx="38">
                  <c:v>-244</c:v>
                </c:pt>
                <c:pt idx="39">
                  <c:v>-245</c:v>
                </c:pt>
                <c:pt idx="40">
                  <c:v>-245</c:v>
                </c:pt>
                <c:pt idx="41">
                  <c:v>-246</c:v>
                </c:pt>
                <c:pt idx="42">
                  <c:v>-247</c:v>
                </c:pt>
                <c:pt idx="43">
                  <c:v>-247</c:v>
                </c:pt>
                <c:pt idx="44">
                  <c:v>-248</c:v>
                </c:pt>
                <c:pt idx="45">
                  <c:v>-248</c:v>
                </c:pt>
                <c:pt idx="46">
                  <c:v>-249</c:v>
                </c:pt>
                <c:pt idx="47">
                  <c:v>-250</c:v>
                </c:pt>
                <c:pt idx="48">
                  <c:v>-250</c:v>
                </c:pt>
                <c:pt idx="49">
                  <c:v>-251</c:v>
                </c:pt>
                <c:pt idx="50">
                  <c:v>-251</c:v>
                </c:pt>
              </c:numCache>
            </c:numRef>
          </c:val>
        </c:ser>
        <c:ser>
          <c:idx val="2"/>
          <c:order val="2"/>
          <c:tx>
            <c:strRef>
              <c:f>graf_B2000!$E$2</c:f>
              <c:strCache>
                <c:ptCount val="1"/>
                <c:pt idx="0">
                  <c:v>Net Balance CO2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numRef>
              <c:f>graf_B2000!$A$3:$A$53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graf_B2000!$E$3:$E$53</c:f>
              <c:numCache>
                <c:formatCode>General</c:formatCode>
                <c:ptCount val="51"/>
                <c:pt idx="0">
                  <c:v>798</c:v>
                </c:pt>
                <c:pt idx="1">
                  <c:v>809</c:v>
                </c:pt>
                <c:pt idx="2">
                  <c:v>869</c:v>
                </c:pt>
                <c:pt idx="3">
                  <c:v>971</c:v>
                </c:pt>
                <c:pt idx="4">
                  <c:v>1077</c:v>
                </c:pt>
                <c:pt idx="5">
                  <c:v>1007</c:v>
                </c:pt>
                <c:pt idx="6">
                  <c:v>872</c:v>
                </c:pt>
                <c:pt idx="7">
                  <c:v>740</c:v>
                </c:pt>
                <c:pt idx="8">
                  <c:v>678</c:v>
                </c:pt>
                <c:pt idx="9">
                  <c:v>559</c:v>
                </c:pt>
                <c:pt idx="10">
                  <c:v>471</c:v>
                </c:pt>
                <c:pt idx="11">
                  <c:v>407</c:v>
                </c:pt>
                <c:pt idx="12">
                  <c:v>338</c:v>
                </c:pt>
                <c:pt idx="13">
                  <c:v>312</c:v>
                </c:pt>
                <c:pt idx="14">
                  <c:v>281</c:v>
                </c:pt>
                <c:pt idx="15">
                  <c:v>264</c:v>
                </c:pt>
                <c:pt idx="16">
                  <c:v>248</c:v>
                </c:pt>
                <c:pt idx="17">
                  <c:v>233</c:v>
                </c:pt>
                <c:pt idx="18">
                  <c:v>218</c:v>
                </c:pt>
                <c:pt idx="19">
                  <c:v>203</c:v>
                </c:pt>
                <c:pt idx="20">
                  <c:v>190</c:v>
                </c:pt>
                <c:pt idx="21">
                  <c:v>38</c:v>
                </c:pt>
                <c:pt idx="22">
                  <c:v>5</c:v>
                </c:pt>
                <c:pt idx="23">
                  <c:v>-29</c:v>
                </c:pt>
                <c:pt idx="24">
                  <c:v>-63</c:v>
                </c:pt>
                <c:pt idx="25">
                  <c:v>-82</c:v>
                </c:pt>
                <c:pt idx="26">
                  <c:v>-96</c:v>
                </c:pt>
                <c:pt idx="27">
                  <c:v>-105</c:v>
                </c:pt>
                <c:pt idx="28">
                  <c:v>-112</c:v>
                </c:pt>
                <c:pt idx="29">
                  <c:v>-117</c:v>
                </c:pt>
                <c:pt idx="30">
                  <c:v>-121</c:v>
                </c:pt>
                <c:pt idx="31">
                  <c:v>-124</c:v>
                </c:pt>
                <c:pt idx="32">
                  <c:v>-127</c:v>
                </c:pt>
                <c:pt idx="33">
                  <c:v>-129</c:v>
                </c:pt>
                <c:pt idx="34">
                  <c:v>-131</c:v>
                </c:pt>
                <c:pt idx="35">
                  <c:v>-133</c:v>
                </c:pt>
                <c:pt idx="36">
                  <c:v>-135</c:v>
                </c:pt>
                <c:pt idx="37">
                  <c:v>-136</c:v>
                </c:pt>
                <c:pt idx="38">
                  <c:v>-138</c:v>
                </c:pt>
                <c:pt idx="39">
                  <c:v>-139</c:v>
                </c:pt>
                <c:pt idx="40">
                  <c:v>-140</c:v>
                </c:pt>
                <c:pt idx="41">
                  <c:v>-142</c:v>
                </c:pt>
                <c:pt idx="42">
                  <c:v>-143</c:v>
                </c:pt>
                <c:pt idx="43">
                  <c:v>-144</c:v>
                </c:pt>
                <c:pt idx="44">
                  <c:v>-145</c:v>
                </c:pt>
                <c:pt idx="45">
                  <c:v>-146</c:v>
                </c:pt>
                <c:pt idx="46">
                  <c:v>-147</c:v>
                </c:pt>
                <c:pt idx="47">
                  <c:v>-148</c:v>
                </c:pt>
                <c:pt idx="48">
                  <c:v>-149</c:v>
                </c:pt>
                <c:pt idx="49">
                  <c:v>-150</c:v>
                </c:pt>
                <c:pt idx="50">
                  <c:v>-150</c:v>
                </c:pt>
              </c:numCache>
            </c:numRef>
          </c:val>
        </c:ser>
        <c:marker val="1"/>
        <c:axId val="51704576"/>
        <c:axId val="51706112"/>
      </c:lineChart>
      <c:catAx>
        <c:axId val="51704576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lang="pt-BR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51706112"/>
        <c:crosses val="autoZero"/>
        <c:auto val="1"/>
        <c:lblAlgn val="ctr"/>
        <c:lblOffset val="100"/>
        <c:tickLblSkip val="5"/>
      </c:catAx>
      <c:valAx>
        <c:axId val="51706112"/>
        <c:scaling>
          <c:orientation val="minMax"/>
        </c:scaling>
        <c:axPos val="l"/>
        <c:majorGridlines>
          <c:spPr>
            <a:ln>
              <a:noFill/>
            </a:ln>
          </c:spPr>
        </c:majorGridlines>
        <c:numFmt formatCode="General" sourceLinked="1"/>
        <c:tickLblPos val="nextTo"/>
        <c:txPr>
          <a:bodyPr/>
          <a:lstStyle/>
          <a:p>
            <a:pPr>
              <a:defRPr lang="pt-BR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51704576"/>
        <c:crosses val="autoZero"/>
        <c:crossBetween val="between"/>
        <c:majorUnit val="300"/>
      </c:valAx>
    </c:plotArea>
    <c:plotVisOnly val="1"/>
    <c:dispBlanksAs val="gap"/>
  </c:chart>
  <c:printSettings>
    <c:headerFooter/>
    <c:pageMargins b="0.78740157499999996" l="0.511811024" r="0.511811024" t="0.78740157499999996" header="0.31496062000000064" footer="0.31496062000000064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lang="pt-BR" sz="14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pt-BR" sz="1400">
                <a:latin typeface="Times New Roman" panose="02020603050405020304" pitchFamily="18" charset="0"/>
                <a:cs typeface="Times New Roman" panose="02020603050405020304" pitchFamily="18" charset="0"/>
              </a:rPr>
              <a:t>Scenario B2000 (MtonCO</a:t>
            </a:r>
            <a:r>
              <a:rPr lang="pt-BR" sz="1400" baseline="-25000">
                <a:latin typeface="Times New Roman" panose="02020603050405020304" pitchFamily="18" charset="0"/>
                <a:cs typeface="Times New Roman" panose="02020603050405020304" pitchFamily="18" charset="0"/>
              </a:rPr>
              <a:t>2</a:t>
            </a:r>
            <a:r>
              <a:rPr lang="pt-BR" sz="1400">
                <a:latin typeface="Times New Roman" panose="02020603050405020304" pitchFamily="18" charset="0"/>
                <a:cs typeface="Times New Roman" panose="02020603050405020304" pitchFamily="18" charset="0"/>
              </a:rPr>
              <a:t>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graf_B2000!$P$2</c:f>
              <c:strCache>
                <c:ptCount val="1"/>
                <c:pt idx="0">
                  <c:v>Primary Forest CO2 Removal Emission 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Ref>
              <c:f>graf_B2000!$O$3:$O$53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graf_B2000!$P$3:$P$53</c:f>
              <c:numCache>
                <c:formatCode>General</c:formatCode>
                <c:ptCount val="51"/>
                <c:pt idx="0">
                  <c:v>856</c:v>
                </c:pt>
                <c:pt idx="1">
                  <c:v>867</c:v>
                </c:pt>
                <c:pt idx="2">
                  <c:v>929</c:v>
                </c:pt>
                <c:pt idx="3">
                  <c:v>1032</c:v>
                </c:pt>
                <c:pt idx="4">
                  <c:v>1139</c:v>
                </c:pt>
                <c:pt idx="5">
                  <c:v>1070</c:v>
                </c:pt>
                <c:pt idx="6">
                  <c:v>938</c:v>
                </c:pt>
                <c:pt idx="7">
                  <c:v>811</c:v>
                </c:pt>
                <c:pt idx="8">
                  <c:v>749</c:v>
                </c:pt>
                <c:pt idx="9">
                  <c:v>629</c:v>
                </c:pt>
                <c:pt idx="10">
                  <c:v>537</c:v>
                </c:pt>
                <c:pt idx="11">
                  <c:v>470</c:v>
                </c:pt>
                <c:pt idx="12">
                  <c:v>398</c:v>
                </c:pt>
                <c:pt idx="13">
                  <c:v>371</c:v>
                </c:pt>
                <c:pt idx="14">
                  <c:v>338</c:v>
                </c:pt>
                <c:pt idx="15">
                  <c:v>320</c:v>
                </c:pt>
                <c:pt idx="16">
                  <c:v>303</c:v>
                </c:pt>
                <c:pt idx="17">
                  <c:v>287</c:v>
                </c:pt>
                <c:pt idx="18">
                  <c:v>271</c:v>
                </c:pt>
                <c:pt idx="19">
                  <c:v>256</c:v>
                </c:pt>
                <c:pt idx="20">
                  <c:v>242</c:v>
                </c:pt>
                <c:pt idx="21">
                  <c:v>226</c:v>
                </c:pt>
                <c:pt idx="22">
                  <c:v>208</c:v>
                </c:pt>
                <c:pt idx="23">
                  <c:v>190</c:v>
                </c:pt>
                <c:pt idx="24">
                  <c:v>172</c:v>
                </c:pt>
                <c:pt idx="25">
                  <c:v>153</c:v>
                </c:pt>
                <c:pt idx="26">
                  <c:v>140</c:v>
                </c:pt>
                <c:pt idx="27">
                  <c:v>132</c:v>
                </c:pt>
                <c:pt idx="28">
                  <c:v>126</c:v>
                </c:pt>
                <c:pt idx="29">
                  <c:v>122</c:v>
                </c:pt>
                <c:pt idx="30">
                  <c:v>118</c:v>
                </c:pt>
                <c:pt idx="31">
                  <c:v>116</c:v>
                </c:pt>
                <c:pt idx="32">
                  <c:v>114</c:v>
                </c:pt>
                <c:pt idx="33">
                  <c:v>112</c:v>
                </c:pt>
                <c:pt idx="34">
                  <c:v>110</c:v>
                </c:pt>
                <c:pt idx="35">
                  <c:v>109</c:v>
                </c:pt>
                <c:pt idx="36">
                  <c:v>108</c:v>
                </c:pt>
                <c:pt idx="37">
                  <c:v>107</c:v>
                </c:pt>
                <c:pt idx="38">
                  <c:v>106</c:v>
                </c:pt>
                <c:pt idx="39">
                  <c:v>105</c:v>
                </c:pt>
                <c:pt idx="40">
                  <c:v>105</c:v>
                </c:pt>
                <c:pt idx="41">
                  <c:v>104</c:v>
                </c:pt>
                <c:pt idx="42">
                  <c:v>103</c:v>
                </c:pt>
                <c:pt idx="43">
                  <c:v>103</c:v>
                </c:pt>
                <c:pt idx="44">
                  <c:v>102</c:v>
                </c:pt>
                <c:pt idx="45">
                  <c:v>102</c:v>
                </c:pt>
                <c:pt idx="46">
                  <c:v>102</c:v>
                </c:pt>
                <c:pt idx="47">
                  <c:v>101</c:v>
                </c:pt>
                <c:pt idx="48">
                  <c:v>101</c:v>
                </c:pt>
                <c:pt idx="49">
                  <c:v>101</c:v>
                </c:pt>
                <c:pt idx="50">
                  <c:v>100</c:v>
                </c:pt>
              </c:numCache>
            </c:numRef>
          </c:val>
        </c:ser>
        <c:ser>
          <c:idx val="1"/>
          <c:order val="1"/>
          <c:tx>
            <c:strRef>
              <c:f>graf_B2000!$Q$2</c:f>
              <c:strCache>
                <c:ptCount val="1"/>
                <c:pt idx="0">
                  <c:v>Secondary Vegetation CO2 Removal Emission</c:v>
                </c:pt>
              </c:strCache>
            </c:strRef>
          </c:tx>
          <c:spPr>
            <a:ln>
              <a:solidFill>
                <a:srgbClr val="FFC000"/>
              </a:solidFill>
              <a:prstDash val="dash"/>
            </a:ln>
          </c:spPr>
          <c:marker>
            <c:symbol val="none"/>
          </c:marker>
          <c:cat>
            <c:numRef>
              <c:f>graf_B2000!$O$3:$O$53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graf_B2000!$Q$3:$Q$53</c:f>
              <c:numCache>
                <c:formatCode>General</c:formatCode>
                <c:ptCount val="51"/>
                <c:pt idx="0">
                  <c:v>71</c:v>
                </c:pt>
                <c:pt idx="1">
                  <c:v>76</c:v>
                </c:pt>
                <c:pt idx="2">
                  <c:v>78</c:v>
                </c:pt>
                <c:pt idx="3">
                  <c:v>80</c:v>
                </c:pt>
                <c:pt idx="4">
                  <c:v>84</c:v>
                </c:pt>
                <c:pt idx="5">
                  <c:v>87</c:v>
                </c:pt>
                <c:pt idx="6">
                  <c:v>91</c:v>
                </c:pt>
                <c:pt idx="7">
                  <c:v>94</c:v>
                </c:pt>
                <c:pt idx="8">
                  <c:v>98</c:v>
                </c:pt>
                <c:pt idx="9">
                  <c:v>103</c:v>
                </c:pt>
                <c:pt idx="10">
                  <c:v>109</c:v>
                </c:pt>
                <c:pt idx="11">
                  <c:v>113</c:v>
                </c:pt>
                <c:pt idx="12">
                  <c:v>116</c:v>
                </c:pt>
                <c:pt idx="13">
                  <c:v>119</c:v>
                </c:pt>
                <c:pt idx="14">
                  <c:v>122</c:v>
                </c:pt>
                <c:pt idx="15">
                  <c:v>124</c:v>
                </c:pt>
                <c:pt idx="16">
                  <c:v>126</c:v>
                </c:pt>
                <c:pt idx="17">
                  <c:v>129</c:v>
                </c:pt>
                <c:pt idx="18">
                  <c:v>131</c:v>
                </c:pt>
                <c:pt idx="19">
                  <c:v>133</c:v>
                </c:pt>
                <c:pt idx="20">
                  <c:v>134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</c:ser>
        <c:ser>
          <c:idx val="2"/>
          <c:order val="2"/>
          <c:tx>
            <c:strRef>
              <c:f>graf_B2000!$R$2</c:f>
              <c:strCache>
                <c:ptCount val="1"/>
                <c:pt idx="0">
                  <c:v>Total Vegetation Removal CO2 emission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cat>
            <c:numRef>
              <c:f>graf_B2000!$O$3:$O$53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graf_B2000!$R$3:$R$53</c:f>
              <c:numCache>
                <c:formatCode>General</c:formatCode>
                <c:ptCount val="51"/>
                <c:pt idx="0">
                  <c:v>927</c:v>
                </c:pt>
                <c:pt idx="1">
                  <c:v>943</c:v>
                </c:pt>
                <c:pt idx="2">
                  <c:v>1007</c:v>
                </c:pt>
                <c:pt idx="3">
                  <c:v>1112</c:v>
                </c:pt>
                <c:pt idx="4">
                  <c:v>1223</c:v>
                </c:pt>
                <c:pt idx="5">
                  <c:v>1157</c:v>
                </c:pt>
                <c:pt idx="6">
                  <c:v>1029</c:v>
                </c:pt>
                <c:pt idx="7">
                  <c:v>905</c:v>
                </c:pt>
                <c:pt idx="8">
                  <c:v>847</c:v>
                </c:pt>
                <c:pt idx="9">
                  <c:v>732</c:v>
                </c:pt>
                <c:pt idx="10">
                  <c:v>646</c:v>
                </c:pt>
                <c:pt idx="11">
                  <c:v>583</c:v>
                </c:pt>
                <c:pt idx="12">
                  <c:v>514</c:v>
                </c:pt>
                <c:pt idx="13">
                  <c:v>490</c:v>
                </c:pt>
                <c:pt idx="14">
                  <c:v>460</c:v>
                </c:pt>
                <c:pt idx="15">
                  <c:v>444</c:v>
                </c:pt>
                <c:pt idx="16">
                  <c:v>429</c:v>
                </c:pt>
                <c:pt idx="17">
                  <c:v>416</c:v>
                </c:pt>
                <c:pt idx="18">
                  <c:v>402</c:v>
                </c:pt>
                <c:pt idx="19">
                  <c:v>389</c:v>
                </c:pt>
                <c:pt idx="20">
                  <c:v>376</c:v>
                </c:pt>
                <c:pt idx="21">
                  <c:v>226</c:v>
                </c:pt>
                <c:pt idx="22">
                  <c:v>208</c:v>
                </c:pt>
                <c:pt idx="23">
                  <c:v>190</c:v>
                </c:pt>
                <c:pt idx="24">
                  <c:v>172</c:v>
                </c:pt>
                <c:pt idx="25">
                  <c:v>153</c:v>
                </c:pt>
                <c:pt idx="26">
                  <c:v>140</c:v>
                </c:pt>
                <c:pt idx="27">
                  <c:v>132</c:v>
                </c:pt>
                <c:pt idx="28">
                  <c:v>126</c:v>
                </c:pt>
                <c:pt idx="29">
                  <c:v>122</c:v>
                </c:pt>
                <c:pt idx="30">
                  <c:v>118</c:v>
                </c:pt>
                <c:pt idx="31">
                  <c:v>116</c:v>
                </c:pt>
                <c:pt idx="32">
                  <c:v>114</c:v>
                </c:pt>
                <c:pt idx="33">
                  <c:v>112</c:v>
                </c:pt>
                <c:pt idx="34">
                  <c:v>110</c:v>
                </c:pt>
                <c:pt idx="35">
                  <c:v>109</c:v>
                </c:pt>
                <c:pt idx="36">
                  <c:v>108</c:v>
                </c:pt>
                <c:pt idx="37">
                  <c:v>107</c:v>
                </c:pt>
                <c:pt idx="38">
                  <c:v>106</c:v>
                </c:pt>
                <c:pt idx="39">
                  <c:v>105</c:v>
                </c:pt>
                <c:pt idx="40">
                  <c:v>105</c:v>
                </c:pt>
                <c:pt idx="41">
                  <c:v>104</c:v>
                </c:pt>
                <c:pt idx="42">
                  <c:v>103</c:v>
                </c:pt>
                <c:pt idx="43">
                  <c:v>103</c:v>
                </c:pt>
                <c:pt idx="44">
                  <c:v>102</c:v>
                </c:pt>
                <c:pt idx="45">
                  <c:v>102</c:v>
                </c:pt>
                <c:pt idx="46">
                  <c:v>102</c:v>
                </c:pt>
                <c:pt idx="47">
                  <c:v>101</c:v>
                </c:pt>
                <c:pt idx="48">
                  <c:v>101</c:v>
                </c:pt>
                <c:pt idx="49">
                  <c:v>101</c:v>
                </c:pt>
                <c:pt idx="50">
                  <c:v>100</c:v>
                </c:pt>
              </c:numCache>
            </c:numRef>
          </c:val>
        </c:ser>
        <c:ser>
          <c:idx val="3"/>
          <c:order val="3"/>
          <c:tx>
            <c:strRef>
              <c:f>graf_B2000!$S$2</c:f>
              <c:strCache>
                <c:ptCount val="1"/>
                <c:pt idx="0">
                  <c:v>Secondary Vegetation CO2 Absorption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numRef>
              <c:f>graf_B2000!$O$3:$O$53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graf_B2000!$S$3:$S$53</c:f>
              <c:numCache>
                <c:formatCode>General</c:formatCode>
                <c:ptCount val="51"/>
                <c:pt idx="0">
                  <c:v>-130</c:v>
                </c:pt>
                <c:pt idx="1">
                  <c:v>-134</c:v>
                </c:pt>
                <c:pt idx="2">
                  <c:v>-138</c:v>
                </c:pt>
                <c:pt idx="3">
                  <c:v>-142</c:v>
                </c:pt>
                <c:pt idx="4">
                  <c:v>-146</c:v>
                </c:pt>
                <c:pt idx="5">
                  <c:v>-151</c:v>
                </c:pt>
                <c:pt idx="6">
                  <c:v>-158</c:v>
                </c:pt>
                <c:pt idx="7">
                  <c:v>-166</c:v>
                </c:pt>
                <c:pt idx="8">
                  <c:v>-170</c:v>
                </c:pt>
                <c:pt idx="9">
                  <c:v>-173</c:v>
                </c:pt>
                <c:pt idx="10">
                  <c:v>-175</c:v>
                </c:pt>
                <c:pt idx="11">
                  <c:v>-177</c:v>
                </c:pt>
                <c:pt idx="12">
                  <c:v>-178</c:v>
                </c:pt>
                <c:pt idx="13">
                  <c:v>-179</c:v>
                </c:pt>
                <c:pt idx="14">
                  <c:v>-180</c:v>
                </c:pt>
                <c:pt idx="15">
                  <c:v>-181</c:v>
                </c:pt>
                <c:pt idx="16">
                  <c:v>-183</c:v>
                </c:pt>
                <c:pt idx="17">
                  <c:v>-184</c:v>
                </c:pt>
                <c:pt idx="18">
                  <c:v>-185</c:v>
                </c:pt>
                <c:pt idx="19">
                  <c:v>-186</c:v>
                </c:pt>
                <c:pt idx="20">
                  <c:v>-187</c:v>
                </c:pt>
                <c:pt idx="21">
                  <c:v>-188</c:v>
                </c:pt>
                <c:pt idx="22">
                  <c:v>-204</c:v>
                </c:pt>
                <c:pt idx="23">
                  <c:v>-220</c:v>
                </c:pt>
                <c:pt idx="24">
                  <c:v>-235</c:v>
                </c:pt>
                <c:pt idx="25">
                  <c:v>-236</c:v>
                </c:pt>
                <c:pt idx="26">
                  <c:v>-237</c:v>
                </c:pt>
                <c:pt idx="27">
                  <c:v>-238</c:v>
                </c:pt>
                <c:pt idx="28">
                  <c:v>-238</c:v>
                </c:pt>
                <c:pt idx="29">
                  <c:v>-239</c:v>
                </c:pt>
                <c:pt idx="30">
                  <c:v>-239</c:v>
                </c:pt>
                <c:pt idx="31">
                  <c:v>-240</c:v>
                </c:pt>
                <c:pt idx="32">
                  <c:v>-241</c:v>
                </c:pt>
                <c:pt idx="33">
                  <c:v>-241</c:v>
                </c:pt>
                <c:pt idx="34">
                  <c:v>-242</c:v>
                </c:pt>
                <c:pt idx="35">
                  <c:v>-242</c:v>
                </c:pt>
                <c:pt idx="36">
                  <c:v>-243</c:v>
                </c:pt>
                <c:pt idx="37">
                  <c:v>-244</c:v>
                </c:pt>
                <c:pt idx="38">
                  <c:v>-244</c:v>
                </c:pt>
                <c:pt idx="39">
                  <c:v>-245</c:v>
                </c:pt>
                <c:pt idx="40">
                  <c:v>-245</c:v>
                </c:pt>
                <c:pt idx="41">
                  <c:v>-246</c:v>
                </c:pt>
                <c:pt idx="42">
                  <c:v>-247</c:v>
                </c:pt>
                <c:pt idx="43">
                  <c:v>-247</c:v>
                </c:pt>
                <c:pt idx="44">
                  <c:v>-248</c:v>
                </c:pt>
                <c:pt idx="45">
                  <c:v>-248</c:v>
                </c:pt>
                <c:pt idx="46">
                  <c:v>-249</c:v>
                </c:pt>
                <c:pt idx="47">
                  <c:v>-250</c:v>
                </c:pt>
                <c:pt idx="48">
                  <c:v>-250</c:v>
                </c:pt>
                <c:pt idx="49">
                  <c:v>-251</c:v>
                </c:pt>
                <c:pt idx="50">
                  <c:v>-251</c:v>
                </c:pt>
              </c:numCache>
            </c:numRef>
          </c:val>
        </c:ser>
        <c:ser>
          <c:idx val="4"/>
          <c:order val="4"/>
          <c:tx>
            <c:strRef>
              <c:f>graf_B2000!$T$2</c:f>
              <c:strCache>
                <c:ptCount val="1"/>
                <c:pt idx="0">
                  <c:v>Net Balance CO2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numRef>
              <c:f>graf_B2000!$O$3:$O$53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graf_B2000!$T$3:$T$53</c:f>
              <c:numCache>
                <c:formatCode>General</c:formatCode>
                <c:ptCount val="51"/>
                <c:pt idx="0">
                  <c:v>798</c:v>
                </c:pt>
                <c:pt idx="1">
                  <c:v>809</c:v>
                </c:pt>
                <c:pt idx="2">
                  <c:v>869</c:v>
                </c:pt>
                <c:pt idx="3">
                  <c:v>971</c:v>
                </c:pt>
                <c:pt idx="4">
                  <c:v>1077</c:v>
                </c:pt>
                <c:pt idx="5">
                  <c:v>1007</c:v>
                </c:pt>
                <c:pt idx="6">
                  <c:v>872</c:v>
                </c:pt>
                <c:pt idx="7">
                  <c:v>740</c:v>
                </c:pt>
                <c:pt idx="8">
                  <c:v>678</c:v>
                </c:pt>
                <c:pt idx="9">
                  <c:v>559</c:v>
                </c:pt>
                <c:pt idx="10">
                  <c:v>471</c:v>
                </c:pt>
                <c:pt idx="11">
                  <c:v>407</c:v>
                </c:pt>
                <c:pt idx="12">
                  <c:v>338</c:v>
                </c:pt>
                <c:pt idx="13">
                  <c:v>312</c:v>
                </c:pt>
                <c:pt idx="14">
                  <c:v>281</c:v>
                </c:pt>
                <c:pt idx="15">
                  <c:v>264</c:v>
                </c:pt>
                <c:pt idx="16">
                  <c:v>248</c:v>
                </c:pt>
                <c:pt idx="17">
                  <c:v>233</c:v>
                </c:pt>
                <c:pt idx="18">
                  <c:v>218</c:v>
                </c:pt>
                <c:pt idx="19">
                  <c:v>203</c:v>
                </c:pt>
                <c:pt idx="20">
                  <c:v>190</c:v>
                </c:pt>
                <c:pt idx="21">
                  <c:v>38</c:v>
                </c:pt>
                <c:pt idx="22">
                  <c:v>5</c:v>
                </c:pt>
                <c:pt idx="23">
                  <c:v>-29</c:v>
                </c:pt>
                <c:pt idx="24">
                  <c:v>-63</c:v>
                </c:pt>
                <c:pt idx="25">
                  <c:v>-82</c:v>
                </c:pt>
                <c:pt idx="26">
                  <c:v>-96</c:v>
                </c:pt>
                <c:pt idx="27">
                  <c:v>-105</c:v>
                </c:pt>
                <c:pt idx="28">
                  <c:v>-112</c:v>
                </c:pt>
                <c:pt idx="29">
                  <c:v>-117</c:v>
                </c:pt>
                <c:pt idx="30">
                  <c:v>-121</c:v>
                </c:pt>
                <c:pt idx="31">
                  <c:v>-124</c:v>
                </c:pt>
                <c:pt idx="32">
                  <c:v>-127</c:v>
                </c:pt>
                <c:pt idx="33">
                  <c:v>-129</c:v>
                </c:pt>
                <c:pt idx="34">
                  <c:v>-131</c:v>
                </c:pt>
                <c:pt idx="35">
                  <c:v>-133</c:v>
                </c:pt>
                <c:pt idx="36">
                  <c:v>-135</c:v>
                </c:pt>
                <c:pt idx="37">
                  <c:v>-136</c:v>
                </c:pt>
                <c:pt idx="38">
                  <c:v>-138</c:v>
                </c:pt>
                <c:pt idx="39">
                  <c:v>-139</c:v>
                </c:pt>
                <c:pt idx="40">
                  <c:v>-140</c:v>
                </c:pt>
                <c:pt idx="41">
                  <c:v>-142</c:v>
                </c:pt>
                <c:pt idx="42">
                  <c:v>-143</c:v>
                </c:pt>
                <c:pt idx="43">
                  <c:v>-144</c:v>
                </c:pt>
                <c:pt idx="44">
                  <c:v>-145</c:v>
                </c:pt>
                <c:pt idx="45">
                  <c:v>-146</c:v>
                </c:pt>
                <c:pt idx="46">
                  <c:v>-147</c:v>
                </c:pt>
                <c:pt idx="47">
                  <c:v>-148</c:v>
                </c:pt>
                <c:pt idx="48">
                  <c:v>-149</c:v>
                </c:pt>
                <c:pt idx="49">
                  <c:v>-150</c:v>
                </c:pt>
                <c:pt idx="50">
                  <c:v>-150</c:v>
                </c:pt>
              </c:numCache>
            </c:numRef>
          </c:val>
        </c:ser>
        <c:marker val="1"/>
        <c:axId val="51745536"/>
        <c:axId val="51747072"/>
      </c:lineChart>
      <c:catAx>
        <c:axId val="51745536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lang="pt-BR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51747072"/>
        <c:crosses val="autoZero"/>
        <c:auto val="1"/>
        <c:lblAlgn val="ctr"/>
        <c:lblOffset val="100"/>
        <c:tickLblSkip val="5"/>
      </c:catAx>
      <c:valAx>
        <c:axId val="51747072"/>
        <c:scaling>
          <c:orientation val="minMax"/>
        </c:scaling>
        <c:axPos val="l"/>
        <c:majorGridlines>
          <c:spPr>
            <a:ln>
              <a:noFill/>
            </a:ln>
          </c:spPr>
        </c:majorGridlines>
        <c:numFmt formatCode="General" sourceLinked="1"/>
        <c:tickLblPos val="nextTo"/>
        <c:txPr>
          <a:bodyPr/>
          <a:lstStyle/>
          <a:p>
            <a:pPr>
              <a:defRPr lang="pt-BR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51745536"/>
        <c:crosses val="autoZero"/>
        <c:crossBetween val="between"/>
        <c:majorUnit val="300"/>
      </c:valAx>
    </c:plotArea>
    <c:plotVisOnly val="1"/>
    <c:dispBlanksAs val="gap"/>
  </c:chart>
  <c:printSettings>
    <c:headerFooter/>
    <c:pageMargins b="0.78740157499999996" l="0.511811024" r="0.511811024" t="0.78740157499999996" header="0.31496062000000064" footer="0.31496062000000064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lang="pt-BR" sz="14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pt-BR" sz="1400">
                <a:latin typeface="Times New Roman" panose="02020603050405020304" pitchFamily="18" charset="0"/>
                <a:cs typeface="Times New Roman" panose="02020603050405020304" pitchFamily="18" charset="0"/>
              </a:rPr>
              <a:t>Scenario B3000 (MtonCO</a:t>
            </a:r>
            <a:r>
              <a:rPr lang="pt-BR" sz="1400" baseline="-25000">
                <a:latin typeface="Times New Roman" panose="02020603050405020304" pitchFamily="18" charset="0"/>
                <a:cs typeface="Times New Roman" panose="02020603050405020304" pitchFamily="18" charset="0"/>
              </a:rPr>
              <a:t>2</a:t>
            </a:r>
            <a:r>
              <a:rPr lang="pt-BR" sz="1400">
                <a:latin typeface="Times New Roman" panose="02020603050405020304" pitchFamily="18" charset="0"/>
                <a:cs typeface="Times New Roman" panose="02020603050405020304" pitchFamily="18" charset="0"/>
              </a:rPr>
              <a:t>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graf_B3000!$C$2</c:f>
              <c:strCache>
                <c:ptCount val="1"/>
                <c:pt idx="0">
                  <c:v>Vegetation Removal CO2 emission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Ref>
              <c:f>graf_B3000!$A$3:$A$53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graf_B3000!$C$3:$C$53</c:f>
              <c:numCache>
                <c:formatCode>General</c:formatCode>
                <c:ptCount val="51"/>
                <c:pt idx="0">
                  <c:v>927</c:v>
                </c:pt>
                <c:pt idx="1">
                  <c:v>943</c:v>
                </c:pt>
                <c:pt idx="2">
                  <c:v>1007</c:v>
                </c:pt>
                <c:pt idx="3">
                  <c:v>1112</c:v>
                </c:pt>
                <c:pt idx="4">
                  <c:v>1223</c:v>
                </c:pt>
                <c:pt idx="5">
                  <c:v>1157</c:v>
                </c:pt>
                <c:pt idx="6">
                  <c:v>1029</c:v>
                </c:pt>
                <c:pt idx="7">
                  <c:v>905</c:v>
                </c:pt>
                <c:pt idx="8">
                  <c:v>847</c:v>
                </c:pt>
                <c:pt idx="9">
                  <c:v>732</c:v>
                </c:pt>
                <c:pt idx="10">
                  <c:v>646</c:v>
                </c:pt>
                <c:pt idx="11">
                  <c:v>583</c:v>
                </c:pt>
                <c:pt idx="12">
                  <c:v>514</c:v>
                </c:pt>
                <c:pt idx="13">
                  <c:v>490</c:v>
                </c:pt>
                <c:pt idx="14">
                  <c:v>460</c:v>
                </c:pt>
                <c:pt idx="15">
                  <c:v>444</c:v>
                </c:pt>
                <c:pt idx="16">
                  <c:v>429</c:v>
                </c:pt>
                <c:pt idx="17">
                  <c:v>416</c:v>
                </c:pt>
                <c:pt idx="18">
                  <c:v>402</c:v>
                </c:pt>
                <c:pt idx="19">
                  <c:v>389</c:v>
                </c:pt>
                <c:pt idx="20">
                  <c:v>376</c:v>
                </c:pt>
                <c:pt idx="21">
                  <c:v>229</c:v>
                </c:pt>
                <c:pt idx="22">
                  <c:v>217</c:v>
                </c:pt>
                <c:pt idx="23">
                  <c:v>206</c:v>
                </c:pt>
                <c:pt idx="24">
                  <c:v>195</c:v>
                </c:pt>
                <c:pt idx="25">
                  <c:v>185</c:v>
                </c:pt>
                <c:pt idx="26">
                  <c:v>177</c:v>
                </c:pt>
                <c:pt idx="27">
                  <c:v>172</c:v>
                </c:pt>
                <c:pt idx="28">
                  <c:v>168</c:v>
                </c:pt>
                <c:pt idx="29">
                  <c:v>165</c:v>
                </c:pt>
                <c:pt idx="30">
                  <c:v>163</c:v>
                </c:pt>
                <c:pt idx="31">
                  <c:v>161</c:v>
                </c:pt>
                <c:pt idx="32">
                  <c:v>160</c:v>
                </c:pt>
                <c:pt idx="33">
                  <c:v>158</c:v>
                </c:pt>
                <c:pt idx="34">
                  <c:v>157</c:v>
                </c:pt>
                <c:pt idx="35">
                  <c:v>156</c:v>
                </c:pt>
                <c:pt idx="36">
                  <c:v>155</c:v>
                </c:pt>
                <c:pt idx="37">
                  <c:v>154</c:v>
                </c:pt>
                <c:pt idx="38">
                  <c:v>154</c:v>
                </c:pt>
                <c:pt idx="39">
                  <c:v>153</c:v>
                </c:pt>
                <c:pt idx="40">
                  <c:v>153</c:v>
                </c:pt>
                <c:pt idx="41">
                  <c:v>152</c:v>
                </c:pt>
                <c:pt idx="42">
                  <c:v>152</c:v>
                </c:pt>
                <c:pt idx="43">
                  <c:v>151</c:v>
                </c:pt>
                <c:pt idx="44">
                  <c:v>151</c:v>
                </c:pt>
                <c:pt idx="45">
                  <c:v>150</c:v>
                </c:pt>
                <c:pt idx="46">
                  <c:v>150</c:v>
                </c:pt>
                <c:pt idx="47">
                  <c:v>150</c:v>
                </c:pt>
                <c:pt idx="48">
                  <c:v>150</c:v>
                </c:pt>
                <c:pt idx="49">
                  <c:v>149</c:v>
                </c:pt>
                <c:pt idx="50">
                  <c:v>149</c:v>
                </c:pt>
              </c:numCache>
            </c:numRef>
          </c:val>
        </c:ser>
        <c:ser>
          <c:idx val="1"/>
          <c:order val="1"/>
          <c:tx>
            <c:strRef>
              <c:f>graf_B3000!$D$2</c:f>
              <c:strCache>
                <c:ptCount val="1"/>
                <c:pt idx="0">
                  <c:v>Secondary Vegetation CO2 Absorption</c:v>
                </c:pt>
              </c:strCache>
            </c:strRef>
          </c:tx>
          <c:spPr>
            <a:ln>
              <a:solidFill>
                <a:srgbClr val="00B050"/>
              </a:solidFill>
              <a:prstDash val="dash"/>
            </a:ln>
          </c:spPr>
          <c:marker>
            <c:symbol val="none"/>
          </c:marker>
          <c:cat>
            <c:numRef>
              <c:f>graf_B3000!$A$3:$A$53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graf_B3000!$D$3:$D$53</c:f>
              <c:numCache>
                <c:formatCode>General</c:formatCode>
                <c:ptCount val="51"/>
                <c:pt idx="0">
                  <c:v>-130</c:v>
                </c:pt>
                <c:pt idx="1">
                  <c:v>-134</c:v>
                </c:pt>
                <c:pt idx="2">
                  <c:v>-138</c:v>
                </c:pt>
                <c:pt idx="3">
                  <c:v>-142</c:v>
                </c:pt>
                <c:pt idx="4">
                  <c:v>-146</c:v>
                </c:pt>
                <c:pt idx="5">
                  <c:v>-151</c:v>
                </c:pt>
                <c:pt idx="6">
                  <c:v>-158</c:v>
                </c:pt>
                <c:pt idx="7">
                  <c:v>-166</c:v>
                </c:pt>
                <c:pt idx="8">
                  <c:v>-170</c:v>
                </c:pt>
                <c:pt idx="9">
                  <c:v>-173</c:v>
                </c:pt>
                <c:pt idx="10">
                  <c:v>-175</c:v>
                </c:pt>
                <c:pt idx="11">
                  <c:v>-177</c:v>
                </c:pt>
                <c:pt idx="12">
                  <c:v>-178</c:v>
                </c:pt>
                <c:pt idx="13">
                  <c:v>-179</c:v>
                </c:pt>
                <c:pt idx="14">
                  <c:v>-180</c:v>
                </c:pt>
                <c:pt idx="15">
                  <c:v>-181</c:v>
                </c:pt>
                <c:pt idx="16">
                  <c:v>-183</c:v>
                </c:pt>
                <c:pt idx="17">
                  <c:v>-184</c:v>
                </c:pt>
                <c:pt idx="18">
                  <c:v>-185</c:v>
                </c:pt>
                <c:pt idx="19">
                  <c:v>-186</c:v>
                </c:pt>
                <c:pt idx="20">
                  <c:v>-187</c:v>
                </c:pt>
                <c:pt idx="21">
                  <c:v>-188</c:v>
                </c:pt>
                <c:pt idx="22">
                  <c:v>-204</c:v>
                </c:pt>
                <c:pt idx="23">
                  <c:v>-220</c:v>
                </c:pt>
                <c:pt idx="24">
                  <c:v>-235</c:v>
                </c:pt>
                <c:pt idx="25">
                  <c:v>-236</c:v>
                </c:pt>
                <c:pt idx="26">
                  <c:v>-237</c:v>
                </c:pt>
                <c:pt idx="27">
                  <c:v>-238</c:v>
                </c:pt>
                <c:pt idx="28">
                  <c:v>-239</c:v>
                </c:pt>
                <c:pt idx="29">
                  <c:v>-240</c:v>
                </c:pt>
                <c:pt idx="30">
                  <c:v>-241</c:v>
                </c:pt>
                <c:pt idx="31">
                  <c:v>-242</c:v>
                </c:pt>
                <c:pt idx="32">
                  <c:v>-243</c:v>
                </c:pt>
                <c:pt idx="33">
                  <c:v>-244</c:v>
                </c:pt>
                <c:pt idx="34">
                  <c:v>-245</c:v>
                </c:pt>
                <c:pt idx="35">
                  <c:v>-245</c:v>
                </c:pt>
                <c:pt idx="36">
                  <c:v>-246</c:v>
                </c:pt>
                <c:pt idx="37">
                  <c:v>-247</c:v>
                </c:pt>
                <c:pt idx="38">
                  <c:v>-248</c:v>
                </c:pt>
                <c:pt idx="39">
                  <c:v>-249</c:v>
                </c:pt>
                <c:pt idx="40">
                  <c:v>-250</c:v>
                </c:pt>
                <c:pt idx="41">
                  <c:v>-251</c:v>
                </c:pt>
                <c:pt idx="42">
                  <c:v>-252</c:v>
                </c:pt>
                <c:pt idx="43">
                  <c:v>-253</c:v>
                </c:pt>
                <c:pt idx="44">
                  <c:v>-253</c:v>
                </c:pt>
                <c:pt idx="45">
                  <c:v>-254</c:v>
                </c:pt>
                <c:pt idx="46">
                  <c:v>-255</c:v>
                </c:pt>
                <c:pt idx="47">
                  <c:v>-256</c:v>
                </c:pt>
                <c:pt idx="48">
                  <c:v>-257</c:v>
                </c:pt>
                <c:pt idx="49">
                  <c:v>-258</c:v>
                </c:pt>
                <c:pt idx="50">
                  <c:v>-259</c:v>
                </c:pt>
              </c:numCache>
            </c:numRef>
          </c:val>
        </c:ser>
        <c:ser>
          <c:idx val="2"/>
          <c:order val="2"/>
          <c:tx>
            <c:strRef>
              <c:f>graf_B3000!$E$2</c:f>
              <c:strCache>
                <c:ptCount val="1"/>
                <c:pt idx="0">
                  <c:v>Net Balance CO2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numRef>
              <c:f>graf_B3000!$A$3:$A$53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graf_B3000!$E$3:$E$53</c:f>
              <c:numCache>
                <c:formatCode>General</c:formatCode>
                <c:ptCount val="51"/>
                <c:pt idx="0">
                  <c:v>798</c:v>
                </c:pt>
                <c:pt idx="1">
                  <c:v>809</c:v>
                </c:pt>
                <c:pt idx="2">
                  <c:v>869</c:v>
                </c:pt>
                <c:pt idx="3">
                  <c:v>971</c:v>
                </c:pt>
                <c:pt idx="4">
                  <c:v>1077</c:v>
                </c:pt>
                <c:pt idx="5">
                  <c:v>1007</c:v>
                </c:pt>
                <c:pt idx="6">
                  <c:v>872</c:v>
                </c:pt>
                <c:pt idx="7">
                  <c:v>740</c:v>
                </c:pt>
                <c:pt idx="8">
                  <c:v>678</c:v>
                </c:pt>
                <c:pt idx="9">
                  <c:v>559</c:v>
                </c:pt>
                <c:pt idx="10">
                  <c:v>471</c:v>
                </c:pt>
                <c:pt idx="11">
                  <c:v>407</c:v>
                </c:pt>
                <c:pt idx="12">
                  <c:v>338</c:v>
                </c:pt>
                <c:pt idx="13">
                  <c:v>312</c:v>
                </c:pt>
                <c:pt idx="14">
                  <c:v>281</c:v>
                </c:pt>
                <c:pt idx="15">
                  <c:v>264</c:v>
                </c:pt>
                <c:pt idx="16">
                  <c:v>248</c:v>
                </c:pt>
                <c:pt idx="17">
                  <c:v>233</c:v>
                </c:pt>
                <c:pt idx="18">
                  <c:v>218</c:v>
                </c:pt>
                <c:pt idx="19">
                  <c:v>203</c:v>
                </c:pt>
                <c:pt idx="20">
                  <c:v>190</c:v>
                </c:pt>
                <c:pt idx="21">
                  <c:v>41</c:v>
                </c:pt>
                <c:pt idx="22">
                  <c:v>14</c:v>
                </c:pt>
                <c:pt idx="23">
                  <c:v>-13</c:v>
                </c:pt>
                <c:pt idx="24">
                  <c:v>-40</c:v>
                </c:pt>
                <c:pt idx="25">
                  <c:v>-51</c:v>
                </c:pt>
                <c:pt idx="26">
                  <c:v>-60</c:v>
                </c:pt>
                <c:pt idx="27">
                  <c:v>-66</c:v>
                </c:pt>
                <c:pt idx="28">
                  <c:v>-70</c:v>
                </c:pt>
                <c:pt idx="29">
                  <c:v>-74</c:v>
                </c:pt>
                <c:pt idx="30">
                  <c:v>-77</c:v>
                </c:pt>
                <c:pt idx="31">
                  <c:v>-80</c:v>
                </c:pt>
                <c:pt idx="32">
                  <c:v>-83</c:v>
                </c:pt>
                <c:pt idx="33">
                  <c:v>-85</c:v>
                </c:pt>
                <c:pt idx="34">
                  <c:v>-87</c:v>
                </c:pt>
                <c:pt idx="35">
                  <c:v>-89</c:v>
                </c:pt>
                <c:pt idx="36">
                  <c:v>-91</c:v>
                </c:pt>
                <c:pt idx="37">
                  <c:v>-92</c:v>
                </c:pt>
                <c:pt idx="38">
                  <c:v>-94</c:v>
                </c:pt>
                <c:pt idx="39">
                  <c:v>-95</c:v>
                </c:pt>
                <c:pt idx="40">
                  <c:v>-97</c:v>
                </c:pt>
                <c:pt idx="41">
                  <c:v>-98</c:v>
                </c:pt>
                <c:pt idx="42">
                  <c:v>-100</c:v>
                </c:pt>
                <c:pt idx="43">
                  <c:v>-101</c:v>
                </c:pt>
                <c:pt idx="44">
                  <c:v>-102</c:v>
                </c:pt>
                <c:pt idx="45">
                  <c:v>-103</c:v>
                </c:pt>
                <c:pt idx="46">
                  <c:v>-105</c:v>
                </c:pt>
                <c:pt idx="47">
                  <c:v>-106</c:v>
                </c:pt>
                <c:pt idx="48">
                  <c:v>-107</c:v>
                </c:pt>
                <c:pt idx="49">
                  <c:v>-108</c:v>
                </c:pt>
                <c:pt idx="50">
                  <c:v>-109</c:v>
                </c:pt>
              </c:numCache>
            </c:numRef>
          </c:val>
        </c:ser>
        <c:marker val="1"/>
        <c:axId val="51858816"/>
        <c:axId val="51901568"/>
      </c:lineChart>
      <c:catAx>
        <c:axId val="51858816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lang="pt-BR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51901568"/>
        <c:crosses val="autoZero"/>
        <c:auto val="1"/>
        <c:lblAlgn val="ctr"/>
        <c:lblOffset val="100"/>
        <c:tickLblSkip val="5"/>
      </c:catAx>
      <c:valAx>
        <c:axId val="51901568"/>
        <c:scaling>
          <c:orientation val="minMax"/>
        </c:scaling>
        <c:axPos val="l"/>
        <c:majorGridlines>
          <c:spPr>
            <a:ln>
              <a:noFill/>
            </a:ln>
          </c:spPr>
        </c:majorGridlines>
        <c:numFmt formatCode="General" sourceLinked="1"/>
        <c:tickLblPos val="nextTo"/>
        <c:txPr>
          <a:bodyPr/>
          <a:lstStyle/>
          <a:p>
            <a:pPr>
              <a:defRPr lang="pt-BR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51858816"/>
        <c:crosses val="autoZero"/>
        <c:crossBetween val="between"/>
        <c:majorUnit val="300"/>
      </c:valAx>
    </c:plotArea>
    <c:plotVisOnly val="1"/>
    <c:dispBlanksAs val="gap"/>
  </c:chart>
  <c:printSettings>
    <c:headerFooter/>
    <c:pageMargins b="0.78740157499999996" l="0.511811024" r="0.511811024" t="0.78740157499999996" header="0.31496062000000064" footer="0.31496062000000064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lang="pt-BR" sz="14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pt-BR" sz="1400">
                <a:latin typeface="Times New Roman" panose="02020603050405020304" pitchFamily="18" charset="0"/>
                <a:cs typeface="Times New Roman" panose="02020603050405020304" pitchFamily="18" charset="0"/>
              </a:rPr>
              <a:t>Scenario B3000(MtonCO</a:t>
            </a:r>
            <a:r>
              <a:rPr lang="pt-BR" sz="1400" baseline="-25000">
                <a:latin typeface="Times New Roman" panose="02020603050405020304" pitchFamily="18" charset="0"/>
                <a:cs typeface="Times New Roman" panose="02020603050405020304" pitchFamily="18" charset="0"/>
              </a:rPr>
              <a:t>2</a:t>
            </a:r>
            <a:r>
              <a:rPr lang="pt-BR" sz="1400">
                <a:latin typeface="Times New Roman" panose="02020603050405020304" pitchFamily="18" charset="0"/>
                <a:cs typeface="Times New Roman" panose="02020603050405020304" pitchFamily="18" charset="0"/>
              </a:rPr>
              <a:t>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graf_B3000!$P$2</c:f>
              <c:strCache>
                <c:ptCount val="1"/>
                <c:pt idx="0">
                  <c:v>Primary Forest CO2 Removal Emission 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Ref>
              <c:f>graf_B3000!$O$3:$O$53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graf_B3000!$P$3:$P$53</c:f>
              <c:numCache>
                <c:formatCode>General</c:formatCode>
                <c:ptCount val="51"/>
                <c:pt idx="0">
                  <c:v>856</c:v>
                </c:pt>
                <c:pt idx="1">
                  <c:v>867</c:v>
                </c:pt>
                <c:pt idx="2">
                  <c:v>929</c:v>
                </c:pt>
                <c:pt idx="3">
                  <c:v>1032</c:v>
                </c:pt>
                <c:pt idx="4">
                  <c:v>1139</c:v>
                </c:pt>
                <c:pt idx="5">
                  <c:v>1070</c:v>
                </c:pt>
                <c:pt idx="6">
                  <c:v>938</c:v>
                </c:pt>
                <c:pt idx="7">
                  <c:v>811</c:v>
                </c:pt>
                <c:pt idx="8">
                  <c:v>749</c:v>
                </c:pt>
                <c:pt idx="9">
                  <c:v>629</c:v>
                </c:pt>
                <c:pt idx="10">
                  <c:v>537</c:v>
                </c:pt>
                <c:pt idx="11">
                  <c:v>470</c:v>
                </c:pt>
                <c:pt idx="12">
                  <c:v>398</c:v>
                </c:pt>
                <c:pt idx="13">
                  <c:v>371</c:v>
                </c:pt>
                <c:pt idx="14">
                  <c:v>338</c:v>
                </c:pt>
                <c:pt idx="15">
                  <c:v>320</c:v>
                </c:pt>
                <c:pt idx="16">
                  <c:v>303</c:v>
                </c:pt>
                <c:pt idx="17">
                  <c:v>287</c:v>
                </c:pt>
                <c:pt idx="18">
                  <c:v>271</c:v>
                </c:pt>
                <c:pt idx="19">
                  <c:v>256</c:v>
                </c:pt>
                <c:pt idx="20">
                  <c:v>242</c:v>
                </c:pt>
                <c:pt idx="21">
                  <c:v>229</c:v>
                </c:pt>
                <c:pt idx="22">
                  <c:v>217</c:v>
                </c:pt>
                <c:pt idx="23">
                  <c:v>206</c:v>
                </c:pt>
                <c:pt idx="24">
                  <c:v>195</c:v>
                </c:pt>
                <c:pt idx="25">
                  <c:v>185</c:v>
                </c:pt>
                <c:pt idx="26">
                  <c:v>177</c:v>
                </c:pt>
                <c:pt idx="27">
                  <c:v>172</c:v>
                </c:pt>
                <c:pt idx="28">
                  <c:v>168</c:v>
                </c:pt>
                <c:pt idx="29">
                  <c:v>165</c:v>
                </c:pt>
                <c:pt idx="30">
                  <c:v>163</c:v>
                </c:pt>
                <c:pt idx="31">
                  <c:v>161</c:v>
                </c:pt>
                <c:pt idx="32">
                  <c:v>160</c:v>
                </c:pt>
                <c:pt idx="33">
                  <c:v>158</c:v>
                </c:pt>
                <c:pt idx="34">
                  <c:v>157</c:v>
                </c:pt>
                <c:pt idx="35">
                  <c:v>156</c:v>
                </c:pt>
                <c:pt idx="36">
                  <c:v>155</c:v>
                </c:pt>
                <c:pt idx="37">
                  <c:v>154</c:v>
                </c:pt>
                <c:pt idx="38">
                  <c:v>154</c:v>
                </c:pt>
                <c:pt idx="39">
                  <c:v>153</c:v>
                </c:pt>
                <c:pt idx="40">
                  <c:v>153</c:v>
                </c:pt>
                <c:pt idx="41">
                  <c:v>152</c:v>
                </c:pt>
                <c:pt idx="42">
                  <c:v>152</c:v>
                </c:pt>
                <c:pt idx="43">
                  <c:v>151</c:v>
                </c:pt>
                <c:pt idx="44">
                  <c:v>151</c:v>
                </c:pt>
                <c:pt idx="45">
                  <c:v>150</c:v>
                </c:pt>
                <c:pt idx="46">
                  <c:v>150</c:v>
                </c:pt>
                <c:pt idx="47">
                  <c:v>150</c:v>
                </c:pt>
                <c:pt idx="48">
                  <c:v>150</c:v>
                </c:pt>
                <c:pt idx="49">
                  <c:v>149</c:v>
                </c:pt>
                <c:pt idx="50">
                  <c:v>149</c:v>
                </c:pt>
              </c:numCache>
            </c:numRef>
          </c:val>
        </c:ser>
        <c:ser>
          <c:idx val="1"/>
          <c:order val="1"/>
          <c:tx>
            <c:strRef>
              <c:f>graf_B3000!$Q$2</c:f>
              <c:strCache>
                <c:ptCount val="1"/>
                <c:pt idx="0">
                  <c:v>Secondary Vegetation CO2 Removal Emission</c:v>
                </c:pt>
              </c:strCache>
            </c:strRef>
          </c:tx>
          <c:spPr>
            <a:ln>
              <a:solidFill>
                <a:srgbClr val="FFC000"/>
              </a:solidFill>
              <a:prstDash val="dash"/>
            </a:ln>
          </c:spPr>
          <c:marker>
            <c:symbol val="none"/>
          </c:marker>
          <c:cat>
            <c:numRef>
              <c:f>graf_B3000!$O$3:$O$53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graf_B3000!$Q$3:$Q$53</c:f>
              <c:numCache>
                <c:formatCode>General</c:formatCode>
                <c:ptCount val="51"/>
                <c:pt idx="0">
                  <c:v>71</c:v>
                </c:pt>
                <c:pt idx="1">
                  <c:v>76</c:v>
                </c:pt>
                <c:pt idx="2">
                  <c:v>78</c:v>
                </c:pt>
                <c:pt idx="3">
                  <c:v>80</c:v>
                </c:pt>
                <c:pt idx="4">
                  <c:v>84</c:v>
                </c:pt>
                <c:pt idx="5">
                  <c:v>87</c:v>
                </c:pt>
                <c:pt idx="6">
                  <c:v>91</c:v>
                </c:pt>
                <c:pt idx="7">
                  <c:v>94</c:v>
                </c:pt>
                <c:pt idx="8">
                  <c:v>98</c:v>
                </c:pt>
                <c:pt idx="9">
                  <c:v>103</c:v>
                </c:pt>
                <c:pt idx="10">
                  <c:v>109</c:v>
                </c:pt>
                <c:pt idx="11">
                  <c:v>113</c:v>
                </c:pt>
                <c:pt idx="12">
                  <c:v>116</c:v>
                </c:pt>
                <c:pt idx="13">
                  <c:v>119</c:v>
                </c:pt>
                <c:pt idx="14">
                  <c:v>122</c:v>
                </c:pt>
                <c:pt idx="15">
                  <c:v>124</c:v>
                </c:pt>
                <c:pt idx="16">
                  <c:v>126</c:v>
                </c:pt>
                <c:pt idx="17">
                  <c:v>129</c:v>
                </c:pt>
                <c:pt idx="18">
                  <c:v>131</c:v>
                </c:pt>
                <c:pt idx="19">
                  <c:v>133</c:v>
                </c:pt>
                <c:pt idx="20">
                  <c:v>134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</c:ser>
        <c:ser>
          <c:idx val="2"/>
          <c:order val="2"/>
          <c:tx>
            <c:strRef>
              <c:f>graf_B3000!$R$2</c:f>
              <c:strCache>
                <c:ptCount val="1"/>
                <c:pt idx="0">
                  <c:v>Total Vegetation Removal CO2 emission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cat>
            <c:numRef>
              <c:f>graf_B3000!$O$3:$O$53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graf_B3000!$R$3:$R$53</c:f>
              <c:numCache>
                <c:formatCode>General</c:formatCode>
                <c:ptCount val="51"/>
                <c:pt idx="0">
                  <c:v>927</c:v>
                </c:pt>
                <c:pt idx="1">
                  <c:v>943</c:v>
                </c:pt>
                <c:pt idx="2">
                  <c:v>1007</c:v>
                </c:pt>
                <c:pt idx="3">
                  <c:v>1112</c:v>
                </c:pt>
                <c:pt idx="4">
                  <c:v>1223</c:v>
                </c:pt>
                <c:pt idx="5">
                  <c:v>1157</c:v>
                </c:pt>
                <c:pt idx="6">
                  <c:v>1029</c:v>
                </c:pt>
                <c:pt idx="7">
                  <c:v>905</c:v>
                </c:pt>
                <c:pt idx="8">
                  <c:v>847</c:v>
                </c:pt>
                <c:pt idx="9">
                  <c:v>732</c:v>
                </c:pt>
                <c:pt idx="10">
                  <c:v>646</c:v>
                </c:pt>
                <c:pt idx="11">
                  <c:v>583</c:v>
                </c:pt>
                <c:pt idx="12">
                  <c:v>514</c:v>
                </c:pt>
                <c:pt idx="13">
                  <c:v>490</c:v>
                </c:pt>
                <c:pt idx="14">
                  <c:v>460</c:v>
                </c:pt>
                <c:pt idx="15">
                  <c:v>444</c:v>
                </c:pt>
                <c:pt idx="16">
                  <c:v>429</c:v>
                </c:pt>
                <c:pt idx="17">
                  <c:v>416</c:v>
                </c:pt>
                <c:pt idx="18">
                  <c:v>402</c:v>
                </c:pt>
                <c:pt idx="19">
                  <c:v>389</c:v>
                </c:pt>
                <c:pt idx="20">
                  <c:v>376</c:v>
                </c:pt>
                <c:pt idx="21">
                  <c:v>229</c:v>
                </c:pt>
                <c:pt idx="22">
                  <c:v>217</c:v>
                </c:pt>
                <c:pt idx="23">
                  <c:v>206</c:v>
                </c:pt>
                <c:pt idx="24">
                  <c:v>195</c:v>
                </c:pt>
                <c:pt idx="25">
                  <c:v>185</c:v>
                </c:pt>
                <c:pt idx="26">
                  <c:v>177</c:v>
                </c:pt>
                <c:pt idx="27">
                  <c:v>172</c:v>
                </c:pt>
                <c:pt idx="28">
                  <c:v>168</c:v>
                </c:pt>
                <c:pt idx="29">
                  <c:v>165</c:v>
                </c:pt>
                <c:pt idx="30">
                  <c:v>163</c:v>
                </c:pt>
                <c:pt idx="31">
                  <c:v>161</c:v>
                </c:pt>
                <c:pt idx="32">
                  <c:v>160</c:v>
                </c:pt>
                <c:pt idx="33">
                  <c:v>158</c:v>
                </c:pt>
                <c:pt idx="34">
                  <c:v>157</c:v>
                </c:pt>
                <c:pt idx="35">
                  <c:v>156</c:v>
                </c:pt>
                <c:pt idx="36">
                  <c:v>155</c:v>
                </c:pt>
                <c:pt idx="37">
                  <c:v>154</c:v>
                </c:pt>
                <c:pt idx="38">
                  <c:v>154</c:v>
                </c:pt>
                <c:pt idx="39">
                  <c:v>153</c:v>
                </c:pt>
                <c:pt idx="40">
                  <c:v>153</c:v>
                </c:pt>
                <c:pt idx="41">
                  <c:v>152</c:v>
                </c:pt>
                <c:pt idx="42">
                  <c:v>152</c:v>
                </c:pt>
                <c:pt idx="43">
                  <c:v>151</c:v>
                </c:pt>
                <c:pt idx="44">
                  <c:v>151</c:v>
                </c:pt>
                <c:pt idx="45">
                  <c:v>150</c:v>
                </c:pt>
                <c:pt idx="46">
                  <c:v>150</c:v>
                </c:pt>
                <c:pt idx="47">
                  <c:v>150</c:v>
                </c:pt>
                <c:pt idx="48">
                  <c:v>150</c:v>
                </c:pt>
                <c:pt idx="49">
                  <c:v>149</c:v>
                </c:pt>
                <c:pt idx="50">
                  <c:v>149</c:v>
                </c:pt>
              </c:numCache>
            </c:numRef>
          </c:val>
        </c:ser>
        <c:ser>
          <c:idx val="3"/>
          <c:order val="3"/>
          <c:tx>
            <c:strRef>
              <c:f>graf_B3000!$S$2</c:f>
              <c:strCache>
                <c:ptCount val="1"/>
                <c:pt idx="0">
                  <c:v>Secondary Vegetation CO2 Absorption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numRef>
              <c:f>graf_B3000!$O$3:$O$53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graf_B3000!$S$3:$S$53</c:f>
              <c:numCache>
                <c:formatCode>General</c:formatCode>
                <c:ptCount val="51"/>
                <c:pt idx="0">
                  <c:v>-130</c:v>
                </c:pt>
                <c:pt idx="1">
                  <c:v>-134</c:v>
                </c:pt>
                <c:pt idx="2">
                  <c:v>-138</c:v>
                </c:pt>
                <c:pt idx="3">
                  <c:v>-142</c:v>
                </c:pt>
                <c:pt idx="4">
                  <c:v>-146</c:v>
                </c:pt>
                <c:pt idx="5">
                  <c:v>-151</c:v>
                </c:pt>
                <c:pt idx="6">
                  <c:v>-158</c:v>
                </c:pt>
                <c:pt idx="7">
                  <c:v>-166</c:v>
                </c:pt>
                <c:pt idx="8">
                  <c:v>-170</c:v>
                </c:pt>
                <c:pt idx="9">
                  <c:v>-173</c:v>
                </c:pt>
                <c:pt idx="10">
                  <c:v>-175</c:v>
                </c:pt>
                <c:pt idx="11">
                  <c:v>-177</c:v>
                </c:pt>
                <c:pt idx="12">
                  <c:v>-178</c:v>
                </c:pt>
                <c:pt idx="13">
                  <c:v>-179</c:v>
                </c:pt>
                <c:pt idx="14">
                  <c:v>-180</c:v>
                </c:pt>
                <c:pt idx="15">
                  <c:v>-181</c:v>
                </c:pt>
                <c:pt idx="16">
                  <c:v>-183</c:v>
                </c:pt>
                <c:pt idx="17">
                  <c:v>-184</c:v>
                </c:pt>
                <c:pt idx="18">
                  <c:v>-185</c:v>
                </c:pt>
                <c:pt idx="19">
                  <c:v>-186</c:v>
                </c:pt>
                <c:pt idx="20">
                  <c:v>-187</c:v>
                </c:pt>
                <c:pt idx="21">
                  <c:v>-188</c:v>
                </c:pt>
                <c:pt idx="22">
                  <c:v>-204</c:v>
                </c:pt>
                <c:pt idx="23">
                  <c:v>-220</c:v>
                </c:pt>
                <c:pt idx="24">
                  <c:v>-235</c:v>
                </c:pt>
                <c:pt idx="25">
                  <c:v>-236</c:v>
                </c:pt>
                <c:pt idx="26">
                  <c:v>-237</c:v>
                </c:pt>
                <c:pt idx="27">
                  <c:v>-238</c:v>
                </c:pt>
                <c:pt idx="28">
                  <c:v>-239</c:v>
                </c:pt>
                <c:pt idx="29">
                  <c:v>-240</c:v>
                </c:pt>
                <c:pt idx="30">
                  <c:v>-241</c:v>
                </c:pt>
                <c:pt idx="31">
                  <c:v>-242</c:v>
                </c:pt>
                <c:pt idx="32">
                  <c:v>-243</c:v>
                </c:pt>
                <c:pt idx="33">
                  <c:v>-244</c:v>
                </c:pt>
                <c:pt idx="34">
                  <c:v>-245</c:v>
                </c:pt>
                <c:pt idx="35">
                  <c:v>-245</c:v>
                </c:pt>
                <c:pt idx="36">
                  <c:v>-246</c:v>
                </c:pt>
                <c:pt idx="37">
                  <c:v>-247</c:v>
                </c:pt>
                <c:pt idx="38">
                  <c:v>-248</c:v>
                </c:pt>
                <c:pt idx="39">
                  <c:v>-249</c:v>
                </c:pt>
                <c:pt idx="40">
                  <c:v>-250</c:v>
                </c:pt>
                <c:pt idx="41">
                  <c:v>-251</c:v>
                </c:pt>
                <c:pt idx="42">
                  <c:v>-252</c:v>
                </c:pt>
                <c:pt idx="43">
                  <c:v>-253</c:v>
                </c:pt>
                <c:pt idx="44">
                  <c:v>-253</c:v>
                </c:pt>
                <c:pt idx="45">
                  <c:v>-254</c:v>
                </c:pt>
                <c:pt idx="46">
                  <c:v>-255</c:v>
                </c:pt>
                <c:pt idx="47">
                  <c:v>-256</c:v>
                </c:pt>
                <c:pt idx="48">
                  <c:v>-257</c:v>
                </c:pt>
                <c:pt idx="49">
                  <c:v>-258</c:v>
                </c:pt>
                <c:pt idx="50">
                  <c:v>-259</c:v>
                </c:pt>
              </c:numCache>
            </c:numRef>
          </c:val>
        </c:ser>
        <c:ser>
          <c:idx val="4"/>
          <c:order val="4"/>
          <c:tx>
            <c:strRef>
              <c:f>graf_B3000!$T$2</c:f>
              <c:strCache>
                <c:ptCount val="1"/>
                <c:pt idx="0">
                  <c:v>Net Balance CO2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numRef>
              <c:f>graf_B3000!$O$3:$O$53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graf_B3000!$T$3:$T$53</c:f>
              <c:numCache>
                <c:formatCode>General</c:formatCode>
                <c:ptCount val="51"/>
                <c:pt idx="0">
                  <c:v>798</c:v>
                </c:pt>
                <c:pt idx="1">
                  <c:v>809</c:v>
                </c:pt>
                <c:pt idx="2">
                  <c:v>869</c:v>
                </c:pt>
                <c:pt idx="3">
                  <c:v>971</c:v>
                </c:pt>
                <c:pt idx="4">
                  <c:v>1077</c:v>
                </c:pt>
                <c:pt idx="5">
                  <c:v>1007</c:v>
                </c:pt>
                <c:pt idx="6">
                  <c:v>872</c:v>
                </c:pt>
                <c:pt idx="7">
                  <c:v>740</c:v>
                </c:pt>
                <c:pt idx="8">
                  <c:v>678</c:v>
                </c:pt>
                <c:pt idx="9">
                  <c:v>559</c:v>
                </c:pt>
                <c:pt idx="10">
                  <c:v>471</c:v>
                </c:pt>
                <c:pt idx="11">
                  <c:v>407</c:v>
                </c:pt>
                <c:pt idx="12">
                  <c:v>338</c:v>
                </c:pt>
                <c:pt idx="13">
                  <c:v>312</c:v>
                </c:pt>
                <c:pt idx="14">
                  <c:v>281</c:v>
                </c:pt>
                <c:pt idx="15">
                  <c:v>264</c:v>
                </c:pt>
                <c:pt idx="16">
                  <c:v>248</c:v>
                </c:pt>
                <c:pt idx="17">
                  <c:v>233</c:v>
                </c:pt>
                <c:pt idx="18">
                  <c:v>218</c:v>
                </c:pt>
                <c:pt idx="19">
                  <c:v>203</c:v>
                </c:pt>
                <c:pt idx="20">
                  <c:v>190</c:v>
                </c:pt>
                <c:pt idx="21">
                  <c:v>41</c:v>
                </c:pt>
                <c:pt idx="22">
                  <c:v>14</c:v>
                </c:pt>
                <c:pt idx="23">
                  <c:v>-13</c:v>
                </c:pt>
                <c:pt idx="24">
                  <c:v>-40</c:v>
                </c:pt>
                <c:pt idx="25">
                  <c:v>-51</c:v>
                </c:pt>
                <c:pt idx="26">
                  <c:v>-60</c:v>
                </c:pt>
                <c:pt idx="27">
                  <c:v>-66</c:v>
                </c:pt>
                <c:pt idx="28">
                  <c:v>-70</c:v>
                </c:pt>
                <c:pt idx="29">
                  <c:v>-74</c:v>
                </c:pt>
                <c:pt idx="30">
                  <c:v>-77</c:v>
                </c:pt>
                <c:pt idx="31">
                  <c:v>-80</c:v>
                </c:pt>
                <c:pt idx="32">
                  <c:v>-83</c:v>
                </c:pt>
                <c:pt idx="33">
                  <c:v>-85</c:v>
                </c:pt>
                <c:pt idx="34">
                  <c:v>-87</c:v>
                </c:pt>
                <c:pt idx="35">
                  <c:v>-89</c:v>
                </c:pt>
                <c:pt idx="36">
                  <c:v>-91</c:v>
                </c:pt>
                <c:pt idx="37">
                  <c:v>-92</c:v>
                </c:pt>
                <c:pt idx="38">
                  <c:v>-94</c:v>
                </c:pt>
                <c:pt idx="39">
                  <c:v>-95</c:v>
                </c:pt>
                <c:pt idx="40">
                  <c:v>-97</c:v>
                </c:pt>
                <c:pt idx="41">
                  <c:v>-98</c:v>
                </c:pt>
                <c:pt idx="42">
                  <c:v>-100</c:v>
                </c:pt>
                <c:pt idx="43">
                  <c:v>-101</c:v>
                </c:pt>
                <c:pt idx="44">
                  <c:v>-102</c:v>
                </c:pt>
                <c:pt idx="45">
                  <c:v>-103</c:v>
                </c:pt>
                <c:pt idx="46">
                  <c:v>-105</c:v>
                </c:pt>
                <c:pt idx="47">
                  <c:v>-106</c:v>
                </c:pt>
                <c:pt idx="48">
                  <c:v>-107</c:v>
                </c:pt>
                <c:pt idx="49">
                  <c:v>-108</c:v>
                </c:pt>
                <c:pt idx="50">
                  <c:v>-109</c:v>
                </c:pt>
              </c:numCache>
            </c:numRef>
          </c:val>
        </c:ser>
        <c:marker val="1"/>
        <c:axId val="52440448"/>
        <c:axId val="52462720"/>
      </c:lineChart>
      <c:catAx>
        <c:axId val="52440448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lang="pt-BR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52462720"/>
        <c:crosses val="autoZero"/>
        <c:auto val="1"/>
        <c:lblAlgn val="ctr"/>
        <c:lblOffset val="100"/>
        <c:tickLblSkip val="5"/>
      </c:catAx>
      <c:valAx>
        <c:axId val="52462720"/>
        <c:scaling>
          <c:orientation val="minMax"/>
        </c:scaling>
        <c:axPos val="l"/>
        <c:majorGridlines>
          <c:spPr>
            <a:ln>
              <a:noFill/>
            </a:ln>
          </c:spPr>
        </c:majorGridlines>
        <c:numFmt formatCode="General" sourceLinked="1"/>
        <c:tickLblPos val="nextTo"/>
        <c:txPr>
          <a:bodyPr/>
          <a:lstStyle/>
          <a:p>
            <a:pPr>
              <a:defRPr lang="pt-BR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52440448"/>
        <c:crosses val="autoZero"/>
        <c:crossBetween val="between"/>
        <c:majorUnit val="300"/>
      </c:valAx>
    </c:plotArea>
    <c:plotVisOnly val="1"/>
    <c:dispBlanksAs val="gap"/>
  </c:chart>
  <c:printSettings>
    <c:headerFooter/>
    <c:pageMargins b="0.78740157499999996" l="0.511811024" r="0.511811024" t="0.78740157499999996" header="0.31496062000000064" footer="0.31496062000000064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lang="pt-BR" sz="14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pt-BR" sz="1400">
                <a:latin typeface="Times New Roman" panose="02020603050405020304" pitchFamily="18" charset="0"/>
                <a:cs typeface="Times New Roman" panose="02020603050405020304" pitchFamily="18" charset="0"/>
              </a:rPr>
              <a:t>Scenario AB (MtonCO</a:t>
            </a:r>
            <a:r>
              <a:rPr lang="pt-BR" sz="1400" baseline="-25000">
                <a:latin typeface="Times New Roman" panose="02020603050405020304" pitchFamily="18" charset="0"/>
                <a:cs typeface="Times New Roman" panose="02020603050405020304" pitchFamily="18" charset="0"/>
              </a:rPr>
              <a:t>2</a:t>
            </a:r>
            <a:r>
              <a:rPr lang="pt-BR" sz="1400">
                <a:latin typeface="Times New Roman" panose="02020603050405020304" pitchFamily="18" charset="0"/>
                <a:cs typeface="Times New Roman" panose="02020603050405020304" pitchFamily="18" charset="0"/>
              </a:rPr>
              <a:t>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graf_AB!$C$2</c:f>
              <c:strCache>
                <c:ptCount val="1"/>
                <c:pt idx="0">
                  <c:v>Vegetation Removal CO2 emission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Ref>
              <c:f>graf_AB!$A$3:$A$53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graf_AB!$C$3:$C$53</c:f>
              <c:numCache>
                <c:formatCode>General</c:formatCode>
                <c:ptCount val="51"/>
                <c:pt idx="0">
                  <c:v>927</c:v>
                </c:pt>
                <c:pt idx="1">
                  <c:v>943</c:v>
                </c:pt>
                <c:pt idx="2">
                  <c:v>1007</c:v>
                </c:pt>
                <c:pt idx="3">
                  <c:v>1112</c:v>
                </c:pt>
                <c:pt idx="4">
                  <c:v>1223</c:v>
                </c:pt>
                <c:pt idx="5">
                  <c:v>1157</c:v>
                </c:pt>
                <c:pt idx="6">
                  <c:v>1029</c:v>
                </c:pt>
                <c:pt idx="7">
                  <c:v>905</c:v>
                </c:pt>
                <c:pt idx="8">
                  <c:v>847</c:v>
                </c:pt>
                <c:pt idx="9">
                  <c:v>732</c:v>
                </c:pt>
                <c:pt idx="10">
                  <c:v>646</c:v>
                </c:pt>
                <c:pt idx="11">
                  <c:v>583</c:v>
                </c:pt>
                <c:pt idx="12">
                  <c:v>514</c:v>
                </c:pt>
                <c:pt idx="13">
                  <c:v>490</c:v>
                </c:pt>
                <c:pt idx="14">
                  <c:v>460</c:v>
                </c:pt>
                <c:pt idx="15">
                  <c:v>444</c:v>
                </c:pt>
                <c:pt idx="16">
                  <c:v>429</c:v>
                </c:pt>
                <c:pt idx="17">
                  <c:v>416</c:v>
                </c:pt>
                <c:pt idx="18">
                  <c:v>402</c:v>
                </c:pt>
                <c:pt idx="19">
                  <c:v>389</c:v>
                </c:pt>
                <c:pt idx="20">
                  <c:v>242</c:v>
                </c:pt>
                <c:pt idx="21">
                  <c:v>218</c:v>
                </c:pt>
                <c:pt idx="22">
                  <c:v>192</c:v>
                </c:pt>
                <c:pt idx="23">
                  <c:v>168</c:v>
                </c:pt>
                <c:pt idx="24">
                  <c:v>143</c:v>
                </c:pt>
                <c:pt idx="25">
                  <c:v>118</c:v>
                </c:pt>
                <c:pt idx="26">
                  <c:v>101</c:v>
                </c:pt>
                <c:pt idx="27">
                  <c:v>90</c:v>
                </c:pt>
                <c:pt idx="28">
                  <c:v>83</c:v>
                </c:pt>
                <c:pt idx="29">
                  <c:v>77</c:v>
                </c:pt>
                <c:pt idx="30">
                  <c:v>73</c:v>
                </c:pt>
                <c:pt idx="31">
                  <c:v>70</c:v>
                </c:pt>
                <c:pt idx="32">
                  <c:v>67</c:v>
                </c:pt>
                <c:pt idx="33">
                  <c:v>65</c:v>
                </c:pt>
                <c:pt idx="34">
                  <c:v>63</c:v>
                </c:pt>
                <c:pt idx="35">
                  <c:v>62</c:v>
                </c:pt>
                <c:pt idx="36">
                  <c:v>60</c:v>
                </c:pt>
                <c:pt idx="37">
                  <c:v>59</c:v>
                </c:pt>
                <c:pt idx="38">
                  <c:v>58</c:v>
                </c:pt>
                <c:pt idx="39">
                  <c:v>57</c:v>
                </c:pt>
                <c:pt idx="40">
                  <c:v>57</c:v>
                </c:pt>
                <c:pt idx="41">
                  <c:v>56</c:v>
                </c:pt>
                <c:pt idx="42">
                  <c:v>55</c:v>
                </c:pt>
                <c:pt idx="43">
                  <c:v>55</c:v>
                </c:pt>
                <c:pt idx="44">
                  <c:v>54</c:v>
                </c:pt>
                <c:pt idx="45">
                  <c:v>54</c:v>
                </c:pt>
                <c:pt idx="46">
                  <c:v>53</c:v>
                </c:pt>
                <c:pt idx="47">
                  <c:v>53</c:v>
                </c:pt>
                <c:pt idx="48">
                  <c:v>52</c:v>
                </c:pt>
                <c:pt idx="49">
                  <c:v>52</c:v>
                </c:pt>
                <c:pt idx="50">
                  <c:v>52</c:v>
                </c:pt>
              </c:numCache>
            </c:numRef>
          </c:val>
        </c:ser>
        <c:ser>
          <c:idx val="1"/>
          <c:order val="1"/>
          <c:tx>
            <c:strRef>
              <c:f>graf_AB!$D$2</c:f>
              <c:strCache>
                <c:ptCount val="1"/>
                <c:pt idx="0">
                  <c:v>Secondary Vegetation CO2 Absorption</c:v>
                </c:pt>
              </c:strCache>
            </c:strRef>
          </c:tx>
          <c:spPr>
            <a:ln>
              <a:solidFill>
                <a:srgbClr val="00B050"/>
              </a:solidFill>
              <a:prstDash val="dash"/>
            </a:ln>
          </c:spPr>
          <c:marker>
            <c:symbol val="none"/>
          </c:marker>
          <c:cat>
            <c:numRef>
              <c:f>graf_AB!$A$3:$A$53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graf_AB!$D$3:$D$53</c:f>
              <c:numCache>
                <c:formatCode>General</c:formatCode>
                <c:ptCount val="51"/>
                <c:pt idx="0">
                  <c:v>-130</c:v>
                </c:pt>
                <c:pt idx="1">
                  <c:v>-134</c:v>
                </c:pt>
                <c:pt idx="2">
                  <c:v>-138</c:v>
                </c:pt>
                <c:pt idx="3">
                  <c:v>-142</c:v>
                </c:pt>
                <c:pt idx="4">
                  <c:v>-146</c:v>
                </c:pt>
                <c:pt idx="5">
                  <c:v>-151</c:v>
                </c:pt>
                <c:pt idx="6">
                  <c:v>-158</c:v>
                </c:pt>
                <c:pt idx="7">
                  <c:v>-166</c:v>
                </c:pt>
                <c:pt idx="8">
                  <c:v>-170</c:v>
                </c:pt>
                <c:pt idx="9">
                  <c:v>-173</c:v>
                </c:pt>
                <c:pt idx="10">
                  <c:v>-175</c:v>
                </c:pt>
                <c:pt idx="11">
                  <c:v>-177</c:v>
                </c:pt>
                <c:pt idx="12">
                  <c:v>-178</c:v>
                </c:pt>
                <c:pt idx="13">
                  <c:v>-179</c:v>
                </c:pt>
                <c:pt idx="14">
                  <c:v>-180</c:v>
                </c:pt>
                <c:pt idx="15">
                  <c:v>-181</c:v>
                </c:pt>
                <c:pt idx="16">
                  <c:v>-183</c:v>
                </c:pt>
                <c:pt idx="17">
                  <c:v>-184</c:v>
                </c:pt>
                <c:pt idx="18">
                  <c:v>-185</c:v>
                </c:pt>
                <c:pt idx="19">
                  <c:v>-186</c:v>
                </c:pt>
                <c:pt idx="20">
                  <c:v>-187</c:v>
                </c:pt>
                <c:pt idx="21">
                  <c:v>-203</c:v>
                </c:pt>
                <c:pt idx="22">
                  <c:v>-218</c:v>
                </c:pt>
                <c:pt idx="23">
                  <c:v>-234</c:v>
                </c:pt>
                <c:pt idx="24">
                  <c:v>-235</c:v>
                </c:pt>
                <c:pt idx="25">
                  <c:v>-236</c:v>
                </c:pt>
                <c:pt idx="26">
                  <c:v>-236</c:v>
                </c:pt>
                <c:pt idx="27">
                  <c:v>-237</c:v>
                </c:pt>
                <c:pt idx="28">
                  <c:v>-237</c:v>
                </c:pt>
                <c:pt idx="29">
                  <c:v>-237</c:v>
                </c:pt>
                <c:pt idx="30">
                  <c:v>-238</c:v>
                </c:pt>
                <c:pt idx="31">
                  <c:v>-238</c:v>
                </c:pt>
                <c:pt idx="32">
                  <c:v>-238</c:v>
                </c:pt>
                <c:pt idx="33">
                  <c:v>-239</c:v>
                </c:pt>
                <c:pt idx="34">
                  <c:v>-239</c:v>
                </c:pt>
                <c:pt idx="35">
                  <c:v>-239</c:v>
                </c:pt>
                <c:pt idx="36">
                  <c:v>-239</c:v>
                </c:pt>
                <c:pt idx="37">
                  <c:v>-240</c:v>
                </c:pt>
                <c:pt idx="38">
                  <c:v>-240</c:v>
                </c:pt>
                <c:pt idx="39">
                  <c:v>-240</c:v>
                </c:pt>
                <c:pt idx="40">
                  <c:v>-241</c:v>
                </c:pt>
                <c:pt idx="41">
                  <c:v>-241</c:v>
                </c:pt>
                <c:pt idx="42">
                  <c:v>-241</c:v>
                </c:pt>
                <c:pt idx="43">
                  <c:v>-242</c:v>
                </c:pt>
                <c:pt idx="44">
                  <c:v>-242</c:v>
                </c:pt>
                <c:pt idx="45">
                  <c:v>-242</c:v>
                </c:pt>
                <c:pt idx="46">
                  <c:v>-242</c:v>
                </c:pt>
                <c:pt idx="47">
                  <c:v>-243</c:v>
                </c:pt>
                <c:pt idx="48">
                  <c:v>-243</c:v>
                </c:pt>
                <c:pt idx="49">
                  <c:v>-243</c:v>
                </c:pt>
                <c:pt idx="50">
                  <c:v>-244</c:v>
                </c:pt>
              </c:numCache>
            </c:numRef>
          </c:val>
        </c:ser>
        <c:ser>
          <c:idx val="2"/>
          <c:order val="2"/>
          <c:tx>
            <c:strRef>
              <c:f>graf_AB!$E$2</c:f>
              <c:strCache>
                <c:ptCount val="1"/>
                <c:pt idx="0">
                  <c:v>Net Balance CO2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numRef>
              <c:f>graf_AB!$A$3:$A$53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graf_AB!$E$3:$E$53</c:f>
              <c:numCache>
                <c:formatCode>General</c:formatCode>
                <c:ptCount val="51"/>
                <c:pt idx="0">
                  <c:v>798</c:v>
                </c:pt>
                <c:pt idx="1">
                  <c:v>809</c:v>
                </c:pt>
                <c:pt idx="2">
                  <c:v>869</c:v>
                </c:pt>
                <c:pt idx="3">
                  <c:v>971</c:v>
                </c:pt>
                <c:pt idx="4">
                  <c:v>1077</c:v>
                </c:pt>
                <c:pt idx="5">
                  <c:v>1007</c:v>
                </c:pt>
                <c:pt idx="6">
                  <c:v>872</c:v>
                </c:pt>
                <c:pt idx="7">
                  <c:v>740</c:v>
                </c:pt>
                <c:pt idx="8">
                  <c:v>678</c:v>
                </c:pt>
                <c:pt idx="9">
                  <c:v>559</c:v>
                </c:pt>
                <c:pt idx="10">
                  <c:v>471</c:v>
                </c:pt>
                <c:pt idx="11">
                  <c:v>407</c:v>
                </c:pt>
                <c:pt idx="12">
                  <c:v>338</c:v>
                </c:pt>
                <c:pt idx="13">
                  <c:v>312</c:v>
                </c:pt>
                <c:pt idx="14">
                  <c:v>281</c:v>
                </c:pt>
                <c:pt idx="15">
                  <c:v>264</c:v>
                </c:pt>
                <c:pt idx="16">
                  <c:v>248</c:v>
                </c:pt>
                <c:pt idx="17">
                  <c:v>233</c:v>
                </c:pt>
                <c:pt idx="18">
                  <c:v>218</c:v>
                </c:pt>
                <c:pt idx="19">
                  <c:v>203</c:v>
                </c:pt>
                <c:pt idx="20">
                  <c:v>55</c:v>
                </c:pt>
                <c:pt idx="21">
                  <c:v>15</c:v>
                </c:pt>
                <c:pt idx="22">
                  <c:v>-25</c:v>
                </c:pt>
                <c:pt idx="23">
                  <c:v>-66</c:v>
                </c:pt>
                <c:pt idx="24">
                  <c:v>-92</c:v>
                </c:pt>
                <c:pt idx="25">
                  <c:v>-117</c:v>
                </c:pt>
                <c:pt idx="26">
                  <c:v>-134</c:v>
                </c:pt>
                <c:pt idx="27">
                  <c:v>-146</c:v>
                </c:pt>
                <c:pt idx="28">
                  <c:v>-154</c:v>
                </c:pt>
                <c:pt idx="29">
                  <c:v>-160</c:v>
                </c:pt>
                <c:pt idx="30">
                  <c:v>-164</c:v>
                </c:pt>
                <c:pt idx="31">
                  <c:v>-168</c:v>
                </c:pt>
                <c:pt idx="32">
                  <c:v>-171</c:v>
                </c:pt>
                <c:pt idx="33">
                  <c:v>-173</c:v>
                </c:pt>
                <c:pt idx="34">
                  <c:v>-175</c:v>
                </c:pt>
                <c:pt idx="35">
                  <c:v>-177</c:v>
                </c:pt>
                <c:pt idx="36">
                  <c:v>-178</c:v>
                </c:pt>
                <c:pt idx="37">
                  <c:v>-180</c:v>
                </c:pt>
                <c:pt idx="38">
                  <c:v>-181</c:v>
                </c:pt>
                <c:pt idx="39">
                  <c:v>-182</c:v>
                </c:pt>
                <c:pt idx="40">
                  <c:v>-184</c:v>
                </c:pt>
                <c:pt idx="41">
                  <c:v>-185</c:v>
                </c:pt>
                <c:pt idx="42">
                  <c:v>-186</c:v>
                </c:pt>
                <c:pt idx="43">
                  <c:v>-186</c:v>
                </c:pt>
                <c:pt idx="44">
                  <c:v>-187</c:v>
                </c:pt>
                <c:pt idx="45">
                  <c:v>-188</c:v>
                </c:pt>
                <c:pt idx="46">
                  <c:v>-189</c:v>
                </c:pt>
                <c:pt idx="47">
                  <c:v>-189</c:v>
                </c:pt>
                <c:pt idx="48">
                  <c:v>-190</c:v>
                </c:pt>
                <c:pt idx="49">
                  <c:v>-191</c:v>
                </c:pt>
                <c:pt idx="50">
                  <c:v>-191</c:v>
                </c:pt>
              </c:numCache>
            </c:numRef>
          </c:val>
        </c:ser>
        <c:marker val="1"/>
        <c:axId val="52562176"/>
        <c:axId val="52580352"/>
      </c:lineChart>
      <c:catAx>
        <c:axId val="52562176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lang="pt-BR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52580352"/>
        <c:crosses val="autoZero"/>
        <c:auto val="1"/>
        <c:lblAlgn val="ctr"/>
        <c:lblOffset val="100"/>
        <c:tickLblSkip val="5"/>
      </c:catAx>
      <c:valAx>
        <c:axId val="52580352"/>
        <c:scaling>
          <c:orientation val="minMax"/>
        </c:scaling>
        <c:axPos val="l"/>
        <c:majorGridlines>
          <c:spPr>
            <a:ln>
              <a:noFill/>
            </a:ln>
          </c:spPr>
        </c:majorGridlines>
        <c:numFmt formatCode="General" sourceLinked="1"/>
        <c:tickLblPos val="nextTo"/>
        <c:txPr>
          <a:bodyPr/>
          <a:lstStyle/>
          <a:p>
            <a:pPr>
              <a:defRPr lang="pt-BR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52562176"/>
        <c:crosses val="autoZero"/>
        <c:crossBetween val="between"/>
        <c:majorUnit val="300"/>
      </c:valAx>
    </c:plotArea>
    <c:plotVisOnly val="1"/>
    <c:dispBlanksAs val="gap"/>
  </c:chart>
  <c:printSettings>
    <c:headerFooter/>
    <c:pageMargins b="0.78740157499999996" l="0.511811024" r="0.511811024" t="0.78740157499999996" header="0.31496062000000064" footer="0.31496062000000064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lang="pt-BR" sz="14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pt-BR" sz="1400">
                <a:latin typeface="Times New Roman" panose="02020603050405020304" pitchFamily="18" charset="0"/>
                <a:cs typeface="Times New Roman" panose="02020603050405020304" pitchFamily="18" charset="0"/>
              </a:rPr>
              <a:t>Scenario AB (MtonCO</a:t>
            </a:r>
            <a:r>
              <a:rPr lang="pt-BR" sz="1400" baseline="-25000">
                <a:latin typeface="Times New Roman" panose="02020603050405020304" pitchFamily="18" charset="0"/>
                <a:cs typeface="Times New Roman" panose="02020603050405020304" pitchFamily="18" charset="0"/>
              </a:rPr>
              <a:t>2</a:t>
            </a:r>
            <a:r>
              <a:rPr lang="pt-BR" sz="1400">
                <a:latin typeface="Times New Roman" panose="02020603050405020304" pitchFamily="18" charset="0"/>
                <a:cs typeface="Times New Roman" panose="02020603050405020304" pitchFamily="18" charset="0"/>
              </a:rPr>
              <a:t>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graf_AB!$P$2</c:f>
              <c:strCache>
                <c:ptCount val="1"/>
                <c:pt idx="0">
                  <c:v>Primary Forest CO2 Removal Emission 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Ref>
              <c:f>graf_AB!$O$3:$O$53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graf_AB!$P$3:$P$53</c:f>
              <c:numCache>
                <c:formatCode>General</c:formatCode>
                <c:ptCount val="51"/>
                <c:pt idx="0">
                  <c:v>856</c:v>
                </c:pt>
                <c:pt idx="1">
                  <c:v>867</c:v>
                </c:pt>
                <c:pt idx="2">
                  <c:v>929</c:v>
                </c:pt>
                <c:pt idx="3">
                  <c:v>1032</c:v>
                </c:pt>
                <c:pt idx="4">
                  <c:v>1139</c:v>
                </c:pt>
                <c:pt idx="5">
                  <c:v>1070</c:v>
                </c:pt>
                <c:pt idx="6">
                  <c:v>938</c:v>
                </c:pt>
                <c:pt idx="7">
                  <c:v>811</c:v>
                </c:pt>
                <c:pt idx="8">
                  <c:v>749</c:v>
                </c:pt>
                <c:pt idx="9">
                  <c:v>629</c:v>
                </c:pt>
                <c:pt idx="10">
                  <c:v>537</c:v>
                </c:pt>
                <c:pt idx="11">
                  <c:v>470</c:v>
                </c:pt>
                <c:pt idx="12">
                  <c:v>398</c:v>
                </c:pt>
                <c:pt idx="13">
                  <c:v>371</c:v>
                </c:pt>
                <c:pt idx="14">
                  <c:v>338</c:v>
                </c:pt>
                <c:pt idx="15">
                  <c:v>320</c:v>
                </c:pt>
                <c:pt idx="16">
                  <c:v>303</c:v>
                </c:pt>
                <c:pt idx="17">
                  <c:v>287</c:v>
                </c:pt>
                <c:pt idx="18">
                  <c:v>271</c:v>
                </c:pt>
                <c:pt idx="19">
                  <c:v>256</c:v>
                </c:pt>
                <c:pt idx="20">
                  <c:v>242</c:v>
                </c:pt>
                <c:pt idx="21">
                  <c:v>218</c:v>
                </c:pt>
                <c:pt idx="22">
                  <c:v>192</c:v>
                </c:pt>
                <c:pt idx="23">
                  <c:v>168</c:v>
                </c:pt>
                <c:pt idx="24">
                  <c:v>143</c:v>
                </c:pt>
                <c:pt idx="25">
                  <c:v>118</c:v>
                </c:pt>
                <c:pt idx="26">
                  <c:v>101</c:v>
                </c:pt>
                <c:pt idx="27">
                  <c:v>90</c:v>
                </c:pt>
                <c:pt idx="28">
                  <c:v>83</c:v>
                </c:pt>
                <c:pt idx="29">
                  <c:v>77</c:v>
                </c:pt>
                <c:pt idx="30">
                  <c:v>73</c:v>
                </c:pt>
                <c:pt idx="31">
                  <c:v>70</c:v>
                </c:pt>
                <c:pt idx="32">
                  <c:v>67</c:v>
                </c:pt>
                <c:pt idx="33">
                  <c:v>65</c:v>
                </c:pt>
                <c:pt idx="34">
                  <c:v>63</c:v>
                </c:pt>
                <c:pt idx="35">
                  <c:v>62</c:v>
                </c:pt>
                <c:pt idx="36">
                  <c:v>60</c:v>
                </c:pt>
                <c:pt idx="37">
                  <c:v>59</c:v>
                </c:pt>
                <c:pt idx="38">
                  <c:v>58</c:v>
                </c:pt>
                <c:pt idx="39">
                  <c:v>57</c:v>
                </c:pt>
                <c:pt idx="40">
                  <c:v>57</c:v>
                </c:pt>
                <c:pt idx="41">
                  <c:v>56</c:v>
                </c:pt>
                <c:pt idx="42">
                  <c:v>55</c:v>
                </c:pt>
                <c:pt idx="43">
                  <c:v>55</c:v>
                </c:pt>
                <c:pt idx="44">
                  <c:v>54</c:v>
                </c:pt>
                <c:pt idx="45">
                  <c:v>54</c:v>
                </c:pt>
                <c:pt idx="46">
                  <c:v>53</c:v>
                </c:pt>
                <c:pt idx="47">
                  <c:v>53</c:v>
                </c:pt>
                <c:pt idx="48">
                  <c:v>52</c:v>
                </c:pt>
                <c:pt idx="49">
                  <c:v>52</c:v>
                </c:pt>
                <c:pt idx="50">
                  <c:v>52</c:v>
                </c:pt>
              </c:numCache>
            </c:numRef>
          </c:val>
        </c:ser>
        <c:ser>
          <c:idx val="1"/>
          <c:order val="1"/>
          <c:tx>
            <c:strRef>
              <c:f>graf_AB!$Q$2</c:f>
              <c:strCache>
                <c:ptCount val="1"/>
                <c:pt idx="0">
                  <c:v>Secondary Vegetation CO2 Removal Emission</c:v>
                </c:pt>
              </c:strCache>
            </c:strRef>
          </c:tx>
          <c:spPr>
            <a:ln>
              <a:solidFill>
                <a:srgbClr val="FFC000"/>
              </a:solidFill>
              <a:prstDash val="dash"/>
            </a:ln>
          </c:spPr>
          <c:marker>
            <c:symbol val="none"/>
          </c:marker>
          <c:cat>
            <c:numRef>
              <c:f>graf_AB!$O$3:$O$53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graf_AB!$Q$3:$Q$53</c:f>
              <c:numCache>
                <c:formatCode>General</c:formatCode>
                <c:ptCount val="51"/>
                <c:pt idx="0">
                  <c:v>71</c:v>
                </c:pt>
                <c:pt idx="1">
                  <c:v>76</c:v>
                </c:pt>
                <c:pt idx="2">
                  <c:v>78</c:v>
                </c:pt>
                <c:pt idx="3">
                  <c:v>80</c:v>
                </c:pt>
                <c:pt idx="4">
                  <c:v>84</c:v>
                </c:pt>
                <c:pt idx="5">
                  <c:v>87</c:v>
                </c:pt>
                <c:pt idx="6">
                  <c:v>91</c:v>
                </c:pt>
                <c:pt idx="7">
                  <c:v>94</c:v>
                </c:pt>
                <c:pt idx="8">
                  <c:v>98</c:v>
                </c:pt>
                <c:pt idx="9">
                  <c:v>103</c:v>
                </c:pt>
                <c:pt idx="10">
                  <c:v>109</c:v>
                </c:pt>
                <c:pt idx="11">
                  <c:v>113</c:v>
                </c:pt>
                <c:pt idx="12">
                  <c:v>116</c:v>
                </c:pt>
                <c:pt idx="13">
                  <c:v>119</c:v>
                </c:pt>
                <c:pt idx="14">
                  <c:v>122</c:v>
                </c:pt>
                <c:pt idx="15">
                  <c:v>124</c:v>
                </c:pt>
                <c:pt idx="16">
                  <c:v>126</c:v>
                </c:pt>
                <c:pt idx="17">
                  <c:v>129</c:v>
                </c:pt>
                <c:pt idx="18">
                  <c:v>131</c:v>
                </c:pt>
                <c:pt idx="19">
                  <c:v>133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</c:ser>
        <c:ser>
          <c:idx val="2"/>
          <c:order val="2"/>
          <c:tx>
            <c:strRef>
              <c:f>graf_AB!$R$2</c:f>
              <c:strCache>
                <c:ptCount val="1"/>
                <c:pt idx="0">
                  <c:v>Total Vegetation Removal CO2 emission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cat>
            <c:numRef>
              <c:f>graf_AB!$O$3:$O$53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graf_AB!$R$3:$R$53</c:f>
              <c:numCache>
                <c:formatCode>General</c:formatCode>
                <c:ptCount val="51"/>
                <c:pt idx="0">
                  <c:v>927</c:v>
                </c:pt>
                <c:pt idx="1">
                  <c:v>943</c:v>
                </c:pt>
                <c:pt idx="2">
                  <c:v>1007</c:v>
                </c:pt>
                <c:pt idx="3">
                  <c:v>1112</c:v>
                </c:pt>
                <c:pt idx="4">
                  <c:v>1223</c:v>
                </c:pt>
                <c:pt idx="5">
                  <c:v>1157</c:v>
                </c:pt>
                <c:pt idx="6">
                  <c:v>1029</c:v>
                </c:pt>
                <c:pt idx="7">
                  <c:v>905</c:v>
                </c:pt>
                <c:pt idx="8">
                  <c:v>847</c:v>
                </c:pt>
                <c:pt idx="9">
                  <c:v>732</c:v>
                </c:pt>
                <c:pt idx="10">
                  <c:v>646</c:v>
                </c:pt>
                <c:pt idx="11">
                  <c:v>583</c:v>
                </c:pt>
                <c:pt idx="12">
                  <c:v>514</c:v>
                </c:pt>
                <c:pt idx="13">
                  <c:v>490</c:v>
                </c:pt>
                <c:pt idx="14">
                  <c:v>460</c:v>
                </c:pt>
                <c:pt idx="15">
                  <c:v>444</c:v>
                </c:pt>
                <c:pt idx="16">
                  <c:v>429</c:v>
                </c:pt>
                <c:pt idx="17">
                  <c:v>416</c:v>
                </c:pt>
                <c:pt idx="18">
                  <c:v>402</c:v>
                </c:pt>
                <c:pt idx="19">
                  <c:v>389</c:v>
                </c:pt>
                <c:pt idx="20">
                  <c:v>242</c:v>
                </c:pt>
                <c:pt idx="21">
                  <c:v>218</c:v>
                </c:pt>
                <c:pt idx="22">
                  <c:v>192</c:v>
                </c:pt>
                <c:pt idx="23">
                  <c:v>168</c:v>
                </c:pt>
                <c:pt idx="24">
                  <c:v>143</c:v>
                </c:pt>
                <c:pt idx="25">
                  <c:v>118</c:v>
                </c:pt>
                <c:pt idx="26">
                  <c:v>101</c:v>
                </c:pt>
                <c:pt idx="27">
                  <c:v>90</c:v>
                </c:pt>
                <c:pt idx="28">
                  <c:v>83</c:v>
                </c:pt>
                <c:pt idx="29">
                  <c:v>77</c:v>
                </c:pt>
                <c:pt idx="30">
                  <c:v>73</c:v>
                </c:pt>
                <c:pt idx="31">
                  <c:v>70</c:v>
                </c:pt>
                <c:pt idx="32">
                  <c:v>67</c:v>
                </c:pt>
                <c:pt idx="33">
                  <c:v>65</c:v>
                </c:pt>
                <c:pt idx="34">
                  <c:v>63</c:v>
                </c:pt>
                <c:pt idx="35">
                  <c:v>62</c:v>
                </c:pt>
                <c:pt idx="36">
                  <c:v>60</c:v>
                </c:pt>
                <c:pt idx="37">
                  <c:v>59</c:v>
                </c:pt>
                <c:pt idx="38">
                  <c:v>58</c:v>
                </c:pt>
                <c:pt idx="39">
                  <c:v>57</c:v>
                </c:pt>
                <c:pt idx="40">
                  <c:v>57</c:v>
                </c:pt>
                <c:pt idx="41">
                  <c:v>56</c:v>
                </c:pt>
                <c:pt idx="42">
                  <c:v>55</c:v>
                </c:pt>
                <c:pt idx="43">
                  <c:v>55</c:v>
                </c:pt>
                <c:pt idx="44">
                  <c:v>54</c:v>
                </c:pt>
                <c:pt idx="45">
                  <c:v>54</c:v>
                </c:pt>
                <c:pt idx="46">
                  <c:v>53</c:v>
                </c:pt>
                <c:pt idx="47">
                  <c:v>53</c:v>
                </c:pt>
                <c:pt idx="48">
                  <c:v>52</c:v>
                </c:pt>
                <c:pt idx="49">
                  <c:v>52</c:v>
                </c:pt>
                <c:pt idx="50">
                  <c:v>52</c:v>
                </c:pt>
              </c:numCache>
            </c:numRef>
          </c:val>
        </c:ser>
        <c:ser>
          <c:idx val="3"/>
          <c:order val="3"/>
          <c:tx>
            <c:strRef>
              <c:f>graf_AB!$S$2</c:f>
              <c:strCache>
                <c:ptCount val="1"/>
                <c:pt idx="0">
                  <c:v>Secondary Vegetation CO2 Absorption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numRef>
              <c:f>graf_AB!$O$3:$O$53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graf_AB!$S$3:$S$53</c:f>
              <c:numCache>
                <c:formatCode>General</c:formatCode>
                <c:ptCount val="51"/>
                <c:pt idx="0">
                  <c:v>-130</c:v>
                </c:pt>
                <c:pt idx="1">
                  <c:v>-134</c:v>
                </c:pt>
                <c:pt idx="2">
                  <c:v>-138</c:v>
                </c:pt>
                <c:pt idx="3">
                  <c:v>-142</c:v>
                </c:pt>
                <c:pt idx="4">
                  <c:v>-146</c:v>
                </c:pt>
                <c:pt idx="5">
                  <c:v>-151</c:v>
                </c:pt>
                <c:pt idx="6">
                  <c:v>-158</c:v>
                </c:pt>
                <c:pt idx="7">
                  <c:v>-166</c:v>
                </c:pt>
                <c:pt idx="8">
                  <c:v>-170</c:v>
                </c:pt>
                <c:pt idx="9">
                  <c:v>-173</c:v>
                </c:pt>
                <c:pt idx="10">
                  <c:v>-175</c:v>
                </c:pt>
                <c:pt idx="11">
                  <c:v>-177</c:v>
                </c:pt>
                <c:pt idx="12">
                  <c:v>-178</c:v>
                </c:pt>
                <c:pt idx="13">
                  <c:v>-179</c:v>
                </c:pt>
                <c:pt idx="14">
                  <c:v>-180</c:v>
                </c:pt>
                <c:pt idx="15">
                  <c:v>-181</c:v>
                </c:pt>
                <c:pt idx="16">
                  <c:v>-183</c:v>
                </c:pt>
                <c:pt idx="17">
                  <c:v>-184</c:v>
                </c:pt>
                <c:pt idx="18">
                  <c:v>-185</c:v>
                </c:pt>
                <c:pt idx="19">
                  <c:v>-186</c:v>
                </c:pt>
                <c:pt idx="20">
                  <c:v>-187</c:v>
                </c:pt>
                <c:pt idx="21">
                  <c:v>-203</c:v>
                </c:pt>
                <c:pt idx="22">
                  <c:v>-218</c:v>
                </c:pt>
                <c:pt idx="23">
                  <c:v>-234</c:v>
                </c:pt>
                <c:pt idx="24">
                  <c:v>-235</c:v>
                </c:pt>
                <c:pt idx="25">
                  <c:v>-236</c:v>
                </c:pt>
                <c:pt idx="26">
                  <c:v>-236</c:v>
                </c:pt>
                <c:pt idx="27">
                  <c:v>-237</c:v>
                </c:pt>
                <c:pt idx="28">
                  <c:v>-237</c:v>
                </c:pt>
                <c:pt idx="29">
                  <c:v>-237</c:v>
                </c:pt>
                <c:pt idx="30">
                  <c:v>-238</c:v>
                </c:pt>
                <c:pt idx="31">
                  <c:v>-238</c:v>
                </c:pt>
                <c:pt idx="32">
                  <c:v>-238</c:v>
                </c:pt>
                <c:pt idx="33">
                  <c:v>-239</c:v>
                </c:pt>
                <c:pt idx="34">
                  <c:v>-239</c:v>
                </c:pt>
                <c:pt idx="35">
                  <c:v>-239</c:v>
                </c:pt>
                <c:pt idx="36">
                  <c:v>-239</c:v>
                </c:pt>
                <c:pt idx="37">
                  <c:v>-240</c:v>
                </c:pt>
                <c:pt idx="38">
                  <c:v>-240</c:v>
                </c:pt>
                <c:pt idx="39">
                  <c:v>-240</c:v>
                </c:pt>
                <c:pt idx="40">
                  <c:v>-241</c:v>
                </c:pt>
                <c:pt idx="41">
                  <c:v>-241</c:v>
                </c:pt>
                <c:pt idx="42">
                  <c:v>-241</c:v>
                </c:pt>
                <c:pt idx="43">
                  <c:v>-242</c:v>
                </c:pt>
                <c:pt idx="44">
                  <c:v>-242</c:v>
                </c:pt>
                <c:pt idx="45">
                  <c:v>-242</c:v>
                </c:pt>
                <c:pt idx="46">
                  <c:v>-242</c:v>
                </c:pt>
                <c:pt idx="47">
                  <c:v>-243</c:v>
                </c:pt>
                <c:pt idx="48">
                  <c:v>-243</c:v>
                </c:pt>
                <c:pt idx="49">
                  <c:v>-243</c:v>
                </c:pt>
                <c:pt idx="50">
                  <c:v>-244</c:v>
                </c:pt>
              </c:numCache>
            </c:numRef>
          </c:val>
        </c:ser>
        <c:ser>
          <c:idx val="4"/>
          <c:order val="4"/>
          <c:tx>
            <c:strRef>
              <c:f>graf_AB!$T$2</c:f>
              <c:strCache>
                <c:ptCount val="1"/>
                <c:pt idx="0">
                  <c:v>Net Balance CO2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numRef>
              <c:f>graf_AB!$O$3:$O$53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graf_AB!$T$3:$T$53</c:f>
              <c:numCache>
                <c:formatCode>General</c:formatCode>
                <c:ptCount val="51"/>
                <c:pt idx="0">
                  <c:v>798</c:v>
                </c:pt>
                <c:pt idx="1">
                  <c:v>809</c:v>
                </c:pt>
                <c:pt idx="2">
                  <c:v>869</c:v>
                </c:pt>
                <c:pt idx="3">
                  <c:v>971</c:v>
                </c:pt>
                <c:pt idx="4">
                  <c:v>1077</c:v>
                </c:pt>
                <c:pt idx="5">
                  <c:v>1007</c:v>
                </c:pt>
                <c:pt idx="6">
                  <c:v>872</c:v>
                </c:pt>
                <c:pt idx="7">
                  <c:v>740</c:v>
                </c:pt>
                <c:pt idx="8">
                  <c:v>678</c:v>
                </c:pt>
                <c:pt idx="9">
                  <c:v>559</c:v>
                </c:pt>
                <c:pt idx="10">
                  <c:v>471</c:v>
                </c:pt>
                <c:pt idx="11">
                  <c:v>407</c:v>
                </c:pt>
                <c:pt idx="12">
                  <c:v>338</c:v>
                </c:pt>
                <c:pt idx="13">
                  <c:v>312</c:v>
                </c:pt>
                <c:pt idx="14">
                  <c:v>281</c:v>
                </c:pt>
                <c:pt idx="15">
                  <c:v>264</c:v>
                </c:pt>
                <c:pt idx="16">
                  <c:v>248</c:v>
                </c:pt>
                <c:pt idx="17">
                  <c:v>233</c:v>
                </c:pt>
                <c:pt idx="18">
                  <c:v>218</c:v>
                </c:pt>
                <c:pt idx="19">
                  <c:v>203</c:v>
                </c:pt>
                <c:pt idx="20">
                  <c:v>55</c:v>
                </c:pt>
                <c:pt idx="21">
                  <c:v>15</c:v>
                </c:pt>
                <c:pt idx="22">
                  <c:v>-25</c:v>
                </c:pt>
                <c:pt idx="23">
                  <c:v>-66</c:v>
                </c:pt>
                <c:pt idx="24">
                  <c:v>-92</c:v>
                </c:pt>
                <c:pt idx="25">
                  <c:v>-117</c:v>
                </c:pt>
                <c:pt idx="26">
                  <c:v>-134</c:v>
                </c:pt>
                <c:pt idx="27">
                  <c:v>-146</c:v>
                </c:pt>
                <c:pt idx="28">
                  <c:v>-154</c:v>
                </c:pt>
                <c:pt idx="29">
                  <c:v>-160</c:v>
                </c:pt>
                <c:pt idx="30">
                  <c:v>-164</c:v>
                </c:pt>
                <c:pt idx="31">
                  <c:v>-168</c:v>
                </c:pt>
                <c:pt idx="32">
                  <c:v>-171</c:v>
                </c:pt>
                <c:pt idx="33">
                  <c:v>-173</c:v>
                </c:pt>
                <c:pt idx="34">
                  <c:v>-175</c:v>
                </c:pt>
                <c:pt idx="35">
                  <c:v>-177</c:v>
                </c:pt>
                <c:pt idx="36">
                  <c:v>-178</c:v>
                </c:pt>
                <c:pt idx="37">
                  <c:v>-180</c:v>
                </c:pt>
                <c:pt idx="38">
                  <c:v>-181</c:v>
                </c:pt>
                <c:pt idx="39">
                  <c:v>-182</c:v>
                </c:pt>
                <c:pt idx="40">
                  <c:v>-184</c:v>
                </c:pt>
                <c:pt idx="41">
                  <c:v>-185</c:v>
                </c:pt>
                <c:pt idx="42">
                  <c:v>-186</c:v>
                </c:pt>
                <c:pt idx="43">
                  <c:v>-186</c:v>
                </c:pt>
                <c:pt idx="44">
                  <c:v>-187</c:v>
                </c:pt>
                <c:pt idx="45">
                  <c:v>-188</c:v>
                </c:pt>
                <c:pt idx="46">
                  <c:v>-189</c:v>
                </c:pt>
                <c:pt idx="47">
                  <c:v>-189</c:v>
                </c:pt>
                <c:pt idx="48">
                  <c:v>-190</c:v>
                </c:pt>
                <c:pt idx="49">
                  <c:v>-191</c:v>
                </c:pt>
                <c:pt idx="50">
                  <c:v>-191</c:v>
                </c:pt>
              </c:numCache>
            </c:numRef>
          </c:val>
        </c:ser>
        <c:marker val="1"/>
        <c:axId val="52594944"/>
        <c:axId val="52613120"/>
      </c:lineChart>
      <c:catAx>
        <c:axId val="52594944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lang="pt-BR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52613120"/>
        <c:crosses val="autoZero"/>
        <c:auto val="1"/>
        <c:lblAlgn val="ctr"/>
        <c:lblOffset val="100"/>
        <c:tickLblSkip val="5"/>
      </c:catAx>
      <c:valAx>
        <c:axId val="52613120"/>
        <c:scaling>
          <c:orientation val="minMax"/>
        </c:scaling>
        <c:axPos val="l"/>
        <c:majorGridlines>
          <c:spPr>
            <a:ln>
              <a:noFill/>
            </a:ln>
          </c:spPr>
        </c:majorGridlines>
        <c:numFmt formatCode="General" sourceLinked="1"/>
        <c:tickLblPos val="nextTo"/>
        <c:txPr>
          <a:bodyPr/>
          <a:lstStyle/>
          <a:p>
            <a:pPr>
              <a:defRPr lang="pt-BR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52594944"/>
        <c:crosses val="autoZero"/>
        <c:crossBetween val="between"/>
        <c:majorUnit val="300"/>
      </c:valAx>
    </c:plotArea>
    <c:plotVisOnly val="1"/>
    <c:dispBlanksAs val="gap"/>
  </c:chart>
  <c:printSettings>
    <c:headerFooter/>
    <c:pageMargins b="0.78740157499999996" l="0.511811024" r="0.511811024" t="0.78740157499999996" header="0.31496062000000064" footer="0.31496062000000064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6"/>
  <c:chart>
    <c:title>
      <c:tx>
        <c:rich>
          <a:bodyPr/>
          <a:lstStyle/>
          <a:p>
            <a:pPr>
              <a:defRPr lang="pt-BR"/>
            </a:pPr>
            <a:r>
              <a:rPr lang="pt-BR"/>
              <a:t>MtonCO</a:t>
            </a:r>
            <a:r>
              <a:rPr lang="pt-BR" baseline="-25000"/>
              <a:t>2</a:t>
            </a:r>
            <a:r>
              <a:rPr lang="pt-BR" baseline="0"/>
              <a:t> net emission per period for the alternative scenarios</a:t>
            </a:r>
            <a:endParaRPr lang="pt-BR"/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sintese_uso!$A$4</c:f>
              <c:strCache>
                <c:ptCount val="1"/>
                <c:pt idx="0">
                  <c:v>Deforestation</c:v>
                </c:pt>
              </c:strCache>
            </c:strRef>
          </c:tx>
          <c:spPr>
            <a:pattFill prst="ltDnDiag">
              <a:fgClr>
                <a:schemeClr val="tx1"/>
              </a:fgClr>
              <a:bgClr>
                <a:schemeClr val="bg1"/>
              </a:bgClr>
            </a:pattFill>
          </c:spPr>
          <c:cat>
            <c:strRef>
              <c:f>sintese_uso!$C$3:$E$3</c:f>
              <c:strCache>
                <c:ptCount val="3"/>
                <c:pt idx="0">
                  <c:v>A 2050</c:v>
                </c:pt>
                <c:pt idx="1">
                  <c:v>B 2050</c:v>
                </c:pt>
                <c:pt idx="2">
                  <c:v>C12050</c:v>
                </c:pt>
              </c:strCache>
            </c:strRef>
          </c:cat>
          <c:val>
            <c:numRef>
              <c:f>sintese_uso!$C$4:$E$4</c:f>
              <c:numCache>
                <c:formatCode>General</c:formatCode>
                <c:ptCount val="3"/>
                <c:pt idx="0">
                  <c:v>0</c:v>
                </c:pt>
                <c:pt idx="1">
                  <c:v>902157.62</c:v>
                </c:pt>
                <c:pt idx="2">
                  <c:v>848952.55</c:v>
                </c:pt>
              </c:numCache>
            </c:numRef>
          </c:val>
        </c:ser>
        <c:ser>
          <c:idx val="1"/>
          <c:order val="1"/>
          <c:tx>
            <c:strRef>
              <c:f>sintese_uso!$A$5</c:f>
              <c:strCache>
                <c:ptCount val="1"/>
                <c:pt idx="0">
                  <c:v>Secondary Vegetation</c:v>
                </c:pt>
              </c:strCache>
            </c:strRef>
          </c:tx>
          <c:cat>
            <c:strRef>
              <c:f>sintese_uso!$C$3:$E$3</c:f>
              <c:strCache>
                <c:ptCount val="3"/>
                <c:pt idx="0">
                  <c:v>A 2050</c:v>
                </c:pt>
                <c:pt idx="1">
                  <c:v>B 2050</c:v>
                </c:pt>
                <c:pt idx="2">
                  <c:v>C12050</c:v>
                </c:pt>
              </c:strCache>
            </c:strRef>
          </c:cat>
          <c:val>
            <c:numRef>
              <c:f>sintese_uso!$C$5:$E$5</c:f>
              <c:numCache>
                <c:formatCode>General</c:formatCode>
                <c:ptCount val="3"/>
                <c:pt idx="0">
                  <c:v>0</c:v>
                </c:pt>
                <c:pt idx="1">
                  <c:v>178280.03</c:v>
                </c:pt>
                <c:pt idx="2">
                  <c:v>178280.03</c:v>
                </c:pt>
              </c:numCache>
            </c:numRef>
          </c:val>
        </c:ser>
        <c:ser>
          <c:idx val="2"/>
          <c:order val="2"/>
          <c:tx>
            <c:strRef>
              <c:f>sintese_uso!$A$6</c:f>
              <c:strCache>
                <c:ptCount val="1"/>
                <c:pt idx="0">
                  <c:v>Agriculture</c:v>
                </c:pt>
              </c:strCache>
            </c:strRef>
          </c:tx>
          <c:cat>
            <c:strRef>
              <c:f>sintese_uso!$C$3:$E$3</c:f>
              <c:strCache>
                <c:ptCount val="3"/>
                <c:pt idx="0">
                  <c:v>A 2050</c:v>
                </c:pt>
                <c:pt idx="1">
                  <c:v>B 2050</c:v>
                </c:pt>
                <c:pt idx="2">
                  <c:v>C12050</c:v>
                </c:pt>
              </c:strCache>
            </c:strRef>
          </c:cat>
          <c:val>
            <c:numRef>
              <c:f>sintese_uso!$C$6:$E$6</c:f>
              <c:numCache>
                <c:formatCode>General</c:formatCode>
                <c:ptCount val="3"/>
                <c:pt idx="0">
                  <c:v>0</c:v>
                </c:pt>
                <c:pt idx="1">
                  <c:v>2694</c:v>
                </c:pt>
                <c:pt idx="2">
                  <c:v>2694</c:v>
                </c:pt>
              </c:numCache>
            </c:numRef>
          </c:val>
        </c:ser>
        <c:ser>
          <c:idx val="3"/>
          <c:order val="3"/>
          <c:tx>
            <c:strRef>
              <c:f>sintese_uso!#REF!</c:f>
              <c:strCache>
                <c:ptCount val="1"/>
                <c:pt idx="0">
                  <c:v>#REF!</c:v>
                </c:pt>
              </c:strCache>
            </c:strRef>
          </c:tx>
          <c:cat>
            <c:strRef>
              <c:f>sintese_uso!$C$3:$E$3</c:f>
              <c:strCache>
                <c:ptCount val="3"/>
                <c:pt idx="0">
                  <c:v>A 2050</c:v>
                </c:pt>
                <c:pt idx="1">
                  <c:v>B 2050</c:v>
                </c:pt>
                <c:pt idx="2">
                  <c:v>C12050</c:v>
                </c:pt>
              </c:strCache>
            </c:strRef>
          </c:cat>
          <c:val>
            <c:numRef>
              <c:f>sintese_uso!#REF!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4"/>
          <c:order val="4"/>
          <c:tx>
            <c:strRef>
              <c:f>sintese_uso!#REF!</c:f>
              <c:strCache>
                <c:ptCount val="1"/>
                <c:pt idx="0">
                  <c:v>#REF!</c:v>
                </c:pt>
              </c:strCache>
            </c:strRef>
          </c:tx>
          <c:cat>
            <c:strRef>
              <c:f>sintese_uso!$C$3:$E$3</c:f>
              <c:strCache>
                <c:ptCount val="3"/>
                <c:pt idx="0">
                  <c:v>A 2050</c:v>
                </c:pt>
                <c:pt idx="1">
                  <c:v>B 2050</c:v>
                </c:pt>
                <c:pt idx="2">
                  <c:v>C12050</c:v>
                </c:pt>
              </c:strCache>
            </c:strRef>
          </c:cat>
          <c:val>
            <c:numRef>
              <c:f>sintese_uso!#REF!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5"/>
          <c:order val="5"/>
          <c:tx>
            <c:strRef>
              <c:f>sintese_uso!#REF!</c:f>
              <c:strCache>
                <c:ptCount val="1"/>
                <c:pt idx="0">
                  <c:v>#REF!</c:v>
                </c:pt>
              </c:strCache>
            </c:strRef>
          </c:tx>
          <c:cat>
            <c:strRef>
              <c:f>sintese_uso!$C$3:$E$3</c:f>
              <c:strCache>
                <c:ptCount val="3"/>
                <c:pt idx="0">
                  <c:v>A 2050</c:v>
                </c:pt>
                <c:pt idx="1">
                  <c:v>B 2050</c:v>
                </c:pt>
                <c:pt idx="2">
                  <c:v>C12050</c:v>
                </c:pt>
              </c:strCache>
            </c:strRef>
          </c:cat>
          <c:val>
            <c:numRef>
              <c:f>sintese_uso!#REF!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axId val="52645248"/>
        <c:axId val="52655232"/>
      </c:barChart>
      <c:catAx>
        <c:axId val="52645248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lang="pt-BR"/>
            </a:pPr>
            <a:endParaRPr lang="en-US"/>
          </a:p>
        </c:txPr>
        <c:crossAx val="52655232"/>
        <c:crosses val="autoZero"/>
        <c:auto val="1"/>
        <c:lblAlgn val="ctr"/>
        <c:lblOffset val="100"/>
      </c:catAx>
      <c:valAx>
        <c:axId val="52655232"/>
        <c:scaling>
          <c:orientation val="minMax"/>
        </c:scaling>
        <c:axPos val="l"/>
        <c:numFmt formatCode="General" sourceLinked="1"/>
        <c:majorTickMark val="none"/>
        <c:tickLblPos val="nextTo"/>
        <c:txPr>
          <a:bodyPr/>
          <a:lstStyle/>
          <a:p>
            <a:pPr>
              <a:defRPr lang="pt-BR"/>
            </a:pPr>
            <a:endParaRPr lang="en-US"/>
          </a:p>
        </c:txPr>
        <c:crossAx val="52645248"/>
        <c:crosses val="autoZero"/>
        <c:crossBetween val="between"/>
      </c:valAx>
      <c:dTable>
        <c:showHorzBorder val="1"/>
        <c:showVertBorder val="1"/>
        <c:showOutline val="1"/>
        <c:txPr>
          <a:bodyPr/>
          <a:lstStyle/>
          <a:p>
            <a:pPr rtl="0">
              <a:defRPr lang="pt-BR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</c:dTable>
    </c:plotArea>
    <c:legend>
      <c:legendPos val="t"/>
      <c:txPr>
        <a:bodyPr/>
        <a:lstStyle/>
        <a:p>
          <a:pPr>
            <a:defRPr lang="pt-BR" sz="1200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</c:chart>
  <c:printSettings>
    <c:headerFooter/>
    <c:pageMargins b="0.78740157499999996" l="0.511811024" r="0.511811024" t="0.78740157499999996" header="0.31496062000000064" footer="0.3149606200000006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lang="pt-BR" sz="14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pt-BR" sz="1400">
                <a:latin typeface="Times New Roman" panose="02020603050405020304" pitchFamily="18" charset="0"/>
                <a:cs typeface="Times New Roman" panose="02020603050405020304" pitchFamily="18" charset="0"/>
              </a:rPr>
              <a:t>Scenario A (MtonCO</a:t>
            </a:r>
            <a:r>
              <a:rPr lang="pt-BR" sz="1400" baseline="-25000">
                <a:latin typeface="Times New Roman" panose="02020603050405020304" pitchFamily="18" charset="0"/>
                <a:cs typeface="Times New Roman" panose="02020603050405020304" pitchFamily="18" charset="0"/>
              </a:rPr>
              <a:t>2</a:t>
            </a:r>
            <a:r>
              <a:rPr lang="pt-BR" sz="1400">
                <a:latin typeface="Times New Roman" panose="02020603050405020304" pitchFamily="18" charset="0"/>
                <a:cs typeface="Times New Roman" panose="02020603050405020304" pitchFamily="18" charset="0"/>
              </a:rPr>
              <a:t>)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graf_A!$C$2</c:f>
              <c:strCache>
                <c:ptCount val="1"/>
                <c:pt idx="0">
                  <c:v>Vegetation Removal CO2 emission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Ref>
              <c:f>graf_A!$A$3:$A$53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graf_A!$C$3:$C$53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</c:ser>
        <c:ser>
          <c:idx val="1"/>
          <c:order val="1"/>
          <c:tx>
            <c:strRef>
              <c:f>graf_A!$D$2</c:f>
              <c:strCache>
                <c:ptCount val="1"/>
                <c:pt idx="0">
                  <c:v>Secondary Vegetation CO2 Absorption</c:v>
                </c:pt>
              </c:strCache>
            </c:strRef>
          </c:tx>
          <c:spPr>
            <a:ln>
              <a:solidFill>
                <a:srgbClr val="00B050"/>
              </a:solidFill>
              <a:prstDash val="dash"/>
            </a:ln>
          </c:spPr>
          <c:marker>
            <c:symbol val="none"/>
          </c:marker>
          <c:cat>
            <c:numRef>
              <c:f>graf_A!$A$3:$A$53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graf_A!$D$3:$D$53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</c:ser>
        <c:ser>
          <c:idx val="2"/>
          <c:order val="2"/>
          <c:tx>
            <c:strRef>
              <c:f>graf_A!$E$2</c:f>
              <c:strCache>
                <c:ptCount val="1"/>
                <c:pt idx="0">
                  <c:v>Net Balance CO2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numRef>
              <c:f>graf_A!$A$3:$A$53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graf_A!$E$3:$E$53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</c:ser>
        <c:marker val="1"/>
        <c:axId val="56216576"/>
        <c:axId val="57373440"/>
      </c:lineChart>
      <c:catAx>
        <c:axId val="56216576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lang="pt-BR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57373440"/>
        <c:crosses val="autoZero"/>
        <c:auto val="1"/>
        <c:lblAlgn val="ctr"/>
        <c:lblOffset val="100"/>
        <c:tickLblSkip val="5"/>
      </c:catAx>
      <c:valAx>
        <c:axId val="57373440"/>
        <c:scaling>
          <c:orientation val="minMax"/>
        </c:scaling>
        <c:axPos val="l"/>
        <c:majorGridlines>
          <c:spPr>
            <a:ln>
              <a:noFill/>
            </a:ln>
          </c:spPr>
        </c:majorGridlines>
        <c:numFmt formatCode="General" sourceLinked="1"/>
        <c:tickLblPos val="nextTo"/>
        <c:txPr>
          <a:bodyPr/>
          <a:lstStyle/>
          <a:p>
            <a:pPr>
              <a:defRPr lang="pt-BR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56216576"/>
        <c:crosses val="autoZero"/>
        <c:crossBetween val="between"/>
        <c:majorUnit val="300"/>
      </c:valAx>
    </c:plotArea>
    <c:plotVisOnly val="1"/>
    <c:dispBlanksAs val="gap"/>
  </c:chart>
  <c:printSettings>
    <c:headerFooter/>
    <c:pageMargins b="0.78740157499999996" l="0.511811024" r="0.511811024" t="0.78740157499999996" header="0.31496062000000064" footer="0.31496062000000064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6"/>
  <c:chart>
    <c:title>
      <c:tx>
        <c:rich>
          <a:bodyPr/>
          <a:lstStyle/>
          <a:p>
            <a:pPr>
              <a:defRPr lang="pt-BR"/>
            </a:pPr>
            <a:r>
              <a:rPr lang="pt-BR"/>
              <a:t>MtonCO</a:t>
            </a:r>
            <a:r>
              <a:rPr lang="pt-BR" baseline="-25000"/>
              <a:t>2</a:t>
            </a:r>
            <a:r>
              <a:rPr lang="pt-BR" baseline="0"/>
              <a:t> net emission per period for the alternative scenarios</a:t>
            </a:r>
            <a:endParaRPr lang="pt-BR"/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sintese!$A$4</c:f>
              <c:strCache>
                <c:ptCount val="1"/>
                <c:pt idx="0">
                  <c:v>2015-2050</c:v>
                </c:pt>
              </c:strCache>
            </c:strRef>
          </c:tx>
          <c:spPr>
            <a:pattFill prst="ltDnDiag">
              <a:fgClr>
                <a:schemeClr val="tx1"/>
              </a:fgClr>
              <a:bgClr>
                <a:schemeClr val="bg1"/>
              </a:bgClr>
            </a:pattFill>
          </c:spPr>
          <c:cat>
            <c:strRef>
              <c:f>sintese!$B$3:$F$3</c:f>
              <c:strCache>
                <c:ptCount val="5"/>
                <c:pt idx="0">
                  <c:v>A </c:v>
                </c:pt>
                <c:pt idx="1">
                  <c:v>B*</c:v>
                </c:pt>
                <c:pt idx="2">
                  <c:v>B </c:v>
                </c:pt>
                <c:pt idx="3">
                  <c:v>C1</c:v>
                </c:pt>
                <c:pt idx="4">
                  <c:v>C2</c:v>
                </c:pt>
              </c:strCache>
            </c:strRef>
          </c:cat>
          <c:val>
            <c:numRef>
              <c:f>sintese!$B$4:$F$4</c:f>
              <c:numCache>
                <c:formatCode>General</c:formatCode>
                <c:ptCount val="5"/>
                <c:pt idx="0">
                  <c:v>0</c:v>
                </c:pt>
                <c:pt idx="1">
                  <c:v>-3473</c:v>
                </c:pt>
                <c:pt idx="2">
                  <c:v>61</c:v>
                </c:pt>
                <c:pt idx="3">
                  <c:v>-2122</c:v>
                </c:pt>
                <c:pt idx="4">
                  <c:v>-972</c:v>
                </c:pt>
              </c:numCache>
            </c:numRef>
          </c:val>
        </c:ser>
        <c:ser>
          <c:idx val="1"/>
          <c:order val="1"/>
          <c:tx>
            <c:strRef>
              <c:f>sintese!$A$5</c:f>
              <c:strCache>
                <c:ptCount val="1"/>
                <c:pt idx="0">
                  <c:v>2001-2010</c:v>
                </c:pt>
              </c:strCache>
            </c:strRef>
          </c:tx>
          <c:cat>
            <c:strRef>
              <c:f>sintese!$B$3:$F$3</c:f>
              <c:strCache>
                <c:ptCount val="5"/>
                <c:pt idx="0">
                  <c:v>A </c:v>
                </c:pt>
                <c:pt idx="1">
                  <c:v>B*</c:v>
                </c:pt>
                <c:pt idx="2">
                  <c:v>B </c:v>
                </c:pt>
                <c:pt idx="3">
                  <c:v>C1</c:v>
                </c:pt>
                <c:pt idx="4">
                  <c:v>C2</c:v>
                </c:pt>
              </c:strCache>
            </c:strRef>
          </c:cat>
          <c:val>
            <c:numRef>
              <c:f>sintese!$B$5:$F$5</c:f>
              <c:numCache>
                <c:formatCode>General</c:formatCode>
                <c:ptCount val="5"/>
                <c:pt idx="0">
                  <c:v>0</c:v>
                </c:pt>
                <c:pt idx="1">
                  <c:v>8053</c:v>
                </c:pt>
                <c:pt idx="2">
                  <c:v>8053</c:v>
                </c:pt>
                <c:pt idx="3">
                  <c:v>8053</c:v>
                </c:pt>
                <c:pt idx="4">
                  <c:v>8053</c:v>
                </c:pt>
              </c:numCache>
            </c:numRef>
          </c:val>
        </c:ser>
        <c:ser>
          <c:idx val="2"/>
          <c:order val="2"/>
          <c:tx>
            <c:strRef>
              <c:f>sintese!$A$6</c:f>
              <c:strCache>
                <c:ptCount val="1"/>
                <c:pt idx="0">
                  <c:v>2011-2020</c:v>
                </c:pt>
              </c:strCache>
            </c:strRef>
          </c:tx>
          <c:cat>
            <c:strRef>
              <c:f>sintese!$B$3:$F$3</c:f>
              <c:strCache>
                <c:ptCount val="5"/>
                <c:pt idx="0">
                  <c:v>A </c:v>
                </c:pt>
                <c:pt idx="1">
                  <c:v>B*</c:v>
                </c:pt>
                <c:pt idx="2">
                  <c:v>B </c:v>
                </c:pt>
                <c:pt idx="3">
                  <c:v>C1</c:v>
                </c:pt>
                <c:pt idx="4">
                  <c:v>C2</c:v>
                </c:pt>
              </c:strCache>
            </c:strRef>
          </c:cat>
          <c:val>
            <c:numRef>
              <c:f>sintese!$B$6:$F$6</c:f>
              <c:numCache>
                <c:formatCode>General</c:formatCode>
                <c:ptCount val="5"/>
                <c:pt idx="0">
                  <c:v>0</c:v>
                </c:pt>
                <c:pt idx="1">
                  <c:v>2559</c:v>
                </c:pt>
                <c:pt idx="2">
                  <c:v>2694</c:v>
                </c:pt>
                <c:pt idx="3">
                  <c:v>2694</c:v>
                </c:pt>
                <c:pt idx="4">
                  <c:v>2694</c:v>
                </c:pt>
              </c:numCache>
            </c:numRef>
          </c:val>
        </c:ser>
        <c:ser>
          <c:idx val="3"/>
          <c:order val="3"/>
          <c:tx>
            <c:strRef>
              <c:f>sintese!$A$7</c:f>
              <c:strCache>
                <c:ptCount val="1"/>
                <c:pt idx="0">
                  <c:v>2021-2030</c:v>
                </c:pt>
              </c:strCache>
            </c:strRef>
          </c:tx>
          <c:cat>
            <c:strRef>
              <c:f>sintese!$B$3:$F$3</c:f>
              <c:strCache>
                <c:ptCount val="5"/>
                <c:pt idx="0">
                  <c:v>A </c:v>
                </c:pt>
                <c:pt idx="1">
                  <c:v>B*</c:v>
                </c:pt>
                <c:pt idx="2">
                  <c:v>B </c:v>
                </c:pt>
                <c:pt idx="3">
                  <c:v>C1</c:v>
                </c:pt>
                <c:pt idx="4">
                  <c:v>C2</c:v>
                </c:pt>
              </c:strCache>
            </c:strRef>
          </c:cat>
          <c:val>
            <c:numRef>
              <c:f>sintese!$B$7:$F$7</c:f>
              <c:numCache>
                <c:formatCode>General</c:formatCode>
                <c:ptCount val="5"/>
                <c:pt idx="0">
                  <c:v>0</c:v>
                </c:pt>
                <c:pt idx="1">
                  <c:v>-1043</c:v>
                </c:pt>
                <c:pt idx="2">
                  <c:v>-140</c:v>
                </c:pt>
                <c:pt idx="3">
                  <c:v>-682</c:v>
                </c:pt>
                <c:pt idx="4">
                  <c:v>-396</c:v>
                </c:pt>
              </c:numCache>
            </c:numRef>
          </c:val>
        </c:ser>
        <c:ser>
          <c:idx val="4"/>
          <c:order val="4"/>
          <c:tx>
            <c:strRef>
              <c:f>sintese!$A$8</c:f>
              <c:strCache>
                <c:ptCount val="1"/>
                <c:pt idx="0">
                  <c:v>2031-2040</c:v>
                </c:pt>
              </c:strCache>
            </c:strRef>
          </c:tx>
          <c:cat>
            <c:strRef>
              <c:f>sintese!$B$3:$F$3</c:f>
              <c:strCache>
                <c:ptCount val="5"/>
                <c:pt idx="0">
                  <c:v>A </c:v>
                </c:pt>
                <c:pt idx="1">
                  <c:v>B*</c:v>
                </c:pt>
                <c:pt idx="2">
                  <c:v>B </c:v>
                </c:pt>
                <c:pt idx="3">
                  <c:v>C1</c:v>
                </c:pt>
                <c:pt idx="4">
                  <c:v>C2</c:v>
                </c:pt>
              </c:strCache>
            </c:strRef>
          </c:cat>
          <c:val>
            <c:numRef>
              <c:f>sintese!$B$8:$F$8</c:f>
              <c:numCache>
                <c:formatCode>General</c:formatCode>
                <c:ptCount val="5"/>
                <c:pt idx="0">
                  <c:v>0</c:v>
                </c:pt>
                <c:pt idx="1">
                  <c:v>-1769</c:v>
                </c:pt>
                <c:pt idx="2">
                  <c:v>-497</c:v>
                </c:pt>
                <c:pt idx="3">
                  <c:v>-1332</c:v>
                </c:pt>
                <c:pt idx="4">
                  <c:v>-893</c:v>
                </c:pt>
              </c:numCache>
            </c:numRef>
          </c:val>
        </c:ser>
        <c:ser>
          <c:idx val="5"/>
          <c:order val="5"/>
          <c:tx>
            <c:strRef>
              <c:f>sintese!$A$9</c:f>
              <c:strCache>
                <c:ptCount val="1"/>
                <c:pt idx="0">
                  <c:v>2041-2050</c:v>
                </c:pt>
              </c:strCache>
            </c:strRef>
          </c:tx>
          <c:cat>
            <c:strRef>
              <c:f>sintese!$B$3:$F$3</c:f>
              <c:strCache>
                <c:ptCount val="5"/>
                <c:pt idx="0">
                  <c:v>A </c:v>
                </c:pt>
                <c:pt idx="1">
                  <c:v>B*</c:v>
                </c:pt>
                <c:pt idx="2">
                  <c:v>B </c:v>
                </c:pt>
                <c:pt idx="3">
                  <c:v>C1</c:v>
                </c:pt>
                <c:pt idx="4">
                  <c:v>C2</c:v>
                </c:pt>
              </c:strCache>
            </c:strRef>
          </c:cat>
          <c:val>
            <c:numRef>
              <c:f>sintese!$B$9:$F$9</c:f>
              <c:numCache>
                <c:formatCode>General</c:formatCode>
                <c:ptCount val="5"/>
                <c:pt idx="0">
                  <c:v>0</c:v>
                </c:pt>
                <c:pt idx="1">
                  <c:v>-1882</c:v>
                </c:pt>
                <c:pt idx="2">
                  <c:v>-658</c:v>
                </c:pt>
                <c:pt idx="3">
                  <c:v>-1464</c:v>
                </c:pt>
                <c:pt idx="4">
                  <c:v>-1039</c:v>
                </c:pt>
              </c:numCache>
            </c:numRef>
          </c:val>
        </c:ser>
        <c:axId val="53463680"/>
        <c:axId val="53477760"/>
      </c:barChart>
      <c:catAx>
        <c:axId val="53463680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lang="pt-BR"/>
            </a:pPr>
            <a:endParaRPr lang="en-US"/>
          </a:p>
        </c:txPr>
        <c:crossAx val="53477760"/>
        <c:crosses val="autoZero"/>
        <c:auto val="1"/>
        <c:lblAlgn val="ctr"/>
        <c:lblOffset val="100"/>
      </c:catAx>
      <c:valAx>
        <c:axId val="53477760"/>
        <c:scaling>
          <c:orientation val="minMax"/>
        </c:scaling>
        <c:axPos val="l"/>
        <c:numFmt formatCode="General" sourceLinked="1"/>
        <c:majorTickMark val="none"/>
        <c:tickLblPos val="nextTo"/>
        <c:txPr>
          <a:bodyPr/>
          <a:lstStyle/>
          <a:p>
            <a:pPr>
              <a:defRPr lang="pt-BR"/>
            </a:pPr>
            <a:endParaRPr lang="en-US"/>
          </a:p>
        </c:txPr>
        <c:crossAx val="53463680"/>
        <c:crosses val="autoZero"/>
        <c:crossBetween val="between"/>
      </c:valAx>
      <c:dTable>
        <c:showHorzBorder val="1"/>
        <c:showVertBorder val="1"/>
        <c:showOutline val="1"/>
        <c:txPr>
          <a:bodyPr/>
          <a:lstStyle/>
          <a:p>
            <a:pPr rtl="0">
              <a:defRPr lang="pt-BR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</c:dTable>
    </c:plotArea>
    <c:legend>
      <c:legendPos val="t"/>
      <c:txPr>
        <a:bodyPr/>
        <a:lstStyle/>
        <a:p>
          <a:pPr>
            <a:defRPr lang="pt-BR" sz="1200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</c:chart>
  <c:printSettings>
    <c:headerFooter/>
    <c:pageMargins b="0.78740157499999996" l="0.511811024" r="0.511811024" t="0.78740157499999996" header="0.31496062000000064" footer="0.31496062000000064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6"/>
  <c:chart>
    <c:title>
      <c:tx>
        <c:rich>
          <a:bodyPr/>
          <a:lstStyle/>
          <a:p>
            <a:pPr>
              <a:defRPr lang="pt-BR"/>
            </a:pPr>
            <a:r>
              <a:rPr lang="pt-BR"/>
              <a:t>MtonCO</a:t>
            </a:r>
            <a:r>
              <a:rPr lang="pt-BR" baseline="-25000"/>
              <a:t>2</a:t>
            </a:r>
            <a:r>
              <a:rPr lang="pt-BR" baseline="0"/>
              <a:t> net emission per period for the alternative scenarios</a:t>
            </a:r>
            <a:endParaRPr lang="pt-BR"/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sintese!$A$13</c:f>
              <c:strCache>
                <c:ptCount val="1"/>
                <c:pt idx="0">
                  <c:v>2015-2050</c:v>
                </c:pt>
              </c:strCache>
            </c:strRef>
          </c:tx>
          <c:spPr>
            <a:pattFill prst="ltDnDiag">
              <a:fgClr>
                <a:schemeClr val="tx1"/>
              </a:fgClr>
              <a:bgClr>
                <a:schemeClr val="bg1"/>
              </a:bgClr>
            </a:pattFill>
          </c:spPr>
          <c:cat>
            <c:strRef>
              <c:f>sintese!$B$12:$F$12</c:f>
              <c:strCache>
                <c:ptCount val="5"/>
                <c:pt idx="0">
                  <c:v>A </c:v>
                </c:pt>
                <c:pt idx="1">
                  <c:v>B*</c:v>
                </c:pt>
                <c:pt idx="2">
                  <c:v>B </c:v>
                </c:pt>
                <c:pt idx="3">
                  <c:v>C1</c:v>
                </c:pt>
                <c:pt idx="4">
                  <c:v>C2</c:v>
                </c:pt>
              </c:strCache>
            </c:strRef>
          </c:cat>
          <c:val>
            <c:numRef>
              <c:f>sintese!$B$13:$F$13</c:f>
              <c:numCache>
                <c:formatCode>0.00</c:formatCode>
                <c:ptCount val="5"/>
                <c:pt idx="0">
                  <c:v>0</c:v>
                </c:pt>
                <c:pt idx="1">
                  <c:v>-0.95939226519337006</c:v>
                </c:pt>
                <c:pt idx="2">
                  <c:v>1.6850828729281769E-2</c:v>
                </c:pt>
                <c:pt idx="3">
                  <c:v>-0.58618784530386736</c:v>
                </c:pt>
                <c:pt idx="4">
                  <c:v>-0.26850828729281767</c:v>
                </c:pt>
              </c:numCache>
            </c:numRef>
          </c:val>
        </c:ser>
        <c:ser>
          <c:idx val="1"/>
          <c:order val="1"/>
          <c:tx>
            <c:strRef>
              <c:f>sintese!$A$14</c:f>
              <c:strCache>
                <c:ptCount val="1"/>
                <c:pt idx="0">
                  <c:v>2001-2010</c:v>
                </c:pt>
              </c:strCache>
            </c:strRef>
          </c:tx>
          <c:cat>
            <c:strRef>
              <c:f>sintese!$B$12:$F$12</c:f>
              <c:strCache>
                <c:ptCount val="5"/>
                <c:pt idx="0">
                  <c:v>A </c:v>
                </c:pt>
                <c:pt idx="1">
                  <c:v>B*</c:v>
                </c:pt>
                <c:pt idx="2">
                  <c:v>B </c:v>
                </c:pt>
                <c:pt idx="3">
                  <c:v>C1</c:v>
                </c:pt>
                <c:pt idx="4">
                  <c:v>C2</c:v>
                </c:pt>
              </c:strCache>
            </c:strRef>
          </c:cat>
          <c:val>
            <c:numRef>
              <c:f>sintese!$B$14:$F$14</c:f>
              <c:numCache>
                <c:formatCode>0.00</c:formatCode>
                <c:ptCount val="5"/>
                <c:pt idx="0">
                  <c:v>0</c:v>
                </c:pt>
                <c:pt idx="1">
                  <c:v>2.2245856353591162</c:v>
                </c:pt>
                <c:pt idx="2">
                  <c:v>2.2245856353591162</c:v>
                </c:pt>
                <c:pt idx="3">
                  <c:v>2.2245856353591162</c:v>
                </c:pt>
                <c:pt idx="4">
                  <c:v>2.2245856353591162</c:v>
                </c:pt>
              </c:numCache>
            </c:numRef>
          </c:val>
        </c:ser>
        <c:ser>
          <c:idx val="2"/>
          <c:order val="2"/>
          <c:tx>
            <c:strRef>
              <c:f>sintese!$A$15</c:f>
              <c:strCache>
                <c:ptCount val="1"/>
                <c:pt idx="0">
                  <c:v>2011-2020</c:v>
                </c:pt>
              </c:strCache>
            </c:strRef>
          </c:tx>
          <c:cat>
            <c:strRef>
              <c:f>sintese!$B$12:$F$12</c:f>
              <c:strCache>
                <c:ptCount val="5"/>
                <c:pt idx="0">
                  <c:v>A </c:v>
                </c:pt>
                <c:pt idx="1">
                  <c:v>B*</c:v>
                </c:pt>
                <c:pt idx="2">
                  <c:v>B </c:v>
                </c:pt>
                <c:pt idx="3">
                  <c:v>C1</c:v>
                </c:pt>
                <c:pt idx="4">
                  <c:v>C2</c:v>
                </c:pt>
              </c:strCache>
            </c:strRef>
          </c:cat>
          <c:val>
            <c:numRef>
              <c:f>sintese!$B$15:$F$15</c:f>
              <c:numCache>
                <c:formatCode>0.00</c:formatCode>
                <c:ptCount val="5"/>
                <c:pt idx="0">
                  <c:v>0</c:v>
                </c:pt>
                <c:pt idx="1">
                  <c:v>0.70690607734806632</c:v>
                </c:pt>
                <c:pt idx="2">
                  <c:v>0.74419889502762426</c:v>
                </c:pt>
                <c:pt idx="3">
                  <c:v>0.74419889502762426</c:v>
                </c:pt>
                <c:pt idx="4">
                  <c:v>0.74419889502762426</c:v>
                </c:pt>
              </c:numCache>
            </c:numRef>
          </c:val>
        </c:ser>
        <c:ser>
          <c:idx val="3"/>
          <c:order val="3"/>
          <c:tx>
            <c:strRef>
              <c:f>sintese!$A$16</c:f>
              <c:strCache>
                <c:ptCount val="1"/>
                <c:pt idx="0">
                  <c:v>2021-2030</c:v>
                </c:pt>
              </c:strCache>
            </c:strRef>
          </c:tx>
          <c:cat>
            <c:strRef>
              <c:f>sintese!$B$12:$F$12</c:f>
              <c:strCache>
                <c:ptCount val="5"/>
                <c:pt idx="0">
                  <c:v>A </c:v>
                </c:pt>
                <c:pt idx="1">
                  <c:v>B*</c:v>
                </c:pt>
                <c:pt idx="2">
                  <c:v>B </c:v>
                </c:pt>
                <c:pt idx="3">
                  <c:v>C1</c:v>
                </c:pt>
                <c:pt idx="4">
                  <c:v>C2</c:v>
                </c:pt>
              </c:strCache>
            </c:strRef>
          </c:cat>
          <c:val>
            <c:numRef>
              <c:f>sintese!$B$16:$F$16</c:f>
              <c:numCache>
                <c:formatCode>0.00</c:formatCode>
                <c:ptCount val="5"/>
                <c:pt idx="0">
                  <c:v>0</c:v>
                </c:pt>
                <c:pt idx="1">
                  <c:v>-0.28812154696132591</c:v>
                </c:pt>
                <c:pt idx="2">
                  <c:v>-3.8674033149171276E-2</c:v>
                </c:pt>
                <c:pt idx="3">
                  <c:v>-0.18839779005524862</c:v>
                </c:pt>
                <c:pt idx="4">
                  <c:v>-0.10939226519337017</c:v>
                </c:pt>
              </c:numCache>
            </c:numRef>
          </c:val>
        </c:ser>
        <c:ser>
          <c:idx val="4"/>
          <c:order val="4"/>
          <c:tx>
            <c:strRef>
              <c:f>sintese!$A$17</c:f>
              <c:strCache>
                <c:ptCount val="1"/>
                <c:pt idx="0">
                  <c:v>2031-2040</c:v>
                </c:pt>
              </c:strCache>
            </c:strRef>
          </c:tx>
          <c:cat>
            <c:strRef>
              <c:f>sintese!$B$12:$F$12</c:f>
              <c:strCache>
                <c:ptCount val="5"/>
                <c:pt idx="0">
                  <c:v>A </c:v>
                </c:pt>
                <c:pt idx="1">
                  <c:v>B*</c:v>
                </c:pt>
                <c:pt idx="2">
                  <c:v>B </c:v>
                </c:pt>
                <c:pt idx="3">
                  <c:v>C1</c:v>
                </c:pt>
                <c:pt idx="4">
                  <c:v>C2</c:v>
                </c:pt>
              </c:strCache>
            </c:strRef>
          </c:cat>
          <c:val>
            <c:numRef>
              <c:f>sintese!$B$17:$F$17</c:f>
              <c:numCache>
                <c:formatCode>0.00</c:formatCode>
                <c:ptCount val="5"/>
                <c:pt idx="0">
                  <c:v>0</c:v>
                </c:pt>
                <c:pt idx="1">
                  <c:v>-0.48867403314917124</c:v>
                </c:pt>
                <c:pt idx="2">
                  <c:v>-0.137292817679558</c:v>
                </c:pt>
                <c:pt idx="3">
                  <c:v>-0.36795580110497239</c:v>
                </c:pt>
                <c:pt idx="4">
                  <c:v>-0.24668508287292817</c:v>
                </c:pt>
              </c:numCache>
            </c:numRef>
          </c:val>
        </c:ser>
        <c:ser>
          <c:idx val="5"/>
          <c:order val="5"/>
          <c:tx>
            <c:strRef>
              <c:f>sintese!$A$18</c:f>
              <c:strCache>
                <c:ptCount val="1"/>
                <c:pt idx="0">
                  <c:v>2041-2050</c:v>
                </c:pt>
              </c:strCache>
            </c:strRef>
          </c:tx>
          <c:cat>
            <c:strRef>
              <c:f>sintese!$B$12:$F$12</c:f>
              <c:strCache>
                <c:ptCount val="5"/>
                <c:pt idx="0">
                  <c:v>A </c:v>
                </c:pt>
                <c:pt idx="1">
                  <c:v>B*</c:v>
                </c:pt>
                <c:pt idx="2">
                  <c:v>B </c:v>
                </c:pt>
                <c:pt idx="3">
                  <c:v>C1</c:v>
                </c:pt>
                <c:pt idx="4">
                  <c:v>C2</c:v>
                </c:pt>
              </c:strCache>
            </c:strRef>
          </c:cat>
          <c:val>
            <c:numRef>
              <c:f>sintese!$B$18:$F$18</c:f>
              <c:numCache>
                <c:formatCode>0.00</c:formatCode>
                <c:ptCount val="5"/>
                <c:pt idx="0">
                  <c:v>0</c:v>
                </c:pt>
                <c:pt idx="1">
                  <c:v>-0.51988950276243084</c:v>
                </c:pt>
                <c:pt idx="2">
                  <c:v>-0.18176795580110497</c:v>
                </c:pt>
                <c:pt idx="3">
                  <c:v>-0.40441988950276242</c:v>
                </c:pt>
                <c:pt idx="4">
                  <c:v>-0.28701657458563534</c:v>
                </c:pt>
              </c:numCache>
            </c:numRef>
          </c:val>
        </c:ser>
        <c:axId val="53511680"/>
        <c:axId val="53513216"/>
      </c:barChart>
      <c:catAx>
        <c:axId val="53511680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lang="pt-BR"/>
            </a:pPr>
            <a:endParaRPr lang="en-US"/>
          </a:p>
        </c:txPr>
        <c:crossAx val="53513216"/>
        <c:crosses val="autoZero"/>
        <c:auto val="1"/>
        <c:lblAlgn val="ctr"/>
        <c:lblOffset val="100"/>
      </c:catAx>
      <c:valAx>
        <c:axId val="53513216"/>
        <c:scaling>
          <c:orientation val="minMax"/>
        </c:scaling>
        <c:axPos val="l"/>
        <c:numFmt formatCode="0.00" sourceLinked="1"/>
        <c:majorTickMark val="none"/>
        <c:tickLblPos val="nextTo"/>
        <c:txPr>
          <a:bodyPr/>
          <a:lstStyle/>
          <a:p>
            <a:pPr>
              <a:defRPr lang="pt-BR"/>
            </a:pPr>
            <a:endParaRPr lang="en-US"/>
          </a:p>
        </c:txPr>
        <c:crossAx val="53511680"/>
        <c:crosses val="autoZero"/>
        <c:crossBetween val="between"/>
      </c:valAx>
      <c:dTable>
        <c:showHorzBorder val="1"/>
        <c:showVertBorder val="1"/>
        <c:showOutline val="1"/>
        <c:txPr>
          <a:bodyPr/>
          <a:lstStyle/>
          <a:p>
            <a:pPr rtl="0">
              <a:defRPr lang="pt-BR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</c:dTable>
    </c:plotArea>
    <c:legend>
      <c:legendPos val="t"/>
      <c:txPr>
        <a:bodyPr/>
        <a:lstStyle/>
        <a:p>
          <a:pPr>
            <a:defRPr lang="pt-BR" sz="1200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</c:chart>
  <c:printSettings>
    <c:headerFooter/>
    <c:pageMargins b="0.78740157499999996" l="0.511811024" r="0.511811024" t="0.78740157499999996" header="0.31496062000000064" footer="0.31496062000000064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areaChart>
        <c:grouping val="stacked"/>
        <c:ser>
          <c:idx val="1"/>
          <c:order val="0"/>
          <c:tx>
            <c:strRef>
              <c:f>graf_SV_A!#REF!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0000"/>
            </a:solidFill>
          </c:spPr>
          <c:cat>
            <c:numRef>
              <c:f>graf_SV_C1!$A$2:$A$52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graf_SV_C1!$C$2:$C$52</c:f>
              <c:numCache>
                <c:formatCode>General</c:formatCode>
                <c:ptCount val="51"/>
                <c:pt idx="0">
                  <c:v>451047.55</c:v>
                </c:pt>
                <c:pt idx="1">
                  <c:v>465397.9</c:v>
                </c:pt>
                <c:pt idx="2">
                  <c:v>482502.32999999996</c:v>
                </c:pt>
                <c:pt idx="3">
                  <c:v>502565.85000000003</c:v>
                </c:pt>
                <c:pt idx="4">
                  <c:v>524505.76</c:v>
                </c:pt>
                <c:pt idx="5">
                  <c:v>539526.97</c:v>
                </c:pt>
                <c:pt idx="6">
                  <c:v>550812.91</c:v>
                </c:pt>
                <c:pt idx="7">
                  <c:v>560017.19999999995</c:v>
                </c:pt>
                <c:pt idx="8">
                  <c:v>570216.89</c:v>
                </c:pt>
                <c:pt idx="9">
                  <c:v>576113.44999999995</c:v>
                </c:pt>
                <c:pt idx="10">
                  <c:v>581643.49</c:v>
                </c:pt>
                <c:pt idx="11">
                  <c:v>586713.77</c:v>
                </c:pt>
                <c:pt idx="12">
                  <c:v>590324.91999999993</c:v>
                </c:pt>
                <c:pt idx="13">
                  <c:v>594978.80999999994</c:v>
                </c:pt>
                <c:pt idx="14">
                  <c:v>598808.73</c:v>
                </c:pt>
                <c:pt idx="15">
                  <c:v>602921.22</c:v>
                </c:pt>
                <c:pt idx="16">
                  <c:v>606802.94999999995</c:v>
                </c:pt>
                <c:pt idx="17">
                  <c:v>610466.88</c:v>
                </c:pt>
                <c:pt idx="18">
                  <c:v>613925.22</c:v>
                </c:pt>
                <c:pt idx="19">
                  <c:v>617189.52</c:v>
                </c:pt>
                <c:pt idx="20">
                  <c:v>620270.52</c:v>
                </c:pt>
                <c:pt idx="21">
                  <c:v>623051.32000000007</c:v>
                </c:pt>
                <c:pt idx="22">
                  <c:v>625531.92000000004</c:v>
                </c:pt>
                <c:pt idx="23">
                  <c:v>627712.32000000007</c:v>
                </c:pt>
                <c:pt idx="24">
                  <c:v>629592.52</c:v>
                </c:pt>
                <c:pt idx="25">
                  <c:v>631172.52</c:v>
                </c:pt>
                <c:pt idx="26">
                  <c:v>632752.52</c:v>
                </c:pt>
                <c:pt idx="27">
                  <c:v>634332.52</c:v>
                </c:pt>
                <c:pt idx="28">
                  <c:v>635912.52</c:v>
                </c:pt>
                <c:pt idx="29">
                  <c:v>637492.52</c:v>
                </c:pt>
                <c:pt idx="30">
                  <c:v>639072.52</c:v>
                </c:pt>
                <c:pt idx="31">
                  <c:v>640652.52</c:v>
                </c:pt>
                <c:pt idx="32">
                  <c:v>642232.52</c:v>
                </c:pt>
                <c:pt idx="33">
                  <c:v>643812.52</c:v>
                </c:pt>
                <c:pt idx="34">
                  <c:v>645392.52</c:v>
                </c:pt>
                <c:pt idx="35">
                  <c:v>646972.52</c:v>
                </c:pt>
                <c:pt idx="36">
                  <c:v>648552.52</c:v>
                </c:pt>
                <c:pt idx="37">
                  <c:v>650132.52</c:v>
                </c:pt>
                <c:pt idx="38">
                  <c:v>651712.52</c:v>
                </c:pt>
                <c:pt idx="39">
                  <c:v>653292.52</c:v>
                </c:pt>
                <c:pt idx="40">
                  <c:v>654872.52</c:v>
                </c:pt>
                <c:pt idx="41">
                  <c:v>656452.52</c:v>
                </c:pt>
                <c:pt idx="42">
                  <c:v>658032.52</c:v>
                </c:pt>
                <c:pt idx="43">
                  <c:v>659612.52</c:v>
                </c:pt>
                <c:pt idx="44">
                  <c:v>661192.52</c:v>
                </c:pt>
                <c:pt idx="45">
                  <c:v>662772.52</c:v>
                </c:pt>
                <c:pt idx="46">
                  <c:v>664352.52</c:v>
                </c:pt>
                <c:pt idx="47">
                  <c:v>665932.52</c:v>
                </c:pt>
                <c:pt idx="48">
                  <c:v>667512.52</c:v>
                </c:pt>
                <c:pt idx="49">
                  <c:v>669092.52</c:v>
                </c:pt>
                <c:pt idx="50">
                  <c:v>670672.52</c:v>
                </c:pt>
              </c:numCache>
            </c:numRef>
          </c:val>
        </c:ser>
        <c:ser>
          <c:idx val="0"/>
          <c:order val="1"/>
          <c:tx>
            <c:strRef>
              <c:f>graf_SV_A!#REF!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2D050"/>
            </a:solidFill>
          </c:spPr>
          <c:cat>
            <c:numRef>
              <c:f>graf_SV_C1!$A$2:$A$52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graf_SV_C1!$B$2:$B$52</c:f>
              <c:numCache>
                <c:formatCode>General</c:formatCode>
                <c:ptCount val="51"/>
                <c:pt idx="0">
                  <c:v>119898.71</c:v>
                </c:pt>
                <c:pt idx="1">
                  <c:v>123713.36</c:v>
                </c:pt>
                <c:pt idx="2">
                  <c:v>128260.11</c:v>
                </c:pt>
                <c:pt idx="3">
                  <c:v>133593.45000000001</c:v>
                </c:pt>
                <c:pt idx="4">
                  <c:v>139425.57999999999</c:v>
                </c:pt>
                <c:pt idx="5">
                  <c:v>143418.54999999999</c:v>
                </c:pt>
                <c:pt idx="6">
                  <c:v>146418.60999999999</c:v>
                </c:pt>
                <c:pt idx="7">
                  <c:v>148865.32</c:v>
                </c:pt>
                <c:pt idx="8">
                  <c:v>151576.63</c:v>
                </c:pt>
                <c:pt idx="9">
                  <c:v>153144.07</c:v>
                </c:pt>
                <c:pt idx="10">
                  <c:v>154614.09</c:v>
                </c:pt>
                <c:pt idx="11">
                  <c:v>155961.88</c:v>
                </c:pt>
                <c:pt idx="12">
                  <c:v>156921.81</c:v>
                </c:pt>
                <c:pt idx="13">
                  <c:v>158158.92000000001</c:v>
                </c:pt>
                <c:pt idx="14">
                  <c:v>159177</c:v>
                </c:pt>
                <c:pt idx="15">
                  <c:v>160270.19</c:v>
                </c:pt>
                <c:pt idx="16">
                  <c:v>161302.04999999999</c:v>
                </c:pt>
                <c:pt idx="17">
                  <c:v>162276</c:v>
                </c:pt>
                <c:pt idx="18">
                  <c:v>163195.31</c:v>
                </c:pt>
                <c:pt idx="19">
                  <c:v>164063.03</c:v>
                </c:pt>
                <c:pt idx="20">
                  <c:v>164882.03</c:v>
                </c:pt>
                <c:pt idx="21">
                  <c:v>165621.23000000001</c:v>
                </c:pt>
                <c:pt idx="22">
                  <c:v>166280.63</c:v>
                </c:pt>
                <c:pt idx="23">
                  <c:v>166860.23000000001</c:v>
                </c:pt>
                <c:pt idx="24">
                  <c:v>167360.03</c:v>
                </c:pt>
                <c:pt idx="25">
                  <c:v>167780.03</c:v>
                </c:pt>
                <c:pt idx="26">
                  <c:v>168200.03</c:v>
                </c:pt>
                <c:pt idx="27">
                  <c:v>168620.03</c:v>
                </c:pt>
                <c:pt idx="28">
                  <c:v>169040.03</c:v>
                </c:pt>
                <c:pt idx="29">
                  <c:v>169460.03</c:v>
                </c:pt>
                <c:pt idx="30">
                  <c:v>169880.03</c:v>
                </c:pt>
                <c:pt idx="31">
                  <c:v>170300.03</c:v>
                </c:pt>
                <c:pt idx="32">
                  <c:v>170720.03</c:v>
                </c:pt>
                <c:pt idx="33">
                  <c:v>171140.03</c:v>
                </c:pt>
                <c:pt idx="34">
                  <c:v>171560.03</c:v>
                </c:pt>
                <c:pt idx="35">
                  <c:v>171980.03</c:v>
                </c:pt>
                <c:pt idx="36">
                  <c:v>172400.03</c:v>
                </c:pt>
                <c:pt idx="37">
                  <c:v>172820.03</c:v>
                </c:pt>
                <c:pt idx="38">
                  <c:v>173240.03</c:v>
                </c:pt>
                <c:pt idx="39">
                  <c:v>173660.03</c:v>
                </c:pt>
                <c:pt idx="40">
                  <c:v>174080.03</c:v>
                </c:pt>
                <c:pt idx="41">
                  <c:v>174500.03</c:v>
                </c:pt>
                <c:pt idx="42">
                  <c:v>174920.03</c:v>
                </c:pt>
                <c:pt idx="43">
                  <c:v>175340.03</c:v>
                </c:pt>
                <c:pt idx="44">
                  <c:v>175760.03</c:v>
                </c:pt>
                <c:pt idx="45">
                  <c:v>176180.03</c:v>
                </c:pt>
                <c:pt idx="46">
                  <c:v>176600.03</c:v>
                </c:pt>
                <c:pt idx="47">
                  <c:v>177020.03</c:v>
                </c:pt>
                <c:pt idx="48">
                  <c:v>177440.03</c:v>
                </c:pt>
                <c:pt idx="49">
                  <c:v>177860.03</c:v>
                </c:pt>
                <c:pt idx="50">
                  <c:v>178280.03</c:v>
                </c:pt>
              </c:numCache>
            </c:numRef>
          </c:val>
        </c:ser>
        <c:axId val="53554560"/>
        <c:axId val="53568640"/>
      </c:areaChart>
      <c:lineChart>
        <c:grouping val="standard"/>
        <c:ser>
          <c:idx val="2"/>
          <c:order val="2"/>
          <c:tx>
            <c:strRef>
              <c:f>graf_SV_A!#REF!</c:f>
              <c:strCache>
                <c:ptCount val="1"/>
                <c:pt idx="0">
                  <c:v>#REF!</c:v>
                </c:pt>
              </c:strCache>
            </c:strRef>
          </c:tx>
          <c:spPr>
            <a:ln w="381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Ref>
              <c:f>graf_SV_C1!$A$2:$A$52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graf_SV_C1!$D$2:$D$52</c:f>
              <c:numCache>
                <c:formatCode>General</c:formatCode>
                <c:ptCount val="51"/>
                <c:pt idx="0">
                  <c:v>570946.26</c:v>
                </c:pt>
                <c:pt idx="1">
                  <c:v>589111.26</c:v>
                </c:pt>
                <c:pt idx="2">
                  <c:v>610762.43999999994</c:v>
                </c:pt>
                <c:pt idx="3">
                  <c:v>636159.30000000005</c:v>
                </c:pt>
                <c:pt idx="4">
                  <c:v>663931.34</c:v>
                </c:pt>
                <c:pt idx="5">
                  <c:v>682945.52</c:v>
                </c:pt>
                <c:pt idx="6">
                  <c:v>697231.52</c:v>
                </c:pt>
                <c:pt idx="7">
                  <c:v>708882.52</c:v>
                </c:pt>
                <c:pt idx="8">
                  <c:v>721793.52</c:v>
                </c:pt>
                <c:pt idx="9">
                  <c:v>729257.52</c:v>
                </c:pt>
                <c:pt idx="10">
                  <c:v>736257.58</c:v>
                </c:pt>
                <c:pt idx="11">
                  <c:v>742675.65</c:v>
                </c:pt>
                <c:pt idx="12">
                  <c:v>747246.73</c:v>
                </c:pt>
                <c:pt idx="13">
                  <c:v>753137.73</c:v>
                </c:pt>
                <c:pt idx="14">
                  <c:v>757985.73</c:v>
                </c:pt>
                <c:pt idx="15">
                  <c:v>763191.41</c:v>
                </c:pt>
                <c:pt idx="16">
                  <c:v>768105</c:v>
                </c:pt>
                <c:pt idx="17">
                  <c:v>772742.88</c:v>
                </c:pt>
                <c:pt idx="18">
                  <c:v>777120.53</c:v>
                </c:pt>
                <c:pt idx="19">
                  <c:v>781252.55</c:v>
                </c:pt>
                <c:pt idx="20">
                  <c:v>785152.55</c:v>
                </c:pt>
                <c:pt idx="21">
                  <c:v>788672.55</c:v>
                </c:pt>
                <c:pt idx="22">
                  <c:v>791812.55</c:v>
                </c:pt>
                <c:pt idx="23">
                  <c:v>794572.55</c:v>
                </c:pt>
                <c:pt idx="24">
                  <c:v>796952.55</c:v>
                </c:pt>
                <c:pt idx="25">
                  <c:v>798952.55</c:v>
                </c:pt>
                <c:pt idx="26">
                  <c:v>800952.55</c:v>
                </c:pt>
                <c:pt idx="27">
                  <c:v>802952.55</c:v>
                </c:pt>
                <c:pt idx="28">
                  <c:v>804952.55</c:v>
                </c:pt>
                <c:pt idx="29">
                  <c:v>806952.55</c:v>
                </c:pt>
                <c:pt idx="30">
                  <c:v>808952.55</c:v>
                </c:pt>
                <c:pt idx="31">
                  <c:v>810952.55</c:v>
                </c:pt>
                <c:pt idx="32">
                  <c:v>812952.55</c:v>
                </c:pt>
                <c:pt idx="33">
                  <c:v>814952.55</c:v>
                </c:pt>
                <c:pt idx="34">
                  <c:v>816952.55</c:v>
                </c:pt>
                <c:pt idx="35">
                  <c:v>818952.55</c:v>
                </c:pt>
                <c:pt idx="36">
                  <c:v>820952.55</c:v>
                </c:pt>
                <c:pt idx="37">
                  <c:v>822952.55</c:v>
                </c:pt>
                <c:pt idx="38">
                  <c:v>824952.55</c:v>
                </c:pt>
                <c:pt idx="39">
                  <c:v>826952.55</c:v>
                </c:pt>
                <c:pt idx="40">
                  <c:v>828952.55</c:v>
                </c:pt>
                <c:pt idx="41">
                  <c:v>830952.55</c:v>
                </c:pt>
                <c:pt idx="42">
                  <c:v>832952.55</c:v>
                </c:pt>
                <c:pt idx="43">
                  <c:v>834952.55</c:v>
                </c:pt>
                <c:pt idx="44">
                  <c:v>836952.55</c:v>
                </c:pt>
                <c:pt idx="45">
                  <c:v>838952.55</c:v>
                </c:pt>
                <c:pt idx="46">
                  <c:v>840952.55</c:v>
                </c:pt>
                <c:pt idx="47">
                  <c:v>842952.55</c:v>
                </c:pt>
                <c:pt idx="48">
                  <c:v>844952.55</c:v>
                </c:pt>
                <c:pt idx="49">
                  <c:v>846952.55</c:v>
                </c:pt>
                <c:pt idx="50">
                  <c:v>848952.55</c:v>
                </c:pt>
              </c:numCache>
            </c:numRef>
          </c:val>
        </c:ser>
        <c:marker val="1"/>
        <c:axId val="53584256"/>
        <c:axId val="53570176"/>
      </c:lineChart>
      <c:catAx>
        <c:axId val="53554560"/>
        <c:scaling>
          <c:orientation val="minMax"/>
        </c:scaling>
        <c:axPos val="b"/>
        <c:numFmt formatCode="General" sourceLinked="1"/>
        <c:tickLblPos val="nextTo"/>
        <c:txPr>
          <a:bodyPr rot="-5400000" vert="horz"/>
          <a:lstStyle/>
          <a:p>
            <a:pPr>
              <a:defRPr lang="pt-BR"/>
            </a:pPr>
            <a:endParaRPr lang="en-US"/>
          </a:p>
        </c:txPr>
        <c:crossAx val="53568640"/>
        <c:crosses val="autoZero"/>
        <c:auto val="1"/>
        <c:lblAlgn val="ctr"/>
        <c:lblOffset val="100"/>
        <c:tickLblSkip val="5"/>
      </c:catAx>
      <c:valAx>
        <c:axId val="53568640"/>
        <c:scaling>
          <c:orientation val="minMax"/>
          <c:max val="1400000"/>
        </c:scaling>
        <c:axPos val="l"/>
        <c:majorGridlines>
          <c:spPr>
            <a:ln>
              <a:noFill/>
            </a:ln>
          </c:spPr>
        </c:majorGridlines>
        <c:numFmt formatCode="General" sourceLinked="1"/>
        <c:tickLblPos val="nextTo"/>
        <c:txPr>
          <a:bodyPr/>
          <a:lstStyle/>
          <a:p>
            <a:pPr>
              <a:defRPr lang="pt-BR"/>
            </a:pPr>
            <a:endParaRPr lang="en-US"/>
          </a:p>
        </c:txPr>
        <c:crossAx val="53554560"/>
        <c:crosses val="autoZero"/>
        <c:crossBetween val="between"/>
      </c:valAx>
      <c:valAx>
        <c:axId val="53570176"/>
        <c:scaling>
          <c:orientation val="minMax"/>
          <c:max val="1400000"/>
        </c:scaling>
        <c:delete val="1"/>
        <c:axPos val="r"/>
        <c:numFmt formatCode="General" sourceLinked="1"/>
        <c:tickLblPos val="nextTo"/>
        <c:crossAx val="53584256"/>
        <c:crosses val="max"/>
        <c:crossBetween val="between"/>
      </c:valAx>
      <c:catAx>
        <c:axId val="53584256"/>
        <c:scaling>
          <c:orientation val="minMax"/>
        </c:scaling>
        <c:delete val="1"/>
        <c:axPos val="b"/>
        <c:numFmt formatCode="General" sourceLinked="1"/>
        <c:tickLblPos val="nextTo"/>
        <c:crossAx val="53570176"/>
        <c:crosses val="autoZero"/>
        <c:auto val="1"/>
        <c:lblAlgn val="ctr"/>
        <c:lblOffset val="100"/>
      </c:catAx>
    </c:plotArea>
    <c:plotVisOnly val="1"/>
    <c:dispBlanksAs val="zero"/>
  </c:chart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8740157499999996" l="0.511811024" r="0.511811024" t="0.78740157499999996" header="0.31496062000000064" footer="0.31496062000000064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areaChart>
        <c:grouping val="stacked"/>
        <c:ser>
          <c:idx val="1"/>
          <c:order val="0"/>
          <c:tx>
            <c:strRef>
              <c:f>graf_SV_C1!$C$1</c:f>
              <c:strCache>
                <c:ptCount val="1"/>
                <c:pt idx="0">
                  <c:v>Pasture, agriculture and other uses (km2)</c:v>
                </c:pt>
              </c:strCache>
            </c:strRef>
          </c:tx>
          <c:spPr>
            <a:solidFill>
              <a:srgbClr val="FF0000"/>
            </a:solidFill>
          </c:spPr>
          <c:cat>
            <c:numRef>
              <c:f>graf_SV_C1!$A$2:$A$52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graf_SV_C1!$C$2:$C$52</c:f>
              <c:numCache>
                <c:formatCode>General</c:formatCode>
                <c:ptCount val="51"/>
                <c:pt idx="0">
                  <c:v>451047.55</c:v>
                </c:pt>
                <c:pt idx="1">
                  <c:v>465397.9</c:v>
                </c:pt>
                <c:pt idx="2">
                  <c:v>482502.32999999996</c:v>
                </c:pt>
                <c:pt idx="3">
                  <c:v>502565.85000000003</c:v>
                </c:pt>
                <c:pt idx="4">
                  <c:v>524505.76</c:v>
                </c:pt>
                <c:pt idx="5">
                  <c:v>539526.97</c:v>
                </c:pt>
                <c:pt idx="6">
                  <c:v>550812.91</c:v>
                </c:pt>
                <c:pt idx="7">
                  <c:v>560017.19999999995</c:v>
                </c:pt>
                <c:pt idx="8">
                  <c:v>570216.89</c:v>
                </c:pt>
                <c:pt idx="9">
                  <c:v>576113.44999999995</c:v>
                </c:pt>
                <c:pt idx="10">
                  <c:v>581643.49</c:v>
                </c:pt>
                <c:pt idx="11">
                  <c:v>586713.77</c:v>
                </c:pt>
                <c:pt idx="12">
                  <c:v>590324.91999999993</c:v>
                </c:pt>
                <c:pt idx="13">
                  <c:v>594978.80999999994</c:v>
                </c:pt>
                <c:pt idx="14">
                  <c:v>598808.73</c:v>
                </c:pt>
                <c:pt idx="15">
                  <c:v>602921.22</c:v>
                </c:pt>
                <c:pt idx="16">
                  <c:v>606802.94999999995</c:v>
                </c:pt>
                <c:pt idx="17">
                  <c:v>610466.88</c:v>
                </c:pt>
                <c:pt idx="18">
                  <c:v>613925.22</c:v>
                </c:pt>
                <c:pt idx="19">
                  <c:v>617189.52</c:v>
                </c:pt>
                <c:pt idx="20">
                  <c:v>620270.52</c:v>
                </c:pt>
                <c:pt idx="21">
                  <c:v>623051.32000000007</c:v>
                </c:pt>
                <c:pt idx="22">
                  <c:v>625531.92000000004</c:v>
                </c:pt>
                <c:pt idx="23">
                  <c:v>627712.32000000007</c:v>
                </c:pt>
                <c:pt idx="24">
                  <c:v>629592.52</c:v>
                </c:pt>
                <c:pt idx="25">
                  <c:v>631172.52</c:v>
                </c:pt>
                <c:pt idx="26">
                  <c:v>632752.52</c:v>
                </c:pt>
                <c:pt idx="27">
                  <c:v>634332.52</c:v>
                </c:pt>
                <c:pt idx="28">
                  <c:v>635912.52</c:v>
                </c:pt>
                <c:pt idx="29">
                  <c:v>637492.52</c:v>
                </c:pt>
                <c:pt idx="30">
                  <c:v>639072.52</c:v>
                </c:pt>
                <c:pt idx="31">
                  <c:v>640652.52</c:v>
                </c:pt>
                <c:pt idx="32">
                  <c:v>642232.52</c:v>
                </c:pt>
                <c:pt idx="33">
                  <c:v>643812.52</c:v>
                </c:pt>
                <c:pt idx="34">
                  <c:v>645392.52</c:v>
                </c:pt>
                <c:pt idx="35">
                  <c:v>646972.52</c:v>
                </c:pt>
                <c:pt idx="36">
                  <c:v>648552.52</c:v>
                </c:pt>
                <c:pt idx="37">
                  <c:v>650132.52</c:v>
                </c:pt>
                <c:pt idx="38">
                  <c:v>651712.52</c:v>
                </c:pt>
                <c:pt idx="39">
                  <c:v>653292.52</c:v>
                </c:pt>
                <c:pt idx="40">
                  <c:v>654872.52</c:v>
                </c:pt>
                <c:pt idx="41">
                  <c:v>656452.52</c:v>
                </c:pt>
                <c:pt idx="42">
                  <c:v>658032.52</c:v>
                </c:pt>
                <c:pt idx="43">
                  <c:v>659612.52</c:v>
                </c:pt>
                <c:pt idx="44">
                  <c:v>661192.52</c:v>
                </c:pt>
                <c:pt idx="45">
                  <c:v>662772.52</c:v>
                </c:pt>
                <c:pt idx="46">
                  <c:v>664352.52</c:v>
                </c:pt>
                <c:pt idx="47">
                  <c:v>665932.52</c:v>
                </c:pt>
                <c:pt idx="48">
                  <c:v>667512.52</c:v>
                </c:pt>
                <c:pt idx="49">
                  <c:v>669092.52</c:v>
                </c:pt>
                <c:pt idx="50">
                  <c:v>670672.52</c:v>
                </c:pt>
              </c:numCache>
            </c:numRef>
          </c:val>
        </c:ser>
        <c:ser>
          <c:idx val="0"/>
          <c:order val="1"/>
          <c:tx>
            <c:strRef>
              <c:f>graf_SV_C1!$B$1</c:f>
              <c:strCache>
                <c:ptCount val="1"/>
                <c:pt idx="0">
                  <c:v>Secondary forest area (km2)</c:v>
                </c:pt>
              </c:strCache>
            </c:strRef>
          </c:tx>
          <c:spPr>
            <a:solidFill>
              <a:srgbClr val="92D050"/>
            </a:solidFill>
          </c:spPr>
          <c:cat>
            <c:numRef>
              <c:f>graf_SV_C1!$A$2:$A$52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graf_SV_C1!$B$2:$B$52</c:f>
              <c:numCache>
                <c:formatCode>General</c:formatCode>
                <c:ptCount val="51"/>
                <c:pt idx="0">
                  <c:v>119898.71</c:v>
                </c:pt>
                <c:pt idx="1">
                  <c:v>123713.36</c:v>
                </c:pt>
                <c:pt idx="2">
                  <c:v>128260.11</c:v>
                </c:pt>
                <c:pt idx="3">
                  <c:v>133593.45000000001</c:v>
                </c:pt>
                <c:pt idx="4">
                  <c:v>139425.57999999999</c:v>
                </c:pt>
                <c:pt idx="5">
                  <c:v>143418.54999999999</c:v>
                </c:pt>
                <c:pt idx="6">
                  <c:v>146418.60999999999</c:v>
                </c:pt>
                <c:pt idx="7">
                  <c:v>148865.32</c:v>
                </c:pt>
                <c:pt idx="8">
                  <c:v>151576.63</c:v>
                </c:pt>
                <c:pt idx="9">
                  <c:v>153144.07</c:v>
                </c:pt>
                <c:pt idx="10">
                  <c:v>154614.09</c:v>
                </c:pt>
                <c:pt idx="11">
                  <c:v>155961.88</c:v>
                </c:pt>
                <c:pt idx="12">
                  <c:v>156921.81</c:v>
                </c:pt>
                <c:pt idx="13">
                  <c:v>158158.92000000001</c:v>
                </c:pt>
                <c:pt idx="14">
                  <c:v>159177</c:v>
                </c:pt>
                <c:pt idx="15">
                  <c:v>160270.19</c:v>
                </c:pt>
                <c:pt idx="16">
                  <c:v>161302.04999999999</c:v>
                </c:pt>
                <c:pt idx="17">
                  <c:v>162276</c:v>
                </c:pt>
                <c:pt idx="18">
                  <c:v>163195.31</c:v>
                </c:pt>
                <c:pt idx="19">
                  <c:v>164063.03</c:v>
                </c:pt>
                <c:pt idx="20">
                  <c:v>164882.03</c:v>
                </c:pt>
                <c:pt idx="21">
                  <c:v>165621.23000000001</c:v>
                </c:pt>
                <c:pt idx="22">
                  <c:v>166280.63</c:v>
                </c:pt>
                <c:pt idx="23">
                  <c:v>166860.23000000001</c:v>
                </c:pt>
                <c:pt idx="24">
                  <c:v>167360.03</c:v>
                </c:pt>
                <c:pt idx="25">
                  <c:v>167780.03</c:v>
                </c:pt>
                <c:pt idx="26">
                  <c:v>168200.03</c:v>
                </c:pt>
                <c:pt idx="27">
                  <c:v>168620.03</c:v>
                </c:pt>
                <c:pt idx="28">
                  <c:v>169040.03</c:v>
                </c:pt>
                <c:pt idx="29">
                  <c:v>169460.03</c:v>
                </c:pt>
                <c:pt idx="30">
                  <c:v>169880.03</c:v>
                </c:pt>
                <c:pt idx="31">
                  <c:v>170300.03</c:v>
                </c:pt>
                <c:pt idx="32">
                  <c:v>170720.03</c:v>
                </c:pt>
                <c:pt idx="33">
                  <c:v>171140.03</c:v>
                </c:pt>
                <c:pt idx="34">
                  <c:v>171560.03</c:v>
                </c:pt>
                <c:pt idx="35">
                  <c:v>171980.03</c:v>
                </c:pt>
                <c:pt idx="36">
                  <c:v>172400.03</c:v>
                </c:pt>
                <c:pt idx="37">
                  <c:v>172820.03</c:v>
                </c:pt>
                <c:pt idx="38">
                  <c:v>173240.03</c:v>
                </c:pt>
                <c:pt idx="39">
                  <c:v>173660.03</c:v>
                </c:pt>
                <c:pt idx="40">
                  <c:v>174080.03</c:v>
                </c:pt>
                <c:pt idx="41">
                  <c:v>174500.03</c:v>
                </c:pt>
                <c:pt idx="42">
                  <c:v>174920.03</c:v>
                </c:pt>
                <c:pt idx="43">
                  <c:v>175340.03</c:v>
                </c:pt>
                <c:pt idx="44">
                  <c:v>175760.03</c:v>
                </c:pt>
                <c:pt idx="45">
                  <c:v>176180.03</c:v>
                </c:pt>
                <c:pt idx="46">
                  <c:v>176600.03</c:v>
                </c:pt>
                <c:pt idx="47">
                  <c:v>177020.03</c:v>
                </c:pt>
                <c:pt idx="48">
                  <c:v>177440.03</c:v>
                </c:pt>
                <c:pt idx="49">
                  <c:v>177860.03</c:v>
                </c:pt>
                <c:pt idx="50">
                  <c:v>178280.03</c:v>
                </c:pt>
              </c:numCache>
            </c:numRef>
          </c:val>
        </c:ser>
        <c:axId val="53593984"/>
        <c:axId val="53595520"/>
      </c:areaChart>
      <c:lineChart>
        <c:grouping val="standard"/>
        <c:ser>
          <c:idx val="2"/>
          <c:order val="2"/>
          <c:tx>
            <c:strRef>
              <c:f>graf_SV_C1!$D$1</c:f>
              <c:strCache>
                <c:ptCount val="1"/>
                <c:pt idx="0">
                  <c:v>Total deforested area (km2)</c:v>
                </c:pt>
              </c:strCache>
            </c:strRef>
          </c:tx>
          <c:spPr>
            <a:ln w="381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Ref>
              <c:f>graf_SV_C1!$A$2:$A$52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graf_SV_C1!$D$2:$D$52</c:f>
              <c:numCache>
                <c:formatCode>General</c:formatCode>
                <c:ptCount val="51"/>
                <c:pt idx="0">
                  <c:v>570946.26</c:v>
                </c:pt>
                <c:pt idx="1">
                  <c:v>589111.26</c:v>
                </c:pt>
                <c:pt idx="2">
                  <c:v>610762.43999999994</c:v>
                </c:pt>
                <c:pt idx="3">
                  <c:v>636159.30000000005</c:v>
                </c:pt>
                <c:pt idx="4">
                  <c:v>663931.34</c:v>
                </c:pt>
                <c:pt idx="5">
                  <c:v>682945.52</c:v>
                </c:pt>
                <c:pt idx="6">
                  <c:v>697231.52</c:v>
                </c:pt>
                <c:pt idx="7">
                  <c:v>708882.52</c:v>
                </c:pt>
                <c:pt idx="8">
                  <c:v>721793.52</c:v>
                </c:pt>
                <c:pt idx="9">
                  <c:v>729257.52</c:v>
                </c:pt>
                <c:pt idx="10">
                  <c:v>736257.58</c:v>
                </c:pt>
                <c:pt idx="11">
                  <c:v>742675.65</c:v>
                </c:pt>
                <c:pt idx="12">
                  <c:v>747246.73</c:v>
                </c:pt>
                <c:pt idx="13">
                  <c:v>753137.73</c:v>
                </c:pt>
                <c:pt idx="14">
                  <c:v>757985.73</c:v>
                </c:pt>
                <c:pt idx="15">
                  <c:v>763191.41</c:v>
                </c:pt>
                <c:pt idx="16">
                  <c:v>768105</c:v>
                </c:pt>
                <c:pt idx="17">
                  <c:v>772742.88</c:v>
                </c:pt>
                <c:pt idx="18">
                  <c:v>777120.53</c:v>
                </c:pt>
                <c:pt idx="19">
                  <c:v>781252.55</c:v>
                </c:pt>
                <c:pt idx="20">
                  <c:v>785152.55</c:v>
                </c:pt>
                <c:pt idx="21">
                  <c:v>788672.55</c:v>
                </c:pt>
                <c:pt idx="22">
                  <c:v>791812.55</c:v>
                </c:pt>
                <c:pt idx="23">
                  <c:v>794572.55</c:v>
                </c:pt>
                <c:pt idx="24">
                  <c:v>796952.55</c:v>
                </c:pt>
                <c:pt idx="25">
                  <c:v>798952.55</c:v>
                </c:pt>
                <c:pt idx="26">
                  <c:v>800952.55</c:v>
                </c:pt>
                <c:pt idx="27">
                  <c:v>802952.55</c:v>
                </c:pt>
                <c:pt idx="28">
                  <c:v>804952.55</c:v>
                </c:pt>
                <c:pt idx="29">
                  <c:v>806952.55</c:v>
                </c:pt>
                <c:pt idx="30">
                  <c:v>808952.55</c:v>
                </c:pt>
                <c:pt idx="31">
                  <c:v>810952.55</c:v>
                </c:pt>
                <c:pt idx="32">
                  <c:v>812952.55</c:v>
                </c:pt>
                <c:pt idx="33">
                  <c:v>814952.55</c:v>
                </c:pt>
                <c:pt idx="34">
                  <c:v>816952.55</c:v>
                </c:pt>
                <c:pt idx="35">
                  <c:v>818952.55</c:v>
                </c:pt>
                <c:pt idx="36">
                  <c:v>820952.55</c:v>
                </c:pt>
                <c:pt idx="37">
                  <c:v>822952.55</c:v>
                </c:pt>
                <c:pt idx="38">
                  <c:v>824952.55</c:v>
                </c:pt>
                <c:pt idx="39">
                  <c:v>826952.55</c:v>
                </c:pt>
                <c:pt idx="40">
                  <c:v>828952.55</c:v>
                </c:pt>
                <c:pt idx="41">
                  <c:v>830952.55</c:v>
                </c:pt>
                <c:pt idx="42">
                  <c:v>832952.55</c:v>
                </c:pt>
                <c:pt idx="43">
                  <c:v>834952.55</c:v>
                </c:pt>
                <c:pt idx="44">
                  <c:v>836952.55</c:v>
                </c:pt>
                <c:pt idx="45">
                  <c:v>838952.55</c:v>
                </c:pt>
                <c:pt idx="46">
                  <c:v>840952.55</c:v>
                </c:pt>
                <c:pt idx="47">
                  <c:v>842952.55</c:v>
                </c:pt>
                <c:pt idx="48">
                  <c:v>844952.55</c:v>
                </c:pt>
                <c:pt idx="49">
                  <c:v>846952.55</c:v>
                </c:pt>
                <c:pt idx="50">
                  <c:v>848952.55</c:v>
                </c:pt>
              </c:numCache>
            </c:numRef>
          </c:val>
        </c:ser>
        <c:marker val="1"/>
        <c:axId val="53607040"/>
        <c:axId val="53605504"/>
      </c:lineChart>
      <c:catAx>
        <c:axId val="53593984"/>
        <c:scaling>
          <c:orientation val="minMax"/>
        </c:scaling>
        <c:axPos val="b"/>
        <c:numFmt formatCode="General" sourceLinked="1"/>
        <c:tickLblPos val="nextTo"/>
        <c:txPr>
          <a:bodyPr rot="-5400000" vert="horz"/>
          <a:lstStyle/>
          <a:p>
            <a:pPr>
              <a:defRPr lang="pt-BR"/>
            </a:pPr>
            <a:endParaRPr lang="en-US"/>
          </a:p>
        </c:txPr>
        <c:crossAx val="53595520"/>
        <c:crosses val="autoZero"/>
        <c:auto val="1"/>
        <c:lblAlgn val="ctr"/>
        <c:lblOffset val="100"/>
        <c:tickLblSkip val="5"/>
      </c:catAx>
      <c:valAx>
        <c:axId val="53595520"/>
        <c:scaling>
          <c:orientation val="minMax"/>
          <c:max val="1400000"/>
        </c:scaling>
        <c:axPos val="l"/>
        <c:majorGridlines>
          <c:spPr>
            <a:ln>
              <a:noFill/>
            </a:ln>
          </c:spPr>
        </c:majorGridlines>
        <c:numFmt formatCode="General" sourceLinked="1"/>
        <c:tickLblPos val="nextTo"/>
        <c:txPr>
          <a:bodyPr/>
          <a:lstStyle/>
          <a:p>
            <a:pPr>
              <a:defRPr lang="pt-BR"/>
            </a:pPr>
            <a:endParaRPr lang="en-US"/>
          </a:p>
        </c:txPr>
        <c:crossAx val="53593984"/>
        <c:crosses val="autoZero"/>
        <c:crossBetween val="between"/>
      </c:valAx>
      <c:valAx>
        <c:axId val="53605504"/>
        <c:scaling>
          <c:orientation val="minMax"/>
          <c:max val="1400000"/>
        </c:scaling>
        <c:delete val="1"/>
        <c:axPos val="r"/>
        <c:numFmt formatCode="General" sourceLinked="1"/>
        <c:tickLblPos val="nextTo"/>
        <c:crossAx val="53607040"/>
        <c:crosses val="max"/>
        <c:crossBetween val="between"/>
      </c:valAx>
      <c:catAx>
        <c:axId val="53607040"/>
        <c:scaling>
          <c:orientation val="minMax"/>
        </c:scaling>
        <c:delete val="1"/>
        <c:axPos val="b"/>
        <c:numFmt formatCode="General" sourceLinked="1"/>
        <c:tickLblPos val="nextTo"/>
        <c:crossAx val="53605504"/>
        <c:crosses val="autoZero"/>
        <c:auto val="1"/>
        <c:lblAlgn val="ctr"/>
        <c:lblOffset val="100"/>
      </c:catAx>
    </c:plotArea>
    <c:legend>
      <c:legendPos val="t"/>
      <c:txPr>
        <a:bodyPr/>
        <a:lstStyle/>
        <a:p>
          <a:pPr>
            <a:defRPr lang="pt-BR"/>
          </a:pPr>
          <a:endParaRPr lang="en-US"/>
        </a:p>
      </c:txPr>
    </c:legend>
    <c:plotVisOnly val="1"/>
    <c:dispBlanksAs val="zero"/>
  </c:chart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8740157499999996" l="0.511811024" r="0.511811024" t="0.78740157499999996" header="0.31496062000000064" footer="0.31496062000000064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lang="pt-BR" sz="14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pt-BR" sz="1400">
                <a:latin typeface="Times New Roman" panose="02020603050405020304" pitchFamily="18" charset="0"/>
                <a:cs typeface="Times New Roman" panose="02020603050405020304" pitchFamily="18" charset="0"/>
              </a:rPr>
              <a:t>Scenario B (MtonCO</a:t>
            </a:r>
            <a:r>
              <a:rPr lang="pt-BR" sz="1400" baseline="-25000">
                <a:latin typeface="Times New Roman" panose="02020603050405020304" pitchFamily="18" charset="0"/>
                <a:cs typeface="Times New Roman" panose="02020603050405020304" pitchFamily="18" charset="0"/>
              </a:rPr>
              <a:t>2</a:t>
            </a:r>
            <a:r>
              <a:rPr lang="pt-BR" sz="1400">
                <a:latin typeface="Times New Roman" panose="02020603050405020304" pitchFamily="18" charset="0"/>
                <a:cs typeface="Times New Roman" panose="02020603050405020304" pitchFamily="18" charset="0"/>
              </a:rPr>
              <a:t>)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graf_B!$P$2</c:f>
              <c:strCache>
                <c:ptCount val="1"/>
                <c:pt idx="0">
                  <c:v>Primary Forest CO2 Removal Emission 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Ref>
              <c:f>graf_B!$O$3:$O$53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graf_B!$P$3:$P$53</c:f>
              <c:numCache>
                <c:formatCode>General</c:formatCode>
                <c:ptCount val="51"/>
                <c:pt idx="0">
                  <c:v>856</c:v>
                </c:pt>
                <c:pt idx="1">
                  <c:v>867</c:v>
                </c:pt>
                <c:pt idx="2">
                  <c:v>929</c:v>
                </c:pt>
                <c:pt idx="3">
                  <c:v>1032</c:v>
                </c:pt>
                <c:pt idx="4">
                  <c:v>1139</c:v>
                </c:pt>
                <c:pt idx="5">
                  <c:v>1070</c:v>
                </c:pt>
                <c:pt idx="6">
                  <c:v>938</c:v>
                </c:pt>
                <c:pt idx="7">
                  <c:v>811</c:v>
                </c:pt>
                <c:pt idx="8">
                  <c:v>749</c:v>
                </c:pt>
                <c:pt idx="9">
                  <c:v>629</c:v>
                </c:pt>
                <c:pt idx="10">
                  <c:v>537</c:v>
                </c:pt>
                <c:pt idx="11">
                  <c:v>470</c:v>
                </c:pt>
                <c:pt idx="12">
                  <c:v>398</c:v>
                </c:pt>
                <c:pt idx="13">
                  <c:v>371</c:v>
                </c:pt>
                <c:pt idx="14">
                  <c:v>338</c:v>
                </c:pt>
                <c:pt idx="15">
                  <c:v>320</c:v>
                </c:pt>
                <c:pt idx="16">
                  <c:v>303</c:v>
                </c:pt>
                <c:pt idx="17">
                  <c:v>287</c:v>
                </c:pt>
                <c:pt idx="18">
                  <c:v>271</c:v>
                </c:pt>
                <c:pt idx="19">
                  <c:v>256</c:v>
                </c:pt>
                <c:pt idx="20">
                  <c:v>242</c:v>
                </c:pt>
                <c:pt idx="21">
                  <c:v>232</c:v>
                </c:pt>
                <c:pt idx="22">
                  <c:v>225</c:v>
                </c:pt>
                <c:pt idx="23">
                  <c:v>220</c:v>
                </c:pt>
                <c:pt idx="24">
                  <c:v>216</c:v>
                </c:pt>
                <c:pt idx="25">
                  <c:v>213</c:v>
                </c:pt>
                <c:pt idx="26">
                  <c:v>210</c:v>
                </c:pt>
                <c:pt idx="27">
                  <c:v>208</c:v>
                </c:pt>
                <c:pt idx="28">
                  <c:v>206</c:v>
                </c:pt>
                <c:pt idx="29">
                  <c:v>205</c:v>
                </c:pt>
                <c:pt idx="30">
                  <c:v>203</c:v>
                </c:pt>
                <c:pt idx="31">
                  <c:v>202</c:v>
                </c:pt>
                <c:pt idx="32">
                  <c:v>201</c:v>
                </c:pt>
                <c:pt idx="33">
                  <c:v>200</c:v>
                </c:pt>
                <c:pt idx="34">
                  <c:v>199</c:v>
                </c:pt>
                <c:pt idx="35">
                  <c:v>198</c:v>
                </c:pt>
                <c:pt idx="36">
                  <c:v>198</c:v>
                </c:pt>
                <c:pt idx="37">
                  <c:v>197</c:v>
                </c:pt>
                <c:pt idx="38">
                  <c:v>197</c:v>
                </c:pt>
                <c:pt idx="39">
                  <c:v>196</c:v>
                </c:pt>
                <c:pt idx="40">
                  <c:v>196</c:v>
                </c:pt>
                <c:pt idx="41">
                  <c:v>195</c:v>
                </c:pt>
                <c:pt idx="42">
                  <c:v>195</c:v>
                </c:pt>
                <c:pt idx="43">
                  <c:v>195</c:v>
                </c:pt>
                <c:pt idx="44">
                  <c:v>194</c:v>
                </c:pt>
                <c:pt idx="45">
                  <c:v>194</c:v>
                </c:pt>
                <c:pt idx="46">
                  <c:v>194</c:v>
                </c:pt>
                <c:pt idx="47">
                  <c:v>193</c:v>
                </c:pt>
                <c:pt idx="48">
                  <c:v>193</c:v>
                </c:pt>
                <c:pt idx="49">
                  <c:v>193</c:v>
                </c:pt>
                <c:pt idx="50">
                  <c:v>193</c:v>
                </c:pt>
              </c:numCache>
            </c:numRef>
          </c:val>
        </c:ser>
        <c:ser>
          <c:idx val="1"/>
          <c:order val="1"/>
          <c:tx>
            <c:strRef>
              <c:f>graf_B!$Q$2</c:f>
              <c:strCache>
                <c:ptCount val="1"/>
                <c:pt idx="0">
                  <c:v>Secondary Vegetation CO2 Removal Emission</c:v>
                </c:pt>
              </c:strCache>
            </c:strRef>
          </c:tx>
          <c:spPr>
            <a:ln>
              <a:solidFill>
                <a:srgbClr val="FFC000"/>
              </a:solidFill>
              <a:prstDash val="dash"/>
            </a:ln>
          </c:spPr>
          <c:marker>
            <c:symbol val="none"/>
          </c:marker>
          <c:cat>
            <c:numRef>
              <c:f>graf_B!$O$3:$O$53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graf_B!$Q$3:$Q$53</c:f>
              <c:numCache>
                <c:formatCode>General</c:formatCode>
                <c:ptCount val="51"/>
                <c:pt idx="0">
                  <c:v>71</c:v>
                </c:pt>
                <c:pt idx="1">
                  <c:v>76</c:v>
                </c:pt>
                <c:pt idx="2">
                  <c:v>78</c:v>
                </c:pt>
                <c:pt idx="3">
                  <c:v>80</c:v>
                </c:pt>
                <c:pt idx="4">
                  <c:v>84</c:v>
                </c:pt>
                <c:pt idx="5">
                  <c:v>87</c:v>
                </c:pt>
                <c:pt idx="6">
                  <c:v>91</c:v>
                </c:pt>
                <c:pt idx="7">
                  <c:v>94</c:v>
                </c:pt>
                <c:pt idx="8">
                  <c:v>98</c:v>
                </c:pt>
                <c:pt idx="9">
                  <c:v>103</c:v>
                </c:pt>
                <c:pt idx="10">
                  <c:v>109</c:v>
                </c:pt>
                <c:pt idx="11">
                  <c:v>113</c:v>
                </c:pt>
                <c:pt idx="12">
                  <c:v>116</c:v>
                </c:pt>
                <c:pt idx="13">
                  <c:v>119</c:v>
                </c:pt>
                <c:pt idx="14">
                  <c:v>122</c:v>
                </c:pt>
                <c:pt idx="15">
                  <c:v>124</c:v>
                </c:pt>
                <c:pt idx="16">
                  <c:v>126</c:v>
                </c:pt>
                <c:pt idx="17">
                  <c:v>129</c:v>
                </c:pt>
                <c:pt idx="18">
                  <c:v>131</c:v>
                </c:pt>
                <c:pt idx="19">
                  <c:v>133</c:v>
                </c:pt>
                <c:pt idx="20">
                  <c:v>134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</c:ser>
        <c:ser>
          <c:idx val="2"/>
          <c:order val="2"/>
          <c:tx>
            <c:strRef>
              <c:f>graf_B!$R$2</c:f>
              <c:strCache>
                <c:ptCount val="1"/>
                <c:pt idx="0">
                  <c:v>Total Vegetation Removal CO2 emission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cat>
            <c:numRef>
              <c:f>graf_B!$O$3:$O$53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graf_B!$R$3:$R$53</c:f>
              <c:numCache>
                <c:formatCode>General</c:formatCode>
                <c:ptCount val="51"/>
                <c:pt idx="0">
                  <c:v>927</c:v>
                </c:pt>
                <c:pt idx="1">
                  <c:v>943</c:v>
                </c:pt>
                <c:pt idx="2">
                  <c:v>1007</c:v>
                </c:pt>
                <c:pt idx="3">
                  <c:v>1112</c:v>
                </c:pt>
                <c:pt idx="4">
                  <c:v>1223</c:v>
                </c:pt>
                <c:pt idx="5">
                  <c:v>1157</c:v>
                </c:pt>
                <c:pt idx="6">
                  <c:v>1029</c:v>
                </c:pt>
                <c:pt idx="7">
                  <c:v>905</c:v>
                </c:pt>
                <c:pt idx="8">
                  <c:v>847</c:v>
                </c:pt>
                <c:pt idx="9">
                  <c:v>732</c:v>
                </c:pt>
                <c:pt idx="10">
                  <c:v>646</c:v>
                </c:pt>
                <c:pt idx="11">
                  <c:v>583</c:v>
                </c:pt>
                <c:pt idx="12">
                  <c:v>514</c:v>
                </c:pt>
                <c:pt idx="13">
                  <c:v>490</c:v>
                </c:pt>
                <c:pt idx="14">
                  <c:v>460</c:v>
                </c:pt>
                <c:pt idx="15">
                  <c:v>444</c:v>
                </c:pt>
                <c:pt idx="16">
                  <c:v>429</c:v>
                </c:pt>
                <c:pt idx="17">
                  <c:v>416</c:v>
                </c:pt>
                <c:pt idx="18">
                  <c:v>402</c:v>
                </c:pt>
                <c:pt idx="19">
                  <c:v>389</c:v>
                </c:pt>
                <c:pt idx="20">
                  <c:v>376</c:v>
                </c:pt>
                <c:pt idx="21">
                  <c:v>232</c:v>
                </c:pt>
                <c:pt idx="22">
                  <c:v>225</c:v>
                </c:pt>
                <c:pt idx="23">
                  <c:v>220</c:v>
                </c:pt>
                <c:pt idx="24">
                  <c:v>216</c:v>
                </c:pt>
                <c:pt idx="25">
                  <c:v>213</c:v>
                </c:pt>
                <c:pt idx="26">
                  <c:v>210</c:v>
                </c:pt>
                <c:pt idx="27">
                  <c:v>208</c:v>
                </c:pt>
                <c:pt idx="28">
                  <c:v>206</c:v>
                </c:pt>
                <c:pt idx="29">
                  <c:v>205</c:v>
                </c:pt>
                <c:pt idx="30">
                  <c:v>203</c:v>
                </c:pt>
                <c:pt idx="31">
                  <c:v>202</c:v>
                </c:pt>
                <c:pt idx="32">
                  <c:v>201</c:v>
                </c:pt>
                <c:pt idx="33">
                  <c:v>200</c:v>
                </c:pt>
                <c:pt idx="34">
                  <c:v>199</c:v>
                </c:pt>
                <c:pt idx="35">
                  <c:v>198</c:v>
                </c:pt>
                <c:pt idx="36">
                  <c:v>198</c:v>
                </c:pt>
                <c:pt idx="37">
                  <c:v>197</c:v>
                </c:pt>
                <c:pt idx="38">
                  <c:v>197</c:v>
                </c:pt>
                <c:pt idx="39">
                  <c:v>196</c:v>
                </c:pt>
                <c:pt idx="40">
                  <c:v>196</c:v>
                </c:pt>
                <c:pt idx="41">
                  <c:v>195</c:v>
                </c:pt>
                <c:pt idx="42">
                  <c:v>195</c:v>
                </c:pt>
                <c:pt idx="43">
                  <c:v>195</c:v>
                </c:pt>
                <c:pt idx="44">
                  <c:v>194</c:v>
                </c:pt>
                <c:pt idx="45">
                  <c:v>194</c:v>
                </c:pt>
                <c:pt idx="46">
                  <c:v>194</c:v>
                </c:pt>
                <c:pt idx="47">
                  <c:v>193</c:v>
                </c:pt>
                <c:pt idx="48">
                  <c:v>193</c:v>
                </c:pt>
                <c:pt idx="49">
                  <c:v>193</c:v>
                </c:pt>
                <c:pt idx="50">
                  <c:v>193</c:v>
                </c:pt>
              </c:numCache>
            </c:numRef>
          </c:val>
        </c:ser>
        <c:ser>
          <c:idx val="3"/>
          <c:order val="3"/>
          <c:tx>
            <c:strRef>
              <c:f>graf_B!$S$2</c:f>
              <c:strCache>
                <c:ptCount val="1"/>
                <c:pt idx="0">
                  <c:v>Secondary Vegetation CO2 Absorption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numRef>
              <c:f>graf_B!$O$3:$O$53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graf_B!$S$3:$S$53</c:f>
              <c:numCache>
                <c:formatCode>General</c:formatCode>
                <c:ptCount val="51"/>
                <c:pt idx="0">
                  <c:v>-130</c:v>
                </c:pt>
                <c:pt idx="1">
                  <c:v>-134</c:v>
                </c:pt>
                <c:pt idx="2">
                  <c:v>-138</c:v>
                </c:pt>
                <c:pt idx="3">
                  <c:v>-142</c:v>
                </c:pt>
                <c:pt idx="4">
                  <c:v>-146</c:v>
                </c:pt>
                <c:pt idx="5">
                  <c:v>-151</c:v>
                </c:pt>
                <c:pt idx="6">
                  <c:v>-158</c:v>
                </c:pt>
                <c:pt idx="7">
                  <c:v>-166</c:v>
                </c:pt>
                <c:pt idx="8">
                  <c:v>-170</c:v>
                </c:pt>
                <c:pt idx="9">
                  <c:v>-173</c:v>
                </c:pt>
                <c:pt idx="10">
                  <c:v>-175</c:v>
                </c:pt>
                <c:pt idx="11">
                  <c:v>-177</c:v>
                </c:pt>
                <c:pt idx="12">
                  <c:v>-178</c:v>
                </c:pt>
                <c:pt idx="13">
                  <c:v>-179</c:v>
                </c:pt>
                <c:pt idx="14">
                  <c:v>-180</c:v>
                </c:pt>
                <c:pt idx="15">
                  <c:v>-181</c:v>
                </c:pt>
                <c:pt idx="16">
                  <c:v>-183</c:v>
                </c:pt>
                <c:pt idx="17">
                  <c:v>-184</c:v>
                </c:pt>
                <c:pt idx="18">
                  <c:v>-185</c:v>
                </c:pt>
                <c:pt idx="19">
                  <c:v>-186</c:v>
                </c:pt>
                <c:pt idx="20">
                  <c:v>-187</c:v>
                </c:pt>
                <c:pt idx="21">
                  <c:v>-188</c:v>
                </c:pt>
                <c:pt idx="22">
                  <c:v>-204</c:v>
                </c:pt>
                <c:pt idx="23">
                  <c:v>-220</c:v>
                </c:pt>
                <c:pt idx="24">
                  <c:v>-235</c:v>
                </c:pt>
                <c:pt idx="25">
                  <c:v>-236</c:v>
                </c:pt>
                <c:pt idx="26">
                  <c:v>-238</c:v>
                </c:pt>
                <c:pt idx="27">
                  <c:v>-239</c:v>
                </c:pt>
                <c:pt idx="28">
                  <c:v>-240</c:v>
                </c:pt>
                <c:pt idx="29">
                  <c:v>-241</c:v>
                </c:pt>
                <c:pt idx="30">
                  <c:v>-242</c:v>
                </c:pt>
                <c:pt idx="31">
                  <c:v>-243</c:v>
                </c:pt>
                <c:pt idx="32">
                  <c:v>-245</c:v>
                </c:pt>
                <c:pt idx="33">
                  <c:v>-246</c:v>
                </c:pt>
                <c:pt idx="34">
                  <c:v>-247</c:v>
                </c:pt>
                <c:pt idx="35">
                  <c:v>-248</c:v>
                </c:pt>
                <c:pt idx="36">
                  <c:v>-249</c:v>
                </c:pt>
                <c:pt idx="37">
                  <c:v>-250</c:v>
                </c:pt>
                <c:pt idx="38">
                  <c:v>-252</c:v>
                </c:pt>
                <c:pt idx="39">
                  <c:v>-253</c:v>
                </c:pt>
                <c:pt idx="40">
                  <c:v>-254</c:v>
                </c:pt>
                <c:pt idx="41">
                  <c:v>-255</c:v>
                </c:pt>
                <c:pt idx="42">
                  <c:v>-256</c:v>
                </c:pt>
                <c:pt idx="43">
                  <c:v>-257</c:v>
                </c:pt>
                <c:pt idx="44">
                  <c:v>-259</c:v>
                </c:pt>
                <c:pt idx="45">
                  <c:v>-260</c:v>
                </c:pt>
                <c:pt idx="46">
                  <c:v>-261</c:v>
                </c:pt>
                <c:pt idx="47">
                  <c:v>-262</c:v>
                </c:pt>
                <c:pt idx="48">
                  <c:v>-263</c:v>
                </c:pt>
                <c:pt idx="49">
                  <c:v>-264</c:v>
                </c:pt>
                <c:pt idx="50">
                  <c:v>-266</c:v>
                </c:pt>
              </c:numCache>
            </c:numRef>
          </c:val>
        </c:ser>
        <c:ser>
          <c:idx val="4"/>
          <c:order val="4"/>
          <c:tx>
            <c:strRef>
              <c:f>graf_B!$T$2</c:f>
              <c:strCache>
                <c:ptCount val="1"/>
                <c:pt idx="0">
                  <c:v>Net Balance CO2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numRef>
              <c:f>graf_B!$O$3:$O$53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graf_B!$T$3:$T$53</c:f>
              <c:numCache>
                <c:formatCode>General</c:formatCode>
                <c:ptCount val="51"/>
                <c:pt idx="0">
                  <c:v>798</c:v>
                </c:pt>
                <c:pt idx="1">
                  <c:v>809</c:v>
                </c:pt>
                <c:pt idx="2">
                  <c:v>869</c:v>
                </c:pt>
                <c:pt idx="3">
                  <c:v>971</c:v>
                </c:pt>
                <c:pt idx="4">
                  <c:v>1077</c:v>
                </c:pt>
                <c:pt idx="5">
                  <c:v>1007</c:v>
                </c:pt>
                <c:pt idx="6">
                  <c:v>872</c:v>
                </c:pt>
                <c:pt idx="7">
                  <c:v>740</c:v>
                </c:pt>
                <c:pt idx="8">
                  <c:v>678</c:v>
                </c:pt>
                <c:pt idx="9">
                  <c:v>559</c:v>
                </c:pt>
                <c:pt idx="10">
                  <c:v>471</c:v>
                </c:pt>
                <c:pt idx="11">
                  <c:v>407</c:v>
                </c:pt>
                <c:pt idx="12">
                  <c:v>338</c:v>
                </c:pt>
                <c:pt idx="13">
                  <c:v>312</c:v>
                </c:pt>
                <c:pt idx="14">
                  <c:v>281</c:v>
                </c:pt>
                <c:pt idx="15">
                  <c:v>264</c:v>
                </c:pt>
                <c:pt idx="16">
                  <c:v>248</c:v>
                </c:pt>
                <c:pt idx="17">
                  <c:v>233</c:v>
                </c:pt>
                <c:pt idx="18">
                  <c:v>218</c:v>
                </c:pt>
                <c:pt idx="19">
                  <c:v>203</c:v>
                </c:pt>
                <c:pt idx="20">
                  <c:v>190</c:v>
                </c:pt>
                <c:pt idx="21">
                  <c:v>44</c:v>
                </c:pt>
                <c:pt idx="22">
                  <c:v>21</c:v>
                </c:pt>
                <c:pt idx="23">
                  <c:v>1</c:v>
                </c:pt>
                <c:pt idx="24">
                  <c:v>-19</c:v>
                </c:pt>
                <c:pt idx="25">
                  <c:v>-23</c:v>
                </c:pt>
                <c:pt idx="26">
                  <c:v>-27</c:v>
                </c:pt>
                <c:pt idx="27">
                  <c:v>-30</c:v>
                </c:pt>
                <c:pt idx="28">
                  <c:v>-33</c:v>
                </c:pt>
                <c:pt idx="29">
                  <c:v>-36</c:v>
                </c:pt>
                <c:pt idx="30">
                  <c:v>-38</c:v>
                </c:pt>
                <c:pt idx="31">
                  <c:v>-41</c:v>
                </c:pt>
                <c:pt idx="32">
                  <c:v>-43</c:v>
                </c:pt>
                <c:pt idx="33">
                  <c:v>-45</c:v>
                </c:pt>
                <c:pt idx="34">
                  <c:v>-47</c:v>
                </c:pt>
                <c:pt idx="35">
                  <c:v>-49</c:v>
                </c:pt>
                <c:pt idx="36">
                  <c:v>-51</c:v>
                </c:pt>
                <c:pt idx="37">
                  <c:v>-53</c:v>
                </c:pt>
                <c:pt idx="38">
                  <c:v>-54</c:v>
                </c:pt>
                <c:pt idx="39">
                  <c:v>-56</c:v>
                </c:pt>
                <c:pt idx="40">
                  <c:v>-58</c:v>
                </c:pt>
                <c:pt idx="41">
                  <c:v>-59</c:v>
                </c:pt>
                <c:pt idx="42">
                  <c:v>-61</c:v>
                </c:pt>
                <c:pt idx="43">
                  <c:v>-62</c:v>
                </c:pt>
                <c:pt idx="44">
                  <c:v>-64</c:v>
                </c:pt>
                <c:pt idx="45">
                  <c:v>-65</c:v>
                </c:pt>
                <c:pt idx="46">
                  <c:v>-67</c:v>
                </c:pt>
                <c:pt idx="47">
                  <c:v>-68</c:v>
                </c:pt>
                <c:pt idx="48">
                  <c:v>-69</c:v>
                </c:pt>
                <c:pt idx="49">
                  <c:v>-71</c:v>
                </c:pt>
                <c:pt idx="50">
                  <c:v>-72</c:v>
                </c:pt>
              </c:numCache>
            </c:numRef>
          </c:val>
        </c:ser>
        <c:marker val="1"/>
        <c:axId val="54244864"/>
        <c:axId val="54246400"/>
      </c:lineChart>
      <c:catAx>
        <c:axId val="54244864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lang="pt-BR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54246400"/>
        <c:crosses val="autoZero"/>
        <c:auto val="1"/>
        <c:lblAlgn val="ctr"/>
        <c:lblOffset val="100"/>
        <c:tickLblSkip val="5"/>
      </c:catAx>
      <c:valAx>
        <c:axId val="54246400"/>
        <c:scaling>
          <c:orientation val="minMax"/>
          <c:min val="-600"/>
        </c:scaling>
        <c:axPos val="l"/>
        <c:majorGridlines>
          <c:spPr>
            <a:ln>
              <a:noFill/>
            </a:ln>
          </c:spPr>
        </c:majorGridlines>
        <c:numFmt formatCode="General" sourceLinked="1"/>
        <c:tickLblPos val="nextTo"/>
        <c:txPr>
          <a:bodyPr/>
          <a:lstStyle/>
          <a:p>
            <a:pPr>
              <a:defRPr lang="pt-BR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54244864"/>
        <c:crosses val="autoZero"/>
        <c:crossBetween val="between"/>
        <c:majorUnit val="300"/>
      </c:valAx>
    </c:plotArea>
    <c:legend>
      <c:legendPos val="t"/>
      <c:txPr>
        <a:bodyPr/>
        <a:lstStyle/>
        <a:p>
          <a:pPr>
            <a:defRPr lang="pt-BR"/>
          </a:pPr>
          <a:endParaRPr lang="en-US"/>
        </a:p>
      </c:txPr>
    </c:legend>
    <c:plotVisOnly val="1"/>
    <c:dispBlanksAs val="gap"/>
  </c:chart>
  <c:printSettings>
    <c:headerFooter/>
    <c:pageMargins b="0.78740157499999996" l="0.511811024" r="0.511811024" t="0.78740157499999996" header="0.31496062000000086" footer="0.31496062000000086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lang="pt-BR" sz="14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pt-BR" sz="1400">
                <a:latin typeface="Times New Roman" panose="02020603050405020304" pitchFamily="18" charset="0"/>
                <a:cs typeface="Times New Roman" panose="02020603050405020304" pitchFamily="18" charset="0"/>
              </a:rPr>
              <a:t>Scenario B2000 (MtonCO</a:t>
            </a:r>
            <a:r>
              <a:rPr lang="pt-BR" sz="1400" baseline="-25000">
                <a:latin typeface="Times New Roman" panose="02020603050405020304" pitchFamily="18" charset="0"/>
                <a:cs typeface="Times New Roman" panose="02020603050405020304" pitchFamily="18" charset="0"/>
              </a:rPr>
              <a:t>2</a:t>
            </a:r>
            <a:r>
              <a:rPr lang="pt-BR" sz="1400">
                <a:latin typeface="Times New Roman" panose="02020603050405020304" pitchFamily="18" charset="0"/>
                <a:cs typeface="Times New Roman" panose="02020603050405020304" pitchFamily="18" charset="0"/>
              </a:rPr>
              <a:t>)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graf_B2000!$P$2</c:f>
              <c:strCache>
                <c:ptCount val="1"/>
                <c:pt idx="0">
                  <c:v>Primary Forest CO2 Removal Emission 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Ref>
              <c:f>graf_B2000!$O$3:$O$53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graf_B2000!$P$3:$P$53</c:f>
              <c:numCache>
                <c:formatCode>General</c:formatCode>
                <c:ptCount val="51"/>
                <c:pt idx="0">
                  <c:v>856</c:v>
                </c:pt>
                <c:pt idx="1">
                  <c:v>867</c:v>
                </c:pt>
                <c:pt idx="2">
                  <c:v>929</c:v>
                </c:pt>
                <c:pt idx="3">
                  <c:v>1032</c:v>
                </c:pt>
                <c:pt idx="4">
                  <c:v>1139</c:v>
                </c:pt>
                <c:pt idx="5">
                  <c:v>1070</c:v>
                </c:pt>
                <c:pt idx="6">
                  <c:v>938</c:v>
                </c:pt>
                <c:pt idx="7">
                  <c:v>811</c:v>
                </c:pt>
                <c:pt idx="8">
                  <c:v>749</c:v>
                </c:pt>
                <c:pt idx="9">
                  <c:v>629</c:v>
                </c:pt>
                <c:pt idx="10">
                  <c:v>537</c:v>
                </c:pt>
                <c:pt idx="11">
                  <c:v>470</c:v>
                </c:pt>
                <c:pt idx="12">
                  <c:v>398</c:v>
                </c:pt>
                <c:pt idx="13">
                  <c:v>371</c:v>
                </c:pt>
                <c:pt idx="14">
                  <c:v>338</c:v>
                </c:pt>
                <c:pt idx="15">
                  <c:v>320</c:v>
                </c:pt>
                <c:pt idx="16">
                  <c:v>303</c:v>
                </c:pt>
                <c:pt idx="17">
                  <c:v>287</c:v>
                </c:pt>
                <c:pt idx="18">
                  <c:v>271</c:v>
                </c:pt>
                <c:pt idx="19">
                  <c:v>256</c:v>
                </c:pt>
                <c:pt idx="20">
                  <c:v>242</c:v>
                </c:pt>
                <c:pt idx="21">
                  <c:v>226</c:v>
                </c:pt>
                <c:pt idx="22">
                  <c:v>208</c:v>
                </c:pt>
                <c:pt idx="23">
                  <c:v>190</c:v>
                </c:pt>
                <c:pt idx="24">
                  <c:v>172</c:v>
                </c:pt>
                <c:pt idx="25">
                  <c:v>153</c:v>
                </c:pt>
                <c:pt idx="26">
                  <c:v>140</c:v>
                </c:pt>
                <c:pt idx="27">
                  <c:v>132</c:v>
                </c:pt>
                <c:pt idx="28">
                  <c:v>126</c:v>
                </c:pt>
                <c:pt idx="29">
                  <c:v>122</c:v>
                </c:pt>
                <c:pt idx="30">
                  <c:v>118</c:v>
                </c:pt>
                <c:pt idx="31">
                  <c:v>116</c:v>
                </c:pt>
                <c:pt idx="32">
                  <c:v>114</c:v>
                </c:pt>
                <c:pt idx="33">
                  <c:v>112</c:v>
                </c:pt>
                <c:pt idx="34">
                  <c:v>110</c:v>
                </c:pt>
                <c:pt idx="35">
                  <c:v>109</c:v>
                </c:pt>
                <c:pt idx="36">
                  <c:v>108</c:v>
                </c:pt>
                <c:pt idx="37">
                  <c:v>107</c:v>
                </c:pt>
                <c:pt idx="38">
                  <c:v>106</c:v>
                </c:pt>
                <c:pt idx="39">
                  <c:v>105</c:v>
                </c:pt>
                <c:pt idx="40">
                  <c:v>105</c:v>
                </c:pt>
                <c:pt idx="41">
                  <c:v>104</c:v>
                </c:pt>
                <c:pt idx="42">
                  <c:v>103</c:v>
                </c:pt>
                <c:pt idx="43">
                  <c:v>103</c:v>
                </c:pt>
                <c:pt idx="44">
                  <c:v>102</c:v>
                </c:pt>
                <c:pt idx="45">
                  <c:v>102</c:v>
                </c:pt>
                <c:pt idx="46">
                  <c:v>102</c:v>
                </c:pt>
                <c:pt idx="47">
                  <c:v>101</c:v>
                </c:pt>
                <c:pt idx="48">
                  <c:v>101</c:v>
                </c:pt>
                <c:pt idx="49">
                  <c:v>101</c:v>
                </c:pt>
                <c:pt idx="50">
                  <c:v>100</c:v>
                </c:pt>
              </c:numCache>
            </c:numRef>
          </c:val>
        </c:ser>
        <c:ser>
          <c:idx val="1"/>
          <c:order val="1"/>
          <c:tx>
            <c:strRef>
              <c:f>graf_B2000!$Q$2</c:f>
              <c:strCache>
                <c:ptCount val="1"/>
                <c:pt idx="0">
                  <c:v>Secondary Vegetation CO2 Removal Emission</c:v>
                </c:pt>
              </c:strCache>
            </c:strRef>
          </c:tx>
          <c:spPr>
            <a:ln>
              <a:solidFill>
                <a:srgbClr val="FFC000"/>
              </a:solidFill>
              <a:prstDash val="dash"/>
            </a:ln>
          </c:spPr>
          <c:marker>
            <c:symbol val="none"/>
          </c:marker>
          <c:cat>
            <c:numRef>
              <c:f>graf_B2000!$O$3:$O$53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graf_B2000!$Q$3:$Q$53</c:f>
              <c:numCache>
                <c:formatCode>General</c:formatCode>
                <c:ptCount val="51"/>
                <c:pt idx="0">
                  <c:v>71</c:v>
                </c:pt>
                <c:pt idx="1">
                  <c:v>76</c:v>
                </c:pt>
                <c:pt idx="2">
                  <c:v>78</c:v>
                </c:pt>
                <c:pt idx="3">
                  <c:v>80</c:v>
                </c:pt>
                <c:pt idx="4">
                  <c:v>84</c:v>
                </c:pt>
                <c:pt idx="5">
                  <c:v>87</c:v>
                </c:pt>
                <c:pt idx="6">
                  <c:v>91</c:v>
                </c:pt>
                <c:pt idx="7">
                  <c:v>94</c:v>
                </c:pt>
                <c:pt idx="8">
                  <c:v>98</c:v>
                </c:pt>
                <c:pt idx="9">
                  <c:v>103</c:v>
                </c:pt>
                <c:pt idx="10">
                  <c:v>109</c:v>
                </c:pt>
                <c:pt idx="11">
                  <c:v>113</c:v>
                </c:pt>
                <c:pt idx="12">
                  <c:v>116</c:v>
                </c:pt>
                <c:pt idx="13">
                  <c:v>119</c:v>
                </c:pt>
                <c:pt idx="14">
                  <c:v>122</c:v>
                </c:pt>
                <c:pt idx="15">
                  <c:v>124</c:v>
                </c:pt>
                <c:pt idx="16">
                  <c:v>126</c:v>
                </c:pt>
                <c:pt idx="17">
                  <c:v>129</c:v>
                </c:pt>
                <c:pt idx="18">
                  <c:v>131</c:v>
                </c:pt>
                <c:pt idx="19">
                  <c:v>133</c:v>
                </c:pt>
                <c:pt idx="20">
                  <c:v>134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</c:ser>
        <c:ser>
          <c:idx val="2"/>
          <c:order val="2"/>
          <c:tx>
            <c:strRef>
              <c:f>graf_B2000!$R$2</c:f>
              <c:strCache>
                <c:ptCount val="1"/>
                <c:pt idx="0">
                  <c:v>Total Vegetation Removal CO2 emission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cat>
            <c:numRef>
              <c:f>graf_B2000!$O$3:$O$53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graf_B2000!$R$3:$R$53</c:f>
              <c:numCache>
                <c:formatCode>General</c:formatCode>
                <c:ptCount val="51"/>
                <c:pt idx="0">
                  <c:v>927</c:v>
                </c:pt>
                <c:pt idx="1">
                  <c:v>943</c:v>
                </c:pt>
                <c:pt idx="2">
                  <c:v>1007</c:v>
                </c:pt>
                <c:pt idx="3">
                  <c:v>1112</c:v>
                </c:pt>
                <c:pt idx="4">
                  <c:v>1223</c:v>
                </c:pt>
                <c:pt idx="5">
                  <c:v>1157</c:v>
                </c:pt>
                <c:pt idx="6">
                  <c:v>1029</c:v>
                </c:pt>
                <c:pt idx="7">
                  <c:v>905</c:v>
                </c:pt>
                <c:pt idx="8">
                  <c:v>847</c:v>
                </c:pt>
                <c:pt idx="9">
                  <c:v>732</c:v>
                </c:pt>
                <c:pt idx="10">
                  <c:v>646</c:v>
                </c:pt>
                <c:pt idx="11">
                  <c:v>583</c:v>
                </c:pt>
                <c:pt idx="12">
                  <c:v>514</c:v>
                </c:pt>
                <c:pt idx="13">
                  <c:v>490</c:v>
                </c:pt>
                <c:pt idx="14">
                  <c:v>460</c:v>
                </c:pt>
                <c:pt idx="15">
                  <c:v>444</c:v>
                </c:pt>
                <c:pt idx="16">
                  <c:v>429</c:v>
                </c:pt>
                <c:pt idx="17">
                  <c:v>416</c:v>
                </c:pt>
                <c:pt idx="18">
                  <c:v>402</c:v>
                </c:pt>
                <c:pt idx="19">
                  <c:v>389</c:v>
                </c:pt>
                <c:pt idx="20">
                  <c:v>376</c:v>
                </c:pt>
                <c:pt idx="21">
                  <c:v>226</c:v>
                </c:pt>
                <c:pt idx="22">
                  <c:v>208</c:v>
                </c:pt>
                <c:pt idx="23">
                  <c:v>190</c:v>
                </c:pt>
                <c:pt idx="24">
                  <c:v>172</c:v>
                </c:pt>
                <c:pt idx="25">
                  <c:v>153</c:v>
                </c:pt>
                <c:pt idx="26">
                  <c:v>140</c:v>
                </c:pt>
                <c:pt idx="27">
                  <c:v>132</c:v>
                </c:pt>
                <c:pt idx="28">
                  <c:v>126</c:v>
                </c:pt>
                <c:pt idx="29">
                  <c:v>122</c:v>
                </c:pt>
                <c:pt idx="30">
                  <c:v>118</c:v>
                </c:pt>
                <c:pt idx="31">
                  <c:v>116</c:v>
                </c:pt>
                <c:pt idx="32">
                  <c:v>114</c:v>
                </c:pt>
                <c:pt idx="33">
                  <c:v>112</c:v>
                </c:pt>
                <c:pt idx="34">
                  <c:v>110</c:v>
                </c:pt>
                <c:pt idx="35">
                  <c:v>109</c:v>
                </c:pt>
                <c:pt idx="36">
                  <c:v>108</c:v>
                </c:pt>
                <c:pt idx="37">
                  <c:v>107</c:v>
                </c:pt>
                <c:pt idx="38">
                  <c:v>106</c:v>
                </c:pt>
                <c:pt idx="39">
                  <c:v>105</c:v>
                </c:pt>
                <c:pt idx="40">
                  <c:v>105</c:v>
                </c:pt>
                <c:pt idx="41">
                  <c:v>104</c:v>
                </c:pt>
                <c:pt idx="42">
                  <c:v>103</c:v>
                </c:pt>
                <c:pt idx="43">
                  <c:v>103</c:v>
                </c:pt>
                <c:pt idx="44">
                  <c:v>102</c:v>
                </c:pt>
                <c:pt idx="45">
                  <c:v>102</c:v>
                </c:pt>
                <c:pt idx="46">
                  <c:v>102</c:v>
                </c:pt>
                <c:pt idx="47">
                  <c:v>101</c:v>
                </c:pt>
                <c:pt idx="48">
                  <c:v>101</c:v>
                </c:pt>
                <c:pt idx="49">
                  <c:v>101</c:v>
                </c:pt>
                <c:pt idx="50">
                  <c:v>100</c:v>
                </c:pt>
              </c:numCache>
            </c:numRef>
          </c:val>
        </c:ser>
        <c:ser>
          <c:idx val="3"/>
          <c:order val="3"/>
          <c:tx>
            <c:strRef>
              <c:f>graf_B2000!$S$2</c:f>
              <c:strCache>
                <c:ptCount val="1"/>
                <c:pt idx="0">
                  <c:v>Secondary Vegetation CO2 Absorption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numRef>
              <c:f>graf_B2000!$O$3:$O$53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graf_B2000!$S$3:$S$53</c:f>
              <c:numCache>
                <c:formatCode>General</c:formatCode>
                <c:ptCount val="51"/>
                <c:pt idx="0">
                  <c:v>-130</c:v>
                </c:pt>
                <c:pt idx="1">
                  <c:v>-134</c:v>
                </c:pt>
                <c:pt idx="2">
                  <c:v>-138</c:v>
                </c:pt>
                <c:pt idx="3">
                  <c:v>-142</c:v>
                </c:pt>
                <c:pt idx="4">
                  <c:v>-146</c:v>
                </c:pt>
                <c:pt idx="5">
                  <c:v>-151</c:v>
                </c:pt>
                <c:pt idx="6">
                  <c:v>-158</c:v>
                </c:pt>
                <c:pt idx="7">
                  <c:v>-166</c:v>
                </c:pt>
                <c:pt idx="8">
                  <c:v>-170</c:v>
                </c:pt>
                <c:pt idx="9">
                  <c:v>-173</c:v>
                </c:pt>
                <c:pt idx="10">
                  <c:v>-175</c:v>
                </c:pt>
                <c:pt idx="11">
                  <c:v>-177</c:v>
                </c:pt>
                <c:pt idx="12">
                  <c:v>-178</c:v>
                </c:pt>
                <c:pt idx="13">
                  <c:v>-179</c:v>
                </c:pt>
                <c:pt idx="14">
                  <c:v>-180</c:v>
                </c:pt>
                <c:pt idx="15">
                  <c:v>-181</c:v>
                </c:pt>
                <c:pt idx="16">
                  <c:v>-183</c:v>
                </c:pt>
                <c:pt idx="17">
                  <c:v>-184</c:v>
                </c:pt>
                <c:pt idx="18">
                  <c:v>-185</c:v>
                </c:pt>
                <c:pt idx="19">
                  <c:v>-186</c:v>
                </c:pt>
                <c:pt idx="20">
                  <c:v>-187</c:v>
                </c:pt>
                <c:pt idx="21">
                  <c:v>-188</c:v>
                </c:pt>
                <c:pt idx="22">
                  <c:v>-204</c:v>
                </c:pt>
                <c:pt idx="23">
                  <c:v>-220</c:v>
                </c:pt>
                <c:pt idx="24">
                  <c:v>-235</c:v>
                </c:pt>
                <c:pt idx="25">
                  <c:v>-236</c:v>
                </c:pt>
                <c:pt idx="26">
                  <c:v>-237</c:v>
                </c:pt>
                <c:pt idx="27">
                  <c:v>-238</c:v>
                </c:pt>
                <c:pt idx="28">
                  <c:v>-238</c:v>
                </c:pt>
                <c:pt idx="29">
                  <c:v>-239</c:v>
                </c:pt>
                <c:pt idx="30">
                  <c:v>-239</c:v>
                </c:pt>
                <c:pt idx="31">
                  <c:v>-240</c:v>
                </c:pt>
                <c:pt idx="32">
                  <c:v>-241</c:v>
                </c:pt>
                <c:pt idx="33">
                  <c:v>-241</c:v>
                </c:pt>
                <c:pt idx="34">
                  <c:v>-242</c:v>
                </c:pt>
                <c:pt idx="35">
                  <c:v>-242</c:v>
                </c:pt>
                <c:pt idx="36">
                  <c:v>-243</c:v>
                </c:pt>
                <c:pt idx="37">
                  <c:v>-244</c:v>
                </c:pt>
                <c:pt idx="38">
                  <c:v>-244</c:v>
                </c:pt>
                <c:pt idx="39">
                  <c:v>-245</c:v>
                </c:pt>
                <c:pt idx="40">
                  <c:v>-245</c:v>
                </c:pt>
                <c:pt idx="41">
                  <c:v>-246</c:v>
                </c:pt>
                <c:pt idx="42">
                  <c:v>-247</c:v>
                </c:pt>
                <c:pt idx="43">
                  <c:v>-247</c:v>
                </c:pt>
                <c:pt idx="44">
                  <c:v>-248</c:v>
                </c:pt>
                <c:pt idx="45">
                  <c:v>-248</c:v>
                </c:pt>
                <c:pt idx="46">
                  <c:v>-249</c:v>
                </c:pt>
                <c:pt idx="47">
                  <c:v>-250</c:v>
                </c:pt>
                <c:pt idx="48">
                  <c:v>-250</c:v>
                </c:pt>
                <c:pt idx="49">
                  <c:v>-251</c:v>
                </c:pt>
                <c:pt idx="50">
                  <c:v>-251</c:v>
                </c:pt>
              </c:numCache>
            </c:numRef>
          </c:val>
        </c:ser>
        <c:ser>
          <c:idx val="4"/>
          <c:order val="4"/>
          <c:tx>
            <c:strRef>
              <c:f>graf_B2000!$T$2</c:f>
              <c:strCache>
                <c:ptCount val="1"/>
                <c:pt idx="0">
                  <c:v>Net Balance CO2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numRef>
              <c:f>graf_B2000!$O$3:$O$53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graf_B2000!$T$3:$T$53</c:f>
              <c:numCache>
                <c:formatCode>General</c:formatCode>
                <c:ptCount val="51"/>
                <c:pt idx="0">
                  <c:v>798</c:v>
                </c:pt>
                <c:pt idx="1">
                  <c:v>809</c:v>
                </c:pt>
                <c:pt idx="2">
                  <c:v>869</c:v>
                </c:pt>
                <c:pt idx="3">
                  <c:v>971</c:v>
                </c:pt>
                <c:pt idx="4">
                  <c:v>1077</c:v>
                </c:pt>
                <c:pt idx="5">
                  <c:v>1007</c:v>
                </c:pt>
                <c:pt idx="6">
                  <c:v>872</c:v>
                </c:pt>
                <c:pt idx="7">
                  <c:v>740</c:v>
                </c:pt>
                <c:pt idx="8">
                  <c:v>678</c:v>
                </c:pt>
                <c:pt idx="9">
                  <c:v>559</c:v>
                </c:pt>
                <c:pt idx="10">
                  <c:v>471</c:v>
                </c:pt>
                <c:pt idx="11">
                  <c:v>407</c:v>
                </c:pt>
                <c:pt idx="12">
                  <c:v>338</c:v>
                </c:pt>
                <c:pt idx="13">
                  <c:v>312</c:v>
                </c:pt>
                <c:pt idx="14">
                  <c:v>281</c:v>
                </c:pt>
                <c:pt idx="15">
                  <c:v>264</c:v>
                </c:pt>
                <c:pt idx="16">
                  <c:v>248</c:v>
                </c:pt>
                <c:pt idx="17">
                  <c:v>233</c:v>
                </c:pt>
                <c:pt idx="18">
                  <c:v>218</c:v>
                </c:pt>
                <c:pt idx="19">
                  <c:v>203</c:v>
                </c:pt>
                <c:pt idx="20">
                  <c:v>190</c:v>
                </c:pt>
                <c:pt idx="21">
                  <c:v>38</c:v>
                </c:pt>
                <c:pt idx="22">
                  <c:v>5</c:v>
                </c:pt>
                <c:pt idx="23">
                  <c:v>-29</c:v>
                </c:pt>
                <c:pt idx="24">
                  <c:v>-63</c:v>
                </c:pt>
                <c:pt idx="25">
                  <c:v>-82</c:v>
                </c:pt>
                <c:pt idx="26">
                  <c:v>-96</c:v>
                </c:pt>
                <c:pt idx="27">
                  <c:v>-105</c:v>
                </c:pt>
                <c:pt idx="28">
                  <c:v>-112</c:v>
                </c:pt>
                <c:pt idx="29">
                  <c:v>-117</c:v>
                </c:pt>
                <c:pt idx="30">
                  <c:v>-121</c:v>
                </c:pt>
                <c:pt idx="31">
                  <c:v>-124</c:v>
                </c:pt>
                <c:pt idx="32">
                  <c:v>-127</c:v>
                </c:pt>
                <c:pt idx="33">
                  <c:v>-129</c:v>
                </c:pt>
                <c:pt idx="34">
                  <c:v>-131</c:v>
                </c:pt>
                <c:pt idx="35">
                  <c:v>-133</c:v>
                </c:pt>
                <c:pt idx="36">
                  <c:v>-135</c:v>
                </c:pt>
                <c:pt idx="37">
                  <c:v>-136</c:v>
                </c:pt>
                <c:pt idx="38">
                  <c:v>-138</c:v>
                </c:pt>
                <c:pt idx="39">
                  <c:v>-139</c:v>
                </c:pt>
                <c:pt idx="40">
                  <c:v>-140</c:v>
                </c:pt>
                <c:pt idx="41">
                  <c:v>-142</c:v>
                </c:pt>
                <c:pt idx="42">
                  <c:v>-143</c:v>
                </c:pt>
                <c:pt idx="43">
                  <c:v>-144</c:v>
                </c:pt>
                <c:pt idx="44">
                  <c:v>-145</c:v>
                </c:pt>
                <c:pt idx="45">
                  <c:v>-146</c:v>
                </c:pt>
                <c:pt idx="46">
                  <c:v>-147</c:v>
                </c:pt>
                <c:pt idx="47">
                  <c:v>-148</c:v>
                </c:pt>
                <c:pt idx="48">
                  <c:v>-149</c:v>
                </c:pt>
                <c:pt idx="49">
                  <c:v>-150</c:v>
                </c:pt>
                <c:pt idx="50">
                  <c:v>-150</c:v>
                </c:pt>
              </c:numCache>
            </c:numRef>
          </c:val>
        </c:ser>
        <c:marker val="1"/>
        <c:axId val="54282496"/>
        <c:axId val="54325248"/>
      </c:lineChart>
      <c:catAx>
        <c:axId val="54282496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lang="pt-BR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54325248"/>
        <c:crosses val="autoZero"/>
        <c:auto val="1"/>
        <c:lblAlgn val="ctr"/>
        <c:lblOffset val="100"/>
        <c:tickLblSkip val="5"/>
      </c:catAx>
      <c:valAx>
        <c:axId val="54325248"/>
        <c:scaling>
          <c:orientation val="minMax"/>
        </c:scaling>
        <c:axPos val="l"/>
        <c:majorGridlines>
          <c:spPr>
            <a:ln>
              <a:noFill/>
            </a:ln>
          </c:spPr>
        </c:majorGridlines>
        <c:numFmt formatCode="General" sourceLinked="1"/>
        <c:tickLblPos val="nextTo"/>
        <c:txPr>
          <a:bodyPr/>
          <a:lstStyle/>
          <a:p>
            <a:pPr>
              <a:defRPr lang="pt-BR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54282496"/>
        <c:crosses val="autoZero"/>
        <c:crossBetween val="between"/>
        <c:majorUnit val="300"/>
      </c:valAx>
    </c:plotArea>
    <c:plotVisOnly val="1"/>
    <c:dispBlanksAs val="gap"/>
  </c:chart>
  <c:printSettings>
    <c:headerFooter/>
    <c:pageMargins b="0.78740157499999996" l="0.511811024" r="0.511811024" t="0.78740157499999996" header="0.31496062000000086" footer="0.31496062000000086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lang="pt-BR" sz="14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pt-BR" sz="1400">
                <a:latin typeface="Times New Roman" panose="02020603050405020304" pitchFamily="18" charset="0"/>
                <a:cs typeface="Times New Roman" panose="02020603050405020304" pitchFamily="18" charset="0"/>
              </a:rPr>
              <a:t>Scenario B3000(MtonCO</a:t>
            </a:r>
            <a:r>
              <a:rPr lang="pt-BR" sz="1400" baseline="-25000">
                <a:latin typeface="Times New Roman" panose="02020603050405020304" pitchFamily="18" charset="0"/>
                <a:cs typeface="Times New Roman" panose="02020603050405020304" pitchFamily="18" charset="0"/>
              </a:rPr>
              <a:t>2</a:t>
            </a:r>
            <a:r>
              <a:rPr lang="pt-BR" sz="1400">
                <a:latin typeface="Times New Roman" panose="02020603050405020304" pitchFamily="18" charset="0"/>
                <a:cs typeface="Times New Roman" panose="02020603050405020304" pitchFamily="18" charset="0"/>
              </a:rPr>
              <a:t>)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graf_B3000!$P$2</c:f>
              <c:strCache>
                <c:ptCount val="1"/>
                <c:pt idx="0">
                  <c:v>Primary Forest CO2 Removal Emission 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Ref>
              <c:f>graf_B3000!$O$3:$O$53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graf_B3000!$P$3:$P$53</c:f>
              <c:numCache>
                <c:formatCode>General</c:formatCode>
                <c:ptCount val="51"/>
                <c:pt idx="0">
                  <c:v>856</c:v>
                </c:pt>
                <c:pt idx="1">
                  <c:v>867</c:v>
                </c:pt>
                <c:pt idx="2">
                  <c:v>929</c:v>
                </c:pt>
                <c:pt idx="3">
                  <c:v>1032</c:v>
                </c:pt>
                <c:pt idx="4">
                  <c:v>1139</c:v>
                </c:pt>
                <c:pt idx="5">
                  <c:v>1070</c:v>
                </c:pt>
                <c:pt idx="6">
                  <c:v>938</c:v>
                </c:pt>
                <c:pt idx="7">
                  <c:v>811</c:v>
                </c:pt>
                <c:pt idx="8">
                  <c:v>749</c:v>
                </c:pt>
                <c:pt idx="9">
                  <c:v>629</c:v>
                </c:pt>
                <c:pt idx="10">
                  <c:v>537</c:v>
                </c:pt>
                <c:pt idx="11">
                  <c:v>470</c:v>
                </c:pt>
                <c:pt idx="12">
                  <c:v>398</c:v>
                </c:pt>
                <c:pt idx="13">
                  <c:v>371</c:v>
                </c:pt>
                <c:pt idx="14">
                  <c:v>338</c:v>
                </c:pt>
                <c:pt idx="15">
                  <c:v>320</c:v>
                </c:pt>
                <c:pt idx="16">
                  <c:v>303</c:v>
                </c:pt>
                <c:pt idx="17">
                  <c:v>287</c:v>
                </c:pt>
                <c:pt idx="18">
                  <c:v>271</c:v>
                </c:pt>
                <c:pt idx="19">
                  <c:v>256</c:v>
                </c:pt>
                <c:pt idx="20">
                  <c:v>242</c:v>
                </c:pt>
                <c:pt idx="21">
                  <c:v>229</c:v>
                </c:pt>
                <c:pt idx="22">
                  <c:v>217</c:v>
                </c:pt>
                <c:pt idx="23">
                  <c:v>206</c:v>
                </c:pt>
                <c:pt idx="24">
                  <c:v>195</c:v>
                </c:pt>
                <c:pt idx="25">
                  <c:v>185</c:v>
                </c:pt>
                <c:pt idx="26">
                  <c:v>177</c:v>
                </c:pt>
                <c:pt idx="27">
                  <c:v>172</c:v>
                </c:pt>
                <c:pt idx="28">
                  <c:v>168</c:v>
                </c:pt>
                <c:pt idx="29">
                  <c:v>165</c:v>
                </c:pt>
                <c:pt idx="30">
                  <c:v>163</c:v>
                </c:pt>
                <c:pt idx="31">
                  <c:v>161</c:v>
                </c:pt>
                <c:pt idx="32">
                  <c:v>160</c:v>
                </c:pt>
                <c:pt idx="33">
                  <c:v>158</c:v>
                </c:pt>
                <c:pt idx="34">
                  <c:v>157</c:v>
                </c:pt>
                <c:pt idx="35">
                  <c:v>156</c:v>
                </c:pt>
                <c:pt idx="36">
                  <c:v>155</c:v>
                </c:pt>
                <c:pt idx="37">
                  <c:v>154</c:v>
                </c:pt>
                <c:pt idx="38">
                  <c:v>154</c:v>
                </c:pt>
                <c:pt idx="39">
                  <c:v>153</c:v>
                </c:pt>
                <c:pt idx="40">
                  <c:v>153</c:v>
                </c:pt>
                <c:pt idx="41">
                  <c:v>152</c:v>
                </c:pt>
                <c:pt idx="42">
                  <c:v>152</c:v>
                </c:pt>
                <c:pt idx="43">
                  <c:v>151</c:v>
                </c:pt>
                <c:pt idx="44">
                  <c:v>151</c:v>
                </c:pt>
                <c:pt idx="45">
                  <c:v>150</c:v>
                </c:pt>
                <c:pt idx="46">
                  <c:v>150</c:v>
                </c:pt>
                <c:pt idx="47">
                  <c:v>150</c:v>
                </c:pt>
                <c:pt idx="48">
                  <c:v>150</c:v>
                </c:pt>
                <c:pt idx="49">
                  <c:v>149</c:v>
                </c:pt>
                <c:pt idx="50">
                  <c:v>149</c:v>
                </c:pt>
              </c:numCache>
            </c:numRef>
          </c:val>
        </c:ser>
        <c:ser>
          <c:idx val="1"/>
          <c:order val="1"/>
          <c:tx>
            <c:strRef>
              <c:f>graf_B3000!$Q$2</c:f>
              <c:strCache>
                <c:ptCount val="1"/>
                <c:pt idx="0">
                  <c:v>Secondary Vegetation CO2 Removal Emission</c:v>
                </c:pt>
              </c:strCache>
            </c:strRef>
          </c:tx>
          <c:spPr>
            <a:ln>
              <a:solidFill>
                <a:srgbClr val="FFC000"/>
              </a:solidFill>
              <a:prstDash val="dash"/>
            </a:ln>
          </c:spPr>
          <c:marker>
            <c:symbol val="none"/>
          </c:marker>
          <c:cat>
            <c:numRef>
              <c:f>graf_B3000!$O$3:$O$53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graf_B3000!$Q$3:$Q$53</c:f>
              <c:numCache>
                <c:formatCode>General</c:formatCode>
                <c:ptCount val="51"/>
                <c:pt idx="0">
                  <c:v>71</c:v>
                </c:pt>
                <c:pt idx="1">
                  <c:v>76</c:v>
                </c:pt>
                <c:pt idx="2">
                  <c:v>78</c:v>
                </c:pt>
                <c:pt idx="3">
                  <c:v>80</c:v>
                </c:pt>
                <c:pt idx="4">
                  <c:v>84</c:v>
                </c:pt>
                <c:pt idx="5">
                  <c:v>87</c:v>
                </c:pt>
                <c:pt idx="6">
                  <c:v>91</c:v>
                </c:pt>
                <c:pt idx="7">
                  <c:v>94</c:v>
                </c:pt>
                <c:pt idx="8">
                  <c:v>98</c:v>
                </c:pt>
                <c:pt idx="9">
                  <c:v>103</c:v>
                </c:pt>
                <c:pt idx="10">
                  <c:v>109</c:v>
                </c:pt>
                <c:pt idx="11">
                  <c:v>113</c:v>
                </c:pt>
                <c:pt idx="12">
                  <c:v>116</c:v>
                </c:pt>
                <c:pt idx="13">
                  <c:v>119</c:v>
                </c:pt>
                <c:pt idx="14">
                  <c:v>122</c:v>
                </c:pt>
                <c:pt idx="15">
                  <c:v>124</c:v>
                </c:pt>
                <c:pt idx="16">
                  <c:v>126</c:v>
                </c:pt>
                <c:pt idx="17">
                  <c:v>129</c:v>
                </c:pt>
                <c:pt idx="18">
                  <c:v>131</c:v>
                </c:pt>
                <c:pt idx="19">
                  <c:v>133</c:v>
                </c:pt>
                <c:pt idx="20">
                  <c:v>134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</c:ser>
        <c:ser>
          <c:idx val="2"/>
          <c:order val="2"/>
          <c:tx>
            <c:strRef>
              <c:f>graf_B3000!$R$2</c:f>
              <c:strCache>
                <c:ptCount val="1"/>
                <c:pt idx="0">
                  <c:v>Total Vegetation Removal CO2 emission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cat>
            <c:numRef>
              <c:f>graf_B3000!$O$3:$O$53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graf_B3000!$R$3:$R$53</c:f>
              <c:numCache>
                <c:formatCode>General</c:formatCode>
                <c:ptCount val="51"/>
                <c:pt idx="0">
                  <c:v>927</c:v>
                </c:pt>
                <c:pt idx="1">
                  <c:v>943</c:v>
                </c:pt>
                <c:pt idx="2">
                  <c:v>1007</c:v>
                </c:pt>
                <c:pt idx="3">
                  <c:v>1112</c:v>
                </c:pt>
                <c:pt idx="4">
                  <c:v>1223</c:v>
                </c:pt>
                <c:pt idx="5">
                  <c:v>1157</c:v>
                </c:pt>
                <c:pt idx="6">
                  <c:v>1029</c:v>
                </c:pt>
                <c:pt idx="7">
                  <c:v>905</c:v>
                </c:pt>
                <c:pt idx="8">
                  <c:v>847</c:v>
                </c:pt>
                <c:pt idx="9">
                  <c:v>732</c:v>
                </c:pt>
                <c:pt idx="10">
                  <c:v>646</c:v>
                </c:pt>
                <c:pt idx="11">
                  <c:v>583</c:v>
                </c:pt>
                <c:pt idx="12">
                  <c:v>514</c:v>
                </c:pt>
                <c:pt idx="13">
                  <c:v>490</c:v>
                </c:pt>
                <c:pt idx="14">
                  <c:v>460</c:v>
                </c:pt>
                <c:pt idx="15">
                  <c:v>444</c:v>
                </c:pt>
                <c:pt idx="16">
                  <c:v>429</c:v>
                </c:pt>
                <c:pt idx="17">
                  <c:v>416</c:v>
                </c:pt>
                <c:pt idx="18">
                  <c:v>402</c:v>
                </c:pt>
                <c:pt idx="19">
                  <c:v>389</c:v>
                </c:pt>
                <c:pt idx="20">
                  <c:v>376</c:v>
                </c:pt>
                <c:pt idx="21">
                  <c:v>229</c:v>
                </c:pt>
                <c:pt idx="22">
                  <c:v>217</c:v>
                </c:pt>
                <c:pt idx="23">
                  <c:v>206</c:v>
                </c:pt>
                <c:pt idx="24">
                  <c:v>195</c:v>
                </c:pt>
                <c:pt idx="25">
                  <c:v>185</c:v>
                </c:pt>
                <c:pt idx="26">
                  <c:v>177</c:v>
                </c:pt>
                <c:pt idx="27">
                  <c:v>172</c:v>
                </c:pt>
                <c:pt idx="28">
                  <c:v>168</c:v>
                </c:pt>
                <c:pt idx="29">
                  <c:v>165</c:v>
                </c:pt>
                <c:pt idx="30">
                  <c:v>163</c:v>
                </c:pt>
                <c:pt idx="31">
                  <c:v>161</c:v>
                </c:pt>
                <c:pt idx="32">
                  <c:v>160</c:v>
                </c:pt>
                <c:pt idx="33">
                  <c:v>158</c:v>
                </c:pt>
                <c:pt idx="34">
                  <c:v>157</c:v>
                </c:pt>
                <c:pt idx="35">
                  <c:v>156</c:v>
                </c:pt>
                <c:pt idx="36">
                  <c:v>155</c:v>
                </c:pt>
                <c:pt idx="37">
                  <c:v>154</c:v>
                </c:pt>
                <c:pt idx="38">
                  <c:v>154</c:v>
                </c:pt>
                <c:pt idx="39">
                  <c:v>153</c:v>
                </c:pt>
                <c:pt idx="40">
                  <c:v>153</c:v>
                </c:pt>
                <c:pt idx="41">
                  <c:v>152</c:v>
                </c:pt>
                <c:pt idx="42">
                  <c:v>152</c:v>
                </c:pt>
                <c:pt idx="43">
                  <c:v>151</c:v>
                </c:pt>
                <c:pt idx="44">
                  <c:v>151</c:v>
                </c:pt>
                <c:pt idx="45">
                  <c:v>150</c:v>
                </c:pt>
                <c:pt idx="46">
                  <c:v>150</c:v>
                </c:pt>
                <c:pt idx="47">
                  <c:v>150</c:v>
                </c:pt>
                <c:pt idx="48">
                  <c:v>150</c:v>
                </c:pt>
                <c:pt idx="49">
                  <c:v>149</c:v>
                </c:pt>
                <c:pt idx="50">
                  <c:v>149</c:v>
                </c:pt>
              </c:numCache>
            </c:numRef>
          </c:val>
        </c:ser>
        <c:ser>
          <c:idx val="3"/>
          <c:order val="3"/>
          <c:tx>
            <c:strRef>
              <c:f>graf_B3000!$S$2</c:f>
              <c:strCache>
                <c:ptCount val="1"/>
                <c:pt idx="0">
                  <c:v>Secondary Vegetation CO2 Absorption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numRef>
              <c:f>graf_B3000!$O$3:$O$53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graf_B3000!$S$3:$S$53</c:f>
              <c:numCache>
                <c:formatCode>General</c:formatCode>
                <c:ptCount val="51"/>
                <c:pt idx="0">
                  <c:v>-130</c:v>
                </c:pt>
                <c:pt idx="1">
                  <c:v>-134</c:v>
                </c:pt>
                <c:pt idx="2">
                  <c:v>-138</c:v>
                </c:pt>
                <c:pt idx="3">
                  <c:v>-142</c:v>
                </c:pt>
                <c:pt idx="4">
                  <c:v>-146</c:v>
                </c:pt>
                <c:pt idx="5">
                  <c:v>-151</c:v>
                </c:pt>
                <c:pt idx="6">
                  <c:v>-158</c:v>
                </c:pt>
                <c:pt idx="7">
                  <c:v>-166</c:v>
                </c:pt>
                <c:pt idx="8">
                  <c:v>-170</c:v>
                </c:pt>
                <c:pt idx="9">
                  <c:v>-173</c:v>
                </c:pt>
                <c:pt idx="10">
                  <c:v>-175</c:v>
                </c:pt>
                <c:pt idx="11">
                  <c:v>-177</c:v>
                </c:pt>
                <c:pt idx="12">
                  <c:v>-178</c:v>
                </c:pt>
                <c:pt idx="13">
                  <c:v>-179</c:v>
                </c:pt>
                <c:pt idx="14">
                  <c:v>-180</c:v>
                </c:pt>
                <c:pt idx="15">
                  <c:v>-181</c:v>
                </c:pt>
                <c:pt idx="16">
                  <c:v>-183</c:v>
                </c:pt>
                <c:pt idx="17">
                  <c:v>-184</c:v>
                </c:pt>
                <c:pt idx="18">
                  <c:v>-185</c:v>
                </c:pt>
                <c:pt idx="19">
                  <c:v>-186</c:v>
                </c:pt>
                <c:pt idx="20">
                  <c:v>-187</c:v>
                </c:pt>
                <c:pt idx="21">
                  <c:v>-188</c:v>
                </c:pt>
                <c:pt idx="22">
                  <c:v>-204</c:v>
                </c:pt>
                <c:pt idx="23">
                  <c:v>-220</c:v>
                </c:pt>
                <c:pt idx="24">
                  <c:v>-235</c:v>
                </c:pt>
                <c:pt idx="25">
                  <c:v>-236</c:v>
                </c:pt>
                <c:pt idx="26">
                  <c:v>-237</c:v>
                </c:pt>
                <c:pt idx="27">
                  <c:v>-238</c:v>
                </c:pt>
                <c:pt idx="28">
                  <c:v>-239</c:v>
                </c:pt>
                <c:pt idx="29">
                  <c:v>-240</c:v>
                </c:pt>
                <c:pt idx="30">
                  <c:v>-241</c:v>
                </c:pt>
                <c:pt idx="31">
                  <c:v>-242</c:v>
                </c:pt>
                <c:pt idx="32">
                  <c:v>-243</c:v>
                </c:pt>
                <c:pt idx="33">
                  <c:v>-244</c:v>
                </c:pt>
                <c:pt idx="34">
                  <c:v>-245</c:v>
                </c:pt>
                <c:pt idx="35">
                  <c:v>-245</c:v>
                </c:pt>
                <c:pt idx="36">
                  <c:v>-246</c:v>
                </c:pt>
                <c:pt idx="37">
                  <c:v>-247</c:v>
                </c:pt>
                <c:pt idx="38">
                  <c:v>-248</c:v>
                </c:pt>
                <c:pt idx="39">
                  <c:v>-249</c:v>
                </c:pt>
                <c:pt idx="40">
                  <c:v>-250</c:v>
                </c:pt>
                <c:pt idx="41">
                  <c:v>-251</c:v>
                </c:pt>
                <c:pt idx="42">
                  <c:v>-252</c:v>
                </c:pt>
                <c:pt idx="43">
                  <c:v>-253</c:v>
                </c:pt>
                <c:pt idx="44">
                  <c:v>-253</c:v>
                </c:pt>
                <c:pt idx="45">
                  <c:v>-254</c:v>
                </c:pt>
                <c:pt idx="46">
                  <c:v>-255</c:v>
                </c:pt>
                <c:pt idx="47">
                  <c:v>-256</c:v>
                </c:pt>
                <c:pt idx="48">
                  <c:v>-257</c:v>
                </c:pt>
                <c:pt idx="49">
                  <c:v>-258</c:v>
                </c:pt>
                <c:pt idx="50">
                  <c:v>-259</c:v>
                </c:pt>
              </c:numCache>
            </c:numRef>
          </c:val>
        </c:ser>
        <c:ser>
          <c:idx val="4"/>
          <c:order val="4"/>
          <c:tx>
            <c:strRef>
              <c:f>graf_B3000!$T$2</c:f>
              <c:strCache>
                <c:ptCount val="1"/>
                <c:pt idx="0">
                  <c:v>Net Balance CO2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numRef>
              <c:f>graf_B3000!$O$3:$O$53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graf_B3000!$T$3:$T$53</c:f>
              <c:numCache>
                <c:formatCode>General</c:formatCode>
                <c:ptCount val="51"/>
                <c:pt idx="0">
                  <c:v>798</c:v>
                </c:pt>
                <c:pt idx="1">
                  <c:v>809</c:v>
                </c:pt>
                <c:pt idx="2">
                  <c:v>869</c:v>
                </c:pt>
                <c:pt idx="3">
                  <c:v>971</c:v>
                </c:pt>
                <c:pt idx="4">
                  <c:v>1077</c:v>
                </c:pt>
                <c:pt idx="5">
                  <c:v>1007</c:v>
                </c:pt>
                <c:pt idx="6">
                  <c:v>872</c:v>
                </c:pt>
                <c:pt idx="7">
                  <c:v>740</c:v>
                </c:pt>
                <c:pt idx="8">
                  <c:v>678</c:v>
                </c:pt>
                <c:pt idx="9">
                  <c:v>559</c:v>
                </c:pt>
                <c:pt idx="10">
                  <c:v>471</c:v>
                </c:pt>
                <c:pt idx="11">
                  <c:v>407</c:v>
                </c:pt>
                <c:pt idx="12">
                  <c:v>338</c:v>
                </c:pt>
                <c:pt idx="13">
                  <c:v>312</c:v>
                </c:pt>
                <c:pt idx="14">
                  <c:v>281</c:v>
                </c:pt>
                <c:pt idx="15">
                  <c:v>264</c:v>
                </c:pt>
                <c:pt idx="16">
                  <c:v>248</c:v>
                </c:pt>
                <c:pt idx="17">
                  <c:v>233</c:v>
                </c:pt>
                <c:pt idx="18">
                  <c:v>218</c:v>
                </c:pt>
                <c:pt idx="19">
                  <c:v>203</c:v>
                </c:pt>
                <c:pt idx="20">
                  <c:v>190</c:v>
                </c:pt>
                <c:pt idx="21">
                  <c:v>41</c:v>
                </c:pt>
                <c:pt idx="22">
                  <c:v>14</c:v>
                </c:pt>
                <c:pt idx="23">
                  <c:v>-13</c:v>
                </c:pt>
                <c:pt idx="24">
                  <c:v>-40</c:v>
                </c:pt>
                <c:pt idx="25">
                  <c:v>-51</c:v>
                </c:pt>
                <c:pt idx="26">
                  <c:v>-60</c:v>
                </c:pt>
                <c:pt idx="27">
                  <c:v>-66</c:v>
                </c:pt>
                <c:pt idx="28">
                  <c:v>-70</c:v>
                </c:pt>
                <c:pt idx="29">
                  <c:v>-74</c:v>
                </c:pt>
                <c:pt idx="30">
                  <c:v>-77</c:v>
                </c:pt>
                <c:pt idx="31">
                  <c:v>-80</c:v>
                </c:pt>
                <c:pt idx="32">
                  <c:v>-83</c:v>
                </c:pt>
                <c:pt idx="33">
                  <c:v>-85</c:v>
                </c:pt>
                <c:pt idx="34">
                  <c:v>-87</c:v>
                </c:pt>
                <c:pt idx="35">
                  <c:v>-89</c:v>
                </c:pt>
                <c:pt idx="36">
                  <c:v>-91</c:v>
                </c:pt>
                <c:pt idx="37">
                  <c:v>-92</c:v>
                </c:pt>
                <c:pt idx="38">
                  <c:v>-94</c:v>
                </c:pt>
                <c:pt idx="39">
                  <c:v>-95</c:v>
                </c:pt>
                <c:pt idx="40">
                  <c:v>-97</c:v>
                </c:pt>
                <c:pt idx="41">
                  <c:v>-98</c:v>
                </c:pt>
                <c:pt idx="42">
                  <c:v>-100</c:v>
                </c:pt>
                <c:pt idx="43">
                  <c:v>-101</c:v>
                </c:pt>
                <c:pt idx="44">
                  <c:v>-102</c:v>
                </c:pt>
                <c:pt idx="45">
                  <c:v>-103</c:v>
                </c:pt>
                <c:pt idx="46">
                  <c:v>-105</c:v>
                </c:pt>
                <c:pt idx="47">
                  <c:v>-106</c:v>
                </c:pt>
                <c:pt idx="48">
                  <c:v>-107</c:v>
                </c:pt>
                <c:pt idx="49">
                  <c:v>-108</c:v>
                </c:pt>
                <c:pt idx="50">
                  <c:v>-109</c:v>
                </c:pt>
              </c:numCache>
            </c:numRef>
          </c:val>
        </c:ser>
        <c:marker val="1"/>
        <c:axId val="54388992"/>
        <c:axId val="54403072"/>
      </c:lineChart>
      <c:catAx>
        <c:axId val="54388992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lang="pt-BR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54403072"/>
        <c:crosses val="autoZero"/>
        <c:auto val="1"/>
        <c:lblAlgn val="ctr"/>
        <c:lblOffset val="100"/>
        <c:tickLblSkip val="5"/>
      </c:catAx>
      <c:valAx>
        <c:axId val="54403072"/>
        <c:scaling>
          <c:orientation val="minMax"/>
        </c:scaling>
        <c:axPos val="l"/>
        <c:majorGridlines>
          <c:spPr>
            <a:ln>
              <a:noFill/>
            </a:ln>
          </c:spPr>
        </c:majorGridlines>
        <c:numFmt formatCode="General" sourceLinked="1"/>
        <c:tickLblPos val="nextTo"/>
        <c:txPr>
          <a:bodyPr/>
          <a:lstStyle/>
          <a:p>
            <a:pPr>
              <a:defRPr lang="pt-BR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54388992"/>
        <c:crosses val="autoZero"/>
        <c:crossBetween val="between"/>
        <c:majorUnit val="300"/>
      </c:valAx>
    </c:plotArea>
    <c:plotVisOnly val="1"/>
    <c:dispBlanksAs val="gap"/>
  </c:chart>
  <c:printSettings>
    <c:headerFooter/>
    <c:pageMargins b="0.78740157499999996" l="0.511811024" r="0.511811024" t="0.78740157499999996" header="0.31496062000000086" footer="0.31496062000000086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lang="pt-BR" sz="14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pt-BR" sz="1400">
                <a:latin typeface="Times New Roman" panose="02020603050405020304" pitchFamily="18" charset="0"/>
                <a:cs typeface="Times New Roman" panose="02020603050405020304" pitchFamily="18" charset="0"/>
              </a:rPr>
              <a:t>Scenario AB (MtonCO</a:t>
            </a:r>
            <a:r>
              <a:rPr lang="pt-BR" sz="1400" baseline="-25000">
                <a:latin typeface="Times New Roman" panose="02020603050405020304" pitchFamily="18" charset="0"/>
                <a:cs typeface="Times New Roman" panose="02020603050405020304" pitchFamily="18" charset="0"/>
              </a:rPr>
              <a:t>2</a:t>
            </a:r>
            <a:r>
              <a:rPr lang="pt-BR" sz="1400">
                <a:latin typeface="Times New Roman" panose="02020603050405020304" pitchFamily="18" charset="0"/>
                <a:cs typeface="Times New Roman" panose="02020603050405020304" pitchFamily="18" charset="0"/>
              </a:rPr>
              <a:t>)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graf_AB!$P$2</c:f>
              <c:strCache>
                <c:ptCount val="1"/>
                <c:pt idx="0">
                  <c:v>Primary Forest CO2 Removal Emission 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Ref>
              <c:f>graf_AB!$O$3:$O$53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graf_AB!$P$3:$P$53</c:f>
              <c:numCache>
                <c:formatCode>General</c:formatCode>
                <c:ptCount val="51"/>
                <c:pt idx="0">
                  <c:v>856</c:v>
                </c:pt>
                <c:pt idx="1">
                  <c:v>867</c:v>
                </c:pt>
                <c:pt idx="2">
                  <c:v>929</c:v>
                </c:pt>
                <c:pt idx="3">
                  <c:v>1032</c:v>
                </c:pt>
                <c:pt idx="4">
                  <c:v>1139</c:v>
                </c:pt>
                <c:pt idx="5">
                  <c:v>1070</c:v>
                </c:pt>
                <c:pt idx="6">
                  <c:v>938</c:v>
                </c:pt>
                <c:pt idx="7">
                  <c:v>811</c:v>
                </c:pt>
                <c:pt idx="8">
                  <c:v>749</c:v>
                </c:pt>
                <c:pt idx="9">
                  <c:v>629</c:v>
                </c:pt>
                <c:pt idx="10">
                  <c:v>537</c:v>
                </c:pt>
                <c:pt idx="11">
                  <c:v>470</c:v>
                </c:pt>
                <c:pt idx="12">
                  <c:v>398</c:v>
                </c:pt>
                <c:pt idx="13">
                  <c:v>371</c:v>
                </c:pt>
                <c:pt idx="14">
                  <c:v>338</c:v>
                </c:pt>
                <c:pt idx="15">
                  <c:v>320</c:v>
                </c:pt>
                <c:pt idx="16">
                  <c:v>303</c:v>
                </c:pt>
                <c:pt idx="17">
                  <c:v>287</c:v>
                </c:pt>
                <c:pt idx="18">
                  <c:v>271</c:v>
                </c:pt>
                <c:pt idx="19">
                  <c:v>256</c:v>
                </c:pt>
                <c:pt idx="20">
                  <c:v>242</c:v>
                </c:pt>
                <c:pt idx="21">
                  <c:v>218</c:v>
                </c:pt>
                <c:pt idx="22">
                  <c:v>192</c:v>
                </c:pt>
                <c:pt idx="23">
                  <c:v>168</c:v>
                </c:pt>
                <c:pt idx="24">
                  <c:v>143</c:v>
                </c:pt>
                <c:pt idx="25">
                  <c:v>118</c:v>
                </c:pt>
                <c:pt idx="26">
                  <c:v>101</c:v>
                </c:pt>
                <c:pt idx="27">
                  <c:v>90</c:v>
                </c:pt>
                <c:pt idx="28">
                  <c:v>83</c:v>
                </c:pt>
                <c:pt idx="29">
                  <c:v>77</c:v>
                </c:pt>
                <c:pt idx="30">
                  <c:v>73</c:v>
                </c:pt>
                <c:pt idx="31">
                  <c:v>70</c:v>
                </c:pt>
                <c:pt idx="32">
                  <c:v>67</c:v>
                </c:pt>
                <c:pt idx="33">
                  <c:v>65</c:v>
                </c:pt>
                <c:pt idx="34">
                  <c:v>63</c:v>
                </c:pt>
                <c:pt idx="35">
                  <c:v>62</c:v>
                </c:pt>
                <c:pt idx="36">
                  <c:v>60</c:v>
                </c:pt>
                <c:pt idx="37">
                  <c:v>59</c:v>
                </c:pt>
                <c:pt idx="38">
                  <c:v>58</c:v>
                </c:pt>
                <c:pt idx="39">
                  <c:v>57</c:v>
                </c:pt>
                <c:pt idx="40">
                  <c:v>57</c:v>
                </c:pt>
                <c:pt idx="41">
                  <c:v>56</c:v>
                </c:pt>
                <c:pt idx="42">
                  <c:v>55</c:v>
                </c:pt>
                <c:pt idx="43">
                  <c:v>55</c:v>
                </c:pt>
                <c:pt idx="44">
                  <c:v>54</c:v>
                </c:pt>
                <c:pt idx="45">
                  <c:v>54</c:v>
                </c:pt>
                <c:pt idx="46">
                  <c:v>53</c:v>
                </c:pt>
                <c:pt idx="47">
                  <c:v>53</c:v>
                </c:pt>
                <c:pt idx="48">
                  <c:v>52</c:v>
                </c:pt>
                <c:pt idx="49">
                  <c:v>52</c:v>
                </c:pt>
                <c:pt idx="50">
                  <c:v>52</c:v>
                </c:pt>
              </c:numCache>
            </c:numRef>
          </c:val>
        </c:ser>
        <c:ser>
          <c:idx val="1"/>
          <c:order val="1"/>
          <c:tx>
            <c:strRef>
              <c:f>graf_AB!$Q$2</c:f>
              <c:strCache>
                <c:ptCount val="1"/>
                <c:pt idx="0">
                  <c:v>Secondary Vegetation CO2 Removal Emission</c:v>
                </c:pt>
              </c:strCache>
            </c:strRef>
          </c:tx>
          <c:spPr>
            <a:ln>
              <a:solidFill>
                <a:srgbClr val="FFC000"/>
              </a:solidFill>
              <a:prstDash val="dash"/>
            </a:ln>
          </c:spPr>
          <c:marker>
            <c:symbol val="none"/>
          </c:marker>
          <c:cat>
            <c:numRef>
              <c:f>graf_AB!$O$3:$O$53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graf_AB!$Q$3:$Q$53</c:f>
              <c:numCache>
                <c:formatCode>General</c:formatCode>
                <c:ptCount val="51"/>
                <c:pt idx="0">
                  <c:v>71</c:v>
                </c:pt>
                <c:pt idx="1">
                  <c:v>76</c:v>
                </c:pt>
                <c:pt idx="2">
                  <c:v>78</c:v>
                </c:pt>
                <c:pt idx="3">
                  <c:v>80</c:v>
                </c:pt>
                <c:pt idx="4">
                  <c:v>84</c:v>
                </c:pt>
                <c:pt idx="5">
                  <c:v>87</c:v>
                </c:pt>
                <c:pt idx="6">
                  <c:v>91</c:v>
                </c:pt>
                <c:pt idx="7">
                  <c:v>94</c:v>
                </c:pt>
                <c:pt idx="8">
                  <c:v>98</c:v>
                </c:pt>
                <c:pt idx="9">
                  <c:v>103</c:v>
                </c:pt>
                <c:pt idx="10">
                  <c:v>109</c:v>
                </c:pt>
                <c:pt idx="11">
                  <c:v>113</c:v>
                </c:pt>
                <c:pt idx="12">
                  <c:v>116</c:v>
                </c:pt>
                <c:pt idx="13">
                  <c:v>119</c:v>
                </c:pt>
                <c:pt idx="14">
                  <c:v>122</c:v>
                </c:pt>
                <c:pt idx="15">
                  <c:v>124</c:v>
                </c:pt>
                <c:pt idx="16">
                  <c:v>126</c:v>
                </c:pt>
                <c:pt idx="17">
                  <c:v>129</c:v>
                </c:pt>
                <c:pt idx="18">
                  <c:v>131</c:v>
                </c:pt>
                <c:pt idx="19">
                  <c:v>133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</c:ser>
        <c:ser>
          <c:idx val="2"/>
          <c:order val="2"/>
          <c:tx>
            <c:strRef>
              <c:f>graf_AB!$R$2</c:f>
              <c:strCache>
                <c:ptCount val="1"/>
                <c:pt idx="0">
                  <c:v>Total Vegetation Removal CO2 emission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cat>
            <c:numRef>
              <c:f>graf_AB!$O$3:$O$53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graf_AB!$R$3:$R$53</c:f>
              <c:numCache>
                <c:formatCode>General</c:formatCode>
                <c:ptCount val="51"/>
                <c:pt idx="0">
                  <c:v>927</c:v>
                </c:pt>
                <c:pt idx="1">
                  <c:v>943</c:v>
                </c:pt>
                <c:pt idx="2">
                  <c:v>1007</c:v>
                </c:pt>
                <c:pt idx="3">
                  <c:v>1112</c:v>
                </c:pt>
                <c:pt idx="4">
                  <c:v>1223</c:v>
                </c:pt>
                <c:pt idx="5">
                  <c:v>1157</c:v>
                </c:pt>
                <c:pt idx="6">
                  <c:v>1029</c:v>
                </c:pt>
                <c:pt idx="7">
                  <c:v>905</c:v>
                </c:pt>
                <c:pt idx="8">
                  <c:v>847</c:v>
                </c:pt>
                <c:pt idx="9">
                  <c:v>732</c:v>
                </c:pt>
                <c:pt idx="10">
                  <c:v>646</c:v>
                </c:pt>
                <c:pt idx="11">
                  <c:v>583</c:v>
                </c:pt>
                <c:pt idx="12">
                  <c:v>514</c:v>
                </c:pt>
                <c:pt idx="13">
                  <c:v>490</c:v>
                </c:pt>
                <c:pt idx="14">
                  <c:v>460</c:v>
                </c:pt>
                <c:pt idx="15">
                  <c:v>444</c:v>
                </c:pt>
                <c:pt idx="16">
                  <c:v>429</c:v>
                </c:pt>
                <c:pt idx="17">
                  <c:v>416</c:v>
                </c:pt>
                <c:pt idx="18">
                  <c:v>402</c:v>
                </c:pt>
                <c:pt idx="19">
                  <c:v>389</c:v>
                </c:pt>
                <c:pt idx="20">
                  <c:v>242</c:v>
                </c:pt>
                <c:pt idx="21">
                  <c:v>218</c:v>
                </c:pt>
                <c:pt idx="22">
                  <c:v>192</c:v>
                </c:pt>
                <c:pt idx="23">
                  <c:v>168</c:v>
                </c:pt>
                <c:pt idx="24">
                  <c:v>143</c:v>
                </c:pt>
                <c:pt idx="25">
                  <c:v>118</c:v>
                </c:pt>
                <c:pt idx="26">
                  <c:v>101</c:v>
                </c:pt>
                <c:pt idx="27">
                  <c:v>90</c:v>
                </c:pt>
                <c:pt idx="28">
                  <c:v>83</c:v>
                </c:pt>
                <c:pt idx="29">
                  <c:v>77</c:v>
                </c:pt>
                <c:pt idx="30">
                  <c:v>73</c:v>
                </c:pt>
                <c:pt idx="31">
                  <c:v>70</c:v>
                </c:pt>
                <c:pt idx="32">
                  <c:v>67</c:v>
                </c:pt>
                <c:pt idx="33">
                  <c:v>65</c:v>
                </c:pt>
                <c:pt idx="34">
                  <c:v>63</c:v>
                </c:pt>
                <c:pt idx="35">
                  <c:v>62</c:v>
                </c:pt>
                <c:pt idx="36">
                  <c:v>60</c:v>
                </c:pt>
                <c:pt idx="37">
                  <c:v>59</c:v>
                </c:pt>
                <c:pt idx="38">
                  <c:v>58</c:v>
                </c:pt>
                <c:pt idx="39">
                  <c:v>57</c:v>
                </c:pt>
                <c:pt idx="40">
                  <c:v>57</c:v>
                </c:pt>
                <c:pt idx="41">
                  <c:v>56</c:v>
                </c:pt>
                <c:pt idx="42">
                  <c:v>55</c:v>
                </c:pt>
                <c:pt idx="43">
                  <c:v>55</c:v>
                </c:pt>
                <c:pt idx="44">
                  <c:v>54</c:v>
                </c:pt>
                <c:pt idx="45">
                  <c:v>54</c:v>
                </c:pt>
                <c:pt idx="46">
                  <c:v>53</c:v>
                </c:pt>
                <c:pt idx="47">
                  <c:v>53</c:v>
                </c:pt>
                <c:pt idx="48">
                  <c:v>52</c:v>
                </c:pt>
                <c:pt idx="49">
                  <c:v>52</c:v>
                </c:pt>
                <c:pt idx="50">
                  <c:v>52</c:v>
                </c:pt>
              </c:numCache>
            </c:numRef>
          </c:val>
        </c:ser>
        <c:ser>
          <c:idx val="3"/>
          <c:order val="3"/>
          <c:tx>
            <c:strRef>
              <c:f>graf_AB!$S$2</c:f>
              <c:strCache>
                <c:ptCount val="1"/>
                <c:pt idx="0">
                  <c:v>Secondary Vegetation CO2 Absorption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numRef>
              <c:f>graf_AB!$O$3:$O$53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graf_AB!$S$3:$S$53</c:f>
              <c:numCache>
                <c:formatCode>General</c:formatCode>
                <c:ptCount val="51"/>
                <c:pt idx="0">
                  <c:v>-130</c:v>
                </c:pt>
                <c:pt idx="1">
                  <c:v>-134</c:v>
                </c:pt>
                <c:pt idx="2">
                  <c:v>-138</c:v>
                </c:pt>
                <c:pt idx="3">
                  <c:v>-142</c:v>
                </c:pt>
                <c:pt idx="4">
                  <c:v>-146</c:v>
                </c:pt>
                <c:pt idx="5">
                  <c:v>-151</c:v>
                </c:pt>
                <c:pt idx="6">
                  <c:v>-158</c:v>
                </c:pt>
                <c:pt idx="7">
                  <c:v>-166</c:v>
                </c:pt>
                <c:pt idx="8">
                  <c:v>-170</c:v>
                </c:pt>
                <c:pt idx="9">
                  <c:v>-173</c:v>
                </c:pt>
                <c:pt idx="10">
                  <c:v>-175</c:v>
                </c:pt>
                <c:pt idx="11">
                  <c:v>-177</c:v>
                </c:pt>
                <c:pt idx="12">
                  <c:v>-178</c:v>
                </c:pt>
                <c:pt idx="13">
                  <c:v>-179</c:v>
                </c:pt>
                <c:pt idx="14">
                  <c:v>-180</c:v>
                </c:pt>
                <c:pt idx="15">
                  <c:v>-181</c:v>
                </c:pt>
                <c:pt idx="16">
                  <c:v>-183</c:v>
                </c:pt>
                <c:pt idx="17">
                  <c:v>-184</c:v>
                </c:pt>
                <c:pt idx="18">
                  <c:v>-185</c:v>
                </c:pt>
                <c:pt idx="19">
                  <c:v>-186</c:v>
                </c:pt>
                <c:pt idx="20">
                  <c:v>-187</c:v>
                </c:pt>
                <c:pt idx="21">
                  <c:v>-203</c:v>
                </c:pt>
                <c:pt idx="22">
                  <c:v>-218</c:v>
                </c:pt>
                <c:pt idx="23">
                  <c:v>-234</c:v>
                </c:pt>
                <c:pt idx="24">
                  <c:v>-235</c:v>
                </c:pt>
                <c:pt idx="25">
                  <c:v>-236</c:v>
                </c:pt>
                <c:pt idx="26">
                  <c:v>-236</c:v>
                </c:pt>
                <c:pt idx="27">
                  <c:v>-237</c:v>
                </c:pt>
                <c:pt idx="28">
                  <c:v>-237</c:v>
                </c:pt>
                <c:pt idx="29">
                  <c:v>-237</c:v>
                </c:pt>
                <c:pt idx="30">
                  <c:v>-238</c:v>
                </c:pt>
                <c:pt idx="31">
                  <c:v>-238</c:v>
                </c:pt>
                <c:pt idx="32">
                  <c:v>-238</c:v>
                </c:pt>
                <c:pt idx="33">
                  <c:v>-239</c:v>
                </c:pt>
                <c:pt idx="34">
                  <c:v>-239</c:v>
                </c:pt>
                <c:pt idx="35">
                  <c:v>-239</c:v>
                </c:pt>
                <c:pt idx="36">
                  <c:v>-239</c:v>
                </c:pt>
                <c:pt idx="37">
                  <c:v>-240</c:v>
                </c:pt>
                <c:pt idx="38">
                  <c:v>-240</c:v>
                </c:pt>
                <c:pt idx="39">
                  <c:v>-240</c:v>
                </c:pt>
                <c:pt idx="40">
                  <c:v>-241</c:v>
                </c:pt>
                <c:pt idx="41">
                  <c:v>-241</c:v>
                </c:pt>
                <c:pt idx="42">
                  <c:v>-241</c:v>
                </c:pt>
                <c:pt idx="43">
                  <c:v>-242</c:v>
                </c:pt>
                <c:pt idx="44">
                  <c:v>-242</c:v>
                </c:pt>
                <c:pt idx="45">
                  <c:v>-242</c:v>
                </c:pt>
                <c:pt idx="46">
                  <c:v>-242</c:v>
                </c:pt>
                <c:pt idx="47">
                  <c:v>-243</c:v>
                </c:pt>
                <c:pt idx="48">
                  <c:v>-243</c:v>
                </c:pt>
                <c:pt idx="49">
                  <c:v>-243</c:v>
                </c:pt>
                <c:pt idx="50">
                  <c:v>-244</c:v>
                </c:pt>
              </c:numCache>
            </c:numRef>
          </c:val>
        </c:ser>
        <c:ser>
          <c:idx val="4"/>
          <c:order val="4"/>
          <c:tx>
            <c:strRef>
              <c:f>graf_AB!$T$2</c:f>
              <c:strCache>
                <c:ptCount val="1"/>
                <c:pt idx="0">
                  <c:v>Net Balance CO2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numRef>
              <c:f>graf_AB!$O$3:$O$53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graf_AB!$T$3:$T$53</c:f>
              <c:numCache>
                <c:formatCode>General</c:formatCode>
                <c:ptCount val="51"/>
                <c:pt idx="0">
                  <c:v>798</c:v>
                </c:pt>
                <c:pt idx="1">
                  <c:v>809</c:v>
                </c:pt>
                <c:pt idx="2">
                  <c:v>869</c:v>
                </c:pt>
                <c:pt idx="3">
                  <c:v>971</c:v>
                </c:pt>
                <c:pt idx="4">
                  <c:v>1077</c:v>
                </c:pt>
                <c:pt idx="5">
                  <c:v>1007</c:v>
                </c:pt>
                <c:pt idx="6">
                  <c:v>872</c:v>
                </c:pt>
                <c:pt idx="7">
                  <c:v>740</c:v>
                </c:pt>
                <c:pt idx="8">
                  <c:v>678</c:v>
                </c:pt>
                <c:pt idx="9">
                  <c:v>559</c:v>
                </c:pt>
                <c:pt idx="10">
                  <c:v>471</c:v>
                </c:pt>
                <c:pt idx="11">
                  <c:v>407</c:v>
                </c:pt>
                <c:pt idx="12">
                  <c:v>338</c:v>
                </c:pt>
                <c:pt idx="13">
                  <c:v>312</c:v>
                </c:pt>
                <c:pt idx="14">
                  <c:v>281</c:v>
                </c:pt>
                <c:pt idx="15">
                  <c:v>264</c:v>
                </c:pt>
                <c:pt idx="16">
                  <c:v>248</c:v>
                </c:pt>
                <c:pt idx="17">
                  <c:v>233</c:v>
                </c:pt>
                <c:pt idx="18">
                  <c:v>218</c:v>
                </c:pt>
                <c:pt idx="19">
                  <c:v>203</c:v>
                </c:pt>
                <c:pt idx="20">
                  <c:v>55</c:v>
                </c:pt>
                <c:pt idx="21">
                  <c:v>15</c:v>
                </c:pt>
                <c:pt idx="22">
                  <c:v>-25</c:v>
                </c:pt>
                <c:pt idx="23">
                  <c:v>-66</c:v>
                </c:pt>
                <c:pt idx="24">
                  <c:v>-92</c:v>
                </c:pt>
                <c:pt idx="25">
                  <c:v>-117</c:v>
                </c:pt>
                <c:pt idx="26">
                  <c:v>-134</c:v>
                </c:pt>
                <c:pt idx="27">
                  <c:v>-146</c:v>
                </c:pt>
                <c:pt idx="28">
                  <c:v>-154</c:v>
                </c:pt>
                <c:pt idx="29">
                  <c:v>-160</c:v>
                </c:pt>
                <c:pt idx="30">
                  <c:v>-164</c:v>
                </c:pt>
                <c:pt idx="31">
                  <c:v>-168</c:v>
                </c:pt>
                <c:pt idx="32">
                  <c:v>-171</c:v>
                </c:pt>
                <c:pt idx="33">
                  <c:v>-173</c:v>
                </c:pt>
                <c:pt idx="34">
                  <c:v>-175</c:v>
                </c:pt>
                <c:pt idx="35">
                  <c:v>-177</c:v>
                </c:pt>
                <c:pt idx="36">
                  <c:v>-178</c:v>
                </c:pt>
                <c:pt idx="37">
                  <c:v>-180</c:v>
                </c:pt>
                <c:pt idx="38">
                  <c:v>-181</c:v>
                </c:pt>
                <c:pt idx="39">
                  <c:v>-182</c:v>
                </c:pt>
                <c:pt idx="40">
                  <c:v>-184</c:v>
                </c:pt>
                <c:pt idx="41">
                  <c:v>-185</c:v>
                </c:pt>
                <c:pt idx="42">
                  <c:v>-186</c:v>
                </c:pt>
                <c:pt idx="43">
                  <c:v>-186</c:v>
                </c:pt>
                <c:pt idx="44">
                  <c:v>-187</c:v>
                </c:pt>
                <c:pt idx="45">
                  <c:v>-188</c:v>
                </c:pt>
                <c:pt idx="46">
                  <c:v>-189</c:v>
                </c:pt>
                <c:pt idx="47">
                  <c:v>-189</c:v>
                </c:pt>
                <c:pt idx="48">
                  <c:v>-190</c:v>
                </c:pt>
                <c:pt idx="49">
                  <c:v>-191</c:v>
                </c:pt>
                <c:pt idx="50">
                  <c:v>-191</c:v>
                </c:pt>
              </c:numCache>
            </c:numRef>
          </c:val>
        </c:ser>
        <c:marker val="1"/>
        <c:axId val="54429952"/>
        <c:axId val="54448128"/>
      </c:lineChart>
      <c:catAx>
        <c:axId val="54429952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lang="pt-BR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54448128"/>
        <c:crosses val="autoZero"/>
        <c:auto val="1"/>
        <c:lblAlgn val="ctr"/>
        <c:lblOffset val="100"/>
        <c:tickLblSkip val="5"/>
      </c:catAx>
      <c:valAx>
        <c:axId val="54448128"/>
        <c:scaling>
          <c:orientation val="minMax"/>
        </c:scaling>
        <c:axPos val="l"/>
        <c:majorGridlines>
          <c:spPr>
            <a:ln>
              <a:noFill/>
            </a:ln>
          </c:spPr>
        </c:majorGridlines>
        <c:numFmt formatCode="General" sourceLinked="1"/>
        <c:tickLblPos val="nextTo"/>
        <c:txPr>
          <a:bodyPr/>
          <a:lstStyle/>
          <a:p>
            <a:pPr>
              <a:defRPr lang="pt-BR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54429952"/>
        <c:crosses val="autoZero"/>
        <c:crossBetween val="between"/>
        <c:majorUnit val="300"/>
      </c:valAx>
    </c:plotArea>
    <c:plotVisOnly val="1"/>
    <c:dispBlanksAs val="gap"/>
  </c:chart>
  <c:printSettings>
    <c:headerFooter/>
    <c:pageMargins b="0.78740157499999996" l="0.511811024" r="0.511811024" t="0.78740157499999996" header="0.31496062000000086" footer="0.3149606200000008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lang="pt-BR" sz="14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pt-BR" sz="1400">
                <a:latin typeface="Times New Roman" panose="02020603050405020304" pitchFamily="18" charset="0"/>
                <a:cs typeface="Times New Roman" panose="02020603050405020304" pitchFamily="18" charset="0"/>
              </a:rPr>
              <a:t>Scenario A (MtonCO</a:t>
            </a:r>
            <a:r>
              <a:rPr lang="pt-BR" sz="1400" baseline="-25000">
                <a:latin typeface="Times New Roman" panose="02020603050405020304" pitchFamily="18" charset="0"/>
                <a:cs typeface="Times New Roman" panose="02020603050405020304" pitchFamily="18" charset="0"/>
              </a:rPr>
              <a:t>2</a:t>
            </a:r>
            <a:r>
              <a:rPr lang="pt-BR" sz="1400">
                <a:latin typeface="Times New Roman" panose="02020603050405020304" pitchFamily="18" charset="0"/>
                <a:cs typeface="Times New Roman" panose="02020603050405020304" pitchFamily="18" charset="0"/>
              </a:rPr>
              <a:t>)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graf_A!$P$2</c:f>
              <c:strCache>
                <c:ptCount val="1"/>
                <c:pt idx="0">
                  <c:v>Primary Forest CO2 Removal Emission 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Ref>
              <c:f>graf_A!$O$3:$O$53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graf_A!$P$3:$P$53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</c:ser>
        <c:ser>
          <c:idx val="1"/>
          <c:order val="1"/>
          <c:tx>
            <c:strRef>
              <c:f>graf_A!$Q$2</c:f>
              <c:strCache>
                <c:ptCount val="1"/>
                <c:pt idx="0">
                  <c:v>Secondary Vegetation CO2 Removal Emission</c:v>
                </c:pt>
              </c:strCache>
            </c:strRef>
          </c:tx>
          <c:spPr>
            <a:ln>
              <a:solidFill>
                <a:srgbClr val="FFC000"/>
              </a:solidFill>
              <a:prstDash val="dash"/>
            </a:ln>
          </c:spPr>
          <c:marker>
            <c:symbol val="none"/>
          </c:marker>
          <c:cat>
            <c:numRef>
              <c:f>graf_A!$O$3:$O$53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graf_A!$Q$3:$Q$53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</c:ser>
        <c:ser>
          <c:idx val="2"/>
          <c:order val="2"/>
          <c:tx>
            <c:strRef>
              <c:f>graf_A!$R$2</c:f>
              <c:strCache>
                <c:ptCount val="1"/>
                <c:pt idx="0">
                  <c:v>Total Vegetation Removal CO2 emission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cat>
            <c:numRef>
              <c:f>graf_A!$O$3:$O$53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graf_A!$R$3:$R$53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</c:ser>
        <c:ser>
          <c:idx val="3"/>
          <c:order val="3"/>
          <c:tx>
            <c:strRef>
              <c:f>graf_A!$S$2</c:f>
              <c:strCache>
                <c:ptCount val="1"/>
                <c:pt idx="0">
                  <c:v>Secondary Vegetation CO2 Absorption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numRef>
              <c:f>graf_A!$O$3:$O$53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graf_A!$S$3:$S$53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</c:ser>
        <c:ser>
          <c:idx val="4"/>
          <c:order val="4"/>
          <c:tx>
            <c:strRef>
              <c:f>graf_A!$T$2</c:f>
              <c:strCache>
                <c:ptCount val="1"/>
                <c:pt idx="0">
                  <c:v>Net Balance CO2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numRef>
              <c:f>graf_A!$O$3:$O$53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graf_A!$T$3:$T$53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</c:ser>
        <c:marker val="1"/>
        <c:axId val="58137216"/>
        <c:axId val="77317632"/>
      </c:lineChart>
      <c:catAx>
        <c:axId val="58137216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lang="pt-BR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77317632"/>
        <c:crosses val="autoZero"/>
        <c:auto val="1"/>
        <c:lblAlgn val="ctr"/>
        <c:lblOffset val="100"/>
        <c:tickLblSkip val="5"/>
      </c:catAx>
      <c:valAx>
        <c:axId val="77317632"/>
        <c:scaling>
          <c:orientation val="minMax"/>
        </c:scaling>
        <c:axPos val="l"/>
        <c:majorGridlines>
          <c:spPr>
            <a:ln>
              <a:noFill/>
            </a:ln>
          </c:spPr>
        </c:majorGridlines>
        <c:numFmt formatCode="General" sourceLinked="1"/>
        <c:tickLblPos val="nextTo"/>
        <c:txPr>
          <a:bodyPr/>
          <a:lstStyle/>
          <a:p>
            <a:pPr>
              <a:defRPr lang="pt-BR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58137216"/>
        <c:crosses val="autoZero"/>
        <c:crossBetween val="between"/>
        <c:majorUnit val="300"/>
      </c:valAx>
    </c:plotArea>
    <c:plotVisOnly val="1"/>
    <c:dispBlanksAs val="gap"/>
  </c:chart>
  <c:printSettings>
    <c:headerFooter/>
    <c:pageMargins b="0.78740157499999996" l="0.511811024" r="0.511811024" t="0.78740157499999996" header="0.31496062000000064" footer="0.3149606200000006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areaChart>
        <c:grouping val="stacked"/>
        <c:ser>
          <c:idx val="1"/>
          <c:order val="0"/>
          <c:tx>
            <c:strRef>
              <c:f>graf_SV_A!#REF!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0000"/>
            </a:solidFill>
          </c:spPr>
          <c:cat>
            <c:numRef>
              <c:f>graf_SV_A!$A$2:$A$52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graf_SV_A!$C$2:$C$52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</c:ser>
        <c:ser>
          <c:idx val="0"/>
          <c:order val="1"/>
          <c:tx>
            <c:strRef>
              <c:f>graf_SV_A!#REF!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2D050"/>
            </a:solidFill>
          </c:spPr>
          <c:cat>
            <c:numRef>
              <c:f>graf_SV_A!$A$2:$A$52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graf_SV_A!$B$2:$B$52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</c:ser>
        <c:axId val="117904512"/>
        <c:axId val="117906048"/>
      </c:areaChart>
      <c:lineChart>
        <c:grouping val="standard"/>
        <c:ser>
          <c:idx val="2"/>
          <c:order val="2"/>
          <c:tx>
            <c:strRef>
              <c:f>graf_SV_A!#REF!</c:f>
              <c:strCache>
                <c:ptCount val="1"/>
                <c:pt idx="0">
                  <c:v>#REF!</c:v>
                </c:pt>
              </c:strCache>
            </c:strRef>
          </c:tx>
          <c:spPr>
            <a:ln w="381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Ref>
              <c:f>graf_SV_A!$A$2:$A$52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graf_SV_A!$D$2:$D$52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</c:ser>
        <c:marker val="1"/>
        <c:axId val="160299264"/>
        <c:axId val="160297344"/>
      </c:lineChart>
      <c:catAx>
        <c:axId val="117904512"/>
        <c:scaling>
          <c:orientation val="minMax"/>
        </c:scaling>
        <c:axPos val="b"/>
        <c:numFmt formatCode="General" sourceLinked="1"/>
        <c:tickLblPos val="nextTo"/>
        <c:txPr>
          <a:bodyPr rot="-5400000" vert="horz"/>
          <a:lstStyle/>
          <a:p>
            <a:pPr>
              <a:defRPr lang="pt-BR"/>
            </a:pPr>
            <a:endParaRPr lang="en-US"/>
          </a:p>
        </c:txPr>
        <c:crossAx val="117906048"/>
        <c:crosses val="autoZero"/>
        <c:auto val="1"/>
        <c:lblAlgn val="ctr"/>
        <c:lblOffset val="100"/>
        <c:tickLblSkip val="5"/>
      </c:catAx>
      <c:valAx>
        <c:axId val="117906048"/>
        <c:scaling>
          <c:orientation val="minMax"/>
          <c:max val="1400000"/>
        </c:scaling>
        <c:axPos val="l"/>
        <c:majorGridlines>
          <c:spPr>
            <a:ln>
              <a:noFill/>
            </a:ln>
          </c:spPr>
        </c:majorGridlines>
        <c:numFmt formatCode="General" sourceLinked="1"/>
        <c:tickLblPos val="nextTo"/>
        <c:txPr>
          <a:bodyPr/>
          <a:lstStyle/>
          <a:p>
            <a:pPr>
              <a:defRPr lang="pt-BR"/>
            </a:pPr>
            <a:endParaRPr lang="en-US"/>
          </a:p>
        </c:txPr>
        <c:crossAx val="117904512"/>
        <c:crosses val="autoZero"/>
        <c:crossBetween val="between"/>
      </c:valAx>
      <c:valAx>
        <c:axId val="160297344"/>
        <c:scaling>
          <c:orientation val="minMax"/>
          <c:max val="1400000"/>
        </c:scaling>
        <c:delete val="1"/>
        <c:axPos val="r"/>
        <c:numFmt formatCode="General" sourceLinked="1"/>
        <c:tickLblPos val="nextTo"/>
        <c:crossAx val="160299264"/>
        <c:crosses val="max"/>
        <c:crossBetween val="between"/>
      </c:valAx>
      <c:catAx>
        <c:axId val="160299264"/>
        <c:scaling>
          <c:orientation val="minMax"/>
        </c:scaling>
        <c:delete val="1"/>
        <c:axPos val="b"/>
        <c:numFmt formatCode="General" sourceLinked="1"/>
        <c:tickLblPos val="nextTo"/>
        <c:crossAx val="160297344"/>
        <c:crosses val="autoZero"/>
        <c:auto val="1"/>
        <c:lblAlgn val="ctr"/>
        <c:lblOffset val="100"/>
      </c:catAx>
    </c:plotArea>
    <c:plotVisOnly val="1"/>
    <c:dispBlanksAs val="zero"/>
  </c:chart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8740157499999996" l="0.511811024" r="0.511811024" t="0.78740157499999996" header="0.31496062000000064" footer="0.3149606200000006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areaChart>
        <c:grouping val="stacked"/>
        <c:ser>
          <c:idx val="1"/>
          <c:order val="0"/>
          <c:tx>
            <c:strRef>
              <c:f>graf_SV_A!$C$1</c:f>
              <c:strCache>
                <c:ptCount val="1"/>
                <c:pt idx="0">
                  <c:v>Pasture, agriculture and other uses (km2)</c:v>
                </c:pt>
              </c:strCache>
            </c:strRef>
          </c:tx>
          <c:spPr>
            <a:solidFill>
              <a:srgbClr val="FF0000"/>
            </a:solidFill>
          </c:spPr>
          <c:cat>
            <c:numRef>
              <c:f>graf_SV_A!$A$2:$A$52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graf_SV_A!$C$2:$C$52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</c:ser>
        <c:ser>
          <c:idx val="0"/>
          <c:order val="1"/>
          <c:tx>
            <c:strRef>
              <c:f>graf_SV_A!$B$1</c:f>
              <c:strCache>
                <c:ptCount val="1"/>
                <c:pt idx="0">
                  <c:v>Secondary forest area (km2)</c:v>
                </c:pt>
              </c:strCache>
            </c:strRef>
          </c:tx>
          <c:spPr>
            <a:solidFill>
              <a:srgbClr val="92D050"/>
            </a:solidFill>
          </c:spPr>
          <c:cat>
            <c:numRef>
              <c:f>graf_SV_A!$A$2:$A$52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graf_SV_A!$B$2:$B$52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</c:ser>
        <c:axId val="51001216"/>
        <c:axId val="51002752"/>
      </c:areaChart>
      <c:lineChart>
        <c:grouping val="standard"/>
        <c:ser>
          <c:idx val="2"/>
          <c:order val="2"/>
          <c:tx>
            <c:strRef>
              <c:f>graf_SV_A!$D$1</c:f>
              <c:strCache>
                <c:ptCount val="1"/>
                <c:pt idx="0">
                  <c:v>Total deforested area (km2)</c:v>
                </c:pt>
              </c:strCache>
            </c:strRef>
          </c:tx>
          <c:spPr>
            <a:ln w="381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Ref>
              <c:f>graf_SV_A!$A$2:$A$52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graf_SV_A!$D$2:$D$52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</c:ser>
        <c:marker val="1"/>
        <c:axId val="51010176"/>
        <c:axId val="51008640"/>
      </c:lineChart>
      <c:catAx>
        <c:axId val="51001216"/>
        <c:scaling>
          <c:orientation val="minMax"/>
        </c:scaling>
        <c:axPos val="b"/>
        <c:numFmt formatCode="General" sourceLinked="1"/>
        <c:tickLblPos val="nextTo"/>
        <c:txPr>
          <a:bodyPr rot="-5400000" vert="horz"/>
          <a:lstStyle/>
          <a:p>
            <a:pPr>
              <a:defRPr lang="pt-BR"/>
            </a:pPr>
            <a:endParaRPr lang="en-US"/>
          </a:p>
        </c:txPr>
        <c:crossAx val="51002752"/>
        <c:crosses val="autoZero"/>
        <c:auto val="1"/>
        <c:lblAlgn val="ctr"/>
        <c:lblOffset val="100"/>
        <c:tickLblSkip val="5"/>
      </c:catAx>
      <c:valAx>
        <c:axId val="51002752"/>
        <c:scaling>
          <c:orientation val="minMax"/>
          <c:max val="1400000"/>
        </c:scaling>
        <c:axPos val="l"/>
        <c:majorGridlines>
          <c:spPr>
            <a:ln>
              <a:noFill/>
            </a:ln>
          </c:spPr>
        </c:majorGridlines>
        <c:numFmt formatCode="General" sourceLinked="1"/>
        <c:tickLblPos val="nextTo"/>
        <c:txPr>
          <a:bodyPr/>
          <a:lstStyle/>
          <a:p>
            <a:pPr>
              <a:defRPr lang="pt-BR"/>
            </a:pPr>
            <a:endParaRPr lang="en-US"/>
          </a:p>
        </c:txPr>
        <c:crossAx val="51001216"/>
        <c:crosses val="autoZero"/>
        <c:crossBetween val="between"/>
      </c:valAx>
      <c:valAx>
        <c:axId val="51008640"/>
        <c:scaling>
          <c:orientation val="minMax"/>
          <c:max val="1400000"/>
        </c:scaling>
        <c:delete val="1"/>
        <c:axPos val="r"/>
        <c:numFmt formatCode="General" sourceLinked="1"/>
        <c:tickLblPos val="nextTo"/>
        <c:crossAx val="51010176"/>
        <c:crosses val="max"/>
        <c:crossBetween val="between"/>
      </c:valAx>
      <c:catAx>
        <c:axId val="51010176"/>
        <c:scaling>
          <c:orientation val="minMax"/>
        </c:scaling>
        <c:delete val="1"/>
        <c:axPos val="b"/>
        <c:numFmt formatCode="General" sourceLinked="1"/>
        <c:tickLblPos val="nextTo"/>
        <c:crossAx val="51008640"/>
        <c:crosses val="autoZero"/>
        <c:auto val="1"/>
        <c:lblAlgn val="ctr"/>
        <c:lblOffset val="100"/>
      </c:catAx>
    </c:plotArea>
    <c:legend>
      <c:legendPos val="t"/>
      <c:txPr>
        <a:bodyPr/>
        <a:lstStyle/>
        <a:p>
          <a:pPr>
            <a:defRPr lang="pt-BR"/>
          </a:pPr>
          <a:endParaRPr lang="en-US"/>
        </a:p>
      </c:txPr>
    </c:legend>
    <c:plotVisOnly val="1"/>
    <c:dispBlanksAs val="zero"/>
  </c:chart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8740157499999996" l="0.511811024" r="0.511811024" t="0.78740157499999996" header="0.31496062000000064" footer="0.3149606200000006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SceB!$N$4</c:f>
              <c:strCache>
                <c:ptCount val="1"/>
                <c:pt idx="0">
                  <c:v>SV_CO2_emission</c:v>
                </c:pt>
              </c:strCache>
            </c:strRef>
          </c:tx>
          <c:marker>
            <c:symbol val="none"/>
          </c:marker>
          <c:val>
            <c:numRef>
              <c:f>SceB!$N$5:$N$95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5</c:v>
                </c:pt>
                <c:pt idx="14">
                  <c:v>6</c:v>
                </c:pt>
                <c:pt idx="15">
                  <c:v>7</c:v>
                </c:pt>
                <c:pt idx="16">
                  <c:v>9</c:v>
                </c:pt>
                <c:pt idx="17">
                  <c:v>10</c:v>
                </c:pt>
                <c:pt idx="18">
                  <c:v>11</c:v>
                </c:pt>
                <c:pt idx="19">
                  <c:v>13</c:v>
                </c:pt>
                <c:pt idx="20">
                  <c:v>14</c:v>
                </c:pt>
                <c:pt idx="21">
                  <c:v>16</c:v>
                </c:pt>
                <c:pt idx="22">
                  <c:v>17</c:v>
                </c:pt>
                <c:pt idx="23">
                  <c:v>20</c:v>
                </c:pt>
                <c:pt idx="24">
                  <c:v>21</c:v>
                </c:pt>
                <c:pt idx="25">
                  <c:v>24</c:v>
                </c:pt>
                <c:pt idx="26">
                  <c:v>27</c:v>
                </c:pt>
                <c:pt idx="27">
                  <c:v>30</c:v>
                </c:pt>
                <c:pt idx="28">
                  <c:v>33</c:v>
                </c:pt>
                <c:pt idx="29">
                  <c:v>37</c:v>
                </c:pt>
                <c:pt idx="30">
                  <c:v>41</c:v>
                </c:pt>
                <c:pt idx="31">
                  <c:v>42</c:v>
                </c:pt>
                <c:pt idx="32">
                  <c:v>46</c:v>
                </c:pt>
                <c:pt idx="33">
                  <c:v>50</c:v>
                </c:pt>
                <c:pt idx="34">
                  <c:v>53</c:v>
                </c:pt>
                <c:pt idx="35">
                  <c:v>56</c:v>
                </c:pt>
                <c:pt idx="36">
                  <c:v>59</c:v>
                </c:pt>
                <c:pt idx="37">
                  <c:v>62</c:v>
                </c:pt>
                <c:pt idx="38">
                  <c:v>65</c:v>
                </c:pt>
                <c:pt idx="39">
                  <c:v>68</c:v>
                </c:pt>
                <c:pt idx="40">
                  <c:v>71</c:v>
                </c:pt>
                <c:pt idx="41">
                  <c:v>76</c:v>
                </c:pt>
                <c:pt idx="42">
                  <c:v>78</c:v>
                </c:pt>
                <c:pt idx="43">
                  <c:v>80</c:v>
                </c:pt>
                <c:pt idx="44">
                  <c:v>84</c:v>
                </c:pt>
                <c:pt idx="45">
                  <c:v>87</c:v>
                </c:pt>
                <c:pt idx="46">
                  <c:v>91</c:v>
                </c:pt>
                <c:pt idx="47">
                  <c:v>94</c:v>
                </c:pt>
                <c:pt idx="48">
                  <c:v>98</c:v>
                </c:pt>
                <c:pt idx="49">
                  <c:v>103</c:v>
                </c:pt>
                <c:pt idx="50">
                  <c:v>109</c:v>
                </c:pt>
                <c:pt idx="51">
                  <c:v>113</c:v>
                </c:pt>
                <c:pt idx="52">
                  <c:v>116</c:v>
                </c:pt>
                <c:pt idx="53">
                  <c:v>119</c:v>
                </c:pt>
                <c:pt idx="54">
                  <c:v>122</c:v>
                </c:pt>
                <c:pt idx="55">
                  <c:v>124</c:v>
                </c:pt>
                <c:pt idx="56">
                  <c:v>126</c:v>
                </c:pt>
                <c:pt idx="57">
                  <c:v>129</c:v>
                </c:pt>
                <c:pt idx="58">
                  <c:v>131</c:v>
                </c:pt>
                <c:pt idx="59">
                  <c:v>133</c:v>
                </c:pt>
                <c:pt idx="60">
                  <c:v>134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</c:numCache>
            </c:numRef>
          </c:val>
        </c:ser>
        <c:ser>
          <c:idx val="1"/>
          <c:order val="1"/>
          <c:tx>
            <c:strRef>
              <c:f>SceB!$O$4</c:f>
              <c:strCache>
                <c:ptCount val="1"/>
                <c:pt idx="0">
                  <c:v>SV_CO2_absorption</c:v>
                </c:pt>
              </c:strCache>
            </c:strRef>
          </c:tx>
          <c:marker>
            <c:symbol val="none"/>
          </c:marker>
          <c:val>
            <c:numRef>
              <c:f>SceB!$O$5:$O$95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-3</c:v>
                </c:pt>
                <c:pt idx="4">
                  <c:v>-6</c:v>
                </c:pt>
                <c:pt idx="5">
                  <c:v>-8</c:v>
                </c:pt>
                <c:pt idx="6">
                  <c:v>-11</c:v>
                </c:pt>
                <c:pt idx="7">
                  <c:v>-13</c:v>
                </c:pt>
                <c:pt idx="8">
                  <c:v>-15</c:v>
                </c:pt>
                <c:pt idx="9">
                  <c:v>-18</c:v>
                </c:pt>
                <c:pt idx="10">
                  <c:v>-20</c:v>
                </c:pt>
                <c:pt idx="11">
                  <c:v>-22</c:v>
                </c:pt>
                <c:pt idx="12">
                  <c:v>-24</c:v>
                </c:pt>
                <c:pt idx="13">
                  <c:v>-26</c:v>
                </c:pt>
                <c:pt idx="14">
                  <c:v>-29</c:v>
                </c:pt>
                <c:pt idx="15">
                  <c:v>-31</c:v>
                </c:pt>
                <c:pt idx="16">
                  <c:v>-33</c:v>
                </c:pt>
                <c:pt idx="17">
                  <c:v>-35</c:v>
                </c:pt>
                <c:pt idx="18">
                  <c:v>-37</c:v>
                </c:pt>
                <c:pt idx="19">
                  <c:v>-39</c:v>
                </c:pt>
                <c:pt idx="20">
                  <c:v>-42</c:v>
                </c:pt>
                <c:pt idx="21">
                  <c:v>-44</c:v>
                </c:pt>
                <c:pt idx="22">
                  <c:v>-50</c:v>
                </c:pt>
                <c:pt idx="23">
                  <c:v>-56</c:v>
                </c:pt>
                <c:pt idx="24">
                  <c:v>-62</c:v>
                </c:pt>
                <c:pt idx="25">
                  <c:v>-67</c:v>
                </c:pt>
                <c:pt idx="26">
                  <c:v>-73</c:v>
                </c:pt>
                <c:pt idx="27">
                  <c:v>-78</c:v>
                </c:pt>
                <c:pt idx="28">
                  <c:v>-83</c:v>
                </c:pt>
                <c:pt idx="29">
                  <c:v>-82</c:v>
                </c:pt>
                <c:pt idx="30">
                  <c:v>-87</c:v>
                </c:pt>
                <c:pt idx="31">
                  <c:v>-92</c:v>
                </c:pt>
                <c:pt idx="32">
                  <c:v>-96</c:v>
                </c:pt>
                <c:pt idx="33">
                  <c:v>-100</c:v>
                </c:pt>
                <c:pt idx="34">
                  <c:v>-102</c:v>
                </c:pt>
                <c:pt idx="35">
                  <c:v>-106</c:v>
                </c:pt>
                <c:pt idx="36">
                  <c:v>-109</c:v>
                </c:pt>
                <c:pt idx="37">
                  <c:v>-113</c:v>
                </c:pt>
                <c:pt idx="38">
                  <c:v>-121</c:v>
                </c:pt>
                <c:pt idx="39">
                  <c:v>-126</c:v>
                </c:pt>
                <c:pt idx="40">
                  <c:v>-130</c:v>
                </c:pt>
                <c:pt idx="41">
                  <c:v>-134</c:v>
                </c:pt>
                <c:pt idx="42">
                  <c:v>-138</c:v>
                </c:pt>
                <c:pt idx="43">
                  <c:v>-142</c:v>
                </c:pt>
                <c:pt idx="44">
                  <c:v>-146</c:v>
                </c:pt>
                <c:pt idx="45">
                  <c:v>-151</c:v>
                </c:pt>
                <c:pt idx="46">
                  <c:v>-158</c:v>
                </c:pt>
                <c:pt idx="47">
                  <c:v>-166</c:v>
                </c:pt>
                <c:pt idx="48">
                  <c:v>-170</c:v>
                </c:pt>
                <c:pt idx="49">
                  <c:v>-173</c:v>
                </c:pt>
                <c:pt idx="50">
                  <c:v>-175</c:v>
                </c:pt>
                <c:pt idx="51">
                  <c:v>-177</c:v>
                </c:pt>
                <c:pt idx="52">
                  <c:v>-178</c:v>
                </c:pt>
                <c:pt idx="53">
                  <c:v>-179</c:v>
                </c:pt>
                <c:pt idx="54">
                  <c:v>-180</c:v>
                </c:pt>
                <c:pt idx="55">
                  <c:v>-181</c:v>
                </c:pt>
                <c:pt idx="56">
                  <c:v>-183</c:v>
                </c:pt>
                <c:pt idx="57">
                  <c:v>-184</c:v>
                </c:pt>
                <c:pt idx="58">
                  <c:v>-185</c:v>
                </c:pt>
                <c:pt idx="59">
                  <c:v>-186</c:v>
                </c:pt>
                <c:pt idx="60">
                  <c:v>-187</c:v>
                </c:pt>
                <c:pt idx="61">
                  <c:v>-188</c:v>
                </c:pt>
                <c:pt idx="62">
                  <c:v>-204</c:v>
                </c:pt>
                <c:pt idx="63">
                  <c:v>-220</c:v>
                </c:pt>
                <c:pt idx="64">
                  <c:v>-235</c:v>
                </c:pt>
                <c:pt idx="65">
                  <c:v>-236</c:v>
                </c:pt>
                <c:pt idx="66">
                  <c:v>-238</c:v>
                </c:pt>
                <c:pt idx="67">
                  <c:v>-239</c:v>
                </c:pt>
                <c:pt idx="68">
                  <c:v>-240</c:v>
                </c:pt>
                <c:pt idx="69">
                  <c:v>-241</c:v>
                </c:pt>
                <c:pt idx="70">
                  <c:v>-242</c:v>
                </c:pt>
                <c:pt idx="71">
                  <c:v>-243</c:v>
                </c:pt>
                <c:pt idx="72">
                  <c:v>-245</c:v>
                </c:pt>
                <c:pt idx="73">
                  <c:v>-246</c:v>
                </c:pt>
                <c:pt idx="74">
                  <c:v>-247</c:v>
                </c:pt>
                <c:pt idx="75">
                  <c:v>-248</c:v>
                </c:pt>
                <c:pt idx="76">
                  <c:v>-249</c:v>
                </c:pt>
                <c:pt idx="77">
                  <c:v>-250</c:v>
                </c:pt>
                <c:pt idx="78">
                  <c:v>-252</c:v>
                </c:pt>
                <c:pt idx="79">
                  <c:v>-253</c:v>
                </c:pt>
                <c:pt idx="80">
                  <c:v>-254</c:v>
                </c:pt>
                <c:pt idx="81">
                  <c:v>-255</c:v>
                </c:pt>
                <c:pt idx="82">
                  <c:v>-256</c:v>
                </c:pt>
                <c:pt idx="83">
                  <c:v>-257</c:v>
                </c:pt>
                <c:pt idx="84">
                  <c:v>-259</c:v>
                </c:pt>
                <c:pt idx="85">
                  <c:v>-260</c:v>
                </c:pt>
                <c:pt idx="86">
                  <c:v>-261</c:v>
                </c:pt>
                <c:pt idx="87">
                  <c:v>-262</c:v>
                </c:pt>
                <c:pt idx="88">
                  <c:v>-263</c:v>
                </c:pt>
                <c:pt idx="89">
                  <c:v>-264</c:v>
                </c:pt>
                <c:pt idx="90">
                  <c:v>-266</c:v>
                </c:pt>
              </c:numCache>
            </c:numRef>
          </c:val>
        </c:ser>
        <c:ser>
          <c:idx val="2"/>
          <c:order val="2"/>
          <c:tx>
            <c:strRef>
              <c:f>SceB!$P$4</c:f>
              <c:strCache>
                <c:ptCount val="1"/>
                <c:pt idx="0">
                  <c:v>net_CO2_2ndOrder</c:v>
                </c:pt>
              </c:strCache>
            </c:strRef>
          </c:tx>
          <c:marker>
            <c:symbol val="none"/>
          </c:marker>
          <c:val>
            <c:numRef>
              <c:f>SceB!$P$5:$P$95</c:f>
              <c:numCache>
                <c:formatCode>General</c:formatCode>
                <c:ptCount val="91"/>
                <c:pt idx="0">
                  <c:v>133</c:v>
                </c:pt>
                <c:pt idx="1">
                  <c:v>229</c:v>
                </c:pt>
                <c:pt idx="2">
                  <c:v>286</c:v>
                </c:pt>
                <c:pt idx="3">
                  <c:v>320</c:v>
                </c:pt>
                <c:pt idx="4">
                  <c:v>340</c:v>
                </c:pt>
                <c:pt idx="5">
                  <c:v>353</c:v>
                </c:pt>
                <c:pt idx="6">
                  <c:v>361</c:v>
                </c:pt>
                <c:pt idx="7">
                  <c:v>367</c:v>
                </c:pt>
                <c:pt idx="8">
                  <c:v>371</c:v>
                </c:pt>
                <c:pt idx="9">
                  <c:v>373</c:v>
                </c:pt>
                <c:pt idx="10">
                  <c:v>375</c:v>
                </c:pt>
                <c:pt idx="11">
                  <c:v>376</c:v>
                </c:pt>
                <c:pt idx="12">
                  <c:v>377</c:v>
                </c:pt>
                <c:pt idx="13">
                  <c:v>378</c:v>
                </c:pt>
                <c:pt idx="14">
                  <c:v>379</c:v>
                </c:pt>
                <c:pt idx="15">
                  <c:v>379</c:v>
                </c:pt>
                <c:pt idx="16">
                  <c:v>380</c:v>
                </c:pt>
                <c:pt idx="17">
                  <c:v>380</c:v>
                </c:pt>
                <c:pt idx="18">
                  <c:v>380</c:v>
                </c:pt>
                <c:pt idx="19">
                  <c:v>586</c:v>
                </c:pt>
                <c:pt idx="20">
                  <c:v>735</c:v>
                </c:pt>
                <c:pt idx="21">
                  <c:v>818</c:v>
                </c:pt>
                <c:pt idx="22">
                  <c:v>864</c:v>
                </c:pt>
                <c:pt idx="23">
                  <c:v>894</c:v>
                </c:pt>
                <c:pt idx="24">
                  <c:v>912</c:v>
                </c:pt>
                <c:pt idx="25">
                  <c:v>924</c:v>
                </c:pt>
                <c:pt idx="26">
                  <c:v>933</c:v>
                </c:pt>
                <c:pt idx="27">
                  <c:v>939</c:v>
                </c:pt>
                <c:pt idx="28">
                  <c:v>944</c:v>
                </c:pt>
                <c:pt idx="29">
                  <c:v>903</c:v>
                </c:pt>
                <c:pt idx="30">
                  <c:v>804</c:v>
                </c:pt>
                <c:pt idx="31">
                  <c:v>693</c:v>
                </c:pt>
                <c:pt idx="32">
                  <c:v>666</c:v>
                </c:pt>
                <c:pt idx="33">
                  <c:v>673</c:v>
                </c:pt>
                <c:pt idx="34">
                  <c:v>679</c:v>
                </c:pt>
                <c:pt idx="35">
                  <c:v>905</c:v>
                </c:pt>
                <c:pt idx="36">
                  <c:v>895</c:v>
                </c:pt>
                <c:pt idx="37">
                  <c:v>789</c:v>
                </c:pt>
                <c:pt idx="38">
                  <c:v>779</c:v>
                </c:pt>
                <c:pt idx="39">
                  <c:v>781</c:v>
                </c:pt>
                <c:pt idx="40">
                  <c:v>798</c:v>
                </c:pt>
                <c:pt idx="41">
                  <c:v>809</c:v>
                </c:pt>
                <c:pt idx="42">
                  <c:v>869</c:v>
                </c:pt>
                <c:pt idx="43">
                  <c:v>971</c:v>
                </c:pt>
                <c:pt idx="44">
                  <c:v>1077</c:v>
                </c:pt>
                <c:pt idx="45">
                  <c:v>1007</c:v>
                </c:pt>
                <c:pt idx="46">
                  <c:v>872</c:v>
                </c:pt>
                <c:pt idx="47">
                  <c:v>740</c:v>
                </c:pt>
                <c:pt idx="48">
                  <c:v>678</c:v>
                </c:pt>
                <c:pt idx="49">
                  <c:v>559</c:v>
                </c:pt>
                <c:pt idx="50">
                  <c:v>471</c:v>
                </c:pt>
                <c:pt idx="51">
                  <c:v>407</c:v>
                </c:pt>
                <c:pt idx="52">
                  <c:v>338</c:v>
                </c:pt>
                <c:pt idx="53">
                  <c:v>312</c:v>
                </c:pt>
                <c:pt idx="54">
                  <c:v>281</c:v>
                </c:pt>
                <c:pt idx="55">
                  <c:v>264</c:v>
                </c:pt>
                <c:pt idx="56">
                  <c:v>248</c:v>
                </c:pt>
                <c:pt idx="57">
                  <c:v>233</c:v>
                </c:pt>
                <c:pt idx="58">
                  <c:v>218</c:v>
                </c:pt>
                <c:pt idx="59">
                  <c:v>203</c:v>
                </c:pt>
                <c:pt idx="60">
                  <c:v>190</c:v>
                </c:pt>
                <c:pt idx="61">
                  <c:v>44</c:v>
                </c:pt>
                <c:pt idx="62">
                  <c:v>21</c:v>
                </c:pt>
                <c:pt idx="63">
                  <c:v>1</c:v>
                </c:pt>
                <c:pt idx="64">
                  <c:v>-19</c:v>
                </c:pt>
                <c:pt idx="65">
                  <c:v>-23</c:v>
                </c:pt>
                <c:pt idx="66">
                  <c:v>-27</c:v>
                </c:pt>
                <c:pt idx="67">
                  <c:v>-30</c:v>
                </c:pt>
                <c:pt idx="68">
                  <c:v>-33</c:v>
                </c:pt>
                <c:pt idx="69">
                  <c:v>-36</c:v>
                </c:pt>
                <c:pt idx="70">
                  <c:v>-38</c:v>
                </c:pt>
                <c:pt idx="71">
                  <c:v>-41</c:v>
                </c:pt>
                <c:pt idx="72">
                  <c:v>-43</c:v>
                </c:pt>
                <c:pt idx="73">
                  <c:v>-45</c:v>
                </c:pt>
                <c:pt idx="74">
                  <c:v>-47</c:v>
                </c:pt>
                <c:pt idx="75">
                  <c:v>-49</c:v>
                </c:pt>
                <c:pt idx="76">
                  <c:v>-51</c:v>
                </c:pt>
                <c:pt idx="77">
                  <c:v>-53</c:v>
                </c:pt>
                <c:pt idx="78">
                  <c:v>-54</c:v>
                </c:pt>
                <c:pt idx="79">
                  <c:v>-56</c:v>
                </c:pt>
                <c:pt idx="80">
                  <c:v>-58</c:v>
                </c:pt>
                <c:pt idx="81">
                  <c:v>-59</c:v>
                </c:pt>
                <c:pt idx="82">
                  <c:v>-61</c:v>
                </c:pt>
                <c:pt idx="83">
                  <c:v>-62</c:v>
                </c:pt>
                <c:pt idx="84">
                  <c:v>-64</c:v>
                </c:pt>
                <c:pt idx="85">
                  <c:v>-65</c:v>
                </c:pt>
                <c:pt idx="86">
                  <c:v>-67</c:v>
                </c:pt>
                <c:pt idx="87">
                  <c:v>-68</c:v>
                </c:pt>
                <c:pt idx="88">
                  <c:v>-69</c:v>
                </c:pt>
                <c:pt idx="89">
                  <c:v>-71</c:v>
                </c:pt>
                <c:pt idx="90">
                  <c:v>-72</c:v>
                </c:pt>
              </c:numCache>
            </c:numRef>
          </c:val>
        </c:ser>
        <c:marker val="1"/>
        <c:axId val="51070080"/>
        <c:axId val="51071616"/>
      </c:lineChart>
      <c:catAx>
        <c:axId val="51070080"/>
        <c:scaling>
          <c:orientation val="minMax"/>
        </c:scaling>
        <c:axPos val="b"/>
        <c:tickLblPos val="nextTo"/>
        <c:txPr>
          <a:bodyPr/>
          <a:lstStyle/>
          <a:p>
            <a:pPr>
              <a:defRPr lang="pt-BR"/>
            </a:pPr>
            <a:endParaRPr lang="en-US"/>
          </a:p>
        </c:txPr>
        <c:crossAx val="51071616"/>
        <c:crosses val="autoZero"/>
        <c:auto val="1"/>
        <c:lblAlgn val="ctr"/>
        <c:lblOffset val="100"/>
      </c:catAx>
      <c:valAx>
        <c:axId val="51071616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lang="pt-BR"/>
            </a:pPr>
            <a:endParaRPr lang="en-US"/>
          </a:p>
        </c:txPr>
        <c:crossAx val="51070080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lang="pt-BR"/>
          </a:pPr>
          <a:endParaRPr lang="en-US"/>
        </a:p>
      </c:txPr>
    </c:legend>
    <c:plotVisOnly val="1"/>
    <c:dispBlanksAs val="gap"/>
  </c:chart>
  <c:printSettings>
    <c:headerFooter/>
    <c:pageMargins b="0.78740157499999996" l="0.511811024" r="0.511811024" t="0.78740157499999996" header="0.31496062000000064" footer="0.31496062000000064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lang="pt-BR" sz="14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pt-BR" sz="1400">
                <a:latin typeface="Times New Roman" panose="02020603050405020304" pitchFamily="18" charset="0"/>
                <a:cs typeface="Times New Roman" panose="02020603050405020304" pitchFamily="18" charset="0"/>
              </a:rPr>
              <a:t>Scenario B (MtonCO</a:t>
            </a:r>
            <a:r>
              <a:rPr lang="pt-BR" sz="1400" baseline="-25000">
                <a:latin typeface="Times New Roman" panose="02020603050405020304" pitchFamily="18" charset="0"/>
                <a:cs typeface="Times New Roman" panose="02020603050405020304" pitchFamily="18" charset="0"/>
              </a:rPr>
              <a:t>2</a:t>
            </a:r>
            <a:r>
              <a:rPr lang="pt-BR" sz="1400">
                <a:latin typeface="Times New Roman" panose="02020603050405020304" pitchFamily="18" charset="0"/>
                <a:cs typeface="Times New Roman" panose="02020603050405020304" pitchFamily="18" charset="0"/>
              </a:rPr>
              <a:t>)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graf_B!$C$2</c:f>
              <c:strCache>
                <c:ptCount val="1"/>
                <c:pt idx="0">
                  <c:v>Vegetation Removal CO2 emission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Ref>
              <c:f>graf_B!$A$3:$A$53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graf_B!$C$3:$C$53</c:f>
              <c:numCache>
                <c:formatCode>General</c:formatCode>
                <c:ptCount val="51"/>
                <c:pt idx="0">
                  <c:v>927</c:v>
                </c:pt>
                <c:pt idx="1">
                  <c:v>943</c:v>
                </c:pt>
                <c:pt idx="2">
                  <c:v>1007</c:v>
                </c:pt>
                <c:pt idx="3">
                  <c:v>1112</c:v>
                </c:pt>
                <c:pt idx="4">
                  <c:v>1223</c:v>
                </c:pt>
                <c:pt idx="5">
                  <c:v>1157</c:v>
                </c:pt>
                <c:pt idx="6">
                  <c:v>1029</c:v>
                </c:pt>
                <c:pt idx="7">
                  <c:v>905</c:v>
                </c:pt>
                <c:pt idx="8">
                  <c:v>847</c:v>
                </c:pt>
                <c:pt idx="9">
                  <c:v>732</c:v>
                </c:pt>
                <c:pt idx="10">
                  <c:v>646</c:v>
                </c:pt>
                <c:pt idx="11">
                  <c:v>583</c:v>
                </c:pt>
                <c:pt idx="12">
                  <c:v>514</c:v>
                </c:pt>
                <c:pt idx="13">
                  <c:v>490</c:v>
                </c:pt>
                <c:pt idx="14">
                  <c:v>460</c:v>
                </c:pt>
                <c:pt idx="15">
                  <c:v>444</c:v>
                </c:pt>
                <c:pt idx="16">
                  <c:v>429</c:v>
                </c:pt>
                <c:pt idx="17">
                  <c:v>416</c:v>
                </c:pt>
                <c:pt idx="18">
                  <c:v>402</c:v>
                </c:pt>
                <c:pt idx="19">
                  <c:v>389</c:v>
                </c:pt>
                <c:pt idx="20">
                  <c:v>376</c:v>
                </c:pt>
                <c:pt idx="21">
                  <c:v>232</c:v>
                </c:pt>
                <c:pt idx="22">
                  <c:v>225</c:v>
                </c:pt>
                <c:pt idx="23">
                  <c:v>220</c:v>
                </c:pt>
                <c:pt idx="24">
                  <c:v>216</c:v>
                </c:pt>
                <c:pt idx="25">
                  <c:v>213</c:v>
                </c:pt>
                <c:pt idx="26">
                  <c:v>210</c:v>
                </c:pt>
                <c:pt idx="27">
                  <c:v>208</c:v>
                </c:pt>
                <c:pt idx="28">
                  <c:v>206</c:v>
                </c:pt>
                <c:pt idx="29">
                  <c:v>205</c:v>
                </c:pt>
                <c:pt idx="30">
                  <c:v>203</c:v>
                </c:pt>
                <c:pt idx="31">
                  <c:v>202</c:v>
                </c:pt>
                <c:pt idx="32">
                  <c:v>201</c:v>
                </c:pt>
                <c:pt idx="33">
                  <c:v>200</c:v>
                </c:pt>
                <c:pt idx="34">
                  <c:v>199</c:v>
                </c:pt>
                <c:pt idx="35">
                  <c:v>198</c:v>
                </c:pt>
                <c:pt idx="36">
                  <c:v>198</c:v>
                </c:pt>
                <c:pt idx="37">
                  <c:v>197</c:v>
                </c:pt>
                <c:pt idx="38">
                  <c:v>197</c:v>
                </c:pt>
                <c:pt idx="39">
                  <c:v>196</c:v>
                </c:pt>
                <c:pt idx="40">
                  <c:v>196</c:v>
                </c:pt>
                <c:pt idx="41">
                  <c:v>195</c:v>
                </c:pt>
                <c:pt idx="42">
                  <c:v>195</c:v>
                </c:pt>
                <c:pt idx="43">
                  <c:v>195</c:v>
                </c:pt>
                <c:pt idx="44">
                  <c:v>194</c:v>
                </c:pt>
                <c:pt idx="45">
                  <c:v>194</c:v>
                </c:pt>
                <c:pt idx="46">
                  <c:v>194</c:v>
                </c:pt>
                <c:pt idx="47">
                  <c:v>193</c:v>
                </c:pt>
                <c:pt idx="48">
                  <c:v>193</c:v>
                </c:pt>
                <c:pt idx="49">
                  <c:v>193</c:v>
                </c:pt>
                <c:pt idx="50">
                  <c:v>193</c:v>
                </c:pt>
              </c:numCache>
            </c:numRef>
          </c:val>
        </c:ser>
        <c:ser>
          <c:idx val="1"/>
          <c:order val="1"/>
          <c:tx>
            <c:strRef>
              <c:f>graf_B!$D$2</c:f>
              <c:strCache>
                <c:ptCount val="1"/>
                <c:pt idx="0">
                  <c:v>Secondary Vegetation CO2 Absorption</c:v>
                </c:pt>
              </c:strCache>
            </c:strRef>
          </c:tx>
          <c:spPr>
            <a:ln>
              <a:solidFill>
                <a:srgbClr val="00B050"/>
              </a:solidFill>
              <a:prstDash val="dash"/>
            </a:ln>
          </c:spPr>
          <c:marker>
            <c:symbol val="none"/>
          </c:marker>
          <c:cat>
            <c:numRef>
              <c:f>graf_B!$A$3:$A$53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graf_B!$D$3:$D$53</c:f>
              <c:numCache>
                <c:formatCode>General</c:formatCode>
                <c:ptCount val="51"/>
                <c:pt idx="0">
                  <c:v>-130</c:v>
                </c:pt>
                <c:pt idx="1">
                  <c:v>-134</c:v>
                </c:pt>
                <c:pt idx="2">
                  <c:v>-138</c:v>
                </c:pt>
                <c:pt idx="3">
                  <c:v>-142</c:v>
                </c:pt>
                <c:pt idx="4">
                  <c:v>-146</c:v>
                </c:pt>
                <c:pt idx="5">
                  <c:v>-151</c:v>
                </c:pt>
                <c:pt idx="6">
                  <c:v>-158</c:v>
                </c:pt>
                <c:pt idx="7">
                  <c:v>-166</c:v>
                </c:pt>
                <c:pt idx="8">
                  <c:v>-170</c:v>
                </c:pt>
                <c:pt idx="9">
                  <c:v>-173</c:v>
                </c:pt>
                <c:pt idx="10">
                  <c:v>-175</c:v>
                </c:pt>
                <c:pt idx="11">
                  <c:v>-177</c:v>
                </c:pt>
                <c:pt idx="12">
                  <c:v>-178</c:v>
                </c:pt>
                <c:pt idx="13">
                  <c:v>-179</c:v>
                </c:pt>
                <c:pt idx="14">
                  <c:v>-180</c:v>
                </c:pt>
                <c:pt idx="15">
                  <c:v>-181</c:v>
                </c:pt>
                <c:pt idx="16">
                  <c:v>-183</c:v>
                </c:pt>
                <c:pt idx="17">
                  <c:v>-184</c:v>
                </c:pt>
                <c:pt idx="18">
                  <c:v>-185</c:v>
                </c:pt>
                <c:pt idx="19">
                  <c:v>-186</c:v>
                </c:pt>
                <c:pt idx="20">
                  <c:v>-187</c:v>
                </c:pt>
                <c:pt idx="21">
                  <c:v>-188</c:v>
                </c:pt>
                <c:pt idx="22">
                  <c:v>-204</c:v>
                </c:pt>
                <c:pt idx="23">
                  <c:v>-220</c:v>
                </c:pt>
                <c:pt idx="24">
                  <c:v>-235</c:v>
                </c:pt>
                <c:pt idx="25">
                  <c:v>-236</c:v>
                </c:pt>
                <c:pt idx="26">
                  <c:v>-238</c:v>
                </c:pt>
                <c:pt idx="27">
                  <c:v>-239</c:v>
                </c:pt>
                <c:pt idx="28">
                  <c:v>-240</c:v>
                </c:pt>
                <c:pt idx="29">
                  <c:v>-241</c:v>
                </c:pt>
                <c:pt idx="30">
                  <c:v>-242</c:v>
                </c:pt>
                <c:pt idx="31">
                  <c:v>-243</c:v>
                </c:pt>
                <c:pt idx="32">
                  <c:v>-245</c:v>
                </c:pt>
                <c:pt idx="33">
                  <c:v>-246</c:v>
                </c:pt>
                <c:pt idx="34">
                  <c:v>-247</c:v>
                </c:pt>
                <c:pt idx="35">
                  <c:v>-248</c:v>
                </c:pt>
                <c:pt idx="36">
                  <c:v>-249</c:v>
                </c:pt>
                <c:pt idx="37">
                  <c:v>-250</c:v>
                </c:pt>
                <c:pt idx="38">
                  <c:v>-252</c:v>
                </c:pt>
                <c:pt idx="39">
                  <c:v>-253</c:v>
                </c:pt>
                <c:pt idx="40">
                  <c:v>-254</c:v>
                </c:pt>
                <c:pt idx="41">
                  <c:v>-255</c:v>
                </c:pt>
                <c:pt idx="42">
                  <c:v>-256</c:v>
                </c:pt>
                <c:pt idx="43">
                  <c:v>-257</c:v>
                </c:pt>
                <c:pt idx="44">
                  <c:v>-259</c:v>
                </c:pt>
                <c:pt idx="45">
                  <c:v>-260</c:v>
                </c:pt>
                <c:pt idx="46">
                  <c:v>-261</c:v>
                </c:pt>
                <c:pt idx="47">
                  <c:v>-262</c:v>
                </c:pt>
                <c:pt idx="48">
                  <c:v>-263</c:v>
                </c:pt>
                <c:pt idx="49">
                  <c:v>-264</c:v>
                </c:pt>
                <c:pt idx="50">
                  <c:v>-266</c:v>
                </c:pt>
              </c:numCache>
            </c:numRef>
          </c:val>
        </c:ser>
        <c:ser>
          <c:idx val="2"/>
          <c:order val="2"/>
          <c:tx>
            <c:strRef>
              <c:f>graf_B!$E$2</c:f>
              <c:strCache>
                <c:ptCount val="1"/>
                <c:pt idx="0">
                  <c:v>Net Balance CO2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numRef>
              <c:f>graf_B!$A$3:$A$53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graf_B!$E$3:$E$53</c:f>
              <c:numCache>
                <c:formatCode>General</c:formatCode>
                <c:ptCount val="51"/>
                <c:pt idx="0">
                  <c:v>798</c:v>
                </c:pt>
                <c:pt idx="1">
                  <c:v>809</c:v>
                </c:pt>
                <c:pt idx="2">
                  <c:v>869</c:v>
                </c:pt>
                <c:pt idx="3">
                  <c:v>971</c:v>
                </c:pt>
                <c:pt idx="4">
                  <c:v>1077</c:v>
                </c:pt>
                <c:pt idx="5">
                  <c:v>1007</c:v>
                </c:pt>
                <c:pt idx="6">
                  <c:v>872</c:v>
                </c:pt>
                <c:pt idx="7">
                  <c:v>740</c:v>
                </c:pt>
                <c:pt idx="8">
                  <c:v>678</c:v>
                </c:pt>
                <c:pt idx="9">
                  <c:v>559</c:v>
                </c:pt>
                <c:pt idx="10">
                  <c:v>471</c:v>
                </c:pt>
                <c:pt idx="11">
                  <c:v>407</c:v>
                </c:pt>
                <c:pt idx="12">
                  <c:v>338</c:v>
                </c:pt>
                <c:pt idx="13">
                  <c:v>312</c:v>
                </c:pt>
                <c:pt idx="14">
                  <c:v>281</c:v>
                </c:pt>
                <c:pt idx="15">
                  <c:v>264</c:v>
                </c:pt>
                <c:pt idx="16">
                  <c:v>248</c:v>
                </c:pt>
                <c:pt idx="17">
                  <c:v>233</c:v>
                </c:pt>
                <c:pt idx="18">
                  <c:v>218</c:v>
                </c:pt>
                <c:pt idx="19">
                  <c:v>203</c:v>
                </c:pt>
                <c:pt idx="20">
                  <c:v>190</c:v>
                </c:pt>
                <c:pt idx="21">
                  <c:v>44</c:v>
                </c:pt>
                <c:pt idx="22">
                  <c:v>21</c:v>
                </c:pt>
                <c:pt idx="23">
                  <c:v>1</c:v>
                </c:pt>
                <c:pt idx="24">
                  <c:v>-19</c:v>
                </c:pt>
                <c:pt idx="25">
                  <c:v>-23</c:v>
                </c:pt>
                <c:pt idx="26">
                  <c:v>-27</c:v>
                </c:pt>
                <c:pt idx="27">
                  <c:v>-30</c:v>
                </c:pt>
                <c:pt idx="28">
                  <c:v>-33</c:v>
                </c:pt>
                <c:pt idx="29">
                  <c:v>-36</c:v>
                </c:pt>
                <c:pt idx="30">
                  <c:v>-38</c:v>
                </c:pt>
                <c:pt idx="31">
                  <c:v>-41</c:v>
                </c:pt>
                <c:pt idx="32">
                  <c:v>-43</c:v>
                </c:pt>
                <c:pt idx="33">
                  <c:v>-45</c:v>
                </c:pt>
                <c:pt idx="34">
                  <c:v>-47</c:v>
                </c:pt>
                <c:pt idx="35">
                  <c:v>-49</c:v>
                </c:pt>
                <c:pt idx="36">
                  <c:v>-51</c:v>
                </c:pt>
                <c:pt idx="37">
                  <c:v>-53</c:v>
                </c:pt>
                <c:pt idx="38">
                  <c:v>-54</c:v>
                </c:pt>
                <c:pt idx="39">
                  <c:v>-56</c:v>
                </c:pt>
                <c:pt idx="40">
                  <c:v>-58</c:v>
                </c:pt>
                <c:pt idx="41">
                  <c:v>-59</c:v>
                </c:pt>
                <c:pt idx="42">
                  <c:v>-61</c:v>
                </c:pt>
                <c:pt idx="43">
                  <c:v>-62</c:v>
                </c:pt>
                <c:pt idx="44">
                  <c:v>-64</c:v>
                </c:pt>
                <c:pt idx="45">
                  <c:v>-65</c:v>
                </c:pt>
                <c:pt idx="46">
                  <c:v>-67</c:v>
                </c:pt>
                <c:pt idx="47">
                  <c:v>-68</c:v>
                </c:pt>
                <c:pt idx="48">
                  <c:v>-69</c:v>
                </c:pt>
                <c:pt idx="49">
                  <c:v>-71</c:v>
                </c:pt>
                <c:pt idx="50">
                  <c:v>-72</c:v>
                </c:pt>
              </c:numCache>
            </c:numRef>
          </c:val>
        </c:ser>
        <c:marker val="1"/>
        <c:axId val="51314688"/>
        <c:axId val="51316224"/>
      </c:lineChart>
      <c:catAx>
        <c:axId val="51314688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lang="pt-BR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51316224"/>
        <c:crosses val="autoZero"/>
        <c:auto val="1"/>
        <c:lblAlgn val="ctr"/>
        <c:lblOffset val="100"/>
        <c:tickLblSkip val="5"/>
      </c:catAx>
      <c:valAx>
        <c:axId val="51316224"/>
        <c:scaling>
          <c:orientation val="minMax"/>
        </c:scaling>
        <c:axPos val="l"/>
        <c:majorGridlines>
          <c:spPr>
            <a:ln>
              <a:noFill/>
            </a:ln>
          </c:spPr>
        </c:majorGridlines>
        <c:numFmt formatCode="General" sourceLinked="1"/>
        <c:tickLblPos val="nextTo"/>
        <c:txPr>
          <a:bodyPr/>
          <a:lstStyle/>
          <a:p>
            <a:pPr>
              <a:defRPr lang="pt-BR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51314688"/>
        <c:crosses val="autoZero"/>
        <c:crossBetween val="between"/>
        <c:majorUnit val="300"/>
      </c:valAx>
    </c:plotArea>
    <c:plotVisOnly val="1"/>
    <c:dispBlanksAs val="gap"/>
  </c:chart>
  <c:printSettings>
    <c:headerFooter/>
    <c:pageMargins b="0.78740157499999996" l="0.511811024" r="0.511811024" t="0.78740157499999996" header="0.31496062000000064" footer="0.31496062000000064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lang="pt-BR" sz="14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pt-BR" sz="1400">
                <a:latin typeface="Times New Roman" panose="02020603050405020304" pitchFamily="18" charset="0"/>
                <a:cs typeface="Times New Roman" panose="02020603050405020304" pitchFamily="18" charset="0"/>
              </a:rPr>
              <a:t>Scenario B (MtonCO</a:t>
            </a:r>
            <a:r>
              <a:rPr lang="pt-BR" sz="1400" baseline="-25000">
                <a:latin typeface="Times New Roman" panose="02020603050405020304" pitchFamily="18" charset="0"/>
                <a:cs typeface="Times New Roman" panose="02020603050405020304" pitchFamily="18" charset="0"/>
              </a:rPr>
              <a:t>2</a:t>
            </a:r>
            <a:r>
              <a:rPr lang="pt-BR" sz="1400">
                <a:latin typeface="Times New Roman" panose="02020603050405020304" pitchFamily="18" charset="0"/>
                <a:cs typeface="Times New Roman" panose="02020603050405020304" pitchFamily="18" charset="0"/>
              </a:rPr>
              <a:t>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graf_B!$P$2</c:f>
              <c:strCache>
                <c:ptCount val="1"/>
                <c:pt idx="0">
                  <c:v>Primary Forest CO2 Removal Emission 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Ref>
              <c:f>graf_B!$O$3:$O$53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graf_B!$P$3:$P$53</c:f>
              <c:numCache>
                <c:formatCode>General</c:formatCode>
                <c:ptCount val="51"/>
                <c:pt idx="0">
                  <c:v>856</c:v>
                </c:pt>
                <c:pt idx="1">
                  <c:v>867</c:v>
                </c:pt>
                <c:pt idx="2">
                  <c:v>929</c:v>
                </c:pt>
                <c:pt idx="3">
                  <c:v>1032</c:v>
                </c:pt>
                <c:pt idx="4">
                  <c:v>1139</c:v>
                </c:pt>
                <c:pt idx="5">
                  <c:v>1070</c:v>
                </c:pt>
                <c:pt idx="6">
                  <c:v>938</c:v>
                </c:pt>
                <c:pt idx="7">
                  <c:v>811</c:v>
                </c:pt>
                <c:pt idx="8">
                  <c:v>749</c:v>
                </c:pt>
                <c:pt idx="9">
                  <c:v>629</c:v>
                </c:pt>
                <c:pt idx="10">
                  <c:v>537</c:v>
                </c:pt>
                <c:pt idx="11">
                  <c:v>470</c:v>
                </c:pt>
                <c:pt idx="12">
                  <c:v>398</c:v>
                </c:pt>
                <c:pt idx="13">
                  <c:v>371</c:v>
                </c:pt>
                <c:pt idx="14">
                  <c:v>338</c:v>
                </c:pt>
                <c:pt idx="15">
                  <c:v>320</c:v>
                </c:pt>
                <c:pt idx="16">
                  <c:v>303</c:v>
                </c:pt>
                <c:pt idx="17">
                  <c:v>287</c:v>
                </c:pt>
                <c:pt idx="18">
                  <c:v>271</c:v>
                </c:pt>
                <c:pt idx="19">
                  <c:v>256</c:v>
                </c:pt>
                <c:pt idx="20">
                  <c:v>242</c:v>
                </c:pt>
                <c:pt idx="21">
                  <c:v>232</c:v>
                </c:pt>
                <c:pt idx="22">
                  <c:v>225</c:v>
                </c:pt>
                <c:pt idx="23">
                  <c:v>220</c:v>
                </c:pt>
                <c:pt idx="24">
                  <c:v>216</c:v>
                </c:pt>
                <c:pt idx="25">
                  <c:v>213</c:v>
                </c:pt>
                <c:pt idx="26">
                  <c:v>210</c:v>
                </c:pt>
                <c:pt idx="27">
                  <c:v>208</c:v>
                </c:pt>
                <c:pt idx="28">
                  <c:v>206</c:v>
                </c:pt>
                <c:pt idx="29">
                  <c:v>205</c:v>
                </c:pt>
                <c:pt idx="30">
                  <c:v>203</c:v>
                </c:pt>
                <c:pt idx="31">
                  <c:v>202</c:v>
                </c:pt>
                <c:pt idx="32">
                  <c:v>201</c:v>
                </c:pt>
                <c:pt idx="33">
                  <c:v>200</c:v>
                </c:pt>
                <c:pt idx="34">
                  <c:v>199</c:v>
                </c:pt>
                <c:pt idx="35">
                  <c:v>198</c:v>
                </c:pt>
                <c:pt idx="36">
                  <c:v>198</c:v>
                </c:pt>
                <c:pt idx="37">
                  <c:v>197</c:v>
                </c:pt>
                <c:pt idx="38">
                  <c:v>197</c:v>
                </c:pt>
                <c:pt idx="39">
                  <c:v>196</c:v>
                </c:pt>
                <c:pt idx="40">
                  <c:v>196</c:v>
                </c:pt>
                <c:pt idx="41">
                  <c:v>195</c:v>
                </c:pt>
                <c:pt idx="42">
                  <c:v>195</c:v>
                </c:pt>
                <c:pt idx="43">
                  <c:v>195</c:v>
                </c:pt>
                <c:pt idx="44">
                  <c:v>194</c:v>
                </c:pt>
                <c:pt idx="45">
                  <c:v>194</c:v>
                </c:pt>
                <c:pt idx="46">
                  <c:v>194</c:v>
                </c:pt>
                <c:pt idx="47">
                  <c:v>193</c:v>
                </c:pt>
                <c:pt idx="48">
                  <c:v>193</c:v>
                </c:pt>
                <c:pt idx="49">
                  <c:v>193</c:v>
                </c:pt>
                <c:pt idx="50">
                  <c:v>193</c:v>
                </c:pt>
              </c:numCache>
            </c:numRef>
          </c:val>
        </c:ser>
        <c:ser>
          <c:idx val="1"/>
          <c:order val="1"/>
          <c:tx>
            <c:strRef>
              <c:f>graf_B!$Q$2</c:f>
              <c:strCache>
                <c:ptCount val="1"/>
                <c:pt idx="0">
                  <c:v>Secondary Vegetation CO2 Removal Emission</c:v>
                </c:pt>
              </c:strCache>
            </c:strRef>
          </c:tx>
          <c:spPr>
            <a:ln>
              <a:solidFill>
                <a:srgbClr val="FFC000"/>
              </a:solidFill>
              <a:prstDash val="dash"/>
            </a:ln>
          </c:spPr>
          <c:marker>
            <c:symbol val="none"/>
          </c:marker>
          <c:cat>
            <c:numRef>
              <c:f>graf_B!$O$3:$O$53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graf_B!$Q$3:$Q$53</c:f>
              <c:numCache>
                <c:formatCode>General</c:formatCode>
                <c:ptCount val="51"/>
                <c:pt idx="0">
                  <c:v>71</c:v>
                </c:pt>
                <c:pt idx="1">
                  <c:v>76</c:v>
                </c:pt>
                <c:pt idx="2">
                  <c:v>78</c:v>
                </c:pt>
                <c:pt idx="3">
                  <c:v>80</c:v>
                </c:pt>
                <c:pt idx="4">
                  <c:v>84</c:v>
                </c:pt>
                <c:pt idx="5">
                  <c:v>87</c:v>
                </c:pt>
                <c:pt idx="6">
                  <c:v>91</c:v>
                </c:pt>
                <c:pt idx="7">
                  <c:v>94</c:v>
                </c:pt>
                <c:pt idx="8">
                  <c:v>98</c:v>
                </c:pt>
                <c:pt idx="9">
                  <c:v>103</c:v>
                </c:pt>
                <c:pt idx="10">
                  <c:v>109</c:v>
                </c:pt>
                <c:pt idx="11">
                  <c:v>113</c:v>
                </c:pt>
                <c:pt idx="12">
                  <c:v>116</c:v>
                </c:pt>
                <c:pt idx="13">
                  <c:v>119</c:v>
                </c:pt>
                <c:pt idx="14">
                  <c:v>122</c:v>
                </c:pt>
                <c:pt idx="15">
                  <c:v>124</c:v>
                </c:pt>
                <c:pt idx="16">
                  <c:v>126</c:v>
                </c:pt>
                <c:pt idx="17">
                  <c:v>129</c:v>
                </c:pt>
                <c:pt idx="18">
                  <c:v>131</c:v>
                </c:pt>
                <c:pt idx="19">
                  <c:v>133</c:v>
                </c:pt>
                <c:pt idx="20">
                  <c:v>134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</c:ser>
        <c:ser>
          <c:idx val="2"/>
          <c:order val="2"/>
          <c:tx>
            <c:strRef>
              <c:f>graf_B!$R$2</c:f>
              <c:strCache>
                <c:ptCount val="1"/>
                <c:pt idx="0">
                  <c:v>Total Vegetation Removal CO2 emission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cat>
            <c:numRef>
              <c:f>graf_B!$O$3:$O$53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graf_B!$R$3:$R$53</c:f>
              <c:numCache>
                <c:formatCode>General</c:formatCode>
                <c:ptCount val="51"/>
                <c:pt idx="0">
                  <c:v>927</c:v>
                </c:pt>
                <c:pt idx="1">
                  <c:v>943</c:v>
                </c:pt>
                <c:pt idx="2">
                  <c:v>1007</c:v>
                </c:pt>
                <c:pt idx="3">
                  <c:v>1112</c:v>
                </c:pt>
                <c:pt idx="4">
                  <c:v>1223</c:v>
                </c:pt>
                <c:pt idx="5">
                  <c:v>1157</c:v>
                </c:pt>
                <c:pt idx="6">
                  <c:v>1029</c:v>
                </c:pt>
                <c:pt idx="7">
                  <c:v>905</c:v>
                </c:pt>
                <c:pt idx="8">
                  <c:v>847</c:v>
                </c:pt>
                <c:pt idx="9">
                  <c:v>732</c:v>
                </c:pt>
                <c:pt idx="10">
                  <c:v>646</c:v>
                </c:pt>
                <c:pt idx="11">
                  <c:v>583</c:v>
                </c:pt>
                <c:pt idx="12">
                  <c:v>514</c:v>
                </c:pt>
                <c:pt idx="13">
                  <c:v>490</c:v>
                </c:pt>
                <c:pt idx="14">
                  <c:v>460</c:v>
                </c:pt>
                <c:pt idx="15">
                  <c:v>444</c:v>
                </c:pt>
                <c:pt idx="16">
                  <c:v>429</c:v>
                </c:pt>
                <c:pt idx="17">
                  <c:v>416</c:v>
                </c:pt>
                <c:pt idx="18">
                  <c:v>402</c:v>
                </c:pt>
                <c:pt idx="19">
                  <c:v>389</c:v>
                </c:pt>
                <c:pt idx="20">
                  <c:v>376</c:v>
                </c:pt>
                <c:pt idx="21">
                  <c:v>232</c:v>
                </c:pt>
                <c:pt idx="22">
                  <c:v>225</c:v>
                </c:pt>
                <c:pt idx="23">
                  <c:v>220</c:v>
                </c:pt>
                <c:pt idx="24">
                  <c:v>216</c:v>
                </c:pt>
                <c:pt idx="25">
                  <c:v>213</c:v>
                </c:pt>
                <c:pt idx="26">
                  <c:v>210</c:v>
                </c:pt>
                <c:pt idx="27">
                  <c:v>208</c:v>
                </c:pt>
                <c:pt idx="28">
                  <c:v>206</c:v>
                </c:pt>
                <c:pt idx="29">
                  <c:v>205</c:v>
                </c:pt>
                <c:pt idx="30">
                  <c:v>203</c:v>
                </c:pt>
                <c:pt idx="31">
                  <c:v>202</c:v>
                </c:pt>
                <c:pt idx="32">
                  <c:v>201</c:v>
                </c:pt>
                <c:pt idx="33">
                  <c:v>200</c:v>
                </c:pt>
                <c:pt idx="34">
                  <c:v>199</c:v>
                </c:pt>
                <c:pt idx="35">
                  <c:v>198</c:v>
                </c:pt>
                <c:pt idx="36">
                  <c:v>198</c:v>
                </c:pt>
                <c:pt idx="37">
                  <c:v>197</c:v>
                </c:pt>
                <c:pt idx="38">
                  <c:v>197</c:v>
                </c:pt>
                <c:pt idx="39">
                  <c:v>196</c:v>
                </c:pt>
                <c:pt idx="40">
                  <c:v>196</c:v>
                </c:pt>
                <c:pt idx="41">
                  <c:v>195</c:v>
                </c:pt>
                <c:pt idx="42">
                  <c:v>195</c:v>
                </c:pt>
                <c:pt idx="43">
                  <c:v>195</c:v>
                </c:pt>
                <c:pt idx="44">
                  <c:v>194</c:v>
                </c:pt>
                <c:pt idx="45">
                  <c:v>194</c:v>
                </c:pt>
                <c:pt idx="46">
                  <c:v>194</c:v>
                </c:pt>
                <c:pt idx="47">
                  <c:v>193</c:v>
                </c:pt>
                <c:pt idx="48">
                  <c:v>193</c:v>
                </c:pt>
                <c:pt idx="49">
                  <c:v>193</c:v>
                </c:pt>
                <c:pt idx="50">
                  <c:v>193</c:v>
                </c:pt>
              </c:numCache>
            </c:numRef>
          </c:val>
        </c:ser>
        <c:ser>
          <c:idx val="3"/>
          <c:order val="3"/>
          <c:tx>
            <c:strRef>
              <c:f>graf_B!$S$2</c:f>
              <c:strCache>
                <c:ptCount val="1"/>
                <c:pt idx="0">
                  <c:v>Secondary Vegetation CO2 Absorption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numRef>
              <c:f>graf_B!$O$3:$O$53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graf_B!$S$3:$S$53</c:f>
              <c:numCache>
                <c:formatCode>General</c:formatCode>
                <c:ptCount val="51"/>
                <c:pt idx="0">
                  <c:v>-130</c:v>
                </c:pt>
                <c:pt idx="1">
                  <c:v>-134</c:v>
                </c:pt>
                <c:pt idx="2">
                  <c:v>-138</c:v>
                </c:pt>
                <c:pt idx="3">
                  <c:v>-142</c:v>
                </c:pt>
                <c:pt idx="4">
                  <c:v>-146</c:v>
                </c:pt>
                <c:pt idx="5">
                  <c:v>-151</c:v>
                </c:pt>
                <c:pt idx="6">
                  <c:v>-158</c:v>
                </c:pt>
                <c:pt idx="7">
                  <c:v>-166</c:v>
                </c:pt>
                <c:pt idx="8">
                  <c:v>-170</c:v>
                </c:pt>
                <c:pt idx="9">
                  <c:v>-173</c:v>
                </c:pt>
                <c:pt idx="10">
                  <c:v>-175</c:v>
                </c:pt>
                <c:pt idx="11">
                  <c:v>-177</c:v>
                </c:pt>
                <c:pt idx="12">
                  <c:v>-178</c:v>
                </c:pt>
                <c:pt idx="13">
                  <c:v>-179</c:v>
                </c:pt>
                <c:pt idx="14">
                  <c:v>-180</c:v>
                </c:pt>
                <c:pt idx="15">
                  <c:v>-181</c:v>
                </c:pt>
                <c:pt idx="16">
                  <c:v>-183</c:v>
                </c:pt>
                <c:pt idx="17">
                  <c:v>-184</c:v>
                </c:pt>
                <c:pt idx="18">
                  <c:v>-185</c:v>
                </c:pt>
                <c:pt idx="19">
                  <c:v>-186</c:v>
                </c:pt>
                <c:pt idx="20">
                  <c:v>-187</c:v>
                </c:pt>
                <c:pt idx="21">
                  <c:v>-188</c:v>
                </c:pt>
                <c:pt idx="22">
                  <c:v>-204</c:v>
                </c:pt>
                <c:pt idx="23">
                  <c:v>-220</c:v>
                </c:pt>
                <c:pt idx="24">
                  <c:v>-235</c:v>
                </c:pt>
                <c:pt idx="25">
                  <c:v>-236</c:v>
                </c:pt>
                <c:pt idx="26">
                  <c:v>-238</c:v>
                </c:pt>
                <c:pt idx="27">
                  <c:v>-239</c:v>
                </c:pt>
                <c:pt idx="28">
                  <c:v>-240</c:v>
                </c:pt>
                <c:pt idx="29">
                  <c:v>-241</c:v>
                </c:pt>
                <c:pt idx="30">
                  <c:v>-242</c:v>
                </c:pt>
                <c:pt idx="31">
                  <c:v>-243</c:v>
                </c:pt>
                <c:pt idx="32">
                  <c:v>-245</c:v>
                </c:pt>
                <c:pt idx="33">
                  <c:v>-246</c:v>
                </c:pt>
                <c:pt idx="34">
                  <c:v>-247</c:v>
                </c:pt>
                <c:pt idx="35">
                  <c:v>-248</c:v>
                </c:pt>
                <c:pt idx="36">
                  <c:v>-249</c:v>
                </c:pt>
                <c:pt idx="37">
                  <c:v>-250</c:v>
                </c:pt>
                <c:pt idx="38">
                  <c:v>-252</c:v>
                </c:pt>
                <c:pt idx="39">
                  <c:v>-253</c:v>
                </c:pt>
                <c:pt idx="40">
                  <c:v>-254</c:v>
                </c:pt>
                <c:pt idx="41">
                  <c:v>-255</c:v>
                </c:pt>
                <c:pt idx="42">
                  <c:v>-256</c:v>
                </c:pt>
                <c:pt idx="43">
                  <c:v>-257</c:v>
                </c:pt>
                <c:pt idx="44">
                  <c:v>-259</c:v>
                </c:pt>
                <c:pt idx="45">
                  <c:v>-260</c:v>
                </c:pt>
                <c:pt idx="46">
                  <c:v>-261</c:v>
                </c:pt>
                <c:pt idx="47">
                  <c:v>-262</c:v>
                </c:pt>
                <c:pt idx="48">
                  <c:v>-263</c:v>
                </c:pt>
                <c:pt idx="49">
                  <c:v>-264</c:v>
                </c:pt>
                <c:pt idx="50">
                  <c:v>-266</c:v>
                </c:pt>
              </c:numCache>
            </c:numRef>
          </c:val>
        </c:ser>
        <c:ser>
          <c:idx val="4"/>
          <c:order val="4"/>
          <c:tx>
            <c:strRef>
              <c:f>graf_B!$T$2</c:f>
              <c:strCache>
                <c:ptCount val="1"/>
                <c:pt idx="0">
                  <c:v>Net Balance CO2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numRef>
              <c:f>graf_B!$O$3:$O$53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graf_B!$T$3:$T$53</c:f>
              <c:numCache>
                <c:formatCode>General</c:formatCode>
                <c:ptCount val="51"/>
                <c:pt idx="0">
                  <c:v>798</c:v>
                </c:pt>
                <c:pt idx="1">
                  <c:v>809</c:v>
                </c:pt>
                <c:pt idx="2">
                  <c:v>869</c:v>
                </c:pt>
                <c:pt idx="3">
                  <c:v>971</c:v>
                </c:pt>
                <c:pt idx="4">
                  <c:v>1077</c:v>
                </c:pt>
                <c:pt idx="5">
                  <c:v>1007</c:v>
                </c:pt>
                <c:pt idx="6">
                  <c:v>872</c:v>
                </c:pt>
                <c:pt idx="7">
                  <c:v>740</c:v>
                </c:pt>
                <c:pt idx="8">
                  <c:v>678</c:v>
                </c:pt>
                <c:pt idx="9">
                  <c:v>559</c:v>
                </c:pt>
                <c:pt idx="10">
                  <c:v>471</c:v>
                </c:pt>
                <c:pt idx="11">
                  <c:v>407</c:v>
                </c:pt>
                <c:pt idx="12">
                  <c:v>338</c:v>
                </c:pt>
                <c:pt idx="13">
                  <c:v>312</c:v>
                </c:pt>
                <c:pt idx="14">
                  <c:v>281</c:v>
                </c:pt>
                <c:pt idx="15">
                  <c:v>264</c:v>
                </c:pt>
                <c:pt idx="16">
                  <c:v>248</c:v>
                </c:pt>
                <c:pt idx="17">
                  <c:v>233</c:v>
                </c:pt>
                <c:pt idx="18">
                  <c:v>218</c:v>
                </c:pt>
                <c:pt idx="19">
                  <c:v>203</c:v>
                </c:pt>
                <c:pt idx="20">
                  <c:v>190</c:v>
                </c:pt>
                <c:pt idx="21">
                  <c:v>44</c:v>
                </c:pt>
                <c:pt idx="22">
                  <c:v>21</c:v>
                </c:pt>
                <c:pt idx="23">
                  <c:v>1</c:v>
                </c:pt>
                <c:pt idx="24">
                  <c:v>-19</c:v>
                </c:pt>
                <c:pt idx="25">
                  <c:v>-23</c:v>
                </c:pt>
                <c:pt idx="26">
                  <c:v>-27</c:v>
                </c:pt>
                <c:pt idx="27">
                  <c:v>-30</c:v>
                </c:pt>
                <c:pt idx="28">
                  <c:v>-33</c:v>
                </c:pt>
                <c:pt idx="29">
                  <c:v>-36</c:v>
                </c:pt>
                <c:pt idx="30">
                  <c:v>-38</c:v>
                </c:pt>
                <c:pt idx="31">
                  <c:v>-41</c:v>
                </c:pt>
                <c:pt idx="32">
                  <c:v>-43</c:v>
                </c:pt>
                <c:pt idx="33">
                  <c:v>-45</c:v>
                </c:pt>
                <c:pt idx="34">
                  <c:v>-47</c:v>
                </c:pt>
                <c:pt idx="35">
                  <c:v>-49</c:v>
                </c:pt>
                <c:pt idx="36">
                  <c:v>-51</c:v>
                </c:pt>
                <c:pt idx="37">
                  <c:v>-53</c:v>
                </c:pt>
                <c:pt idx="38">
                  <c:v>-54</c:v>
                </c:pt>
                <c:pt idx="39">
                  <c:v>-56</c:v>
                </c:pt>
                <c:pt idx="40">
                  <c:v>-58</c:v>
                </c:pt>
                <c:pt idx="41">
                  <c:v>-59</c:v>
                </c:pt>
                <c:pt idx="42">
                  <c:v>-61</c:v>
                </c:pt>
                <c:pt idx="43">
                  <c:v>-62</c:v>
                </c:pt>
                <c:pt idx="44">
                  <c:v>-64</c:v>
                </c:pt>
                <c:pt idx="45">
                  <c:v>-65</c:v>
                </c:pt>
                <c:pt idx="46">
                  <c:v>-67</c:v>
                </c:pt>
                <c:pt idx="47">
                  <c:v>-68</c:v>
                </c:pt>
                <c:pt idx="48">
                  <c:v>-69</c:v>
                </c:pt>
                <c:pt idx="49">
                  <c:v>-71</c:v>
                </c:pt>
                <c:pt idx="50">
                  <c:v>-72</c:v>
                </c:pt>
              </c:numCache>
            </c:numRef>
          </c:val>
        </c:ser>
        <c:marker val="1"/>
        <c:axId val="51355648"/>
        <c:axId val="51357184"/>
      </c:lineChart>
      <c:catAx>
        <c:axId val="51355648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lang="pt-BR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51357184"/>
        <c:crosses val="autoZero"/>
        <c:auto val="1"/>
        <c:lblAlgn val="ctr"/>
        <c:lblOffset val="100"/>
        <c:tickLblSkip val="5"/>
      </c:catAx>
      <c:valAx>
        <c:axId val="51357184"/>
        <c:scaling>
          <c:orientation val="minMax"/>
          <c:min val="-600"/>
        </c:scaling>
        <c:axPos val="l"/>
        <c:majorGridlines>
          <c:spPr>
            <a:ln>
              <a:noFill/>
            </a:ln>
          </c:spPr>
        </c:majorGridlines>
        <c:numFmt formatCode="General" sourceLinked="1"/>
        <c:tickLblPos val="nextTo"/>
        <c:txPr>
          <a:bodyPr/>
          <a:lstStyle/>
          <a:p>
            <a:pPr>
              <a:defRPr lang="pt-BR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51355648"/>
        <c:crosses val="autoZero"/>
        <c:crossBetween val="between"/>
        <c:majorUnit val="300"/>
      </c:valAx>
    </c:plotArea>
    <c:plotVisOnly val="1"/>
    <c:dispBlanksAs val="gap"/>
  </c:chart>
  <c:printSettings>
    <c:headerFooter/>
    <c:pageMargins b="0.78740157499999996" l="0.511811024" r="0.511811024" t="0.78740157499999996" header="0.31496062000000064" footer="0.31496062000000064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lang="pt-BR" sz="14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pt-BR" sz="1400">
                <a:latin typeface="Times New Roman" panose="02020603050405020304" pitchFamily="18" charset="0"/>
                <a:cs typeface="Times New Roman" panose="02020603050405020304" pitchFamily="18" charset="0"/>
              </a:rPr>
              <a:t>Scenario B (MtonCO</a:t>
            </a:r>
            <a:r>
              <a:rPr lang="pt-BR" sz="1400" baseline="-25000">
                <a:latin typeface="Times New Roman" panose="02020603050405020304" pitchFamily="18" charset="0"/>
                <a:cs typeface="Times New Roman" panose="02020603050405020304" pitchFamily="18" charset="0"/>
              </a:rPr>
              <a:t>2</a:t>
            </a:r>
            <a:r>
              <a:rPr lang="pt-BR" sz="1400">
                <a:latin typeface="Times New Roman" panose="02020603050405020304" pitchFamily="18" charset="0"/>
                <a:cs typeface="Times New Roman" panose="02020603050405020304" pitchFamily="18" charset="0"/>
              </a:rPr>
              <a:t>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graf_B!$P$2</c:f>
              <c:strCache>
                <c:ptCount val="1"/>
                <c:pt idx="0">
                  <c:v>Primary Forest CO2 Removal Emission 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Ref>
              <c:f>graf_B!$O$3:$O$53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graf_B!$P$3:$P$53</c:f>
              <c:numCache>
                <c:formatCode>General</c:formatCode>
                <c:ptCount val="51"/>
                <c:pt idx="0">
                  <c:v>856</c:v>
                </c:pt>
                <c:pt idx="1">
                  <c:v>867</c:v>
                </c:pt>
                <c:pt idx="2">
                  <c:v>929</c:v>
                </c:pt>
                <c:pt idx="3">
                  <c:v>1032</c:v>
                </c:pt>
                <c:pt idx="4">
                  <c:v>1139</c:v>
                </c:pt>
                <c:pt idx="5">
                  <c:v>1070</c:v>
                </c:pt>
                <c:pt idx="6">
                  <c:v>938</c:v>
                </c:pt>
                <c:pt idx="7">
                  <c:v>811</c:v>
                </c:pt>
                <c:pt idx="8">
                  <c:v>749</c:v>
                </c:pt>
                <c:pt idx="9">
                  <c:v>629</c:v>
                </c:pt>
                <c:pt idx="10">
                  <c:v>537</c:v>
                </c:pt>
                <c:pt idx="11">
                  <c:v>470</c:v>
                </c:pt>
                <c:pt idx="12">
                  <c:v>398</c:v>
                </c:pt>
                <c:pt idx="13">
                  <c:v>371</c:v>
                </c:pt>
                <c:pt idx="14">
                  <c:v>338</c:v>
                </c:pt>
                <c:pt idx="15">
                  <c:v>320</c:v>
                </c:pt>
                <c:pt idx="16">
                  <c:v>303</c:v>
                </c:pt>
                <c:pt idx="17">
                  <c:v>287</c:v>
                </c:pt>
                <c:pt idx="18">
                  <c:v>271</c:v>
                </c:pt>
                <c:pt idx="19">
                  <c:v>256</c:v>
                </c:pt>
                <c:pt idx="20">
                  <c:v>242</c:v>
                </c:pt>
                <c:pt idx="21">
                  <c:v>232</c:v>
                </c:pt>
                <c:pt idx="22">
                  <c:v>225</c:v>
                </c:pt>
                <c:pt idx="23">
                  <c:v>220</c:v>
                </c:pt>
                <c:pt idx="24">
                  <c:v>216</c:v>
                </c:pt>
                <c:pt idx="25">
                  <c:v>213</c:v>
                </c:pt>
                <c:pt idx="26">
                  <c:v>210</c:v>
                </c:pt>
                <c:pt idx="27">
                  <c:v>208</c:v>
                </c:pt>
                <c:pt idx="28">
                  <c:v>206</c:v>
                </c:pt>
                <c:pt idx="29">
                  <c:v>205</c:v>
                </c:pt>
                <c:pt idx="30">
                  <c:v>203</c:v>
                </c:pt>
                <c:pt idx="31">
                  <c:v>202</c:v>
                </c:pt>
                <c:pt idx="32">
                  <c:v>201</c:v>
                </c:pt>
                <c:pt idx="33">
                  <c:v>200</c:v>
                </c:pt>
                <c:pt idx="34">
                  <c:v>199</c:v>
                </c:pt>
                <c:pt idx="35">
                  <c:v>198</c:v>
                </c:pt>
                <c:pt idx="36">
                  <c:v>198</c:v>
                </c:pt>
                <c:pt idx="37">
                  <c:v>197</c:v>
                </c:pt>
                <c:pt idx="38">
                  <c:v>197</c:v>
                </c:pt>
                <c:pt idx="39">
                  <c:v>196</c:v>
                </c:pt>
                <c:pt idx="40">
                  <c:v>196</c:v>
                </c:pt>
                <c:pt idx="41">
                  <c:v>195</c:v>
                </c:pt>
                <c:pt idx="42">
                  <c:v>195</c:v>
                </c:pt>
                <c:pt idx="43">
                  <c:v>195</c:v>
                </c:pt>
                <c:pt idx="44">
                  <c:v>194</c:v>
                </c:pt>
                <c:pt idx="45">
                  <c:v>194</c:v>
                </c:pt>
                <c:pt idx="46">
                  <c:v>194</c:v>
                </c:pt>
                <c:pt idx="47">
                  <c:v>193</c:v>
                </c:pt>
                <c:pt idx="48">
                  <c:v>193</c:v>
                </c:pt>
                <c:pt idx="49">
                  <c:v>193</c:v>
                </c:pt>
                <c:pt idx="50">
                  <c:v>193</c:v>
                </c:pt>
              </c:numCache>
            </c:numRef>
          </c:val>
        </c:ser>
        <c:ser>
          <c:idx val="1"/>
          <c:order val="1"/>
          <c:tx>
            <c:strRef>
              <c:f>graf_B!$Q$2</c:f>
              <c:strCache>
                <c:ptCount val="1"/>
                <c:pt idx="0">
                  <c:v>Secondary Vegetation CO2 Removal Emission</c:v>
                </c:pt>
              </c:strCache>
            </c:strRef>
          </c:tx>
          <c:spPr>
            <a:ln>
              <a:solidFill>
                <a:srgbClr val="FFC000"/>
              </a:solidFill>
              <a:prstDash val="dash"/>
            </a:ln>
          </c:spPr>
          <c:marker>
            <c:symbol val="none"/>
          </c:marker>
          <c:cat>
            <c:numRef>
              <c:f>graf_B!$O$3:$O$53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graf_B!$Q$3:$Q$53</c:f>
              <c:numCache>
                <c:formatCode>General</c:formatCode>
                <c:ptCount val="51"/>
                <c:pt idx="0">
                  <c:v>71</c:v>
                </c:pt>
                <c:pt idx="1">
                  <c:v>76</c:v>
                </c:pt>
                <c:pt idx="2">
                  <c:v>78</c:v>
                </c:pt>
                <c:pt idx="3">
                  <c:v>80</c:v>
                </c:pt>
                <c:pt idx="4">
                  <c:v>84</c:v>
                </c:pt>
                <c:pt idx="5">
                  <c:v>87</c:v>
                </c:pt>
                <c:pt idx="6">
                  <c:v>91</c:v>
                </c:pt>
                <c:pt idx="7">
                  <c:v>94</c:v>
                </c:pt>
                <c:pt idx="8">
                  <c:v>98</c:v>
                </c:pt>
                <c:pt idx="9">
                  <c:v>103</c:v>
                </c:pt>
                <c:pt idx="10">
                  <c:v>109</c:v>
                </c:pt>
                <c:pt idx="11">
                  <c:v>113</c:v>
                </c:pt>
                <c:pt idx="12">
                  <c:v>116</c:v>
                </c:pt>
                <c:pt idx="13">
                  <c:v>119</c:v>
                </c:pt>
                <c:pt idx="14">
                  <c:v>122</c:v>
                </c:pt>
                <c:pt idx="15">
                  <c:v>124</c:v>
                </c:pt>
                <c:pt idx="16">
                  <c:v>126</c:v>
                </c:pt>
                <c:pt idx="17">
                  <c:v>129</c:v>
                </c:pt>
                <c:pt idx="18">
                  <c:v>131</c:v>
                </c:pt>
                <c:pt idx="19">
                  <c:v>133</c:v>
                </c:pt>
                <c:pt idx="20">
                  <c:v>134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</c:ser>
        <c:ser>
          <c:idx val="2"/>
          <c:order val="2"/>
          <c:tx>
            <c:strRef>
              <c:f>graf_B!$R$2</c:f>
              <c:strCache>
                <c:ptCount val="1"/>
                <c:pt idx="0">
                  <c:v>Total Vegetation Removal CO2 emission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cat>
            <c:numRef>
              <c:f>graf_B!$O$3:$O$53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graf_B!$R$3:$R$53</c:f>
              <c:numCache>
                <c:formatCode>General</c:formatCode>
                <c:ptCount val="51"/>
                <c:pt idx="0">
                  <c:v>927</c:v>
                </c:pt>
                <c:pt idx="1">
                  <c:v>943</c:v>
                </c:pt>
                <c:pt idx="2">
                  <c:v>1007</c:v>
                </c:pt>
                <c:pt idx="3">
                  <c:v>1112</c:v>
                </c:pt>
                <c:pt idx="4">
                  <c:v>1223</c:v>
                </c:pt>
                <c:pt idx="5">
                  <c:v>1157</c:v>
                </c:pt>
                <c:pt idx="6">
                  <c:v>1029</c:v>
                </c:pt>
                <c:pt idx="7">
                  <c:v>905</c:v>
                </c:pt>
                <c:pt idx="8">
                  <c:v>847</c:v>
                </c:pt>
                <c:pt idx="9">
                  <c:v>732</c:v>
                </c:pt>
                <c:pt idx="10">
                  <c:v>646</c:v>
                </c:pt>
                <c:pt idx="11">
                  <c:v>583</c:v>
                </c:pt>
                <c:pt idx="12">
                  <c:v>514</c:v>
                </c:pt>
                <c:pt idx="13">
                  <c:v>490</c:v>
                </c:pt>
                <c:pt idx="14">
                  <c:v>460</c:v>
                </c:pt>
                <c:pt idx="15">
                  <c:v>444</c:v>
                </c:pt>
                <c:pt idx="16">
                  <c:v>429</c:v>
                </c:pt>
                <c:pt idx="17">
                  <c:v>416</c:v>
                </c:pt>
                <c:pt idx="18">
                  <c:v>402</c:v>
                </c:pt>
                <c:pt idx="19">
                  <c:v>389</c:v>
                </c:pt>
                <c:pt idx="20">
                  <c:v>376</c:v>
                </c:pt>
                <c:pt idx="21">
                  <c:v>232</c:v>
                </c:pt>
                <c:pt idx="22">
                  <c:v>225</c:v>
                </c:pt>
                <c:pt idx="23">
                  <c:v>220</c:v>
                </c:pt>
                <c:pt idx="24">
                  <c:v>216</c:v>
                </c:pt>
                <c:pt idx="25">
                  <c:v>213</c:v>
                </c:pt>
                <c:pt idx="26">
                  <c:v>210</c:v>
                </c:pt>
                <c:pt idx="27">
                  <c:v>208</c:v>
                </c:pt>
                <c:pt idx="28">
                  <c:v>206</c:v>
                </c:pt>
                <c:pt idx="29">
                  <c:v>205</c:v>
                </c:pt>
                <c:pt idx="30">
                  <c:v>203</c:v>
                </c:pt>
                <c:pt idx="31">
                  <c:v>202</c:v>
                </c:pt>
                <c:pt idx="32">
                  <c:v>201</c:v>
                </c:pt>
                <c:pt idx="33">
                  <c:v>200</c:v>
                </c:pt>
                <c:pt idx="34">
                  <c:v>199</c:v>
                </c:pt>
                <c:pt idx="35">
                  <c:v>198</c:v>
                </c:pt>
                <c:pt idx="36">
                  <c:v>198</c:v>
                </c:pt>
                <c:pt idx="37">
                  <c:v>197</c:v>
                </c:pt>
                <c:pt idx="38">
                  <c:v>197</c:v>
                </c:pt>
                <c:pt idx="39">
                  <c:v>196</c:v>
                </c:pt>
                <c:pt idx="40">
                  <c:v>196</c:v>
                </c:pt>
                <c:pt idx="41">
                  <c:v>195</c:v>
                </c:pt>
                <c:pt idx="42">
                  <c:v>195</c:v>
                </c:pt>
                <c:pt idx="43">
                  <c:v>195</c:v>
                </c:pt>
                <c:pt idx="44">
                  <c:v>194</c:v>
                </c:pt>
                <c:pt idx="45">
                  <c:v>194</c:v>
                </c:pt>
                <c:pt idx="46">
                  <c:v>194</c:v>
                </c:pt>
                <c:pt idx="47">
                  <c:v>193</c:v>
                </c:pt>
                <c:pt idx="48">
                  <c:v>193</c:v>
                </c:pt>
                <c:pt idx="49">
                  <c:v>193</c:v>
                </c:pt>
                <c:pt idx="50">
                  <c:v>193</c:v>
                </c:pt>
              </c:numCache>
            </c:numRef>
          </c:val>
        </c:ser>
        <c:ser>
          <c:idx val="3"/>
          <c:order val="3"/>
          <c:tx>
            <c:strRef>
              <c:f>graf_B!$S$2</c:f>
              <c:strCache>
                <c:ptCount val="1"/>
                <c:pt idx="0">
                  <c:v>Secondary Vegetation CO2 Absorption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numRef>
              <c:f>graf_B!$O$3:$O$53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graf_B!$S$3:$S$53</c:f>
              <c:numCache>
                <c:formatCode>General</c:formatCode>
                <c:ptCount val="51"/>
                <c:pt idx="0">
                  <c:v>-130</c:v>
                </c:pt>
                <c:pt idx="1">
                  <c:v>-134</c:v>
                </c:pt>
                <c:pt idx="2">
                  <c:v>-138</c:v>
                </c:pt>
                <c:pt idx="3">
                  <c:v>-142</c:v>
                </c:pt>
                <c:pt idx="4">
                  <c:v>-146</c:v>
                </c:pt>
                <c:pt idx="5">
                  <c:v>-151</c:v>
                </c:pt>
                <c:pt idx="6">
                  <c:v>-158</c:v>
                </c:pt>
                <c:pt idx="7">
                  <c:v>-166</c:v>
                </c:pt>
                <c:pt idx="8">
                  <c:v>-170</c:v>
                </c:pt>
                <c:pt idx="9">
                  <c:v>-173</c:v>
                </c:pt>
                <c:pt idx="10">
                  <c:v>-175</c:v>
                </c:pt>
                <c:pt idx="11">
                  <c:v>-177</c:v>
                </c:pt>
                <c:pt idx="12">
                  <c:v>-178</c:v>
                </c:pt>
                <c:pt idx="13">
                  <c:v>-179</c:v>
                </c:pt>
                <c:pt idx="14">
                  <c:v>-180</c:v>
                </c:pt>
                <c:pt idx="15">
                  <c:v>-181</c:v>
                </c:pt>
                <c:pt idx="16">
                  <c:v>-183</c:v>
                </c:pt>
                <c:pt idx="17">
                  <c:v>-184</c:v>
                </c:pt>
                <c:pt idx="18">
                  <c:v>-185</c:v>
                </c:pt>
                <c:pt idx="19">
                  <c:v>-186</c:v>
                </c:pt>
                <c:pt idx="20">
                  <c:v>-187</c:v>
                </c:pt>
                <c:pt idx="21">
                  <c:v>-188</c:v>
                </c:pt>
                <c:pt idx="22">
                  <c:v>-204</c:v>
                </c:pt>
                <c:pt idx="23">
                  <c:v>-220</c:v>
                </c:pt>
                <c:pt idx="24">
                  <c:v>-235</c:v>
                </c:pt>
                <c:pt idx="25">
                  <c:v>-236</c:v>
                </c:pt>
                <c:pt idx="26">
                  <c:v>-238</c:v>
                </c:pt>
                <c:pt idx="27">
                  <c:v>-239</c:v>
                </c:pt>
                <c:pt idx="28">
                  <c:v>-240</c:v>
                </c:pt>
                <c:pt idx="29">
                  <c:v>-241</c:v>
                </c:pt>
                <c:pt idx="30">
                  <c:v>-242</c:v>
                </c:pt>
                <c:pt idx="31">
                  <c:v>-243</c:v>
                </c:pt>
                <c:pt idx="32">
                  <c:v>-245</c:v>
                </c:pt>
                <c:pt idx="33">
                  <c:v>-246</c:v>
                </c:pt>
                <c:pt idx="34">
                  <c:v>-247</c:v>
                </c:pt>
                <c:pt idx="35">
                  <c:v>-248</c:v>
                </c:pt>
                <c:pt idx="36">
                  <c:v>-249</c:v>
                </c:pt>
                <c:pt idx="37">
                  <c:v>-250</c:v>
                </c:pt>
                <c:pt idx="38">
                  <c:v>-252</c:v>
                </c:pt>
                <c:pt idx="39">
                  <c:v>-253</c:v>
                </c:pt>
                <c:pt idx="40">
                  <c:v>-254</c:v>
                </c:pt>
                <c:pt idx="41">
                  <c:v>-255</c:v>
                </c:pt>
                <c:pt idx="42">
                  <c:v>-256</c:v>
                </c:pt>
                <c:pt idx="43">
                  <c:v>-257</c:v>
                </c:pt>
                <c:pt idx="44">
                  <c:v>-259</c:v>
                </c:pt>
                <c:pt idx="45">
                  <c:v>-260</c:v>
                </c:pt>
                <c:pt idx="46">
                  <c:v>-261</c:v>
                </c:pt>
                <c:pt idx="47">
                  <c:v>-262</c:v>
                </c:pt>
                <c:pt idx="48">
                  <c:v>-263</c:v>
                </c:pt>
                <c:pt idx="49">
                  <c:v>-264</c:v>
                </c:pt>
                <c:pt idx="50">
                  <c:v>-266</c:v>
                </c:pt>
              </c:numCache>
            </c:numRef>
          </c:val>
        </c:ser>
        <c:ser>
          <c:idx val="4"/>
          <c:order val="4"/>
          <c:tx>
            <c:strRef>
              <c:f>graf_B!$T$2</c:f>
              <c:strCache>
                <c:ptCount val="1"/>
                <c:pt idx="0">
                  <c:v>Net Balance CO2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numRef>
              <c:f>graf_B!$O$3:$O$53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graf_B!$T$3:$T$53</c:f>
              <c:numCache>
                <c:formatCode>General</c:formatCode>
                <c:ptCount val="51"/>
                <c:pt idx="0">
                  <c:v>798</c:v>
                </c:pt>
                <c:pt idx="1">
                  <c:v>809</c:v>
                </c:pt>
                <c:pt idx="2">
                  <c:v>869</c:v>
                </c:pt>
                <c:pt idx="3">
                  <c:v>971</c:v>
                </c:pt>
                <c:pt idx="4">
                  <c:v>1077</c:v>
                </c:pt>
                <c:pt idx="5">
                  <c:v>1007</c:v>
                </c:pt>
                <c:pt idx="6">
                  <c:v>872</c:v>
                </c:pt>
                <c:pt idx="7">
                  <c:v>740</c:v>
                </c:pt>
                <c:pt idx="8">
                  <c:v>678</c:v>
                </c:pt>
                <c:pt idx="9">
                  <c:v>559</c:v>
                </c:pt>
                <c:pt idx="10">
                  <c:v>471</c:v>
                </c:pt>
                <c:pt idx="11">
                  <c:v>407</c:v>
                </c:pt>
                <c:pt idx="12">
                  <c:v>338</c:v>
                </c:pt>
                <c:pt idx="13">
                  <c:v>312</c:v>
                </c:pt>
                <c:pt idx="14">
                  <c:v>281</c:v>
                </c:pt>
                <c:pt idx="15">
                  <c:v>264</c:v>
                </c:pt>
                <c:pt idx="16">
                  <c:v>248</c:v>
                </c:pt>
                <c:pt idx="17">
                  <c:v>233</c:v>
                </c:pt>
                <c:pt idx="18">
                  <c:v>218</c:v>
                </c:pt>
                <c:pt idx="19">
                  <c:v>203</c:v>
                </c:pt>
                <c:pt idx="20">
                  <c:v>190</c:v>
                </c:pt>
                <c:pt idx="21">
                  <c:v>44</c:v>
                </c:pt>
                <c:pt idx="22">
                  <c:v>21</c:v>
                </c:pt>
                <c:pt idx="23">
                  <c:v>1</c:v>
                </c:pt>
                <c:pt idx="24">
                  <c:v>-19</c:v>
                </c:pt>
                <c:pt idx="25">
                  <c:v>-23</c:v>
                </c:pt>
                <c:pt idx="26">
                  <c:v>-27</c:v>
                </c:pt>
                <c:pt idx="27">
                  <c:v>-30</c:v>
                </c:pt>
                <c:pt idx="28">
                  <c:v>-33</c:v>
                </c:pt>
                <c:pt idx="29">
                  <c:v>-36</c:v>
                </c:pt>
                <c:pt idx="30">
                  <c:v>-38</c:v>
                </c:pt>
                <c:pt idx="31">
                  <c:v>-41</c:v>
                </c:pt>
                <c:pt idx="32">
                  <c:v>-43</c:v>
                </c:pt>
                <c:pt idx="33">
                  <c:v>-45</c:v>
                </c:pt>
                <c:pt idx="34">
                  <c:v>-47</c:v>
                </c:pt>
                <c:pt idx="35">
                  <c:v>-49</c:v>
                </c:pt>
                <c:pt idx="36">
                  <c:v>-51</c:v>
                </c:pt>
                <c:pt idx="37">
                  <c:v>-53</c:v>
                </c:pt>
                <c:pt idx="38">
                  <c:v>-54</c:v>
                </c:pt>
                <c:pt idx="39">
                  <c:v>-56</c:v>
                </c:pt>
                <c:pt idx="40">
                  <c:v>-58</c:v>
                </c:pt>
                <c:pt idx="41">
                  <c:v>-59</c:v>
                </c:pt>
                <c:pt idx="42">
                  <c:v>-61</c:v>
                </c:pt>
                <c:pt idx="43">
                  <c:v>-62</c:v>
                </c:pt>
                <c:pt idx="44">
                  <c:v>-64</c:v>
                </c:pt>
                <c:pt idx="45">
                  <c:v>-65</c:v>
                </c:pt>
                <c:pt idx="46">
                  <c:v>-67</c:v>
                </c:pt>
                <c:pt idx="47">
                  <c:v>-68</c:v>
                </c:pt>
                <c:pt idx="48">
                  <c:v>-69</c:v>
                </c:pt>
                <c:pt idx="49">
                  <c:v>-71</c:v>
                </c:pt>
                <c:pt idx="50">
                  <c:v>-72</c:v>
                </c:pt>
              </c:numCache>
            </c:numRef>
          </c:val>
        </c:ser>
        <c:marker val="1"/>
        <c:axId val="51458048"/>
        <c:axId val="51459584"/>
      </c:lineChart>
      <c:catAx>
        <c:axId val="51458048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lang="pt-BR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51459584"/>
        <c:crosses val="autoZero"/>
        <c:auto val="1"/>
        <c:lblAlgn val="ctr"/>
        <c:lblOffset val="100"/>
        <c:tickLblSkip val="5"/>
      </c:catAx>
      <c:valAx>
        <c:axId val="51459584"/>
        <c:scaling>
          <c:orientation val="minMax"/>
          <c:min val="-600"/>
        </c:scaling>
        <c:axPos val="l"/>
        <c:majorGridlines>
          <c:spPr>
            <a:ln>
              <a:noFill/>
            </a:ln>
          </c:spPr>
        </c:majorGridlines>
        <c:numFmt formatCode="General" sourceLinked="1"/>
        <c:tickLblPos val="nextTo"/>
        <c:txPr>
          <a:bodyPr/>
          <a:lstStyle/>
          <a:p>
            <a:pPr>
              <a:defRPr lang="pt-BR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51458048"/>
        <c:crosses val="autoZero"/>
        <c:crossBetween val="between"/>
        <c:majorUnit val="300"/>
      </c:valAx>
    </c:plotArea>
    <c:legend>
      <c:legendPos val="t"/>
      <c:layout/>
      <c:txPr>
        <a:bodyPr/>
        <a:lstStyle/>
        <a:p>
          <a:pPr>
            <a:defRPr lang="pt-BR"/>
          </a:pPr>
          <a:endParaRPr lang="en-US"/>
        </a:p>
      </c:txPr>
    </c:legend>
    <c:plotVisOnly val="1"/>
    <c:dispBlanksAs val="gap"/>
  </c:chart>
  <c:printSettings>
    <c:headerFooter/>
    <c:pageMargins b="0.78740157499999996" l="0.511811024" r="0.511811024" t="0.78740157499999996" header="0.31496062000000064" footer="0.3149606200000006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Relationship Id="rId4" Type="http://schemas.openxmlformats.org/officeDocument/2006/relationships/chart" Target="../charts/chart27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274320</xdr:colOff>
      <xdr:row>51</xdr:row>
      <xdr:rowOff>129540</xdr:rowOff>
    </xdr:from>
    <xdr:to>
      <xdr:col>29</xdr:col>
      <xdr:colOff>342900</xdr:colOff>
      <xdr:row>78</xdr:row>
      <xdr:rowOff>49530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</xdr:colOff>
      <xdr:row>1</xdr:row>
      <xdr:rowOff>11430</xdr:rowOff>
    </xdr:from>
    <xdr:to>
      <xdr:col>13</xdr:col>
      <xdr:colOff>144780</xdr:colOff>
      <xdr:row>14</xdr:row>
      <xdr:rowOff>175260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396240</xdr:colOff>
      <xdr:row>0</xdr:row>
      <xdr:rowOff>175260</xdr:rowOff>
    </xdr:from>
    <xdr:to>
      <xdr:col>27</xdr:col>
      <xdr:colOff>533400</xdr:colOff>
      <xdr:row>14</xdr:row>
      <xdr:rowOff>156210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586740</xdr:colOff>
      <xdr:row>0</xdr:row>
      <xdr:rowOff>0</xdr:rowOff>
    </xdr:from>
    <xdr:to>
      <xdr:col>17</xdr:col>
      <xdr:colOff>274320</xdr:colOff>
      <xdr:row>29</xdr:row>
      <xdr:rowOff>160020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586740</xdr:colOff>
      <xdr:row>0</xdr:row>
      <xdr:rowOff>0</xdr:rowOff>
    </xdr:from>
    <xdr:to>
      <xdr:col>18</xdr:col>
      <xdr:colOff>274320</xdr:colOff>
      <xdr:row>29</xdr:row>
      <xdr:rowOff>160020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2</xdr:row>
      <xdr:rowOff>0</xdr:rowOff>
    </xdr:from>
    <xdr:to>
      <xdr:col>28</xdr:col>
      <xdr:colOff>297180</xdr:colOff>
      <xdr:row>31</xdr:row>
      <xdr:rowOff>160020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213360</xdr:colOff>
      <xdr:row>0</xdr:row>
      <xdr:rowOff>156210</xdr:rowOff>
    </xdr:from>
    <xdr:to>
      <xdr:col>11</xdr:col>
      <xdr:colOff>251460</xdr:colOff>
      <xdr:row>15</xdr:row>
      <xdr:rowOff>76200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</xdr:row>
      <xdr:rowOff>0</xdr:rowOff>
    </xdr:from>
    <xdr:to>
      <xdr:col>23</xdr:col>
      <xdr:colOff>205740</xdr:colOff>
      <xdr:row>15</xdr:row>
      <xdr:rowOff>38100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9</xdr:col>
      <xdr:colOff>523875</xdr:colOff>
      <xdr:row>19</xdr:row>
      <xdr:rowOff>30480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20</xdr:row>
      <xdr:rowOff>0</xdr:rowOff>
    </xdr:from>
    <xdr:to>
      <xdr:col>9</xdr:col>
      <xdr:colOff>514350</xdr:colOff>
      <xdr:row>38</xdr:row>
      <xdr:rowOff>38100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47625</xdr:colOff>
      <xdr:row>1</xdr:row>
      <xdr:rowOff>0</xdr:rowOff>
    </xdr:from>
    <xdr:to>
      <xdr:col>19</xdr:col>
      <xdr:colOff>581025</xdr:colOff>
      <xdr:row>19</xdr:row>
      <xdr:rowOff>38100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38099</xdr:colOff>
      <xdr:row>20</xdr:row>
      <xdr:rowOff>0</xdr:rowOff>
    </xdr:from>
    <xdr:to>
      <xdr:col>19</xdr:col>
      <xdr:colOff>571500</xdr:colOff>
      <xdr:row>38</xdr:row>
      <xdr:rowOff>38100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</xdr:colOff>
      <xdr:row>1</xdr:row>
      <xdr:rowOff>11430</xdr:rowOff>
    </xdr:from>
    <xdr:to>
      <xdr:col>13</xdr:col>
      <xdr:colOff>144780</xdr:colOff>
      <xdr:row>14</xdr:row>
      <xdr:rowOff>175260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396240</xdr:colOff>
      <xdr:row>0</xdr:row>
      <xdr:rowOff>175260</xdr:rowOff>
    </xdr:from>
    <xdr:to>
      <xdr:col>27</xdr:col>
      <xdr:colOff>533400</xdr:colOff>
      <xdr:row>14</xdr:row>
      <xdr:rowOff>156210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213360</xdr:colOff>
      <xdr:row>0</xdr:row>
      <xdr:rowOff>156210</xdr:rowOff>
    </xdr:from>
    <xdr:to>
      <xdr:col>11</xdr:col>
      <xdr:colOff>251460</xdr:colOff>
      <xdr:row>15</xdr:row>
      <xdr:rowOff>76200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</xdr:row>
      <xdr:rowOff>0</xdr:rowOff>
    </xdr:from>
    <xdr:to>
      <xdr:col>23</xdr:col>
      <xdr:colOff>205740</xdr:colOff>
      <xdr:row>15</xdr:row>
      <xdr:rowOff>38100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312420</xdr:colOff>
      <xdr:row>76</xdr:row>
      <xdr:rowOff>95250</xdr:rowOff>
    </xdr:from>
    <xdr:to>
      <xdr:col>26</xdr:col>
      <xdr:colOff>7620</xdr:colOff>
      <xdr:row>91</xdr:row>
      <xdr:rowOff>95250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</xdr:colOff>
      <xdr:row>1</xdr:row>
      <xdr:rowOff>11430</xdr:rowOff>
    </xdr:from>
    <xdr:to>
      <xdr:col>13</xdr:col>
      <xdr:colOff>144780</xdr:colOff>
      <xdr:row>14</xdr:row>
      <xdr:rowOff>175260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396240</xdr:colOff>
      <xdr:row>0</xdr:row>
      <xdr:rowOff>175260</xdr:rowOff>
    </xdr:from>
    <xdr:to>
      <xdr:col>27</xdr:col>
      <xdr:colOff>533400</xdr:colOff>
      <xdr:row>14</xdr:row>
      <xdr:rowOff>156210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0</xdr:colOff>
      <xdr:row>1</xdr:row>
      <xdr:rowOff>0</xdr:rowOff>
    </xdr:from>
    <xdr:to>
      <xdr:col>44</xdr:col>
      <xdr:colOff>396240</xdr:colOff>
      <xdr:row>14</xdr:row>
      <xdr:rowOff>163830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213360</xdr:colOff>
      <xdr:row>0</xdr:row>
      <xdr:rowOff>156210</xdr:rowOff>
    </xdr:from>
    <xdr:to>
      <xdr:col>11</xdr:col>
      <xdr:colOff>251460</xdr:colOff>
      <xdr:row>15</xdr:row>
      <xdr:rowOff>76200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</xdr:row>
      <xdr:rowOff>0</xdr:rowOff>
    </xdr:from>
    <xdr:to>
      <xdr:col>23</xdr:col>
      <xdr:colOff>205740</xdr:colOff>
      <xdr:row>15</xdr:row>
      <xdr:rowOff>38100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388620</xdr:colOff>
      <xdr:row>80</xdr:row>
      <xdr:rowOff>163830</xdr:rowOff>
    </xdr:from>
    <xdr:to>
      <xdr:col>12</xdr:col>
      <xdr:colOff>83820</xdr:colOff>
      <xdr:row>95</xdr:row>
      <xdr:rowOff>163830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</xdr:colOff>
      <xdr:row>1</xdr:row>
      <xdr:rowOff>11430</xdr:rowOff>
    </xdr:from>
    <xdr:to>
      <xdr:col>13</xdr:col>
      <xdr:colOff>144780</xdr:colOff>
      <xdr:row>14</xdr:row>
      <xdr:rowOff>175260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396240</xdr:colOff>
      <xdr:row>0</xdr:row>
      <xdr:rowOff>175260</xdr:rowOff>
    </xdr:from>
    <xdr:to>
      <xdr:col>27</xdr:col>
      <xdr:colOff>533400</xdr:colOff>
      <xdr:row>14</xdr:row>
      <xdr:rowOff>156210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</xdr:colOff>
      <xdr:row>1</xdr:row>
      <xdr:rowOff>11430</xdr:rowOff>
    </xdr:from>
    <xdr:to>
      <xdr:col>13</xdr:col>
      <xdr:colOff>144780</xdr:colOff>
      <xdr:row>14</xdr:row>
      <xdr:rowOff>175260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396240</xdr:colOff>
      <xdr:row>0</xdr:row>
      <xdr:rowOff>175260</xdr:rowOff>
    </xdr:from>
    <xdr:to>
      <xdr:col>27</xdr:col>
      <xdr:colOff>533400</xdr:colOff>
      <xdr:row>14</xdr:row>
      <xdr:rowOff>156210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P6:P95"/>
  <sheetViews>
    <sheetView workbookViewId="0">
      <selection sqref="A1:XFD1048576"/>
    </sheetView>
  </sheetViews>
  <sheetFormatPr defaultRowHeight="15"/>
  <cols>
    <col min="7" max="7" width="22.140625" customWidth="1"/>
    <col min="8" max="9" width="22.85546875" customWidth="1"/>
  </cols>
  <sheetData>
    <row r="6" spans="16:16">
      <c r="P6" s="25"/>
    </row>
    <row r="7" spans="16:16">
      <c r="P7" s="25"/>
    </row>
    <row r="8" spans="16:16">
      <c r="P8" s="25"/>
    </row>
    <row r="9" spans="16:16">
      <c r="P9" s="25"/>
    </row>
    <row r="10" spans="16:16">
      <c r="P10" s="25"/>
    </row>
    <row r="11" spans="16:16">
      <c r="P11" s="25"/>
    </row>
    <row r="12" spans="16:16">
      <c r="P12" s="25"/>
    </row>
    <row r="13" spans="16:16">
      <c r="P13" s="25"/>
    </row>
    <row r="14" spans="16:16">
      <c r="P14" s="25"/>
    </row>
    <row r="15" spans="16:16">
      <c r="P15" s="25"/>
    </row>
    <row r="16" spans="16:16">
      <c r="P16" s="25"/>
    </row>
    <row r="17" spans="16:16">
      <c r="P17" s="25"/>
    </row>
    <row r="18" spans="16:16">
      <c r="P18" s="25"/>
    </row>
    <row r="19" spans="16:16">
      <c r="P19" s="25"/>
    </row>
    <row r="20" spans="16:16">
      <c r="P20" s="25"/>
    </row>
    <row r="21" spans="16:16">
      <c r="P21" s="25"/>
    </row>
    <row r="22" spans="16:16">
      <c r="P22" s="25"/>
    </row>
    <row r="23" spans="16:16">
      <c r="P23" s="25"/>
    </row>
    <row r="24" spans="16:16">
      <c r="P24" s="25"/>
    </row>
    <row r="25" spans="16:16">
      <c r="P25" s="25"/>
    </row>
    <row r="26" spans="16:16">
      <c r="P26" s="25"/>
    </row>
    <row r="27" spans="16:16">
      <c r="P27" s="25"/>
    </row>
    <row r="28" spans="16:16">
      <c r="P28" s="25"/>
    </row>
    <row r="29" spans="16:16">
      <c r="P29" s="25"/>
    </row>
    <row r="30" spans="16:16">
      <c r="P30" s="25"/>
    </row>
    <row r="31" spans="16:16">
      <c r="P31" s="25"/>
    </row>
    <row r="32" spans="16:16">
      <c r="P32" s="25"/>
    </row>
    <row r="33" spans="16:16">
      <c r="P33" s="25"/>
    </row>
    <row r="34" spans="16:16">
      <c r="P34" s="25"/>
    </row>
    <row r="35" spans="16:16">
      <c r="P35" s="25"/>
    </row>
    <row r="36" spans="16:16">
      <c r="P36" s="25"/>
    </row>
    <row r="37" spans="16:16">
      <c r="P37" s="25"/>
    </row>
    <row r="38" spans="16:16">
      <c r="P38" s="25"/>
    </row>
    <row r="39" spans="16:16">
      <c r="P39" s="25"/>
    </row>
    <row r="40" spans="16:16">
      <c r="P40" s="25"/>
    </row>
    <row r="41" spans="16:16">
      <c r="P41" s="25"/>
    </row>
    <row r="42" spans="16:16">
      <c r="P42" s="25"/>
    </row>
    <row r="43" spans="16:16">
      <c r="P43" s="25"/>
    </row>
    <row r="44" spans="16:16">
      <c r="P44" s="25"/>
    </row>
    <row r="45" spans="16:16">
      <c r="P45" s="25"/>
    </row>
    <row r="46" spans="16:16">
      <c r="P46" s="25"/>
    </row>
    <row r="47" spans="16:16">
      <c r="P47" s="25"/>
    </row>
    <row r="48" spans="16:16">
      <c r="P48" s="25"/>
    </row>
    <row r="49" spans="16:16">
      <c r="P49" s="25"/>
    </row>
    <row r="50" spans="16:16">
      <c r="P50" s="25"/>
    </row>
    <row r="51" spans="16:16">
      <c r="P51" s="25"/>
    </row>
    <row r="52" spans="16:16">
      <c r="P52" s="25"/>
    </row>
    <row r="53" spans="16:16">
      <c r="P53" s="25"/>
    </row>
    <row r="54" spans="16:16">
      <c r="P54" s="25"/>
    </row>
    <row r="55" spans="16:16">
      <c r="P55" s="25"/>
    </row>
    <row r="56" spans="16:16">
      <c r="P56" s="25"/>
    </row>
    <row r="57" spans="16:16">
      <c r="P57" s="25"/>
    </row>
    <row r="58" spans="16:16">
      <c r="P58" s="25"/>
    </row>
    <row r="59" spans="16:16">
      <c r="P59" s="25"/>
    </row>
    <row r="60" spans="16:16">
      <c r="P60" s="25"/>
    </row>
    <row r="61" spans="16:16">
      <c r="P61" s="25"/>
    </row>
    <row r="62" spans="16:16">
      <c r="P62" s="25"/>
    </row>
    <row r="63" spans="16:16">
      <c r="P63" s="25"/>
    </row>
    <row r="64" spans="16:16">
      <c r="P64" s="25"/>
    </row>
    <row r="65" spans="16:16">
      <c r="P65" s="25"/>
    </row>
    <row r="66" spans="16:16">
      <c r="P66" s="25"/>
    </row>
    <row r="67" spans="16:16">
      <c r="P67" s="25"/>
    </row>
    <row r="68" spans="16:16">
      <c r="P68" s="25"/>
    </row>
    <row r="69" spans="16:16">
      <c r="P69" s="25"/>
    </row>
    <row r="70" spans="16:16">
      <c r="P70" s="25"/>
    </row>
    <row r="71" spans="16:16">
      <c r="P71" s="25"/>
    </row>
    <row r="72" spans="16:16">
      <c r="P72" s="25"/>
    </row>
    <row r="73" spans="16:16">
      <c r="P73" s="25"/>
    </row>
    <row r="74" spans="16:16">
      <c r="P74" s="25"/>
    </row>
    <row r="75" spans="16:16">
      <c r="P75" s="25"/>
    </row>
    <row r="76" spans="16:16">
      <c r="P76" s="25"/>
    </row>
    <row r="77" spans="16:16">
      <c r="P77" s="25"/>
    </row>
    <row r="78" spans="16:16">
      <c r="P78" s="25"/>
    </row>
    <row r="79" spans="16:16">
      <c r="P79" s="25"/>
    </row>
    <row r="80" spans="16:16">
      <c r="P80" s="25"/>
    </row>
    <row r="81" spans="16:16">
      <c r="P81" s="25"/>
    </row>
    <row r="82" spans="16:16">
      <c r="P82" s="25"/>
    </row>
    <row r="83" spans="16:16">
      <c r="P83" s="25"/>
    </row>
    <row r="84" spans="16:16">
      <c r="P84" s="25"/>
    </row>
    <row r="85" spans="16:16">
      <c r="P85" s="25"/>
    </row>
    <row r="86" spans="16:16">
      <c r="P86" s="25"/>
    </row>
    <row r="87" spans="16:16">
      <c r="P87" s="25"/>
    </row>
    <row r="88" spans="16:16">
      <c r="P88" s="25"/>
    </row>
    <row r="89" spans="16:16">
      <c r="P89" s="25"/>
    </row>
    <row r="90" spans="16:16">
      <c r="P90" s="25"/>
    </row>
    <row r="91" spans="16:16">
      <c r="P91" s="25"/>
    </row>
    <row r="92" spans="16:16">
      <c r="P92" s="25"/>
    </row>
    <row r="93" spans="16:16">
      <c r="P93" s="25"/>
    </row>
    <row r="94" spans="16:16">
      <c r="P94" s="25"/>
    </row>
    <row r="95" spans="16:16">
      <c r="P95" s="25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1:T53"/>
  <sheetViews>
    <sheetView topLeftCell="D1" workbookViewId="0">
      <selection activeCell="K19" sqref="K19"/>
    </sheetView>
  </sheetViews>
  <sheetFormatPr defaultRowHeight="15"/>
  <cols>
    <col min="3" max="4" width="12.28515625" customWidth="1"/>
    <col min="17" max="17" width="10.7109375" customWidth="1"/>
    <col min="18" max="18" width="12.28515625" customWidth="1"/>
    <col min="19" max="19" width="12.140625" customWidth="1"/>
    <col min="20" max="20" width="12.28515625" customWidth="1"/>
  </cols>
  <sheetData>
    <row r="1" spans="1:20">
      <c r="C1" t="s">
        <v>6</v>
      </c>
      <c r="Q1" t="s">
        <v>6</v>
      </c>
    </row>
    <row r="2" spans="1:20" s="1" customFormat="1" ht="79.5">
      <c r="C2" s="1" t="s">
        <v>0</v>
      </c>
      <c r="D2" s="1" t="s">
        <v>1</v>
      </c>
      <c r="E2" s="1" t="s">
        <v>2</v>
      </c>
      <c r="P2" s="1" t="s">
        <v>9</v>
      </c>
      <c r="Q2" s="1" t="s">
        <v>7</v>
      </c>
      <c r="R2" s="1" t="s">
        <v>8</v>
      </c>
      <c r="S2" s="1" t="s">
        <v>1</v>
      </c>
      <c r="T2" s="1" t="s">
        <v>2</v>
      </c>
    </row>
    <row r="3" spans="1:20">
      <c r="A3">
        <v>2000</v>
      </c>
      <c r="C3">
        <f>SceB3000!$G45+SceB3000!$N45</f>
        <v>927</v>
      </c>
      <c r="D3">
        <f>SceB3000!$O45</f>
        <v>-130</v>
      </c>
      <c r="E3">
        <f>SceB3000!$P45</f>
        <v>798</v>
      </c>
      <c r="O3">
        <v>2000</v>
      </c>
      <c r="P3">
        <f>SceB3000!$G45</f>
        <v>856</v>
      </c>
      <c r="Q3">
        <f>SceB3000!N45</f>
        <v>71</v>
      </c>
      <c r="R3">
        <f>P3+Q3</f>
        <v>927</v>
      </c>
      <c r="S3">
        <f>SceB3000!$O45</f>
        <v>-130</v>
      </c>
      <c r="T3">
        <f>SceB3000!$P45</f>
        <v>798</v>
      </c>
    </row>
    <row r="4" spans="1:20">
      <c r="A4">
        <f>A3+1</f>
        <v>2001</v>
      </c>
      <c r="C4">
        <f>SceB3000!$G46+SceB3000!$N46</f>
        <v>943</v>
      </c>
      <c r="D4">
        <f>SceB3000!$O46</f>
        <v>-134</v>
      </c>
      <c r="E4">
        <f>SceB3000!$P46</f>
        <v>809</v>
      </c>
      <c r="O4">
        <f>O3+1</f>
        <v>2001</v>
      </c>
      <c r="P4">
        <f>SceB3000!$G46</f>
        <v>867</v>
      </c>
      <c r="Q4">
        <f>SceB3000!N46</f>
        <v>76</v>
      </c>
      <c r="R4">
        <f t="shared" ref="R4:R53" si="0">P4+Q4</f>
        <v>943</v>
      </c>
      <c r="S4">
        <f>SceB3000!$O46</f>
        <v>-134</v>
      </c>
      <c r="T4">
        <f>SceB3000!$P46</f>
        <v>809</v>
      </c>
    </row>
    <row r="5" spans="1:20">
      <c r="A5">
        <f t="shared" ref="A5:A52" si="1">A4+1</f>
        <v>2002</v>
      </c>
      <c r="C5">
        <f>SceB3000!$G47+SceB3000!$N47</f>
        <v>1007</v>
      </c>
      <c r="D5">
        <f>SceB3000!$O47</f>
        <v>-138</v>
      </c>
      <c r="E5">
        <f>SceB3000!$P47</f>
        <v>869</v>
      </c>
      <c r="O5">
        <f t="shared" ref="O5:O52" si="2">O4+1</f>
        <v>2002</v>
      </c>
      <c r="P5">
        <f>SceB3000!$G47</f>
        <v>929</v>
      </c>
      <c r="Q5">
        <f>SceB3000!N47</f>
        <v>78</v>
      </c>
      <c r="R5">
        <f t="shared" si="0"/>
        <v>1007</v>
      </c>
      <c r="S5">
        <f>SceB3000!$O47</f>
        <v>-138</v>
      </c>
      <c r="T5">
        <f>SceB3000!$P47</f>
        <v>869</v>
      </c>
    </row>
    <row r="6" spans="1:20">
      <c r="A6">
        <f t="shared" si="1"/>
        <v>2003</v>
      </c>
      <c r="C6">
        <f>SceB3000!$G48+SceB3000!$N48</f>
        <v>1112</v>
      </c>
      <c r="D6">
        <f>SceB3000!$O48</f>
        <v>-142</v>
      </c>
      <c r="E6">
        <f>SceB3000!$P48</f>
        <v>971</v>
      </c>
      <c r="O6">
        <f t="shared" si="2"/>
        <v>2003</v>
      </c>
      <c r="P6">
        <f>SceB3000!$G48</f>
        <v>1032</v>
      </c>
      <c r="Q6">
        <f>SceB3000!N48</f>
        <v>80</v>
      </c>
      <c r="R6">
        <f t="shared" si="0"/>
        <v>1112</v>
      </c>
      <c r="S6">
        <f>SceB3000!$O48</f>
        <v>-142</v>
      </c>
      <c r="T6">
        <f>SceB3000!$P48</f>
        <v>971</v>
      </c>
    </row>
    <row r="7" spans="1:20">
      <c r="A7">
        <f t="shared" si="1"/>
        <v>2004</v>
      </c>
      <c r="C7">
        <f>SceB3000!$G49+SceB3000!$N49</f>
        <v>1223</v>
      </c>
      <c r="D7">
        <f>SceB3000!$O49</f>
        <v>-146</v>
      </c>
      <c r="E7">
        <f>SceB3000!$P49</f>
        <v>1077</v>
      </c>
      <c r="O7">
        <f t="shared" si="2"/>
        <v>2004</v>
      </c>
      <c r="P7">
        <f>SceB3000!$G49</f>
        <v>1139</v>
      </c>
      <c r="Q7">
        <f>SceB3000!N49</f>
        <v>84</v>
      </c>
      <c r="R7">
        <f t="shared" si="0"/>
        <v>1223</v>
      </c>
      <c r="S7">
        <f>SceB3000!$O49</f>
        <v>-146</v>
      </c>
      <c r="T7">
        <f>SceB3000!$P49</f>
        <v>1077</v>
      </c>
    </row>
    <row r="8" spans="1:20">
      <c r="A8">
        <f t="shared" si="1"/>
        <v>2005</v>
      </c>
      <c r="C8">
        <f>SceB3000!$G50+SceB3000!$N50</f>
        <v>1157</v>
      </c>
      <c r="D8">
        <f>SceB3000!$O50</f>
        <v>-151</v>
      </c>
      <c r="E8">
        <f>SceB3000!$P50</f>
        <v>1007</v>
      </c>
      <c r="O8">
        <f t="shared" si="2"/>
        <v>2005</v>
      </c>
      <c r="P8">
        <f>SceB3000!$G50</f>
        <v>1070</v>
      </c>
      <c r="Q8">
        <f>SceB3000!N50</f>
        <v>87</v>
      </c>
      <c r="R8">
        <f t="shared" si="0"/>
        <v>1157</v>
      </c>
      <c r="S8">
        <f>SceB3000!$O50</f>
        <v>-151</v>
      </c>
      <c r="T8">
        <f>SceB3000!$P50</f>
        <v>1007</v>
      </c>
    </row>
    <row r="9" spans="1:20">
      <c r="A9">
        <f t="shared" si="1"/>
        <v>2006</v>
      </c>
      <c r="C9">
        <f>SceB3000!$G51+SceB3000!$N51</f>
        <v>1029</v>
      </c>
      <c r="D9">
        <f>SceB3000!$O51</f>
        <v>-158</v>
      </c>
      <c r="E9">
        <f>SceB3000!$P51</f>
        <v>872</v>
      </c>
      <c r="O9">
        <f t="shared" si="2"/>
        <v>2006</v>
      </c>
      <c r="P9">
        <f>SceB3000!$G51</f>
        <v>938</v>
      </c>
      <c r="Q9">
        <f>SceB3000!N51</f>
        <v>91</v>
      </c>
      <c r="R9">
        <f t="shared" si="0"/>
        <v>1029</v>
      </c>
      <c r="S9">
        <f>SceB3000!$O51</f>
        <v>-158</v>
      </c>
      <c r="T9">
        <f>SceB3000!$P51</f>
        <v>872</v>
      </c>
    </row>
    <row r="10" spans="1:20">
      <c r="A10">
        <f t="shared" si="1"/>
        <v>2007</v>
      </c>
      <c r="C10">
        <f>SceB3000!$G52+SceB3000!$N52</f>
        <v>905</v>
      </c>
      <c r="D10">
        <f>SceB3000!$O52</f>
        <v>-166</v>
      </c>
      <c r="E10">
        <f>SceB3000!$P52</f>
        <v>740</v>
      </c>
      <c r="O10">
        <f t="shared" si="2"/>
        <v>2007</v>
      </c>
      <c r="P10">
        <f>SceB3000!$G52</f>
        <v>811</v>
      </c>
      <c r="Q10">
        <f>SceB3000!N52</f>
        <v>94</v>
      </c>
      <c r="R10">
        <f t="shared" si="0"/>
        <v>905</v>
      </c>
      <c r="S10">
        <f>SceB3000!$O52</f>
        <v>-166</v>
      </c>
      <c r="T10">
        <f>SceB3000!$P52</f>
        <v>740</v>
      </c>
    </row>
    <row r="11" spans="1:20">
      <c r="A11">
        <f t="shared" si="1"/>
        <v>2008</v>
      </c>
      <c r="C11">
        <f>SceB3000!$G53+SceB3000!$N53</f>
        <v>847</v>
      </c>
      <c r="D11">
        <f>SceB3000!$O53</f>
        <v>-170</v>
      </c>
      <c r="E11">
        <f>SceB3000!$P53</f>
        <v>678</v>
      </c>
      <c r="O11">
        <f t="shared" si="2"/>
        <v>2008</v>
      </c>
      <c r="P11">
        <f>SceB3000!$G53</f>
        <v>749</v>
      </c>
      <c r="Q11">
        <f>SceB3000!N53</f>
        <v>98</v>
      </c>
      <c r="R11">
        <f t="shared" si="0"/>
        <v>847</v>
      </c>
      <c r="S11">
        <f>SceB3000!$O53</f>
        <v>-170</v>
      </c>
      <c r="T11">
        <f>SceB3000!$P53</f>
        <v>678</v>
      </c>
    </row>
    <row r="12" spans="1:20">
      <c r="A12">
        <f t="shared" si="1"/>
        <v>2009</v>
      </c>
      <c r="C12">
        <f>SceB3000!$G54+SceB3000!$N54</f>
        <v>732</v>
      </c>
      <c r="D12">
        <f>SceB3000!$O54</f>
        <v>-173</v>
      </c>
      <c r="E12">
        <f>SceB3000!$P54</f>
        <v>559</v>
      </c>
      <c r="O12">
        <f t="shared" si="2"/>
        <v>2009</v>
      </c>
      <c r="P12">
        <f>SceB3000!$G54</f>
        <v>629</v>
      </c>
      <c r="Q12">
        <f>SceB3000!N54</f>
        <v>103</v>
      </c>
      <c r="R12">
        <f t="shared" si="0"/>
        <v>732</v>
      </c>
      <c r="S12">
        <f>SceB3000!$O54</f>
        <v>-173</v>
      </c>
      <c r="T12">
        <f>SceB3000!$P54</f>
        <v>559</v>
      </c>
    </row>
    <row r="13" spans="1:20">
      <c r="A13">
        <f t="shared" si="1"/>
        <v>2010</v>
      </c>
      <c r="C13">
        <f>SceB3000!$G55+SceB3000!$N55</f>
        <v>646</v>
      </c>
      <c r="D13">
        <f>SceB3000!$O55</f>
        <v>-175</v>
      </c>
      <c r="E13">
        <f>SceB3000!$P55</f>
        <v>471</v>
      </c>
      <c r="O13">
        <f t="shared" si="2"/>
        <v>2010</v>
      </c>
      <c r="P13">
        <f>SceB3000!$G55</f>
        <v>537</v>
      </c>
      <c r="Q13">
        <f>SceB3000!N55</f>
        <v>109</v>
      </c>
      <c r="R13">
        <f t="shared" si="0"/>
        <v>646</v>
      </c>
      <c r="S13">
        <f>SceB3000!$O55</f>
        <v>-175</v>
      </c>
      <c r="T13">
        <f>SceB3000!$P55</f>
        <v>471</v>
      </c>
    </row>
    <row r="14" spans="1:20">
      <c r="A14">
        <f t="shared" si="1"/>
        <v>2011</v>
      </c>
      <c r="C14">
        <f>SceB3000!$G56+SceB3000!$N56</f>
        <v>583</v>
      </c>
      <c r="D14">
        <f>SceB3000!$O56</f>
        <v>-177</v>
      </c>
      <c r="E14">
        <f>SceB3000!$P56</f>
        <v>407</v>
      </c>
      <c r="O14">
        <f t="shared" si="2"/>
        <v>2011</v>
      </c>
      <c r="P14">
        <f>SceB3000!$G56</f>
        <v>470</v>
      </c>
      <c r="Q14">
        <f>SceB3000!N56</f>
        <v>113</v>
      </c>
      <c r="R14">
        <f t="shared" si="0"/>
        <v>583</v>
      </c>
      <c r="S14">
        <f>SceB3000!$O56</f>
        <v>-177</v>
      </c>
      <c r="T14">
        <f>SceB3000!$P56</f>
        <v>407</v>
      </c>
    </row>
    <row r="15" spans="1:20">
      <c r="A15">
        <f t="shared" si="1"/>
        <v>2012</v>
      </c>
      <c r="C15">
        <f>SceB3000!$G57+SceB3000!$N57</f>
        <v>514</v>
      </c>
      <c r="D15">
        <f>SceB3000!$O57</f>
        <v>-178</v>
      </c>
      <c r="E15">
        <f>SceB3000!$P57</f>
        <v>338</v>
      </c>
      <c r="O15">
        <f t="shared" si="2"/>
        <v>2012</v>
      </c>
      <c r="P15">
        <f>SceB3000!$G57</f>
        <v>398</v>
      </c>
      <c r="Q15">
        <f>SceB3000!N57</f>
        <v>116</v>
      </c>
      <c r="R15">
        <f t="shared" si="0"/>
        <v>514</v>
      </c>
      <c r="S15">
        <f>SceB3000!$O57</f>
        <v>-178</v>
      </c>
      <c r="T15">
        <f>SceB3000!$P57</f>
        <v>338</v>
      </c>
    </row>
    <row r="16" spans="1:20">
      <c r="A16">
        <f t="shared" si="1"/>
        <v>2013</v>
      </c>
      <c r="C16">
        <f>SceB3000!$G58+SceB3000!$N58</f>
        <v>490</v>
      </c>
      <c r="D16">
        <f>SceB3000!$O58</f>
        <v>-179</v>
      </c>
      <c r="E16">
        <f>SceB3000!$P58</f>
        <v>312</v>
      </c>
      <c r="O16">
        <f t="shared" si="2"/>
        <v>2013</v>
      </c>
      <c r="P16">
        <f>SceB3000!$G58</f>
        <v>371</v>
      </c>
      <c r="Q16">
        <f>SceB3000!N58</f>
        <v>119</v>
      </c>
      <c r="R16">
        <f t="shared" si="0"/>
        <v>490</v>
      </c>
      <c r="S16">
        <f>SceB3000!$O58</f>
        <v>-179</v>
      </c>
      <c r="T16">
        <f>SceB3000!$P58</f>
        <v>312</v>
      </c>
    </row>
    <row r="17" spans="1:20">
      <c r="A17">
        <f t="shared" si="1"/>
        <v>2014</v>
      </c>
      <c r="C17">
        <f>SceB3000!$G59+SceB3000!$N59</f>
        <v>460</v>
      </c>
      <c r="D17">
        <f>SceB3000!$O59</f>
        <v>-180</v>
      </c>
      <c r="E17">
        <f>SceB3000!$P59</f>
        <v>281</v>
      </c>
      <c r="O17">
        <f t="shared" si="2"/>
        <v>2014</v>
      </c>
      <c r="P17">
        <f>SceB3000!$G59</f>
        <v>338</v>
      </c>
      <c r="Q17">
        <f>SceB3000!N59</f>
        <v>122</v>
      </c>
      <c r="R17">
        <f t="shared" si="0"/>
        <v>460</v>
      </c>
      <c r="S17">
        <f>SceB3000!$O59</f>
        <v>-180</v>
      </c>
      <c r="T17">
        <f>SceB3000!$P59</f>
        <v>281</v>
      </c>
    </row>
    <row r="18" spans="1:20">
      <c r="A18">
        <f t="shared" si="1"/>
        <v>2015</v>
      </c>
      <c r="C18">
        <f>SceB3000!$G60+SceB3000!$N60</f>
        <v>444</v>
      </c>
      <c r="D18">
        <f>SceB3000!$O60</f>
        <v>-181</v>
      </c>
      <c r="E18">
        <f>SceB3000!$P60</f>
        <v>264</v>
      </c>
      <c r="O18">
        <f t="shared" si="2"/>
        <v>2015</v>
      </c>
      <c r="P18">
        <f>SceB3000!$G60</f>
        <v>320</v>
      </c>
      <c r="Q18">
        <f>SceB3000!N60</f>
        <v>124</v>
      </c>
      <c r="R18">
        <f t="shared" si="0"/>
        <v>444</v>
      </c>
      <c r="S18">
        <f>SceB3000!$O60</f>
        <v>-181</v>
      </c>
      <c r="T18">
        <f>SceB3000!$P60</f>
        <v>264</v>
      </c>
    </row>
    <row r="19" spans="1:20">
      <c r="A19">
        <f t="shared" si="1"/>
        <v>2016</v>
      </c>
      <c r="C19">
        <f>SceB3000!$G61+SceB3000!$N61</f>
        <v>429</v>
      </c>
      <c r="D19">
        <f>SceB3000!$O61</f>
        <v>-183</v>
      </c>
      <c r="E19">
        <f>SceB3000!$P61</f>
        <v>248</v>
      </c>
      <c r="O19">
        <f t="shared" si="2"/>
        <v>2016</v>
      </c>
      <c r="P19">
        <f>SceB3000!$G61</f>
        <v>303</v>
      </c>
      <c r="Q19">
        <f>SceB3000!N61</f>
        <v>126</v>
      </c>
      <c r="R19">
        <f t="shared" si="0"/>
        <v>429</v>
      </c>
      <c r="S19">
        <f>SceB3000!$O61</f>
        <v>-183</v>
      </c>
      <c r="T19">
        <f>SceB3000!$P61</f>
        <v>248</v>
      </c>
    </row>
    <row r="20" spans="1:20">
      <c r="A20">
        <f t="shared" si="1"/>
        <v>2017</v>
      </c>
      <c r="C20">
        <f>SceB3000!$G62+SceB3000!$N62</f>
        <v>416</v>
      </c>
      <c r="D20">
        <f>SceB3000!$O62</f>
        <v>-184</v>
      </c>
      <c r="E20">
        <f>SceB3000!$P62</f>
        <v>233</v>
      </c>
      <c r="O20">
        <f t="shared" si="2"/>
        <v>2017</v>
      </c>
      <c r="P20">
        <f>SceB3000!$G62</f>
        <v>287</v>
      </c>
      <c r="Q20">
        <f>SceB3000!N62</f>
        <v>129</v>
      </c>
      <c r="R20">
        <f t="shared" si="0"/>
        <v>416</v>
      </c>
      <c r="S20">
        <f>SceB3000!$O62</f>
        <v>-184</v>
      </c>
      <c r="T20">
        <f>SceB3000!$P62</f>
        <v>233</v>
      </c>
    </row>
    <row r="21" spans="1:20">
      <c r="A21">
        <f t="shared" si="1"/>
        <v>2018</v>
      </c>
      <c r="C21">
        <f>SceB3000!$G63+SceB3000!$N63</f>
        <v>402</v>
      </c>
      <c r="D21">
        <f>SceB3000!$O63</f>
        <v>-185</v>
      </c>
      <c r="E21">
        <f>SceB3000!$P63</f>
        <v>218</v>
      </c>
      <c r="O21">
        <f t="shared" si="2"/>
        <v>2018</v>
      </c>
      <c r="P21">
        <f>SceB3000!$G63</f>
        <v>271</v>
      </c>
      <c r="Q21">
        <f>SceB3000!N63</f>
        <v>131</v>
      </c>
      <c r="R21">
        <f t="shared" si="0"/>
        <v>402</v>
      </c>
      <c r="S21">
        <f>SceB3000!$O63</f>
        <v>-185</v>
      </c>
      <c r="T21">
        <f>SceB3000!$P63</f>
        <v>218</v>
      </c>
    </row>
    <row r="22" spans="1:20">
      <c r="A22">
        <f t="shared" si="1"/>
        <v>2019</v>
      </c>
      <c r="C22">
        <f>SceB3000!$G64+SceB3000!$N64</f>
        <v>389</v>
      </c>
      <c r="D22">
        <f>SceB3000!$O64</f>
        <v>-186</v>
      </c>
      <c r="E22">
        <f>SceB3000!$P64</f>
        <v>203</v>
      </c>
      <c r="O22">
        <f t="shared" si="2"/>
        <v>2019</v>
      </c>
      <c r="P22">
        <f>SceB3000!$G64</f>
        <v>256</v>
      </c>
      <c r="Q22">
        <f>SceB3000!N64</f>
        <v>133</v>
      </c>
      <c r="R22">
        <f t="shared" si="0"/>
        <v>389</v>
      </c>
      <c r="S22">
        <f>SceB3000!$O64</f>
        <v>-186</v>
      </c>
      <c r="T22">
        <f>SceB3000!$P64</f>
        <v>203</v>
      </c>
    </row>
    <row r="23" spans="1:20">
      <c r="A23">
        <f t="shared" si="1"/>
        <v>2020</v>
      </c>
      <c r="C23">
        <f>SceB3000!$G65+SceB3000!$N65</f>
        <v>376</v>
      </c>
      <c r="D23">
        <f>SceB3000!$O65</f>
        <v>-187</v>
      </c>
      <c r="E23">
        <f>SceB3000!$P65</f>
        <v>190</v>
      </c>
      <c r="O23">
        <f t="shared" si="2"/>
        <v>2020</v>
      </c>
      <c r="P23">
        <f>SceB3000!$G65</f>
        <v>242</v>
      </c>
      <c r="Q23">
        <f>SceB3000!N65</f>
        <v>134</v>
      </c>
      <c r="R23">
        <f t="shared" si="0"/>
        <v>376</v>
      </c>
      <c r="S23">
        <f>SceB3000!$O65</f>
        <v>-187</v>
      </c>
      <c r="T23">
        <f>SceB3000!$P65</f>
        <v>190</v>
      </c>
    </row>
    <row r="24" spans="1:20">
      <c r="A24">
        <f t="shared" si="1"/>
        <v>2021</v>
      </c>
      <c r="C24">
        <f>SceB3000!$G66+SceB3000!$N66</f>
        <v>229</v>
      </c>
      <c r="D24">
        <f>SceB3000!$O66</f>
        <v>-188</v>
      </c>
      <c r="E24">
        <f>SceB3000!$P66</f>
        <v>41</v>
      </c>
      <c r="O24">
        <f t="shared" si="2"/>
        <v>2021</v>
      </c>
      <c r="P24">
        <f>SceB3000!$G66</f>
        <v>229</v>
      </c>
      <c r="Q24">
        <f>SceB3000!N66</f>
        <v>0</v>
      </c>
      <c r="R24">
        <f t="shared" si="0"/>
        <v>229</v>
      </c>
      <c r="S24">
        <f>SceB3000!$O66</f>
        <v>-188</v>
      </c>
      <c r="T24">
        <f>SceB3000!$P66</f>
        <v>41</v>
      </c>
    </row>
    <row r="25" spans="1:20">
      <c r="A25">
        <f t="shared" si="1"/>
        <v>2022</v>
      </c>
      <c r="C25">
        <f>SceB3000!$G67+SceB3000!$N67</f>
        <v>217</v>
      </c>
      <c r="D25">
        <f>SceB3000!$O67</f>
        <v>-204</v>
      </c>
      <c r="E25">
        <f>SceB3000!$P67</f>
        <v>14</v>
      </c>
      <c r="O25">
        <f t="shared" si="2"/>
        <v>2022</v>
      </c>
      <c r="P25">
        <f>SceB3000!$G67</f>
        <v>217</v>
      </c>
      <c r="Q25">
        <f>SceB3000!N67</f>
        <v>0</v>
      </c>
      <c r="R25">
        <f t="shared" si="0"/>
        <v>217</v>
      </c>
      <c r="S25">
        <f>SceB3000!$O67</f>
        <v>-204</v>
      </c>
      <c r="T25">
        <f>SceB3000!$P67</f>
        <v>14</v>
      </c>
    </row>
    <row r="26" spans="1:20">
      <c r="A26">
        <f t="shared" si="1"/>
        <v>2023</v>
      </c>
      <c r="C26">
        <f>SceB3000!$G68+SceB3000!$N68</f>
        <v>206</v>
      </c>
      <c r="D26">
        <f>SceB3000!$O68</f>
        <v>-220</v>
      </c>
      <c r="E26">
        <f>SceB3000!$P68</f>
        <v>-13</v>
      </c>
      <c r="O26">
        <f t="shared" si="2"/>
        <v>2023</v>
      </c>
      <c r="P26">
        <f>SceB3000!$G68</f>
        <v>206</v>
      </c>
      <c r="Q26">
        <f>SceB3000!N68</f>
        <v>0</v>
      </c>
      <c r="R26">
        <f t="shared" si="0"/>
        <v>206</v>
      </c>
      <c r="S26">
        <f>SceB3000!$O68</f>
        <v>-220</v>
      </c>
      <c r="T26">
        <f>SceB3000!$P68</f>
        <v>-13</v>
      </c>
    </row>
    <row r="27" spans="1:20">
      <c r="A27">
        <f t="shared" si="1"/>
        <v>2024</v>
      </c>
      <c r="C27">
        <f>SceB3000!$G69+SceB3000!$N69</f>
        <v>195</v>
      </c>
      <c r="D27">
        <f>SceB3000!$O69</f>
        <v>-235</v>
      </c>
      <c r="E27">
        <f>SceB3000!$P69</f>
        <v>-40</v>
      </c>
      <c r="O27">
        <f t="shared" si="2"/>
        <v>2024</v>
      </c>
      <c r="P27">
        <f>SceB3000!$G69</f>
        <v>195</v>
      </c>
      <c r="Q27">
        <f>SceB3000!N69</f>
        <v>0</v>
      </c>
      <c r="R27">
        <f t="shared" si="0"/>
        <v>195</v>
      </c>
      <c r="S27">
        <f>SceB3000!$O69</f>
        <v>-235</v>
      </c>
      <c r="T27">
        <f>SceB3000!$P69</f>
        <v>-40</v>
      </c>
    </row>
    <row r="28" spans="1:20">
      <c r="A28">
        <f t="shared" si="1"/>
        <v>2025</v>
      </c>
      <c r="C28">
        <f>SceB3000!$G70+SceB3000!$N70</f>
        <v>185</v>
      </c>
      <c r="D28">
        <f>SceB3000!$O70</f>
        <v>-236</v>
      </c>
      <c r="E28">
        <f>SceB3000!$P70</f>
        <v>-51</v>
      </c>
      <c r="O28">
        <f t="shared" si="2"/>
        <v>2025</v>
      </c>
      <c r="P28">
        <f>SceB3000!$G70</f>
        <v>185</v>
      </c>
      <c r="Q28">
        <f>SceB3000!N70</f>
        <v>0</v>
      </c>
      <c r="R28">
        <f t="shared" si="0"/>
        <v>185</v>
      </c>
      <c r="S28">
        <f>SceB3000!$O70</f>
        <v>-236</v>
      </c>
      <c r="T28">
        <f>SceB3000!$P70</f>
        <v>-51</v>
      </c>
    </row>
    <row r="29" spans="1:20">
      <c r="A29">
        <f t="shared" si="1"/>
        <v>2026</v>
      </c>
      <c r="C29">
        <f>SceB3000!$G71+SceB3000!$N71</f>
        <v>177</v>
      </c>
      <c r="D29">
        <f>SceB3000!$O71</f>
        <v>-237</v>
      </c>
      <c r="E29">
        <f>SceB3000!$P71</f>
        <v>-60</v>
      </c>
      <c r="O29">
        <f t="shared" si="2"/>
        <v>2026</v>
      </c>
      <c r="P29">
        <f>SceB3000!$G71</f>
        <v>177</v>
      </c>
      <c r="Q29">
        <f>SceB3000!N71</f>
        <v>0</v>
      </c>
      <c r="R29">
        <f t="shared" si="0"/>
        <v>177</v>
      </c>
      <c r="S29">
        <f>SceB3000!$O71</f>
        <v>-237</v>
      </c>
      <c r="T29">
        <f>SceB3000!$P71</f>
        <v>-60</v>
      </c>
    </row>
    <row r="30" spans="1:20">
      <c r="A30">
        <f t="shared" si="1"/>
        <v>2027</v>
      </c>
      <c r="C30">
        <f>SceB3000!$G72+SceB3000!$N72</f>
        <v>172</v>
      </c>
      <c r="D30">
        <f>SceB3000!$O72</f>
        <v>-238</v>
      </c>
      <c r="E30">
        <f>SceB3000!$P72</f>
        <v>-66</v>
      </c>
      <c r="O30">
        <f t="shared" si="2"/>
        <v>2027</v>
      </c>
      <c r="P30">
        <f>SceB3000!$G72</f>
        <v>172</v>
      </c>
      <c r="Q30">
        <f>SceB3000!N72</f>
        <v>0</v>
      </c>
      <c r="R30">
        <f t="shared" si="0"/>
        <v>172</v>
      </c>
      <c r="S30">
        <f>SceB3000!$O72</f>
        <v>-238</v>
      </c>
      <c r="T30">
        <f>SceB3000!$P72</f>
        <v>-66</v>
      </c>
    </row>
    <row r="31" spans="1:20">
      <c r="A31">
        <f t="shared" si="1"/>
        <v>2028</v>
      </c>
      <c r="C31">
        <f>SceB3000!$G73+SceB3000!$N73</f>
        <v>168</v>
      </c>
      <c r="D31">
        <f>SceB3000!$O73</f>
        <v>-239</v>
      </c>
      <c r="E31">
        <f>SceB3000!$P73</f>
        <v>-70</v>
      </c>
      <c r="O31">
        <f t="shared" si="2"/>
        <v>2028</v>
      </c>
      <c r="P31">
        <f>SceB3000!$G73</f>
        <v>168</v>
      </c>
      <c r="Q31">
        <f>SceB3000!N73</f>
        <v>0</v>
      </c>
      <c r="R31">
        <f t="shared" si="0"/>
        <v>168</v>
      </c>
      <c r="S31">
        <f>SceB3000!$O73</f>
        <v>-239</v>
      </c>
      <c r="T31">
        <f>SceB3000!$P73</f>
        <v>-70</v>
      </c>
    </row>
    <row r="32" spans="1:20">
      <c r="A32">
        <f t="shared" si="1"/>
        <v>2029</v>
      </c>
      <c r="C32">
        <f>SceB3000!$G74+SceB3000!$N74</f>
        <v>165</v>
      </c>
      <c r="D32">
        <f>SceB3000!$O74</f>
        <v>-240</v>
      </c>
      <c r="E32">
        <f>SceB3000!$P74</f>
        <v>-74</v>
      </c>
      <c r="O32">
        <f t="shared" si="2"/>
        <v>2029</v>
      </c>
      <c r="P32">
        <f>SceB3000!$G74</f>
        <v>165</v>
      </c>
      <c r="Q32">
        <f>SceB3000!N74</f>
        <v>0</v>
      </c>
      <c r="R32">
        <f t="shared" si="0"/>
        <v>165</v>
      </c>
      <c r="S32">
        <f>SceB3000!$O74</f>
        <v>-240</v>
      </c>
      <c r="T32">
        <f>SceB3000!$P74</f>
        <v>-74</v>
      </c>
    </row>
    <row r="33" spans="1:20">
      <c r="A33">
        <f t="shared" si="1"/>
        <v>2030</v>
      </c>
      <c r="C33">
        <f>SceB3000!$G75+SceB3000!$N75</f>
        <v>163</v>
      </c>
      <c r="D33">
        <f>SceB3000!$O75</f>
        <v>-241</v>
      </c>
      <c r="E33">
        <f>SceB3000!$P75</f>
        <v>-77</v>
      </c>
      <c r="O33">
        <f t="shared" si="2"/>
        <v>2030</v>
      </c>
      <c r="P33">
        <f>SceB3000!$G75</f>
        <v>163</v>
      </c>
      <c r="Q33">
        <f>SceB3000!N75</f>
        <v>0</v>
      </c>
      <c r="R33">
        <f t="shared" si="0"/>
        <v>163</v>
      </c>
      <c r="S33">
        <f>SceB3000!$O75</f>
        <v>-241</v>
      </c>
      <c r="T33">
        <f>SceB3000!$P75</f>
        <v>-77</v>
      </c>
    </row>
    <row r="34" spans="1:20">
      <c r="A34">
        <f t="shared" si="1"/>
        <v>2031</v>
      </c>
      <c r="C34">
        <f>SceB3000!$G76+SceB3000!$N76</f>
        <v>161</v>
      </c>
      <c r="D34">
        <f>SceB3000!$O76</f>
        <v>-242</v>
      </c>
      <c r="E34">
        <f>SceB3000!$P76</f>
        <v>-80</v>
      </c>
      <c r="O34">
        <f t="shared" si="2"/>
        <v>2031</v>
      </c>
      <c r="P34">
        <f>SceB3000!$G76</f>
        <v>161</v>
      </c>
      <c r="Q34">
        <f>SceB3000!N76</f>
        <v>0</v>
      </c>
      <c r="R34">
        <f t="shared" si="0"/>
        <v>161</v>
      </c>
      <c r="S34">
        <f>SceB3000!$O76</f>
        <v>-242</v>
      </c>
      <c r="T34">
        <f>SceB3000!$P76</f>
        <v>-80</v>
      </c>
    </row>
    <row r="35" spans="1:20">
      <c r="A35">
        <f t="shared" si="1"/>
        <v>2032</v>
      </c>
      <c r="C35">
        <f>SceB3000!$G77+SceB3000!$N77</f>
        <v>160</v>
      </c>
      <c r="D35">
        <f>SceB3000!$O77</f>
        <v>-243</v>
      </c>
      <c r="E35">
        <f>SceB3000!$P77</f>
        <v>-83</v>
      </c>
      <c r="O35">
        <f t="shared" si="2"/>
        <v>2032</v>
      </c>
      <c r="P35">
        <f>SceB3000!$G77</f>
        <v>160</v>
      </c>
      <c r="Q35">
        <f>SceB3000!N77</f>
        <v>0</v>
      </c>
      <c r="R35">
        <f t="shared" si="0"/>
        <v>160</v>
      </c>
      <c r="S35">
        <f>SceB3000!$O77</f>
        <v>-243</v>
      </c>
      <c r="T35">
        <f>SceB3000!$P77</f>
        <v>-83</v>
      </c>
    </row>
    <row r="36" spans="1:20">
      <c r="A36">
        <f t="shared" si="1"/>
        <v>2033</v>
      </c>
      <c r="C36">
        <f>SceB3000!$G78+SceB3000!$N78</f>
        <v>158</v>
      </c>
      <c r="D36">
        <f>SceB3000!$O78</f>
        <v>-244</v>
      </c>
      <c r="E36">
        <f>SceB3000!$P78</f>
        <v>-85</v>
      </c>
      <c r="O36">
        <f t="shared" si="2"/>
        <v>2033</v>
      </c>
      <c r="P36">
        <f>SceB3000!$G78</f>
        <v>158</v>
      </c>
      <c r="Q36">
        <f>SceB3000!N78</f>
        <v>0</v>
      </c>
      <c r="R36">
        <f t="shared" si="0"/>
        <v>158</v>
      </c>
      <c r="S36">
        <f>SceB3000!$O78</f>
        <v>-244</v>
      </c>
      <c r="T36">
        <f>SceB3000!$P78</f>
        <v>-85</v>
      </c>
    </row>
    <row r="37" spans="1:20">
      <c r="A37">
        <f t="shared" si="1"/>
        <v>2034</v>
      </c>
      <c r="C37">
        <f>SceB3000!$G79+SceB3000!$N79</f>
        <v>157</v>
      </c>
      <c r="D37">
        <f>SceB3000!$O79</f>
        <v>-245</v>
      </c>
      <c r="E37">
        <f>SceB3000!$P79</f>
        <v>-87</v>
      </c>
      <c r="O37">
        <f t="shared" si="2"/>
        <v>2034</v>
      </c>
      <c r="P37">
        <f>SceB3000!$G79</f>
        <v>157</v>
      </c>
      <c r="Q37">
        <f>SceB3000!N79</f>
        <v>0</v>
      </c>
      <c r="R37">
        <f t="shared" si="0"/>
        <v>157</v>
      </c>
      <c r="S37">
        <f>SceB3000!$O79</f>
        <v>-245</v>
      </c>
      <c r="T37">
        <f>SceB3000!$P79</f>
        <v>-87</v>
      </c>
    </row>
    <row r="38" spans="1:20">
      <c r="A38">
        <f t="shared" si="1"/>
        <v>2035</v>
      </c>
      <c r="C38">
        <f>SceB3000!$G80+SceB3000!$N80</f>
        <v>156</v>
      </c>
      <c r="D38">
        <f>SceB3000!$O80</f>
        <v>-245</v>
      </c>
      <c r="E38">
        <f>SceB3000!$P80</f>
        <v>-89</v>
      </c>
      <c r="O38">
        <f t="shared" si="2"/>
        <v>2035</v>
      </c>
      <c r="P38">
        <f>SceB3000!$G80</f>
        <v>156</v>
      </c>
      <c r="Q38">
        <f>SceB3000!N80</f>
        <v>0</v>
      </c>
      <c r="R38">
        <f t="shared" si="0"/>
        <v>156</v>
      </c>
      <c r="S38">
        <f>SceB3000!$O80</f>
        <v>-245</v>
      </c>
      <c r="T38">
        <f>SceB3000!$P80</f>
        <v>-89</v>
      </c>
    </row>
    <row r="39" spans="1:20">
      <c r="A39">
        <f t="shared" si="1"/>
        <v>2036</v>
      </c>
      <c r="C39">
        <f>SceB3000!$G81+SceB3000!$N81</f>
        <v>155</v>
      </c>
      <c r="D39">
        <f>SceB3000!$O81</f>
        <v>-246</v>
      </c>
      <c r="E39">
        <f>SceB3000!$P81</f>
        <v>-91</v>
      </c>
      <c r="O39">
        <f t="shared" si="2"/>
        <v>2036</v>
      </c>
      <c r="P39">
        <f>SceB3000!$G81</f>
        <v>155</v>
      </c>
      <c r="Q39">
        <f>SceB3000!N81</f>
        <v>0</v>
      </c>
      <c r="R39">
        <f t="shared" si="0"/>
        <v>155</v>
      </c>
      <c r="S39">
        <f>SceB3000!$O81</f>
        <v>-246</v>
      </c>
      <c r="T39">
        <f>SceB3000!$P81</f>
        <v>-91</v>
      </c>
    </row>
    <row r="40" spans="1:20">
      <c r="A40">
        <f t="shared" si="1"/>
        <v>2037</v>
      </c>
      <c r="C40">
        <f>SceB3000!$G82+SceB3000!$N82</f>
        <v>154</v>
      </c>
      <c r="D40">
        <f>SceB3000!$O82</f>
        <v>-247</v>
      </c>
      <c r="E40">
        <f>SceB3000!$P82</f>
        <v>-92</v>
      </c>
      <c r="O40">
        <f t="shared" si="2"/>
        <v>2037</v>
      </c>
      <c r="P40">
        <f>SceB3000!$G82</f>
        <v>154</v>
      </c>
      <c r="Q40">
        <f>SceB3000!N82</f>
        <v>0</v>
      </c>
      <c r="R40">
        <f t="shared" si="0"/>
        <v>154</v>
      </c>
      <c r="S40">
        <f>SceB3000!$O82</f>
        <v>-247</v>
      </c>
      <c r="T40">
        <f>SceB3000!$P82</f>
        <v>-92</v>
      </c>
    </row>
    <row r="41" spans="1:20">
      <c r="A41">
        <f t="shared" si="1"/>
        <v>2038</v>
      </c>
      <c r="C41">
        <f>SceB3000!$G83+SceB3000!$N83</f>
        <v>154</v>
      </c>
      <c r="D41">
        <f>SceB3000!$O83</f>
        <v>-248</v>
      </c>
      <c r="E41">
        <f>SceB3000!$P83</f>
        <v>-94</v>
      </c>
      <c r="O41">
        <f t="shared" si="2"/>
        <v>2038</v>
      </c>
      <c r="P41">
        <f>SceB3000!$G83</f>
        <v>154</v>
      </c>
      <c r="Q41">
        <f>SceB3000!N83</f>
        <v>0</v>
      </c>
      <c r="R41">
        <f t="shared" si="0"/>
        <v>154</v>
      </c>
      <c r="S41">
        <f>SceB3000!$O83</f>
        <v>-248</v>
      </c>
      <c r="T41">
        <f>SceB3000!$P83</f>
        <v>-94</v>
      </c>
    </row>
    <row r="42" spans="1:20">
      <c r="A42">
        <f t="shared" si="1"/>
        <v>2039</v>
      </c>
      <c r="C42">
        <f>SceB3000!$G84+SceB3000!$N84</f>
        <v>153</v>
      </c>
      <c r="D42">
        <f>SceB3000!$O84</f>
        <v>-249</v>
      </c>
      <c r="E42">
        <f>SceB3000!$P84</f>
        <v>-95</v>
      </c>
      <c r="O42">
        <f t="shared" si="2"/>
        <v>2039</v>
      </c>
      <c r="P42">
        <f>SceB3000!$G84</f>
        <v>153</v>
      </c>
      <c r="Q42">
        <f>SceB3000!N84</f>
        <v>0</v>
      </c>
      <c r="R42">
        <f t="shared" si="0"/>
        <v>153</v>
      </c>
      <c r="S42">
        <f>SceB3000!$O84</f>
        <v>-249</v>
      </c>
      <c r="T42">
        <f>SceB3000!$P84</f>
        <v>-95</v>
      </c>
    </row>
    <row r="43" spans="1:20">
      <c r="A43">
        <f t="shared" si="1"/>
        <v>2040</v>
      </c>
      <c r="C43">
        <f>SceB3000!$G85+SceB3000!$N85</f>
        <v>153</v>
      </c>
      <c r="D43">
        <f>SceB3000!$O85</f>
        <v>-250</v>
      </c>
      <c r="E43">
        <f>SceB3000!$P85</f>
        <v>-97</v>
      </c>
      <c r="O43">
        <f t="shared" si="2"/>
        <v>2040</v>
      </c>
      <c r="P43">
        <f>SceB3000!$G85</f>
        <v>153</v>
      </c>
      <c r="Q43">
        <f>SceB3000!N85</f>
        <v>0</v>
      </c>
      <c r="R43">
        <f t="shared" si="0"/>
        <v>153</v>
      </c>
      <c r="S43">
        <f>SceB3000!$O85</f>
        <v>-250</v>
      </c>
      <c r="T43">
        <f>SceB3000!$P85</f>
        <v>-97</v>
      </c>
    </row>
    <row r="44" spans="1:20">
      <c r="A44">
        <f t="shared" si="1"/>
        <v>2041</v>
      </c>
      <c r="C44">
        <f>SceB3000!$G86+SceB3000!$N86</f>
        <v>152</v>
      </c>
      <c r="D44">
        <f>SceB3000!$O86</f>
        <v>-251</v>
      </c>
      <c r="E44">
        <f>SceB3000!$P86</f>
        <v>-98</v>
      </c>
      <c r="O44">
        <f t="shared" si="2"/>
        <v>2041</v>
      </c>
      <c r="P44">
        <f>SceB3000!$G86</f>
        <v>152</v>
      </c>
      <c r="Q44">
        <f>SceB3000!N86</f>
        <v>0</v>
      </c>
      <c r="R44">
        <f t="shared" si="0"/>
        <v>152</v>
      </c>
      <c r="S44">
        <f>SceB3000!$O86</f>
        <v>-251</v>
      </c>
      <c r="T44">
        <f>SceB3000!$P86</f>
        <v>-98</v>
      </c>
    </row>
    <row r="45" spans="1:20">
      <c r="A45">
        <f t="shared" si="1"/>
        <v>2042</v>
      </c>
      <c r="C45">
        <f>SceB3000!$G87+SceB3000!$N87</f>
        <v>152</v>
      </c>
      <c r="D45">
        <f>SceB3000!$O87</f>
        <v>-252</v>
      </c>
      <c r="E45">
        <f>SceB3000!$P87</f>
        <v>-100</v>
      </c>
      <c r="O45">
        <f t="shared" si="2"/>
        <v>2042</v>
      </c>
      <c r="P45">
        <f>SceB3000!$G87</f>
        <v>152</v>
      </c>
      <c r="Q45">
        <f>SceB3000!N87</f>
        <v>0</v>
      </c>
      <c r="R45">
        <f t="shared" si="0"/>
        <v>152</v>
      </c>
      <c r="S45">
        <f>SceB3000!$O87</f>
        <v>-252</v>
      </c>
      <c r="T45">
        <f>SceB3000!$P87</f>
        <v>-100</v>
      </c>
    </row>
    <row r="46" spans="1:20">
      <c r="A46">
        <f t="shared" si="1"/>
        <v>2043</v>
      </c>
      <c r="C46">
        <f>SceB3000!$G88+SceB3000!$N88</f>
        <v>151</v>
      </c>
      <c r="D46">
        <f>SceB3000!$O88</f>
        <v>-253</v>
      </c>
      <c r="E46">
        <f>SceB3000!$P88</f>
        <v>-101</v>
      </c>
      <c r="O46">
        <f t="shared" si="2"/>
        <v>2043</v>
      </c>
      <c r="P46">
        <f>SceB3000!$G88</f>
        <v>151</v>
      </c>
      <c r="Q46">
        <f>SceB3000!N88</f>
        <v>0</v>
      </c>
      <c r="R46">
        <f t="shared" si="0"/>
        <v>151</v>
      </c>
      <c r="S46">
        <f>SceB3000!$O88</f>
        <v>-253</v>
      </c>
      <c r="T46">
        <f>SceB3000!$P88</f>
        <v>-101</v>
      </c>
    </row>
    <row r="47" spans="1:20">
      <c r="A47">
        <f t="shared" si="1"/>
        <v>2044</v>
      </c>
      <c r="C47">
        <f>SceB3000!$G89+SceB3000!$N89</f>
        <v>151</v>
      </c>
      <c r="D47">
        <f>SceB3000!$O89</f>
        <v>-253</v>
      </c>
      <c r="E47">
        <f>SceB3000!$P89</f>
        <v>-102</v>
      </c>
      <c r="O47">
        <f t="shared" si="2"/>
        <v>2044</v>
      </c>
      <c r="P47">
        <f>SceB3000!$G89</f>
        <v>151</v>
      </c>
      <c r="Q47">
        <f>SceB3000!N89</f>
        <v>0</v>
      </c>
      <c r="R47">
        <f t="shared" si="0"/>
        <v>151</v>
      </c>
      <c r="S47">
        <f>SceB3000!$O89</f>
        <v>-253</v>
      </c>
      <c r="T47">
        <f>SceB3000!$P89</f>
        <v>-102</v>
      </c>
    </row>
    <row r="48" spans="1:20">
      <c r="A48">
        <f t="shared" si="1"/>
        <v>2045</v>
      </c>
      <c r="C48">
        <f>SceB3000!$G90+SceB3000!$N90</f>
        <v>150</v>
      </c>
      <c r="D48">
        <f>SceB3000!$O90</f>
        <v>-254</v>
      </c>
      <c r="E48">
        <f>SceB3000!$P90</f>
        <v>-103</v>
      </c>
      <c r="O48">
        <f t="shared" si="2"/>
        <v>2045</v>
      </c>
      <c r="P48">
        <f>SceB3000!$G90</f>
        <v>150</v>
      </c>
      <c r="Q48">
        <f>SceB3000!N90</f>
        <v>0</v>
      </c>
      <c r="R48">
        <f t="shared" si="0"/>
        <v>150</v>
      </c>
      <c r="S48">
        <f>SceB3000!$O90</f>
        <v>-254</v>
      </c>
      <c r="T48">
        <f>SceB3000!$P90</f>
        <v>-103</v>
      </c>
    </row>
    <row r="49" spans="1:20">
      <c r="A49">
        <f t="shared" si="1"/>
        <v>2046</v>
      </c>
      <c r="C49">
        <f>SceB3000!$G91+SceB3000!$N91</f>
        <v>150</v>
      </c>
      <c r="D49">
        <f>SceB3000!$O91</f>
        <v>-255</v>
      </c>
      <c r="E49">
        <f>SceB3000!$P91</f>
        <v>-105</v>
      </c>
      <c r="O49">
        <f t="shared" si="2"/>
        <v>2046</v>
      </c>
      <c r="P49">
        <f>SceB3000!$G91</f>
        <v>150</v>
      </c>
      <c r="Q49">
        <f>SceB3000!N91</f>
        <v>0</v>
      </c>
      <c r="R49">
        <f t="shared" si="0"/>
        <v>150</v>
      </c>
      <c r="S49">
        <f>SceB3000!$O91</f>
        <v>-255</v>
      </c>
      <c r="T49">
        <f>SceB3000!$P91</f>
        <v>-105</v>
      </c>
    </row>
    <row r="50" spans="1:20">
      <c r="A50">
        <f t="shared" si="1"/>
        <v>2047</v>
      </c>
      <c r="C50">
        <f>SceB3000!$G92+SceB3000!$N92</f>
        <v>150</v>
      </c>
      <c r="D50">
        <f>SceB3000!$O92</f>
        <v>-256</v>
      </c>
      <c r="E50">
        <f>SceB3000!$P92</f>
        <v>-106</v>
      </c>
      <c r="O50">
        <f t="shared" si="2"/>
        <v>2047</v>
      </c>
      <c r="P50">
        <f>SceB3000!$G92</f>
        <v>150</v>
      </c>
      <c r="Q50">
        <f>SceB3000!N92</f>
        <v>0</v>
      </c>
      <c r="R50">
        <f t="shared" si="0"/>
        <v>150</v>
      </c>
      <c r="S50">
        <f>SceB3000!$O92</f>
        <v>-256</v>
      </c>
      <c r="T50">
        <f>SceB3000!$P92</f>
        <v>-106</v>
      </c>
    </row>
    <row r="51" spans="1:20">
      <c r="A51">
        <f t="shared" si="1"/>
        <v>2048</v>
      </c>
      <c r="C51">
        <f>SceB3000!$G93+SceB3000!$N93</f>
        <v>150</v>
      </c>
      <c r="D51">
        <f>SceB3000!$O93</f>
        <v>-257</v>
      </c>
      <c r="E51">
        <f>SceB3000!$P93</f>
        <v>-107</v>
      </c>
      <c r="O51">
        <f t="shared" si="2"/>
        <v>2048</v>
      </c>
      <c r="P51">
        <f>SceB3000!$G93</f>
        <v>150</v>
      </c>
      <c r="Q51">
        <f>SceB3000!N93</f>
        <v>0</v>
      </c>
      <c r="R51">
        <f t="shared" si="0"/>
        <v>150</v>
      </c>
      <c r="S51">
        <f>SceB3000!$O93</f>
        <v>-257</v>
      </c>
      <c r="T51">
        <f>SceB3000!$P93</f>
        <v>-107</v>
      </c>
    </row>
    <row r="52" spans="1:20">
      <c r="A52">
        <f t="shared" si="1"/>
        <v>2049</v>
      </c>
      <c r="C52">
        <f>SceB3000!$G94+SceB3000!$N94</f>
        <v>149</v>
      </c>
      <c r="D52">
        <f>SceB3000!$O94</f>
        <v>-258</v>
      </c>
      <c r="E52">
        <f>SceB3000!$P94</f>
        <v>-108</v>
      </c>
      <c r="O52">
        <f t="shared" si="2"/>
        <v>2049</v>
      </c>
      <c r="P52">
        <f>SceB3000!$G94</f>
        <v>149</v>
      </c>
      <c r="Q52">
        <f>SceB3000!N94</f>
        <v>0</v>
      </c>
      <c r="R52">
        <f t="shared" si="0"/>
        <v>149</v>
      </c>
      <c r="S52">
        <f>SceB3000!$O94</f>
        <v>-258</v>
      </c>
      <c r="T52">
        <f>SceB3000!$P94</f>
        <v>-108</v>
      </c>
    </row>
    <row r="53" spans="1:20">
      <c r="A53">
        <f>A52+1</f>
        <v>2050</v>
      </c>
      <c r="C53">
        <f>SceB3000!$G95+SceB3000!$N95</f>
        <v>149</v>
      </c>
      <c r="D53">
        <f>SceB3000!$O95</f>
        <v>-259</v>
      </c>
      <c r="E53">
        <f>SceB3000!$P95</f>
        <v>-109</v>
      </c>
      <c r="O53">
        <f>O52+1</f>
        <v>2050</v>
      </c>
      <c r="P53">
        <f>SceB3000!$G95</f>
        <v>149</v>
      </c>
      <c r="Q53">
        <f>SceB3000!N95</f>
        <v>0</v>
      </c>
      <c r="R53">
        <f t="shared" si="0"/>
        <v>149</v>
      </c>
      <c r="S53">
        <f>SceB3000!$O95</f>
        <v>-259</v>
      </c>
      <c r="T53">
        <f>SceB3000!$P95</f>
        <v>-109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dimension ref="A1:Q95"/>
  <sheetViews>
    <sheetView workbookViewId="0">
      <selection activeCell="Q1" sqref="Q1:Q1048576"/>
    </sheetView>
  </sheetViews>
  <sheetFormatPr defaultRowHeight="15"/>
  <sheetData>
    <row r="1" spans="1:17">
      <c r="A1" t="s">
        <v>32</v>
      </c>
      <c r="B1" t="s">
        <v>33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  <c r="H1" t="s">
        <v>39</v>
      </c>
      <c r="I1" t="s">
        <v>57</v>
      </c>
    </row>
    <row r="2" spans="1:17">
      <c r="A2" t="s">
        <v>40</v>
      </c>
    </row>
    <row r="4" spans="1:17">
      <c r="A4" t="s">
        <v>41</v>
      </c>
      <c r="B4" t="s">
        <v>42</v>
      </c>
      <c r="C4" t="s">
        <v>43</v>
      </c>
      <c r="D4" t="s">
        <v>44</v>
      </c>
      <c r="E4" t="s">
        <v>45</v>
      </c>
      <c r="F4" t="s">
        <v>46</v>
      </c>
      <c r="G4" t="s">
        <v>47</v>
      </c>
      <c r="H4" t="s">
        <v>48</v>
      </c>
      <c r="I4" t="s">
        <v>49</v>
      </c>
      <c r="J4" t="s">
        <v>50</v>
      </c>
      <c r="K4" t="s">
        <v>51</v>
      </c>
      <c r="L4" t="s">
        <v>52</v>
      </c>
      <c r="M4" t="s">
        <v>53</v>
      </c>
      <c r="N4" t="s">
        <v>54</v>
      </c>
      <c r="O4" t="s">
        <v>55</v>
      </c>
      <c r="P4" t="s">
        <v>56</v>
      </c>
      <c r="Q4" t="s">
        <v>59</v>
      </c>
    </row>
    <row r="5" spans="1:17">
      <c r="A5">
        <v>1960</v>
      </c>
      <c r="B5">
        <v>842754</v>
      </c>
      <c r="C5">
        <v>842754</v>
      </c>
      <c r="D5" t="s">
        <v>44</v>
      </c>
      <c r="E5">
        <v>1960</v>
      </c>
      <c r="F5">
        <v>406</v>
      </c>
      <c r="G5">
        <v>133</v>
      </c>
      <c r="H5">
        <v>133</v>
      </c>
      <c r="I5">
        <v>0</v>
      </c>
      <c r="J5">
        <v>14</v>
      </c>
      <c r="K5">
        <v>4</v>
      </c>
      <c r="L5">
        <v>176978</v>
      </c>
      <c r="M5">
        <v>0</v>
      </c>
      <c r="N5">
        <v>0</v>
      </c>
      <c r="O5">
        <v>0</v>
      </c>
      <c r="P5">
        <v>133</v>
      </c>
      <c r="Q5">
        <f t="shared" ref="Q5:Q68" si="0">F5+N5+O5</f>
        <v>406</v>
      </c>
    </row>
    <row r="6" spans="1:17">
      <c r="A6">
        <v>1961</v>
      </c>
      <c r="B6">
        <v>842754</v>
      </c>
      <c r="C6">
        <v>1685508</v>
      </c>
      <c r="D6" t="s">
        <v>44</v>
      </c>
      <c r="E6">
        <v>1961</v>
      </c>
      <c r="F6">
        <v>406</v>
      </c>
      <c r="G6">
        <v>229</v>
      </c>
      <c r="H6">
        <v>133</v>
      </c>
      <c r="I6">
        <v>96</v>
      </c>
      <c r="J6">
        <v>14</v>
      </c>
      <c r="K6">
        <v>4</v>
      </c>
      <c r="L6">
        <v>353956</v>
      </c>
      <c r="M6">
        <v>0</v>
      </c>
      <c r="N6">
        <v>0</v>
      </c>
      <c r="O6">
        <v>0</v>
      </c>
      <c r="P6">
        <v>229</v>
      </c>
      <c r="Q6">
        <f t="shared" si="0"/>
        <v>406</v>
      </c>
    </row>
    <row r="7" spans="1:17">
      <c r="A7">
        <v>1962</v>
      </c>
      <c r="B7">
        <v>842754</v>
      </c>
      <c r="C7">
        <v>2528262</v>
      </c>
      <c r="D7" t="s">
        <v>44</v>
      </c>
      <c r="E7">
        <v>1962</v>
      </c>
      <c r="F7">
        <v>406</v>
      </c>
      <c r="G7">
        <v>286</v>
      </c>
      <c r="H7">
        <v>133</v>
      </c>
      <c r="I7">
        <v>153</v>
      </c>
      <c r="J7">
        <v>14</v>
      </c>
      <c r="K7">
        <v>4</v>
      </c>
      <c r="L7">
        <v>530935</v>
      </c>
      <c r="M7">
        <v>0</v>
      </c>
      <c r="N7">
        <v>0</v>
      </c>
      <c r="O7">
        <v>0</v>
      </c>
      <c r="P7">
        <v>286</v>
      </c>
      <c r="Q7">
        <f t="shared" si="0"/>
        <v>406</v>
      </c>
    </row>
    <row r="8" spans="1:17">
      <c r="A8">
        <v>1963</v>
      </c>
      <c r="B8">
        <v>842754</v>
      </c>
      <c r="C8">
        <v>3371016</v>
      </c>
      <c r="D8" t="s">
        <v>44</v>
      </c>
      <c r="E8">
        <v>1963</v>
      </c>
      <c r="F8">
        <v>406</v>
      </c>
      <c r="G8">
        <v>322</v>
      </c>
      <c r="H8">
        <v>133</v>
      </c>
      <c r="I8">
        <v>189</v>
      </c>
      <c r="J8">
        <v>14</v>
      </c>
      <c r="K8">
        <v>4</v>
      </c>
      <c r="L8">
        <v>707913</v>
      </c>
      <c r="M8">
        <v>0</v>
      </c>
      <c r="N8">
        <v>0</v>
      </c>
      <c r="O8">
        <v>-3</v>
      </c>
      <c r="P8">
        <v>320</v>
      </c>
      <c r="Q8">
        <f t="shared" si="0"/>
        <v>403</v>
      </c>
    </row>
    <row r="9" spans="1:17">
      <c r="A9">
        <v>1964</v>
      </c>
      <c r="B9">
        <v>842754</v>
      </c>
      <c r="C9">
        <v>4213770</v>
      </c>
      <c r="D9" t="s">
        <v>44</v>
      </c>
      <c r="E9">
        <v>1964</v>
      </c>
      <c r="F9">
        <v>406</v>
      </c>
      <c r="G9">
        <v>345</v>
      </c>
      <c r="H9">
        <v>133</v>
      </c>
      <c r="I9">
        <v>212</v>
      </c>
      <c r="J9">
        <v>14</v>
      </c>
      <c r="K9">
        <v>4</v>
      </c>
      <c r="L9">
        <v>884891</v>
      </c>
      <c r="M9">
        <v>0</v>
      </c>
      <c r="N9">
        <v>0</v>
      </c>
      <c r="O9">
        <v>-6</v>
      </c>
      <c r="P9">
        <v>340</v>
      </c>
      <c r="Q9">
        <f t="shared" si="0"/>
        <v>400</v>
      </c>
    </row>
    <row r="10" spans="1:17">
      <c r="A10">
        <v>1965</v>
      </c>
      <c r="B10">
        <v>842754</v>
      </c>
      <c r="C10">
        <v>5056524</v>
      </c>
      <c r="D10" t="s">
        <v>44</v>
      </c>
      <c r="E10">
        <v>1965</v>
      </c>
      <c r="F10">
        <v>406</v>
      </c>
      <c r="G10">
        <v>360</v>
      </c>
      <c r="H10">
        <v>133</v>
      </c>
      <c r="I10">
        <v>227</v>
      </c>
      <c r="J10">
        <v>14</v>
      </c>
      <c r="K10">
        <v>4</v>
      </c>
      <c r="L10">
        <v>1061870</v>
      </c>
      <c r="M10">
        <v>0</v>
      </c>
      <c r="N10">
        <v>0</v>
      </c>
      <c r="O10">
        <v>-8</v>
      </c>
      <c r="P10">
        <v>353</v>
      </c>
      <c r="Q10">
        <f t="shared" si="0"/>
        <v>398</v>
      </c>
    </row>
    <row r="11" spans="1:17">
      <c r="A11">
        <v>1966</v>
      </c>
      <c r="B11">
        <v>842754</v>
      </c>
      <c r="C11">
        <v>5899278</v>
      </c>
      <c r="D11" t="s">
        <v>44</v>
      </c>
      <c r="E11">
        <v>1966</v>
      </c>
      <c r="F11">
        <v>406</v>
      </c>
      <c r="G11">
        <v>371</v>
      </c>
      <c r="H11">
        <v>133</v>
      </c>
      <c r="I11">
        <v>238</v>
      </c>
      <c r="J11">
        <v>14</v>
      </c>
      <c r="K11">
        <v>4</v>
      </c>
      <c r="L11">
        <v>1238848</v>
      </c>
      <c r="M11">
        <v>7070</v>
      </c>
      <c r="N11">
        <v>0</v>
      </c>
      <c r="O11">
        <v>-11</v>
      </c>
      <c r="P11">
        <v>361</v>
      </c>
      <c r="Q11">
        <f t="shared" si="0"/>
        <v>395</v>
      </c>
    </row>
    <row r="12" spans="1:17">
      <c r="A12">
        <v>1967</v>
      </c>
      <c r="B12">
        <v>842754</v>
      </c>
      <c r="C12">
        <v>6742032</v>
      </c>
      <c r="D12" t="s">
        <v>44</v>
      </c>
      <c r="E12">
        <v>1967</v>
      </c>
      <c r="F12">
        <v>406</v>
      </c>
      <c r="G12">
        <v>379</v>
      </c>
      <c r="H12">
        <v>133</v>
      </c>
      <c r="I12">
        <v>245</v>
      </c>
      <c r="J12">
        <v>14</v>
      </c>
      <c r="K12">
        <v>4</v>
      </c>
      <c r="L12">
        <v>1415826</v>
      </c>
      <c r="M12">
        <v>13857</v>
      </c>
      <c r="N12">
        <v>0</v>
      </c>
      <c r="O12">
        <v>-13</v>
      </c>
      <c r="P12">
        <v>367</v>
      </c>
      <c r="Q12">
        <f t="shared" si="0"/>
        <v>393</v>
      </c>
    </row>
    <row r="13" spans="1:17">
      <c r="A13">
        <v>1968</v>
      </c>
      <c r="B13">
        <v>842754</v>
      </c>
      <c r="C13">
        <v>7584786</v>
      </c>
      <c r="D13" t="s">
        <v>44</v>
      </c>
      <c r="E13">
        <v>1968</v>
      </c>
      <c r="F13">
        <v>406</v>
      </c>
      <c r="G13">
        <v>384</v>
      </c>
      <c r="H13">
        <v>133</v>
      </c>
      <c r="I13">
        <v>251</v>
      </c>
      <c r="J13">
        <v>14</v>
      </c>
      <c r="K13">
        <v>4</v>
      </c>
      <c r="L13">
        <v>1592805</v>
      </c>
      <c r="M13">
        <v>21566</v>
      </c>
      <c r="N13">
        <v>1</v>
      </c>
      <c r="O13">
        <v>-15</v>
      </c>
      <c r="P13">
        <v>371</v>
      </c>
      <c r="Q13">
        <f t="shared" si="0"/>
        <v>392</v>
      </c>
    </row>
    <row r="14" spans="1:17">
      <c r="A14">
        <v>1969</v>
      </c>
      <c r="B14">
        <v>842754</v>
      </c>
      <c r="C14">
        <v>8427540</v>
      </c>
      <c r="D14" t="s">
        <v>44</v>
      </c>
      <c r="E14">
        <v>1969</v>
      </c>
      <c r="F14">
        <v>406</v>
      </c>
      <c r="G14">
        <v>388</v>
      </c>
      <c r="H14">
        <v>133</v>
      </c>
      <c r="I14">
        <v>255</v>
      </c>
      <c r="J14">
        <v>14</v>
      </c>
      <c r="K14">
        <v>4</v>
      </c>
      <c r="L14">
        <v>1769783</v>
      </c>
      <c r="M14">
        <v>28155</v>
      </c>
      <c r="N14">
        <v>2</v>
      </c>
      <c r="O14">
        <v>-18</v>
      </c>
      <c r="P14">
        <v>373</v>
      </c>
      <c r="Q14">
        <f t="shared" si="0"/>
        <v>390</v>
      </c>
    </row>
    <row r="15" spans="1:17">
      <c r="A15">
        <v>1970</v>
      </c>
      <c r="B15">
        <v>842754</v>
      </c>
      <c r="C15">
        <v>9270294</v>
      </c>
      <c r="D15" t="s">
        <v>44</v>
      </c>
      <c r="E15">
        <v>1970</v>
      </c>
      <c r="F15">
        <v>406</v>
      </c>
      <c r="G15">
        <v>392</v>
      </c>
      <c r="H15">
        <v>133</v>
      </c>
      <c r="I15">
        <v>259</v>
      </c>
      <c r="J15">
        <v>14</v>
      </c>
      <c r="K15">
        <v>4</v>
      </c>
      <c r="L15">
        <v>1946761</v>
      </c>
      <c r="M15">
        <v>36507</v>
      </c>
      <c r="N15">
        <v>2</v>
      </c>
      <c r="O15">
        <v>-20</v>
      </c>
      <c r="P15">
        <v>375</v>
      </c>
      <c r="Q15">
        <f t="shared" si="0"/>
        <v>388</v>
      </c>
    </row>
    <row r="16" spans="1:17">
      <c r="A16">
        <v>1971</v>
      </c>
      <c r="B16">
        <v>842754</v>
      </c>
      <c r="C16">
        <v>10113048</v>
      </c>
      <c r="D16" t="s">
        <v>44</v>
      </c>
      <c r="E16">
        <v>1971</v>
      </c>
      <c r="F16">
        <v>406</v>
      </c>
      <c r="G16">
        <v>394</v>
      </c>
      <c r="H16">
        <v>133</v>
      </c>
      <c r="I16">
        <v>261</v>
      </c>
      <c r="J16">
        <v>14</v>
      </c>
      <c r="K16">
        <v>4</v>
      </c>
      <c r="L16">
        <v>2123740</v>
      </c>
      <c r="M16">
        <v>42849</v>
      </c>
      <c r="N16">
        <v>3</v>
      </c>
      <c r="O16">
        <v>-22</v>
      </c>
      <c r="P16">
        <v>376</v>
      </c>
      <c r="Q16">
        <f t="shared" si="0"/>
        <v>387</v>
      </c>
    </row>
    <row r="17" spans="1:17">
      <c r="A17">
        <v>1972</v>
      </c>
      <c r="B17">
        <v>842754</v>
      </c>
      <c r="C17">
        <v>10955802</v>
      </c>
      <c r="D17" t="s">
        <v>44</v>
      </c>
      <c r="E17">
        <v>1972</v>
      </c>
      <c r="F17">
        <v>406</v>
      </c>
      <c r="G17">
        <v>396</v>
      </c>
      <c r="H17">
        <v>133</v>
      </c>
      <c r="I17">
        <v>263</v>
      </c>
      <c r="J17">
        <v>14</v>
      </c>
      <c r="K17">
        <v>4</v>
      </c>
      <c r="L17">
        <v>2300718</v>
      </c>
      <c r="M17">
        <v>51831</v>
      </c>
      <c r="N17">
        <v>4</v>
      </c>
      <c r="O17">
        <v>-24</v>
      </c>
      <c r="P17">
        <v>377</v>
      </c>
      <c r="Q17">
        <f t="shared" si="0"/>
        <v>386</v>
      </c>
    </row>
    <row r="18" spans="1:17">
      <c r="A18">
        <v>1973</v>
      </c>
      <c r="B18">
        <v>842754</v>
      </c>
      <c r="C18">
        <v>11798556</v>
      </c>
      <c r="D18" t="s">
        <v>44</v>
      </c>
      <c r="E18">
        <v>1973</v>
      </c>
      <c r="F18">
        <v>406</v>
      </c>
      <c r="G18">
        <v>398</v>
      </c>
      <c r="H18">
        <v>133</v>
      </c>
      <c r="I18">
        <v>265</v>
      </c>
      <c r="J18">
        <v>14</v>
      </c>
      <c r="K18">
        <v>4</v>
      </c>
      <c r="L18">
        <v>2477696</v>
      </c>
      <c r="M18">
        <v>58217</v>
      </c>
      <c r="N18">
        <v>5</v>
      </c>
      <c r="O18">
        <v>-26</v>
      </c>
      <c r="P18">
        <v>378</v>
      </c>
      <c r="Q18">
        <f t="shared" si="0"/>
        <v>385</v>
      </c>
    </row>
    <row r="19" spans="1:17">
      <c r="A19">
        <v>1974</v>
      </c>
      <c r="B19">
        <v>842754</v>
      </c>
      <c r="C19">
        <v>12641310</v>
      </c>
      <c r="D19" t="s">
        <v>44</v>
      </c>
      <c r="E19">
        <v>1974</v>
      </c>
      <c r="F19">
        <v>406</v>
      </c>
      <c r="G19">
        <v>400</v>
      </c>
      <c r="H19">
        <v>133</v>
      </c>
      <c r="I19">
        <v>267</v>
      </c>
      <c r="J19">
        <v>14</v>
      </c>
      <c r="K19">
        <v>4</v>
      </c>
      <c r="L19">
        <v>2654675</v>
      </c>
      <c r="M19">
        <v>68514</v>
      </c>
      <c r="N19">
        <v>6</v>
      </c>
      <c r="O19">
        <v>-29</v>
      </c>
      <c r="P19">
        <v>379</v>
      </c>
      <c r="Q19">
        <f t="shared" si="0"/>
        <v>383</v>
      </c>
    </row>
    <row r="20" spans="1:17">
      <c r="A20">
        <v>1975</v>
      </c>
      <c r="B20">
        <v>842754</v>
      </c>
      <c r="C20">
        <v>13484064</v>
      </c>
      <c r="D20" t="s">
        <v>44</v>
      </c>
      <c r="E20">
        <v>1975</v>
      </c>
      <c r="F20">
        <v>406</v>
      </c>
      <c r="G20">
        <v>401</v>
      </c>
      <c r="H20">
        <v>133</v>
      </c>
      <c r="I20">
        <v>268</v>
      </c>
      <c r="J20">
        <v>14</v>
      </c>
      <c r="K20">
        <v>4</v>
      </c>
      <c r="L20">
        <v>2831653</v>
      </c>
      <c r="M20">
        <v>75265</v>
      </c>
      <c r="N20">
        <v>7</v>
      </c>
      <c r="O20">
        <v>-31</v>
      </c>
      <c r="P20">
        <v>379</v>
      </c>
      <c r="Q20">
        <f t="shared" si="0"/>
        <v>382</v>
      </c>
    </row>
    <row r="21" spans="1:17">
      <c r="A21">
        <v>1976</v>
      </c>
      <c r="B21">
        <v>842754</v>
      </c>
      <c r="C21">
        <v>14326818</v>
      </c>
      <c r="D21" t="s">
        <v>44</v>
      </c>
      <c r="E21">
        <v>1976</v>
      </c>
      <c r="F21">
        <v>406</v>
      </c>
      <c r="G21">
        <v>402</v>
      </c>
      <c r="H21">
        <v>133</v>
      </c>
      <c r="I21">
        <v>269</v>
      </c>
      <c r="J21">
        <v>14</v>
      </c>
      <c r="K21">
        <v>4</v>
      </c>
      <c r="L21">
        <v>3008631</v>
      </c>
      <c r="M21">
        <v>86970</v>
      </c>
      <c r="N21">
        <v>9</v>
      </c>
      <c r="O21">
        <v>-33</v>
      </c>
      <c r="P21">
        <v>380</v>
      </c>
      <c r="Q21">
        <f t="shared" si="0"/>
        <v>382</v>
      </c>
    </row>
    <row r="22" spans="1:17">
      <c r="A22">
        <v>1977</v>
      </c>
      <c r="B22">
        <v>842754</v>
      </c>
      <c r="C22">
        <v>15169572</v>
      </c>
      <c r="D22" t="s">
        <v>44</v>
      </c>
      <c r="E22">
        <v>1977</v>
      </c>
      <c r="F22">
        <v>406</v>
      </c>
      <c r="G22">
        <v>404</v>
      </c>
      <c r="H22">
        <v>133</v>
      </c>
      <c r="I22">
        <v>270</v>
      </c>
      <c r="J22">
        <v>14</v>
      </c>
      <c r="K22">
        <v>4</v>
      </c>
      <c r="L22">
        <v>3185610</v>
      </c>
      <c r="M22">
        <v>94070</v>
      </c>
      <c r="N22">
        <v>10</v>
      </c>
      <c r="O22">
        <v>-35</v>
      </c>
      <c r="P22">
        <v>380</v>
      </c>
      <c r="Q22">
        <f t="shared" si="0"/>
        <v>381</v>
      </c>
    </row>
    <row r="23" spans="1:17">
      <c r="A23">
        <v>1978</v>
      </c>
      <c r="B23">
        <v>842754</v>
      </c>
      <c r="C23">
        <v>16012326</v>
      </c>
      <c r="D23" t="s">
        <v>44</v>
      </c>
      <c r="E23">
        <v>1978</v>
      </c>
      <c r="F23">
        <v>406</v>
      </c>
      <c r="G23">
        <v>404</v>
      </c>
      <c r="H23">
        <v>133</v>
      </c>
      <c r="I23">
        <v>271</v>
      </c>
      <c r="J23">
        <v>14</v>
      </c>
      <c r="K23">
        <v>4</v>
      </c>
      <c r="L23">
        <v>3362588</v>
      </c>
      <c r="M23">
        <v>101127</v>
      </c>
      <c r="N23">
        <v>11</v>
      </c>
      <c r="O23">
        <v>-37</v>
      </c>
      <c r="P23">
        <v>380</v>
      </c>
      <c r="Q23">
        <f t="shared" si="0"/>
        <v>380</v>
      </c>
    </row>
    <row r="24" spans="1:17">
      <c r="A24">
        <v>1979</v>
      </c>
      <c r="B24">
        <v>2150000</v>
      </c>
      <c r="C24">
        <v>18162326</v>
      </c>
      <c r="D24" t="s">
        <v>44</v>
      </c>
      <c r="E24">
        <v>1979</v>
      </c>
      <c r="F24">
        <v>1038</v>
      </c>
      <c r="G24">
        <v>612</v>
      </c>
      <c r="H24">
        <v>339</v>
      </c>
      <c r="I24">
        <v>272</v>
      </c>
      <c r="J24">
        <v>37</v>
      </c>
      <c r="K24">
        <v>11</v>
      </c>
      <c r="L24">
        <v>3814088</v>
      </c>
      <c r="M24">
        <v>108293</v>
      </c>
      <c r="N24">
        <v>13</v>
      </c>
      <c r="O24">
        <v>-39</v>
      </c>
      <c r="P24">
        <v>586</v>
      </c>
      <c r="Q24">
        <f t="shared" si="0"/>
        <v>1012</v>
      </c>
    </row>
    <row r="25" spans="1:17">
      <c r="A25">
        <v>1980</v>
      </c>
      <c r="B25">
        <v>2150000</v>
      </c>
      <c r="C25">
        <v>20312326</v>
      </c>
      <c r="D25" t="s">
        <v>44</v>
      </c>
      <c r="E25">
        <v>1980</v>
      </c>
      <c r="F25">
        <v>1038</v>
      </c>
      <c r="G25">
        <v>761</v>
      </c>
      <c r="H25">
        <v>339</v>
      </c>
      <c r="I25">
        <v>422</v>
      </c>
      <c r="J25">
        <v>37</v>
      </c>
      <c r="K25">
        <v>11</v>
      </c>
      <c r="L25">
        <v>4265588</v>
      </c>
      <c r="M25">
        <v>115415</v>
      </c>
      <c r="N25">
        <v>14</v>
      </c>
      <c r="O25">
        <v>-42</v>
      </c>
      <c r="P25">
        <v>735</v>
      </c>
      <c r="Q25">
        <f t="shared" si="0"/>
        <v>1010</v>
      </c>
    </row>
    <row r="26" spans="1:17">
      <c r="A26">
        <v>1981</v>
      </c>
      <c r="B26">
        <v>2105000</v>
      </c>
      <c r="C26">
        <v>22417326</v>
      </c>
      <c r="D26" t="s">
        <v>44</v>
      </c>
      <c r="E26">
        <v>1981</v>
      </c>
      <c r="F26">
        <v>1016</v>
      </c>
      <c r="G26">
        <v>844</v>
      </c>
      <c r="H26">
        <v>332</v>
      </c>
      <c r="I26">
        <v>512</v>
      </c>
      <c r="J26">
        <v>36</v>
      </c>
      <c r="K26">
        <v>11</v>
      </c>
      <c r="L26">
        <v>4707638</v>
      </c>
      <c r="M26">
        <v>129570</v>
      </c>
      <c r="N26">
        <v>16</v>
      </c>
      <c r="O26">
        <v>-44</v>
      </c>
      <c r="P26">
        <v>818</v>
      </c>
      <c r="Q26">
        <f t="shared" si="0"/>
        <v>988</v>
      </c>
    </row>
    <row r="27" spans="1:17">
      <c r="A27">
        <v>1982</v>
      </c>
      <c r="B27">
        <v>2105000</v>
      </c>
      <c r="C27">
        <v>24522326</v>
      </c>
      <c r="D27" t="s">
        <v>44</v>
      </c>
      <c r="E27">
        <v>1982</v>
      </c>
      <c r="F27">
        <v>1016</v>
      </c>
      <c r="G27">
        <v>896</v>
      </c>
      <c r="H27">
        <v>332</v>
      </c>
      <c r="I27">
        <v>563</v>
      </c>
      <c r="J27">
        <v>36</v>
      </c>
      <c r="K27">
        <v>11</v>
      </c>
      <c r="L27">
        <v>5149688</v>
      </c>
      <c r="M27">
        <v>137060</v>
      </c>
      <c r="N27">
        <v>17</v>
      </c>
      <c r="O27">
        <v>-50</v>
      </c>
      <c r="P27">
        <v>864</v>
      </c>
      <c r="Q27">
        <f t="shared" si="0"/>
        <v>983</v>
      </c>
    </row>
    <row r="28" spans="1:17">
      <c r="A28">
        <v>1983</v>
      </c>
      <c r="B28">
        <v>2105000</v>
      </c>
      <c r="C28">
        <v>26627326</v>
      </c>
      <c r="D28" t="s">
        <v>44</v>
      </c>
      <c r="E28">
        <v>1983</v>
      </c>
      <c r="F28">
        <v>1016</v>
      </c>
      <c r="G28">
        <v>929</v>
      </c>
      <c r="H28">
        <v>332</v>
      </c>
      <c r="I28">
        <v>596</v>
      </c>
      <c r="J28">
        <v>36</v>
      </c>
      <c r="K28">
        <v>11</v>
      </c>
      <c r="L28">
        <v>5591738</v>
      </c>
      <c r="M28">
        <v>152830</v>
      </c>
      <c r="N28">
        <v>20</v>
      </c>
      <c r="O28">
        <v>-56</v>
      </c>
      <c r="P28">
        <v>894</v>
      </c>
      <c r="Q28">
        <f t="shared" si="0"/>
        <v>980</v>
      </c>
    </row>
    <row r="29" spans="1:17">
      <c r="A29">
        <v>1984</v>
      </c>
      <c r="B29">
        <v>2105000</v>
      </c>
      <c r="C29">
        <v>28732326</v>
      </c>
      <c r="D29" t="s">
        <v>44</v>
      </c>
      <c r="E29">
        <v>1984</v>
      </c>
      <c r="F29">
        <v>1016</v>
      </c>
      <c r="G29">
        <v>951</v>
      </c>
      <c r="H29">
        <v>332</v>
      </c>
      <c r="I29">
        <v>619</v>
      </c>
      <c r="J29">
        <v>36</v>
      </c>
      <c r="K29">
        <v>11</v>
      </c>
      <c r="L29">
        <v>6033788</v>
      </c>
      <c r="M29">
        <v>160746</v>
      </c>
      <c r="N29">
        <v>21</v>
      </c>
      <c r="O29">
        <v>-62</v>
      </c>
      <c r="P29">
        <v>912</v>
      </c>
      <c r="Q29">
        <f t="shared" si="0"/>
        <v>975</v>
      </c>
    </row>
    <row r="30" spans="1:17">
      <c r="A30">
        <v>1985</v>
      </c>
      <c r="B30">
        <v>2105000</v>
      </c>
      <c r="C30">
        <v>30837326</v>
      </c>
      <c r="D30" t="s">
        <v>44</v>
      </c>
      <c r="E30">
        <v>1985</v>
      </c>
      <c r="F30">
        <v>1016</v>
      </c>
      <c r="G30">
        <v>967</v>
      </c>
      <c r="H30">
        <v>332</v>
      </c>
      <c r="I30">
        <v>634</v>
      </c>
      <c r="J30">
        <v>36</v>
      </c>
      <c r="K30">
        <v>11</v>
      </c>
      <c r="L30">
        <v>6475838</v>
      </c>
      <c r="M30">
        <v>186986</v>
      </c>
      <c r="N30">
        <v>24</v>
      </c>
      <c r="O30">
        <v>-67</v>
      </c>
      <c r="P30">
        <v>924</v>
      </c>
      <c r="Q30">
        <f t="shared" si="0"/>
        <v>973</v>
      </c>
    </row>
    <row r="31" spans="1:17">
      <c r="A31">
        <v>1986</v>
      </c>
      <c r="B31">
        <v>2105000</v>
      </c>
      <c r="C31">
        <v>32942326</v>
      </c>
      <c r="D31" t="s">
        <v>44</v>
      </c>
      <c r="E31">
        <v>1986</v>
      </c>
      <c r="F31">
        <v>1016</v>
      </c>
      <c r="G31">
        <v>978</v>
      </c>
      <c r="H31">
        <v>332</v>
      </c>
      <c r="I31">
        <v>646</v>
      </c>
      <c r="J31">
        <v>36</v>
      </c>
      <c r="K31">
        <v>11</v>
      </c>
      <c r="L31">
        <v>6917888</v>
      </c>
      <c r="M31">
        <v>224934</v>
      </c>
      <c r="N31">
        <v>27</v>
      </c>
      <c r="O31">
        <v>-73</v>
      </c>
      <c r="P31">
        <v>933</v>
      </c>
      <c r="Q31">
        <f t="shared" si="0"/>
        <v>970</v>
      </c>
    </row>
    <row r="32" spans="1:17">
      <c r="A32">
        <v>1987</v>
      </c>
      <c r="B32">
        <v>2105000</v>
      </c>
      <c r="C32">
        <v>35047326</v>
      </c>
      <c r="D32" t="s">
        <v>44</v>
      </c>
      <c r="E32">
        <v>1987</v>
      </c>
      <c r="F32">
        <v>1016</v>
      </c>
      <c r="G32">
        <v>986</v>
      </c>
      <c r="H32">
        <v>332</v>
      </c>
      <c r="I32">
        <v>654</v>
      </c>
      <c r="J32">
        <v>36</v>
      </c>
      <c r="K32">
        <v>11</v>
      </c>
      <c r="L32">
        <v>7359938</v>
      </c>
      <c r="M32">
        <v>249581</v>
      </c>
      <c r="N32">
        <v>30</v>
      </c>
      <c r="O32">
        <v>-78</v>
      </c>
      <c r="P32">
        <v>939</v>
      </c>
      <c r="Q32">
        <f t="shared" si="0"/>
        <v>968</v>
      </c>
    </row>
    <row r="33" spans="1:17">
      <c r="A33">
        <v>1988</v>
      </c>
      <c r="B33">
        <v>2105000</v>
      </c>
      <c r="C33">
        <v>37152326</v>
      </c>
      <c r="D33" t="s">
        <v>44</v>
      </c>
      <c r="E33">
        <v>1988</v>
      </c>
      <c r="F33">
        <v>1016</v>
      </c>
      <c r="G33">
        <v>993</v>
      </c>
      <c r="H33">
        <v>332</v>
      </c>
      <c r="I33">
        <v>660</v>
      </c>
      <c r="J33">
        <v>36</v>
      </c>
      <c r="K33">
        <v>11</v>
      </c>
      <c r="L33">
        <v>7801988</v>
      </c>
      <c r="M33">
        <v>273450</v>
      </c>
      <c r="N33">
        <v>33</v>
      </c>
      <c r="O33">
        <v>-83</v>
      </c>
      <c r="P33">
        <v>944</v>
      </c>
      <c r="Q33">
        <f t="shared" si="0"/>
        <v>966</v>
      </c>
    </row>
    <row r="34" spans="1:17">
      <c r="A34">
        <v>1989</v>
      </c>
      <c r="B34">
        <v>1777000</v>
      </c>
      <c r="C34">
        <v>38929326</v>
      </c>
      <c r="D34" t="s">
        <v>44</v>
      </c>
      <c r="E34">
        <v>1989</v>
      </c>
      <c r="F34">
        <v>858</v>
      </c>
      <c r="G34">
        <v>946</v>
      </c>
      <c r="H34">
        <v>280</v>
      </c>
      <c r="I34">
        <v>666</v>
      </c>
      <c r="J34">
        <v>30</v>
      </c>
      <c r="K34">
        <v>9</v>
      </c>
      <c r="L34">
        <v>8175158</v>
      </c>
      <c r="M34">
        <v>315170</v>
      </c>
      <c r="N34">
        <v>37</v>
      </c>
      <c r="O34">
        <v>-82</v>
      </c>
      <c r="P34">
        <v>903</v>
      </c>
      <c r="Q34">
        <f t="shared" si="0"/>
        <v>813</v>
      </c>
    </row>
    <row r="35" spans="1:17">
      <c r="A35">
        <v>1990</v>
      </c>
      <c r="B35">
        <v>1373000</v>
      </c>
      <c r="C35">
        <v>40302326</v>
      </c>
      <c r="D35" t="s">
        <v>44</v>
      </c>
      <c r="E35">
        <v>1990</v>
      </c>
      <c r="F35">
        <v>662</v>
      </c>
      <c r="G35">
        <v>849</v>
      </c>
      <c r="H35">
        <v>216</v>
      </c>
      <c r="I35">
        <v>632</v>
      </c>
      <c r="J35">
        <v>23</v>
      </c>
      <c r="K35">
        <v>7</v>
      </c>
      <c r="L35">
        <v>8463488</v>
      </c>
      <c r="M35">
        <v>338382</v>
      </c>
      <c r="N35">
        <v>41</v>
      </c>
      <c r="O35">
        <v>-87</v>
      </c>
      <c r="P35">
        <v>804</v>
      </c>
      <c r="Q35">
        <f t="shared" si="0"/>
        <v>616</v>
      </c>
    </row>
    <row r="36" spans="1:17">
      <c r="A36">
        <v>1991</v>
      </c>
      <c r="B36">
        <v>1103000</v>
      </c>
      <c r="C36">
        <v>41405326</v>
      </c>
      <c r="D36" t="s">
        <v>44</v>
      </c>
      <c r="E36">
        <v>1991</v>
      </c>
      <c r="F36">
        <v>532</v>
      </c>
      <c r="G36">
        <v>742</v>
      </c>
      <c r="H36">
        <v>174</v>
      </c>
      <c r="I36">
        <v>567</v>
      </c>
      <c r="J36">
        <v>19</v>
      </c>
      <c r="K36">
        <v>5</v>
      </c>
      <c r="L36">
        <v>8695118</v>
      </c>
      <c r="M36">
        <v>360325</v>
      </c>
      <c r="N36">
        <v>42</v>
      </c>
      <c r="O36">
        <v>-92</v>
      </c>
      <c r="P36">
        <v>693</v>
      </c>
      <c r="Q36">
        <f t="shared" si="0"/>
        <v>482</v>
      </c>
    </row>
    <row r="37" spans="1:17">
      <c r="A37">
        <v>1992</v>
      </c>
      <c r="B37">
        <v>1378600</v>
      </c>
      <c r="C37">
        <v>42783926</v>
      </c>
      <c r="D37" t="s">
        <v>44</v>
      </c>
      <c r="E37">
        <v>1992</v>
      </c>
      <c r="F37">
        <v>665</v>
      </c>
      <c r="G37">
        <v>716</v>
      </c>
      <c r="H37">
        <v>217</v>
      </c>
      <c r="I37">
        <v>498</v>
      </c>
      <c r="J37">
        <v>23</v>
      </c>
      <c r="K37">
        <v>7</v>
      </c>
      <c r="L37">
        <v>8984624</v>
      </c>
      <c r="M37">
        <v>382625</v>
      </c>
      <c r="N37">
        <v>46</v>
      </c>
      <c r="O37">
        <v>-96</v>
      </c>
      <c r="P37">
        <v>666</v>
      </c>
      <c r="Q37">
        <f t="shared" si="0"/>
        <v>615</v>
      </c>
    </row>
    <row r="38" spans="1:17">
      <c r="A38">
        <v>1993</v>
      </c>
      <c r="B38">
        <v>1489600</v>
      </c>
      <c r="C38">
        <v>44273526</v>
      </c>
      <c r="D38" t="s">
        <v>44</v>
      </c>
      <c r="E38">
        <v>1993</v>
      </c>
      <c r="F38">
        <v>719</v>
      </c>
      <c r="G38">
        <v>722</v>
      </c>
      <c r="H38">
        <v>235</v>
      </c>
      <c r="I38">
        <v>487</v>
      </c>
      <c r="J38">
        <v>25</v>
      </c>
      <c r="K38">
        <v>7</v>
      </c>
      <c r="L38">
        <v>9297440</v>
      </c>
      <c r="M38">
        <v>431497</v>
      </c>
      <c r="N38">
        <v>50</v>
      </c>
      <c r="O38">
        <v>-100</v>
      </c>
      <c r="P38">
        <v>673</v>
      </c>
      <c r="Q38">
        <f t="shared" si="0"/>
        <v>669</v>
      </c>
    </row>
    <row r="39" spans="1:17">
      <c r="A39">
        <v>1994</v>
      </c>
      <c r="B39">
        <v>1489600</v>
      </c>
      <c r="C39">
        <v>45763126</v>
      </c>
      <c r="D39" t="s">
        <v>44</v>
      </c>
      <c r="E39">
        <v>1994</v>
      </c>
      <c r="F39">
        <v>719</v>
      </c>
      <c r="G39">
        <v>728</v>
      </c>
      <c r="H39">
        <v>235</v>
      </c>
      <c r="I39">
        <v>493</v>
      </c>
      <c r="J39">
        <v>25</v>
      </c>
      <c r="K39">
        <v>7</v>
      </c>
      <c r="L39">
        <v>9610256</v>
      </c>
      <c r="M39">
        <v>456019</v>
      </c>
      <c r="N39">
        <v>53</v>
      </c>
      <c r="O39">
        <v>-102</v>
      </c>
      <c r="P39">
        <v>679</v>
      </c>
      <c r="Q39">
        <f t="shared" si="0"/>
        <v>670</v>
      </c>
    </row>
    <row r="40" spans="1:17">
      <c r="A40">
        <v>1995</v>
      </c>
      <c r="B40">
        <v>2905900</v>
      </c>
      <c r="C40">
        <v>48669026</v>
      </c>
      <c r="D40" t="s">
        <v>44</v>
      </c>
      <c r="E40">
        <v>1995</v>
      </c>
      <c r="F40">
        <v>1403</v>
      </c>
      <c r="G40">
        <v>954</v>
      </c>
      <c r="H40">
        <v>458</v>
      </c>
      <c r="I40">
        <v>495</v>
      </c>
      <c r="J40">
        <v>50</v>
      </c>
      <c r="K40">
        <v>15</v>
      </c>
      <c r="L40">
        <v>10220495</v>
      </c>
      <c r="M40">
        <v>473986</v>
      </c>
      <c r="N40">
        <v>56</v>
      </c>
      <c r="O40">
        <v>-106</v>
      </c>
      <c r="P40">
        <v>905</v>
      </c>
      <c r="Q40">
        <f t="shared" si="0"/>
        <v>1353</v>
      </c>
    </row>
    <row r="41" spans="1:17">
      <c r="A41">
        <v>1996</v>
      </c>
      <c r="B41">
        <v>1816100</v>
      </c>
      <c r="C41">
        <v>50485126</v>
      </c>
      <c r="D41" t="s">
        <v>44</v>
      </c>
      <c r="E41">
        <v>1996</v>
      </c>
      <c r="F41">
        <v>876</v>
      </c>
      <c r="G41">
        <v>944</v>
      </c>
      <c r="H41">
        <v>286</v>
      </c>
      <c r="I41">
        <v>657</v>
      </c>
      <c r="J41">
        <v>31</v>
      </c>
      <c r="K41">
        <v>9</v>
      </c>
      <c r="L41">
        <v>10601876</v>
      </c>
      <c r="M41">
        <v>486195</v>
      </c>
      <c r="N41">
        <v>59</v>
      </c>
      <c r="O41">
        <v>-109</v>
      </c>
      <c r="P41">
        <v>895</v>
      </c>
      <c r="Q41">
        <f t="shared" si="0"/>
        <v>826</v>
      </c>
    </row>
    <row r="42" spans="1:17">
      <c r="A42">
        <v>1997</v>
      </c>
      <c r="B42">
        <v>1322700</v>
      </c>
      <c r="C42">
        <v>51807826</v>
      </c>
      <c r="D42" t="s">
        <v>44</v>
      </c>
      <c r="E42">
        <v>1997</v>
      </c>
      <c r="F42">
        <v>638</v>
      </c>
      <c r="G42">
        <v>839</v>
      </c>
      <c r="H42">
        <v>208</v>
      </c>
      <c r="I42">
        <v>631</v>
      </c>
      <c r="J42">
        <v>22</v>
      </c>
      <c r="K42">
        <v>6</v>
      </c>
      <c r="L42">
        <v>10879643</v>
      </c>
      <c r="M42">
        <v>519775</v>
      </c>
      <c r="N42">
        <v>62</v>
      </c>
      <c r="O42">
        <v>-113</v>
      </c>
      <c r="P42">
        <v>789</v>
      </c>
      <c r="Q42">
        <f t="shared" si="0"/>
        <v>587</v>
      </c>
    </row>
    <row r="43" spans="1:17">
      <c r="A43">
        <v>1998</v>
      </c>
      <c r="B43">
        <v>1738300</v>
      </c>
      <c r="C43">
        <v>53546126</v>
      </c>
      <c r="D43" t="s">
        <v>44</v>
      </c>
      <c r="E43">
        <v>1998</v>
      </c>
      <c r="F43">
        <v>839</v>
      </c>
      <c r="G43">
        <v>835</v>
      </c>
      <c r="H43">
        <v>274</v>
      </c>
      <c r="I43">
        <v>560</v>
      </c>
      <c r="J43">
        <v>29</v>
      </c>
      <c r="K43">
        <v>9</v>
      </c>
      <c r="L43">
        <v>11244686</v>
      </c>
      <c r="M43">
        <v>533963</v>
      </c>
      <c r="N43">
        <v>65</v>
      </c>
      <c r="O43">
        <v>-121</v>
      </c>
      <c r="P43">
        <v>779</v>
      </c>
      <c r="Q43">
        <f t="shared" si="0"/>
        <v>783</v>
      </c>
    </row>
    <row r="44" spans="1:17">
      <c r="A44">
        <v>1999</v>
      </c>
      <c r="B44">
        <v>1725900</v>
      </c>
      <c r="C44">
        <v>55272026</v>
      </c>
      <c r="D44" t="s">
        <v>44</v>
      </c>
      <c r="E44">
        <v>1999</v>
      </c>
      <c r="F44">
        <v>833</v>
      </c>
      <c r="G44">
        <v>838</v>
      </c>
      <c r="H44">
        <v>272</v>
      </c>
      <c r="I44">
        <v>566</v>
      </c>
      <c r="J44">
        <v>29</v>
      </c>
      <c r="K44">
        <v>9</v>
      </c>
      <c r="L44">
        <v>11607125</v>
      </c>
      <c r="M44">
        <v>551578</v>
      </c>
      <c r="N44">
        <v>68</v>
      </c>
      <c r="O44">
        <v>-126</v>
      </c>
      <c r="P44">
        <v>781</v>
      </c>
      <c r="Q44">
        <f t="shared" si="0"/>
        <v>775</v>
      </c>
    </row>
    <row r="45" spans="1:17">
      <c r="A45">
        <v>2000</v>
      </c>
      <c r="B45">
        <v>1822600</v>
      </c>
      <c r="C45">
        <v>57094626</v>
      </c>
      <c r="D45" t="s">
        <v>44</v>
      </c>
      <c r="E45">
        <v>2000</v>
      </c>
      <c r="F45">
        <v>880</v>
      </c>
      <c r="G45">
        <v>856</v>
      </c>
      <c r="H45">
        <v>287</v>
      </c>
      <c r="I45">
        <v>568</v>
      </c>
      <c r="J45">
        <v>31</v>
      </c>
      <c r="K45">
        <v>9</v>
      </c>
      <c r="L45">
        <v>11989871</v>
      </c>
      <c r="M45">
        <v>572604</v>
      </c>
      <c r="N45">
        <v>71</v>
      </c>
      <c r="O45">
        <v>-130</v>
      </c>
      <c r="P45">
        <v>798</v>
      </c>
      <c r="Q45">
        <f t="shared" si="0"/>
        <v>821</v>
      </c>
    </row>
    <row r="46" spans="1:17">
      <c r="A46">
        <v>2001</v>
      </c>
      <c r="B46">
        <v>1816500</v>
      </c>
      <c r="C46">
        <v>58911126</v>
      </c>
      <c r="D46" t="s">
        <v>44</v>
      </c>
      <c r="E46">
        <v>2001</v>
      </c>
      <c r="F46">
        <v>877</v>
      </c>
      <c r="G46">
        <v>867</v>
      </c>
      <c r="H46">
        <v>286</v>
      </c>
      <c r="I46">
        <v>580</v>
      </c>
      <c r="J46">
        <v>31</v>
      </c>
      <c r="K46">
        <v>9</v>
      </c>
      <c r="L46">
        <v>12371336</v>
      </c>
      <c r="M46">
        <v>626457</v>
      </c>
      <c r="N46">
        <v>76</v>
      </c>
      <c r="O46">
        <v>-134</v>
      </c>
      <c r="P46">
        <v>809</v>
      </c>
      <c r="Q46">
        <f t="shared" si="0"/>
        <v>819</v>
      </c>
    </row>
    <row r="47" spans="1:17">
      <c r="A47">
        <v>2002</v>
      </c>
      <c r="B47">
        <v>2165118</v>
      </c>
      <c r="C47">
        <v>61076244</v>
      </c>
      <c r="D47" t="s">
        <v>44</v>
      </c>
      <c r="E47">
        <v>2002</v>
      </c>
      <c r="F47">
        <v>1045</v>
      </c>
      <c r="G47">
        <v>929</v>
      </c>
      <c r="H47">
        <v>341</v>
      </c>
      <c r="I47">
        <v>587</v>
      </c>
      <c r="J47">
        <v>37</v>
      </c>
      <c r="K47">
        <v>11</v>
      </c>
      <c r="L47">
        <v>12826011</v>
      </c>
      <c r="M47">
        <v>684795</v>
      </c>
      <c r="N47">
        <v>78</v>
      </c>
      <c r="O47">
        <v>-138</v>
      </c>
      <c r="P47">
        <v>869</v>
      </c>
      <c r="Q47">
        <f t="shared" si="0"/>
        <v>985</v>
      </c>
    </row>
    <row r="48" spans="1:17">
      <c r="A48">
        <v>2003</v>
      </c>
      <c r="B48">
        <v>2539686</v>
      </c>
      <c r="C48">
        <v>63615930</v>
      </c>
      <c r="D48" t="s">
        <v>44</v>
      </c>
      <c r="E48">
        <v>2003</v>
      </c>
      <c r="F48">
        <v>1226</v>
      </c>
      <c r="G48">
        <v>1032</v>
      </c>
      <c r="H48">
        <v>400</v>
      </c>
      <c r="I48">
        <v>631</v>
      </c>
      <c r="J48">
        <v>43</v>
      </c>
      <c r="K48">
        <v>13</v>
      </c>
      <c r="L48">
        <v>13359345</v>
      </c>
      <c r="M48">
        <v>695042</v>
      </c>
      <c r="N48">
        <v>80</v>
      </c>
      <c r="O48">
        <v>-142</v>
      </c>
      <c r="P48">
        <v>971</v>
      </c>
      <c r="Q48">
        <f t="shared" si="0"/>
        <v>1164</v>
      </c>
    </row>
    <row r="49" spans="1:17">
      <c r="A49">
        <v>2004</v>
      </c>
      <c r="B49">
        <v>2777204</v>
      </c>
      <c r="C49">
        <v>66393134</v>
      </c>
      <c r="D49" t="s">
        <v>44</v>
      </c>
      <c r="E49">
        <v>2004</v>
      </c>
      <c r="F49">
        <v>1341</v>
      </c>
      <c r="G49">
        <v>1139</v>
      </c>
      <c r="H49">
        <v>438</v>
      </c>
      <c r="I49">
        <v>700</v>
      </c>
      <c r="J49">
        <v>47</v>
      </c>
      <c r="K49">
        <v>14</v>
      </c>
      <c r="L49">
        <v>13942558</v>
      </c>
      <c r="M49">
        <v>719606</v>
      </c>
      <c r="N49">
        <v>84</v>
      </c>
      <c r="O49">
        <v>-146</v>
      </c>
      <c r="P49">
        <v>1077</v>
      </c>
      <c r="Q49">
        <f t="shared" si="0"/>
        <v>1279</v>
      </c>
    </row>
    <row r="50" spans="1:17">
      <c r="A50">
        <v>2005</v>
      </c>
      <c r="B50">
        <v>1901418</v>
      </c>
      <c r="C50">
        <v>68294552</v>
      </c>
      <c r="D50" t="s">
        <v>44</v>
      </c>
      <c r="E50">
        <v>2005</v>
      </c>
      <c r="F50">
        <v>918</v>
      </c>
      <c r="G50">
        <v>1070</v>
      </c>
      <c r="H50">
        <v>300</v>
      </c>
      <c r="I50">
        <v>770</v>
      </c>
      <c r="J50">
        <v>32</v>
      </c>
      <c r="K50">
        <v>9</v>
      </c>
      <c r="L50">
        <v>14341855</v>
      </c>
      <c r="M50">
        <v>742490</v>
      </c>
      <c r="N50">
        <v>87</v>
      </c>
      <c r="O50">
        <v>-151</v>
      </c>
      <c r="P50">
        <v>1007</v>
      </c>
      <c r="Q50">
        <f t="shared" si="0"/>
        <v>854</v>
      </c>
    </row>
    <row r="51" spans="1:17">
      <c r="A51">
        <v>2006</v>
      </c>
      <c r="B51">
        <v>1428600</v>
      </c>
      <c r="C51">
        <v>69723152</v>
      </c>
      <c r="D51" t="s">
        <v>44</v>
      </c>
      <c r="E51">
        <v>2006</v>
      </c>
      <c r="F51">
        <v>689</v>
      </c>
      <c r="G51">
        <v>938</v>
      </c>
      <c r="H51">
        <v>225</v>
      </c>
      <c r="I51">
        <v>713</v>
      </c>
      <c r="J51">
        <v>24</v>
      </c>
      <c r="K51">
        <v>7</v>
      </c>
      <c r="L51">
        <v>14641861</v>
      </c>
      <c r="M51">
        <v>767321</v>
      </c>
      <c r="N51">
        <v>91</v>
      </c>
      <c r="O51">
        <v>-158</v>
      </c>
      <c r="P51">
        <v>872</v>
      </c>
      <c r="Q51">
        <f t="shared" si="0"/>
        <v>622</v>
      </c>
    </row>
    <row r="52" spans="1:17">
      <c r="A52">
        <v>2007</v>
      </c>
      <c r="B52">
        <v>1165100</v>
      </c>
      <c r="C52">
        <v>70888252</v>
      </c>
      <c r="D52" t="s">
        <v>44</v>
      </c>
      <c r="E52">
        <v>2007</v>
      </c>
      <c r="F52">
        <v>562</v>
      </c>
      <c r="G52">
        <v>811</v>
      </c>
      <c r="H52">
        <v>183</v>
      </c>
      <c r="I52">
        <v>627</v>
      </c>
      <c r="J52">
        <v>20</v>
      </c>
      <c r="K52">
        <v>6</v>
      </c>
      <c r="L52">
        <v>14886532</v>
      </c>
      <c r="M52">
        <v>791493</v>
      </c>
      <c r="N52">
        <v>94</v>
      </c>
      <c r="O52">
        <v>-166</v>
      </c>
      <c r="P52">
        <v>740</v>
      </c>
      <c r="Q52">
        <f t="shared" si="0"/>
        <v>490</v>
      </c>
    </row>
    <row r="53" spans="1:17">
      <c r="A53">
        <v>2008</v>
      </c>
      <c r="B53">
        <v>1291100</v>
      </c>
      <c r="C53">
        <v>72179352</v>
      </c>
      <c r="D53" t="s">
        <v>44</v>
      </c>
      <c r="E53">
        <v>2008</v>
      </c>
      <c r="F53">
        <v>623</v>
      </c>
      <c r="G53">
        <v>749</v>
      </c>
      <c r="H53">
        <v>203</v>
      </c>
      <c r="I53">
        <v>546</v>
      </c>
      <c r="J53">
        <v>22</v>
      </c>
      <c r="K53">
        <v>6</v>
      </c>
      <c r="L53">
        <v>15157663</v>
      </c>
      <c r="M53">
        <v>828983</v>
      </c>
      <c r="N53">
        <v>98</v>
      </c>
      <c r="O53">
        <v>-170</v>
      </c>
      <c r="P53">
        <v>678</v>
      </c>
      <c r="Q53">
        <f t="shared" si="0"/>
        <v>551</v>
      </c>
    </row>
    <row r="54" spans="1:17">
      <c r="A54">
        <v>2009</v>
      </c>
      <c r="B54">
        <v>746400</v>
      </c>
      <c r="C54">
        <v>72925752</v>
      </c>
      <c r="D54" t="s">
        <v>44</v>
      </c>
      <c r="E54">
        <v>2009</v>
      </c>
      <c r="F54">
        <v>360</v>
      </c>
      <c r="G54">
        <v>629</v>
      </c>
      <c r="H54">
        <v>117</v>
      </c>
      <c r="I54">
        <v>511</v>
      </c>
      <c r="J54">
        <v>12</v>
      </c>
      <c r="K54">
        <v>3</v>
      </c>
      <c r="L54">
        <v>15314407</v>
      </c>
      <c r="M54">
        <v>879353</v>
      </c>
      <c r="N54">
        <v>103</v>
      </c>
      <c r="O54">
        <v>-173</v>
      </c>
      <c r="P54">
        <v>559</v>
      </c>
      <c r="Q54">
        <f t="shared" si="0"/>
        <v>290</v>
      </c>
    </row>
    <row r="55" spans="1:17">
      <c r="A55">
        <v>2010</v>
      </c>
      <c r="B55">
        <v>700006</v>
      </c>
      <c r="C55">
        <v>73625758</v>
      </c>
      <c r="D55" t="s">
        <v>44</v>
      </c>
      <c r="E55">
        <v>2010</v>
      </c>
      <c r="F55">
        <v>338</v>
      </c>
      <c r="G55">
        <v>537</v>
      </c>
      <c r="H55">
        <v>110</v>
      </c>
      <c r="I55">
        <v>426</v>
      </c>
      <c r="J55">
        <v>12</v>
      </c>
      <c r="K55">
        <v>3</v>
      </c>
      <c r="L55">
        <v>15461409</v>
      </c>
      <c r="M55">
        <v>930985</v>
      </c>
      <c r="N55">
        <v>109</v>
      </c>
      <c r="O55">
        <v>-175</v>
      </c>
      <c r="P55">
        <v>471</v>
      </c>
      <c r="Q55">
        <f t="shared" si="0"/>
        <v>272</v>
      </c>
    </row>
    <row r="56" spans="1:17">
      <c r="A56">
        <v>2011</v>
      </c>
      <c r="B56">
        <v>641807</v>
      </c>
      <c r="C56">
        <v>74267565</v>
      </c>
      <c r="D56" t="s">
        <v>44</v>
      </c>
      <c r="E56">
        <v>2011</v>
      </c>
      <c r="F56">
        <v>309</v>
      </c>
      <c r="G56">
        <v>470</v>
      </c>
      <c r="H56">
        <v>101</v>
      </c>
      <c r="I56">
        <v>369</v>
      </c>
      <c r="J56">
        <v>11</v>
      </c>
      <c r="K56">
        <v>3</v>
      </c>
      <c r="L56">
        <v>15596188</v>
      </c>
      <c r="M56">
        <v>955309</v>
      </c>
      <c r="N56">
        <v>113</v>
      </c>
      <c r="O56">
        <v>-177</v>
      </c>
      <c r="P56">
        <v>407</v>
      </c>
      <c r="Q56">
        <f t="shared" si="0"/>
        <v>245</v>
      </c>
    </row>
    <row r="57" spans="1:17">
      <c r="A57">
        <v>2012</v>
      </c>
      <c r="B57">
        <v>457108</v>
      </c>
      <c r="C57">
        <v>74724673</v>
      </c>
      <c r="D57" t="s">
        <v>44</v>
      </c>
      <c r="E57">
        <v>2012</v>
      </c>
      <c r="F57">
        <v>220</v>
      </c>
      <c r="G57">
        <v>398</v>
      </c>
      <c r="H57">
        <v>72</v>
      </c>
      <c r="I57">
        <v>326</v>
      </c>
      <c r="J57">
        <v>7</v>
      </c>
      <c r="K57">
        <v>2</v>
      </c>
      <c r="L57">
        <v>15692181</v>
      </c>
      <c r="M57">
        <v>966594</v>
      </c>
      <c r="N57">
        <v>116</v>
      </c>
      <c r="O57">
        <v>-178</v>
      </c>
      <c r="P57">
        <v>338</v>
      </c>
      <c r="Q57">
        <f t="shared" si="0"/>
        <v>158</v>
      </c>
    </row>
    <row r="58" spans="1:17">
      <c r="A58">
        <v>2013</v>
      </c>
      <c r="B58">
        <v>589100</v>
      </c>
      <c r="C58">
        <v>75313773</v>
      </c>
      <c r="D58" t="s">
        <v>44</v>
      </c>
      <c r="E58">
        <v>2013</v>
      </c>
      <c r="F58">
        <v>284</v>
      </c>
      <c r="G58">
        <v>371</v>
      </c>
      <c r="H58">
        <v>92</v>
      </c>
      <c r="I58">
        <v>278</v>
      </c>
      <c r="J58">
        <v>10</v>
      </c>
      <c r="K58">
        <v>3</v>
      </c>
      <c r="L58">
        <v>15815892</v>
      </c>
      <c r="M58">
        <v>972470</v>
      </c>
      <c r="N58">
        <v>119</v>
      </c>
      <c r="O58">
        <v>-179</v>
      </c>
      <c r="P58">
        <v>312</v>
      </c>
      <c r="Q58">
        <f t="shared" si="0"/>
        <v>224</v>
      </c>
    </row>
    <row r="59" spans="1:17">
      <c r="A59">
        <v>2014</v>
      </c>
      <c r="B59">
        <v>484800</v>
      </c>
      <c r="C59">
        <v>75798573</v>
      </c>
      <c r="D59" t="s">
        <v>44</v>
      </c>
      <c r="E59">
        <v>2014</v>
      </c>
      <c r="F59">
        <v>234</v>
      </c>
      <c r="G59">
        <v>338</v>
      </c>
      <c r="H59">
        <v>76</v>
      </c>
      <c r="I59">
        <v>261</v>
      </c>
      <c r="J59">
        <v>8</v>
      </c>
      <c r="K59">
        <v>2</v>
      </c>
      <c r="L59">
        <v>15917700</v>
      </c>
      <c r="M59">
        <v>984140</v>
      </c>
      <c r="N59">
        <v>122</v>
      </c>
      <c r="O59">
        <v>-180</v>
      </c>
      <c r="P59">
        <v>281</v>
      </c>
      <c r="Q59">
        <f t="shared" si="0"/>
        <v>176</v>
      </c>
    </row>
    <row r="60" spans="1:17">
      <c r="A60">
        <v>2015</v>
      </c>
      <c r="B60">
        <v>520568</v>
      </c>
      <c r="C60">
        <v>76319141</v>
      </c>
      <c r="D60" t="s">
        <v>44</v>
      </c>
      <c r="E60">
        <v>2015</v>
      </c>
      <c r="F60">
        <v>251</v>
      </c>
      <c r="G60">
        <v>320</v>
      </c>
      <c r="H60">
        <v>82</v>
      </c>
      <c r="I60">
        <v>238</v>
      </c>
      <c r="J60">
        <v>8</v>
      </c>
      <c r="K60">
        <v>2</v>
      </c>
      <c r="L60">
        <v>16027019</v>
      </c>
      <c r="M60">
        <v>984345</v>
      </c>
      <c r="N60">
        <v>124</v>
      </c>
      <c r="O60">
        <v>-181</v>
      </c>
      <c r="P60">
        <v>264</v>
      </c>
      <c r="Q60">
        <f t="shared" si="0"/>
        <v>194</v>
      </c>
    </row>
    <row r="61" spans="1:17">
      <c r="A61">
        <v>2016</v>
      </c>
      <c r="B61">
        <v>491358</v>
      </c>
      <c r="C61">
        <v>76810500</v>
      </c>
      <c r="D61" t="s">
        <v>44</v>
      </c>
      <c r="E61">
        <v>2016</v>
      </c>
      <c r="F61">
        <v>237</v>
      </c>
      <c r="G61">
        <v>303</v>
      </c>
      <c r="H61">
        <v>77</v>
      </c>
      <c r="I61">
        <v>226</v>
      </c>
      <c r="J61">
        <v>8</v>
      </c>
      <c r="K61">
        <v>2</v>
      </c>
      <c r="L61">
        <v>16130205</v>
      </c>
      <c r="M61">
        <v>989783</v>
      </c>
      <c r="N61">
        <v>126</v>
      </c>
      <c r="O61">
        <v>-183</v>
      </c>
      <c r="P61">
        <v>248</v>
      </c>
      <c r="Q61">
        <f t="shared" si="0"/>
        <v>180</v>
      </c>
    </row>
    <row r="62" spans="1:17">
      <c r="A62">
        <v>2017</v>
      </c>
      <c r="B62">
        <v>463788</v>
      </c>
      <c r="C62">
        <v>77274288</v>
      </c>
      <c r="D62" t="s">
        <v>44</v>
      </c>
      <c r="E62">
        <v>2017</v>
      </c>
      <c r="F62">
        <v>223</v>
      </c>
      <c r="G62">
        <v>287</v>
      </c>
      <c r="H62">
        <v>73</v>
      </c>
      <c r="I62">
        <v>214</v>
      </c>
      <c r="J62">
        <v>8</v>
      </c>
      <c r="K62">
        <v>2</v>
      </c>
      <c r="L62">
        <v>16227600</v>
      </c>
      <c r="M62">
        <v>999617</v>
      </c>
      <c r="N62">
        <v>129</v>
      </c>
      <c r="O62">
        <v>-184</v>
      </c>
      <c r="P62">
        <v>233</v>
      </c>
      <c r="Q62">
        <f t="shared" si="0"/>
        <v>168</v>
      </c>
    </row>
    <row r="63" spans="1:17">
      <c r="A63">
        <v>2018</v>
      </c>
      <c r="B63">
        <v>437764</v>
      </c>
      <c r="C63">
        <v>77712053</v>
      </c>
      <c r="D63" t="s">
        <v>44</v>
      </c>
      <c r="E63">
        <v>2018</v>
      </c>
      <c r="F63">
        <v>211</v>
      </c>
      <c r="G63">
        <v>271</v>
      </c>
      <c r="H63">
        <v>69</v>
      </c>
      <c r="I63">
        <v>202</v>
      </c>
      <c r="J63">
        <v>7</v>
      </c>
      <c r="K63">
        <v>2</v>
      </c>
      <c r="L63">
        <v>16319531</v>
      </c>
      <c r="M63">
        <v>1006307</v>
      </c>
      <c r="N63">
        <v>131</v>
      </c>
      <c r="O63">
        <v>-185</v>
      </c>
      <c r="P63">
        <v>218</v>
      </c>
      <c r="Q63">
        <f t="shared" si="0"/>
        <v>157</v>
      </c>
    </row>
    <row r="64" spans="1:17">
      <c r="A64">
        <v>2019</v>
      </c>
      <c r="B64">
        <v>413201</v>
      </c>
      <c r="C64">
        <v>78125255</v>
      </c>
      <c r="D64" t="s">
        <v>44</v>
      </c>
      <c r="E64">
        <v>2019</v>
      </c>
      <c r="F64">
        <v>199</v>
      </c>
      <c r="G64">
        <v>256</v>
      </c>
      <c r="H64">
        <v>65</v>
      </c>
      <c r="I64">
        <v>191</v>
      </c>
      <c r="J64">
        <v>7</v>
      </c>
      <c r="K64">
        <v>2</v>
      </c>
      <c r="L64">
        <v>16406303</v>
      </c>
      <c r="M64">
        <v>1017180</v>
      </c>
      <c r="N64">
        <v>133</v>
      </c>
      <c r="O64">
        <v>-186</v>
      </c>
      <c r="P64">
        <v>203</v>
      </c>
      <c r="Q64">
        <f t="shared" si="0"/>
        <v>146</v>
      </c>
    </row>
    <row r="65" spans="1:17">
      <c r="A65">
        <v>2020</v>
      </c>
      <c r="B65">
        <v>390016</v>
      </c>
      <c r="C65">
        <v>78515271</v>
      </c>
      <c r="D65" t="s">
        <v>44</v>
      </c>
      <c r="E65">
        <v>2020</v>
      </c>
      <c r="F65">
        <v>188</v>
      </c>
      <c r="G65">
        <v>242</v>
      </c>
      <c r="H65">
        <v>61</v>
      </c>
      <c r="I65">
        <v>180</v>
      </c>
      <c r="J65">
        <v>6</v>
      </c>
      <c r="K65">
        <v>2</v>
      </c>
      <c r="L65">
        <v>16488207</v>
      </c>
      <c r="M65">
        <v>23</v>
      </c>
      <c r="N65">
        <v>0</v>
      </c>
      <c r="O65">
        <v>-187</v>
      </c>
      <c r="P65">
        <v>55</v>
      </c>
      <c r="Q65">
        <f t="shared" si="0"/>
        <v>1</v>
      </c>
    </row>
    <row r="66" spans="1:17">
      <c r="A66">
        <v>2021</v>
      </c>
      <c r="B66">
        <v>300000</v>
      </c>
      <c r="C66">
        <v>78815271</v>
      </c>
      <c r="D66" t="s">
        <v>44</v>
      </c>
      <c r="E66">
        <v>2021</v>
      </c>
      <c r="F66">
        <v>144</v>
      </c>
      <c r="G66">
        <v>218</v>
      </c>
      <c r="H66">
        <v>47</v>
      </c>
      <c r="I66">
        <v>170</v>
      </c>
      <c r="J66">
        <v>5</v>
      </c>
      <c r="K66">
        <v>1</v>
      </c>
      <c r="L66">
        <v>16551207</v>
      </c>
      <c r="M66">
        <v>24</v>
      </c>
      <c r="N66">
        <v>0</v>
      </c>
      <c r="O66">
        <v>-203</v>
      </c>
      <c r="P66">
        <v>15</v>
      </c>
      <c r="Q66">
        <f t="shared" si="0"/>
        <v>-59</v>
      </c>
    </row>
    <row r="67" spans="1:17">
      <c r="A67">
        <v>2022</v>
      </c>
      <c r="B67">
        <v>250000</v>
      </c>
      <c r="C67">
        <v>79065271</v>
      </c>
      <c r="D67" t="s">
        <v>44</v>
      </c>
      <c r="E67">
        <v>2022</v>
      </c>
      <c r="F67">
        <v>120</v>
      </c>
      <c r="G67">
        <v>192</v>
      </c>
      <c r="H67">
        <v>39</v>
      </c>
      <c r="I67">
        <v>153</v>
      </c>
      <c r="J67">
        <v>4</v>
      </c>
      <c r="K67">
        <v>1</v>
      </c>
      <c r="L67">
        <v>16603707</v>
      </c>
      <c r="M67">
        <v>25</v>
      </c>
      <c r="N67">
        <v>0</v>
      </c>
      <c r="O67">
        <v>-218</v>
      </c>
      <c r="P67">
        <v>-25</v>
      </c>
      <c r="Q67">
        <f t="shared" si="0"/>
        <v>-98</v>
      </c>
    </row>
    <row r="68" spans="1:17">
      <c r="A68">
        <v>2023</v>
      </c>
      <c r="B68">
        <v>200000</v>
      </c>
      <c r="C68">
        <v>79265271</v>
      </c>
      <c r="D68" t="s">
        <v>44</v>
      </c>
      <c r="E68">
        <v>2023</v>
      </c>
      <c r="F68">
        <v>96</v>
      </c>
      <c r="G68">
        <v>168</v>
      </c>
      <c r="H68">
        <v>31</v>
      </c>
      <c r="I68">
        <v>136</v>
      </c>
      <c r="J68">
        <v>3</v>
      </c>
      <c r="K68">
        <v>1</v>
      </c>
      <c r="L68">
        <v>16645707</v>
      </c>
      <c r="M68">
        <v>26</v>
      </c>
      <c r="N68">
        <v>0</v>
      </c>
      <c r="O68">
        <v>-234</v>
      </c>
      <c r="P68">
        <v>-66</v>
      </c>
      <c r="Q68">
        <f t="shared" si="0"/>
        <v>-138</v>
      </c>
    </row>
    <row r="69" spans="1:17">
      <c r="A69">
        <v>2024</v>
      </c>
      <c r="B69">
        <v>150000</v>
      </c>
      <c r="C69">
        <v>79415271</v>
      </c>
      <c r="D69" t="s">
        <v>44</v>
      </c>
      <c r="E69">
        <v>2024</v>
      </c>
      <c r="F69">
        <v>72</v>
      </c>
      <c r="G69">
        <v>143</v>
      </c>
      <c r="H69">
        <v>23</v>
      </c>
      <c r="I69">
        <v>119</v>
      </c>
      <c r="J69">
        <v>2</v>
      </c>
      <c r="K69">
        <v>0</v>
      </c>
      <c r="L69">
        <v>16677207</v>
      </c>
      <c r="M69">
        <v>26</v>
      </c>
      <c r="N69">
        <v>0</v>
      </c>
      <c r="O69">
        <v>-235</v>
      </c>
      <c r="P69">
        <v>-92</v>
      </c>
      <c r="Q69">
        <f t="shared" ref="Q69:Q94" si="1">F69+N69+O69</f>
        <v>-163</v>
      </c>
    </row>
    <row r="70" spans="1:17">
      <c r="A70">
        <v>2025</v>
      </c>
      <c r="B70">
        <v>100000</v>
      </c>
      <c r="C70">
        <v>79515271</v>
      </c>
      <c r="D70" t="s">
        <v>44</v>
      </c>
      <c r="E70">
        <v>2025</v>
      </c>
      <c r="F70">
        <v>48</v>
      </c>
      <c r="G70">
        <v>118</v>
      </c>
      <c r="H70">
        <v>15</v>
      </c>
      <c r="I70">
        <v>102</v>
      </c>
      <c r="J70">
        <v>1</v>
      </c>
      <c r="K70">
        <v>0</v>
      </c>
      <c r="L70">
        <v>16698207</v>
      </c>
      <c r="M70">
        <v>27</v>
      </c>
      <c r="N70">
        <v>0</v>
      </c>
      <c r="O70">
        <v>-236</v>
      </c>
      <c r="P70">
        <v>-117</v>
      </c>
      <c r="Q70">
        <f t="shared" si="1"/>
        <v>-188</v>
      </c>
    </row>
    <row r="71" spans="1:17">
      <c r="A71">
        <v>2026</v>
      </c>
      <c r="B71">
        <v>100000</v>
      </c>
      <c r="C71">
        <v>79615271</v>
      </c>
      <c r="D71" t="s">
        <v>44</v>
      </c>
      <c r="E71">
        <v>2026</v>
      </c>
      <c r="F71">
        <v>48</v>
      </c>
      <c r="G71">
        <v>101</v>
      </c>
      <c r="H71">
        <v>15</v>
      </c>
      <c r="I71">
        <v>86</v>
      </c>
      <c r="J71">
        <v>1</v>
      </c>
      <c r="K71">
        <v>0</v>
      </c>
      <c r="L71">
        <v>16719207</v>
      </c>
      <c r="M71">
        <v>28</v>
      </c>
      <c r="N71">
        <v>0</v>
      </c>
      <c r="O71">
        <v>-236</v>
      </c>
      <c r="P71">
        <v>-134</v>
      </c>
      <c r="Q71">
        <f t="shared" si="1"/>
        <v>-188</v>
      </c>
    </row>
    <row r="72" spans="1:17">
      <c r="A72">
        <v>2027</v>
      </c>
      <c r="B72">
        <v>100000</v>
      </c>
      <c r="C72">
        <v>79715271</v>
      </c>
      <c r="D72" t="s">
        <v>44</v>
      </c>
      <c r="E72">
        <v>2027</v>
      </c>
      <c r="F72">
        <v>48</v>
      </c>
      <c r="G72">
        <v>90</v>
      </c>
      <c r="H72">
        <v>15</v>
      </c>
      <c r="I72">
        <v>74</v>
      </c>
      <c r="J72">
        <v>1</v>
      </c>
      <c r="K72">
        <v>0</v>
      </c>
      <c r="L72">
        <v>16740207</v>
      </c>
      <c r="M72">
        <v>28</v>
      </c>
      <c r="N72">
        <v>0</v>
      </c>
      <c r="O72">
        <v>-237</v>
      </c>
      <c r="P72">
        <v>-146</v>
      </c>
      <c r="Q72">
        <f t="shared" si="1"/>
        <v>-189</v>
      </c>
    </row>
    <row r="73" spans="1:17">
      <c r="A73">
        <v>2028</v>
      </c>
      <c r="B73">
        <v>100000</v>
      </c>
      <c r="C73">
        <v>79815271</v>
      </c>
      <c r="D73" t="s">
        <v>44</v>
      </c>
      <c r="E73">
        <v>2028</v>
      </c>
      <c r="F73">
        <v>48</v>
      </c>
      <c r="G73">
        <v>83</v>
      </c>
      <c r="H73">
        <v>15</v>
      </c>
      <c r="I73">
        <v>67</v>
      </c>
      <c r="J73">
        <v>1</v>
      </c>
      <c r="K73">
        <v>0</v>
      </c>
      <c r="L73">
        <v>16761207</v>
      </c>
      <c r="M73">
        <v>28</v>
      </c>
      <c r="N73">
        <v>0</v>
      </c>
      <c r="O73">
        <v>-237</v>
      </c>
      <c r="P73">
        <v>-154</v>
      </c>
      <c r="Q73">
        <f t="shared" si="1"/>
        <v>-189</v>
      </c>
    </row>
    <row r="74" spans="1:17">
      <c r="A74">
        <v>2029</v>
      </c>
      <c r="B74">
        <v>100000</v>
      </c>
      <c r="C74">
        <v>79915271</v>
      </c>
      <c r="D74" t="s">
        <v>44</v>
      </c>
      <c r="E74">
        <v>2029</v>
      </c>
      <c r="F74">
        <v>48</v>
      </c>
      <c r="G74">
        <v>77</v>
      </c>
      <c r="H74">
        <v>15</v>
      </c>
      <c r="I74">
        <v>61</v>
      </c>
      <c r="J74">
        <v>1</v>
      </c>
      <c r="K74">
        <v>0</v>
      </c>
      <c r="L74">
        <v>16782207</v>
      </c>
      <c r="M74">
        <v>28</v>
      </c>
      <c r="N74">
        <v>0</v>
      </c>
      <c r="O74">
        <v>-237</v>
      </c>
      <c r="P74">
        <v>-160</v>
      </c>
      <c r="Q74">
        <f t="shared" si="1"/>
        <v>-189</v>
      </c>
    </row>
    <row r="75" spans="1:17">
      <c r="A75">
        <v>2030</v>
      </c>
      <c r="B75">
        <v>100000</v>
      </c>
      <c r="C75">
        <v>80015271</v>
      </c>
      <c r="D75" t="s">
        <v>44</v>
      </c>
      <c r="E75">
        <v>2030</v>
      </c>
      <c r="F75">
        <v>48</v>
      </c>
      <c r="G75">
        <v>73</v>
      </c>
      <c r="H75">
        <v>15</v>
      </c>
      <c r="I75">
        <v>57</v>
      </c>
      <c r="J75">
        <v>1</v>
      </c>
      <c r="K75">
        <v>0</v>
      </c>
      <c r="L75">
        <v>16803207</v>
      </c>
      <c r="M75">
        <v>28</v>
      </c>
      <c r="N75">
        <v>0</v>
      </c>
      <c r="O75">
        <v>-238</v>
      </c>
      <c r="P75">
        <v>-164</v>
      </c>
      <c r="Q75">
        <f t="shared" si="1"/>
        <v>-190</v>
      </c>
    </row>
    <row r="76" spans="1:17">
      <c r="A76">
        <v>2031</v>
      </c>
      <c r="B76">
        <v>100000</v>
      </c>
      <c r="C76">
        <v>80115271</v>
      </c>
      <c r="D76" t="s">
        <v>44</v>
      </c>
      <c r="E76">
        <v>2031</v>
      </c>
      <c r="F76">
        <v>48</v>
      </c>
      <c r="G76">
        <v>70</v>
      </c>
      <c r="H76">
        <v>15</v>
      </c>
      <c r="I76">
        <v>54</v>
      </c>
      <c r="J76">
        <v>1</v>
      </c>
      <c r="K76">
        <v>0</v>
      </c>
      <c r="L76">
        <v>16824207</v>
      </c>
      <c r="M76">
        <v>28</v>
      </c>
      <c r="N76">
        <v>0</v>
      </c>
      <c r="O76">
        <v>-238</v>
      </c>
      <c r="P76">
        <v>-168</v>
      </c>
      <c r="Q76">
        <f t="shared" si="1"/>
        <v>-190</v>
      </c>
    </row>
    <row r="77" spans="1:17">
      <c r="A77">
        <v>2032</v>
      </c>
      <c r="B77">
        <v>100000</v>
      </c>
      <c r="C77">
        <v>80215271</v>
      </c>
      <c r="D77" t="s">
        <v>44</v>
      </c>
      <c r="E77">
        <v>2032</v>
      </c>
      <c r="F77">
        <v>48</v>
      </c>
      <c r="G77">
        <v>67</v>
      </c>
      <c r="H77">
        <v>15</v>
      </c>
      <c r="I77">
        <v>51</v>
      </c>
      <c r="J77">
        <v>1</v>
      </c>
      <c r="K77">
        <v>0</v>
      </c>
      <c r="L77">
        <v>16845207</v>
      </c>
      <c r="M77">
        <v>28</v>
      </c>
      <c r="N77">
        <v>0</v>
      </c>
      <c r="O77">
        <v>-238</v>
      </c>
      <c r="P77">
        <v>-171</v>
      </c>
      <c r="Q77">
        <f t="shared" si="1"/>
        <v>-190</v>
      </c>
    </row>
    <row r="78" spans="1:17">
      <c r="A78">
        <v>2033</v>
      </c>
      <c r="B78">
        <v>100000</v>
      </c>
      <c r="C78">
        <v>80315271</v>
      </c>
      <c r="D78" t="s">
        <v>44</v>
      </c>
      <c r="E78">
        <v>2033</v>
      </c>
      <c r="F78">
        <v>48</v>
      </c>
      <c r="G78">
        <v>65</v>
      </c>
      <c r="H78">
        <v>15</v>
      </c>
      <c r="I78">
        <v>49</v>
      </c>
      <c r="J78">
        <v>1</v>
      </c>
      <c r="K78">
        <v>0</v>
      </c>
      <c r="L78">
        <v>16866207</v>
      </c>
      <c r="M78">
        <v>28</v>
      </c>
      <c r="N78">
        <v>0</v>
      </c>
      <c r="O78">
        <v>-239</v>
      </c>
      <c r="P78">
        <v>-173</v>
      </c>
      <c r="Q78">
        <f t="shared" si="1"/>
        <v>-191</v>
      </c>
    </row>
    <row r="79" spans="1:17">
      <c r="A79">
        <v>2034</v>
      </c>
      <c r="B79">
        <v>100000</v>
      </c>
      <c r="C79">
        <v>80415271</v>
      </c>
      <c r="D79" t="s">
        <v>44</v>
      </c>
      <c r="E79">
        <v>2034</v>
      </c>
      <c r="F79">
        <v>48</v>
      </c>
      <c r="G79">
        <v>63</v>
      </c>
      <c r="H79">
        <v>15</v>
      </c>
      <c r="I79">
        <v>48</v>
      </c>
      <c r="J79">
        <v>1</v>
      </c>
      <c r="K79">
        <v>0</v>
      </c>
      <c r="L79">
        <v>16887207</v>
      </c>
      <c r="M79">
        <v>28</v>
      </c>
      <c r="N79">
        <v>0</v>
      </c>
      <c r="O79">
        <v>-239</v>
      </c>
      <c r="P79">
        <v>-175</v>
      </c>
      <c r="Q79">
        <f t="shared" si="1"/>
        <v>-191</v>
      </c>
    </row>
    <row r="80" spans="1:17">
      <c r="A80">
        <v>2035</v>
      </c>
      <c r="B80">
        <v>100000</v>
      </c>
      <c r="C80">
        <v>80515271</v>
      </c>
      <c r="D80" t="s">
        <v>44</v>
      </c>
      <c r="E80">
        <v>2035</v>
      </c>
      <c r="F80">
        <v>48</v>
      </c>
      <c r="G80">
        <v>62</v>
      </c>
      <c r="H80">
        <v>15</v>
      </c>
      <c r="I80">
        <v>46</v>
      </c>
      <c r="J80">
        <v>1</v>
      </c>
      <c r="K80">
        <v>0</v>
      </c>
      <c r="L80">
        <v>16908207</v>
      </c>
      <c r="M80">
        <v>28</v>
      </c>
      <c r="N80">
        <v>0</v>
      </c>
      <c r="O80">
        <v>-239</v>
      </c>
      <c r="P80">
        <v>-177</v>
      </c>
      <c r="Q80">
        <f t="shared" si="1"/>
        <v>-191</v>
      </c>
    </row>
    <row r="81" spans="1:17">
      <c r="A81">
        <v>2036</v>
      </c>
      <c r="B81">
        <v>100000</v>
      </c>
      <c r="C81">
        <v>80615271</v>
      </c>
      <c r="D81" t="s">
        <v>44</v>
      </c>
      <c r="E81">
        <v>2036</v>
      </c>
      <c r="F81">
        <v>48</v>
      </c>
      <c r="G81">
        <v>60</v>
      </c>
      <c r="H81">
        <v>15</v>
      </c>
      <c r="I81">
        <v>45</v>
      </c>
      <c r="J81">
        <v>1</v>
      </c>
      <c r="K81">
        <v>0</v>
      </c>
      <c r="L81">
        <v>16929207</v>
      </c>
      <c r="M81">
        <v>28</v>
      </c>
      <c r="N81">
        <v>0</v>
      </c>
      <c r="O81">
        <v>-239</v>
      </c>
      <c r="P81">
        <v>-178</v>
      </c>
      <c r="Q81">
        <f t="shared" si="1"/>
        <v>-191</v>
      </c>
    </row>
    <row r="82" spans="1:17">
      <c r="A82">
        <v>2037</v>
      </c>
      <c r="B82">
        <v>100000</v>
      </c>
      <c r="C82">
        <v>80715271</v>
      </c>
      <c r="D82" t="s">
        <v>44</v>
      </c>
      <c r="E82">
        <v>2037</v>
      </c>
      <c r="F82">
        <v>48</v>
      </c>
      <c r="G82">
        <v>59</v>
      </c>
      <c r="H82">
        <v>15</v>
      </c>
      <c r="I82">
        <v>44</v>
      </c>
      <c r="J82">
        <v>1</v>
      </c>
      <c r="K82">
        <v>0</v>
      </c>
      <c r="L82">
        <v>16950207</v>
      </c>
      <c r="M82">
        <v>28</v>
      </c>
      <c r="N82">
        <v>0</v>
      </c>
      <c r="O82">
        <v>-240</v>
      </c>
      <c r="P82">
        <v>-180</v>
      </c>
      <c r="Q82">
        <f t="shared" si="1"/>
        <v>-192</v>
      </c>
    </row>
    <row r="83" spans="1:17">
      <c r="A83">
        <v>2038</v>
      </c>
      <c r="B83">
        <v>100000</v>
      </c>
      <c r="C83">
        <v>80815271</v>
      </c>
      <c r="D83" t="s">
        <v>44</v>
      </c>
      <c r="E83">
        <v>2038</v>
      </c>
      <c r="F83">
        <v>48</v>
      </c>
      <c r="G83">
        <v>58</v>
      </c>
      <c r="H83">
        <v>15</v>
      </c>
      <c r="I83">
        <v>43</v>
      </c>
      <c r="J83">
        <v>1</v>
      </c>
      <c r="K83">
        <v>0</v>
      </c>
      <c r="L83">
        <v>16971207</v>
      </c>
      <c r="M83">
        <v>28</v>
      </c>
      <c r="N83">
        <v>0</v>
      </c>
      <c r="O83">
        <v>-240</v>
      </c>
      <c r="P83">
        <v>-181</v>
      </c>
      <c r="Q83">
        <f t="shared" si="1"/>
        <v>-192</v>
      </c>
    </row>
    <row r="84" spans="1:17">
      <c r="A84">
        <v>2039</v>
      </c>
      <c r="B84">
        <v>100000</v>
      </c>
      <c r="C84">
        <v>80915271</v>
      </c>
      <c r="D84" t="s">
        <v>44</v>
      </c>
      <c r="E84">
        <v>2039</v>
      </c>
      <c r="F84">
        <v>48</v>
      </c>
      <c r="G84">
        <v>57</v>
      </c>
      <c r="H84">
        <v>15</v>
      </c>
      <c r="I84">
        <v>42</v>
      </c>
      <c r="J84">
        <v>1</v>
      </c>
      <c r="K84">
        <v>0</v>
      </c>
      <c r="L84">
        <v>16992207</v>
      </c>
      <c r="M84">
        <v>28</v>
      </c>
      <c r="N84">
        <v>0</v>
      </c>
      <c r="O84">
        <v>-240</v>
      </c>
      <c r="P84">
        <v>-182</v>
      </c>
      <c r="Q84">
        <f t="shared" si="1"/>
        <v>-192</v>
      </c>
    </row>
    <row r="85" spans="1:17">
      <c r="A85">
        <v>2040</v>
      </c>
      <c r="B85">
        <v>100000</v>
      </c>
      <c r="C85">
        <v>81015271</v>
      </c>
      <c r="D85" t="s">
        <v>44</v>
      </c>
      <c r="E85">
        <v>2040</v>
      </c>
      <c r="F85">
        <v>48</v>
      </c>
      <c r="G85">
        <v>57</v>
      </c>
      <c r="H85">
        <v>15</v>
      </c>
      <c r="I85">
        <v>41</v>
      </c>
      <c r="J85">
        <v>1</v>
      </c>
      <c r="K85">
        <v>0</v>
      </c>
      <c r="L85">
        <v>17013207</v>
      </c>
      <c r="M85">
        <v>28</v>
      </c>
      <c r="N85">
        <v>0</v>
      </c>
      <c r="O85">
        <v>-241</v>
      </c>
      <c r="P85">
        <v>-184</v>
      </c>
      <c r="Q85">
        <f t="shared" si="1"/>
        <v>-193</v>
      </c>
    </row>
    <row r="86" spans="1:17">
      <c r="A86">
        <v>2041</v>
      </c>
      <c r="B86">
        <v>100000</v>
      </c>
      <c r="C86">
        <v>81115271</v>
      </c>
      <c r="D86" t="s">
        <v>44</v>
      </c>
      <c r="E86">
        <v>2041</v>
      </c>
      <c r="F86">
        <v>48</v>
      </c>
      <c r="G86">
        <v>56</v>
      </c>
      <c r="H86">
        <v>15</v>
      </c>
      <c r="I86">
        <v>40</v>
      </c>
      <c r="J86">
        <v>1</v>
      </c>
      <c r="K86">
        <v>0</v>
      </c>
      <c r="L86">
        <v>17034207</v>
      </c>
      <c r="M86">
        <v>28</v>
      </c>
      <c r="N86">
        <v>0</v>
      </c>
      <c r="O86">
        <v>-241</v>
      </c>
      <c r="P86">
        <v>-185</v>
      </c>
      <c r="Q86">
        <f t="shared" si="1"/>
        <v>-193</v>
      </c>
    </row>
    <row r="87" spans="1:17">
      <c r="A87">
        <v>2042</v>
      </c>
      <c r="B87">
        <v>100000</v>
      </c>
      <c r="C87">
        <v>81215271</v>
      </c>
      <c r="D87" t="s">
        <v>44</v>
      </c>
      <c r="E87">
        <v>2042</v>
      </c>
      <c r="F87">
        <v>48</v>
      </c>
      <c r="G87">
        <v>55</v>
      </c>
      <c r="H87">
        <v>15</v>
      </c>
      <c r="I87">
        <v>39</v>
      </c>
      <c r="J87">
        <v>1</v>
      </c>
      <c r="K87">
        <v>0</v>
      </c>
      <c r="L87">
        <v>17055207</v>
      </c>
      <c r="M87">
        <v>28</v>
      </c>
      <c r="N87">
        <v>0</v>
      </c>
      <c r="O87">
        <v>-241</v>
      </c>
      <c r="P87">
        <v>-186</v>
      </c>
      <c r="Q87">
        <f t="shared" si="1"/>
        <v>-193</v>
      </c>
    </row>
    <row r="88" spans="1:17">
      <c r="A88">
        <v>2043</v>
      </c>
      <c r="B88">
        <v>100000</v>
      </c>
      <c r="C88">
        <v>81315271</v>
      </c>
      <c r="D88" t="s">
        <v>44</v>
      </c>
      <c r="E88">
        <v>2043</v>
      </c>
      <c r="F88">
        <v>48</v>
      </c>
      <c r="G88">
        <v>55</v>
      </c>
      <c r="H88">
        <v>15</v>
      </c>
      <c r="I88">
        <v>39</v>
      </c>
      <c r="J88">
        <v>1</v>
      </c>
      <c r="K88">
        <v>0</v>
      </c>
      <c r="L88">
        <v>17076207</v>
      </c>
      <c r="M88">
        <v>28</v>
      </c>
      <c r="N88">
        <v>0</v>
      </c>
      <c r="O88">
        <v>-242</v>
      </c>
      <c r="P88">
        <v>-186</v>
      </c>
      <c r="Q88">
        <f t="shared" si="1"/>
        <v>-194</v>
      </c>
    </row>
    <row r="89" spans="1:17">
      <c r="A89">
        <v>2044</v>
      </c>
      <c r="B89">
        <v>100000</v>
      </c>
      <c r="C89">
        <v>81415271</v>
      </c>
      <c r="D89" t="s">
        <v>44</v>
      </c>
      <c r="E89">
        <v>2044</v>
      </c>
      <c r="F89">
        <v>48</v>
      </c>
      <c r="G89">
        <v>54</v>
      </c>
      <c r="H89">
        <v>15</v>
      </c>
      <c r="I89">
        <v>38</v>
      </c>
      <c r="J89">
        <v>1</v>
      </c>
      <c r="K89">
        <v>0</v>
      </c>
      <c r="L89">
        <v>17097207</v>
      </c>
      <c r="M89">
        <v>28</v>
      </c>
      <c r="N89">
        <v>0</v>
      </c>
      <c r="O89">
        <v>-242</v>
      </c>
      <c r="P89">
        <v>-187</v>
      </c>
      <c r="Q89">
        <f t="shared" si="1"/>
        <v>-194</v>
      </c>
    </row>
    <row r="90" spans="1:17">
      <c r="A90">
        <v>2045</v>
      </c>
      <c r="B90">
        <v>100000</v>
      </c>
      <c r="C90">
        <v>81515271</v>
      </c>
      <c r="D90" t="s">
        <v>44</v>
      </c>
      <c r="E90">
        <v>2045</v>
      </c>
      <c r="F90">
        <v>48</v>
      </c>
      <c r="G90">
        <v>54</v>
      </c>
      <c r="H90">
        <v>15</v>
      </c>
      <c r="I90">
        <v>38</v>
      </c>
      <c r="J90">
        <v>1</v>
      </c>
      <c r="K90">
        <v>0</v>
      </c>
      <c r="L90">
        <v>17118207</v>
      </c>
      <c r="M90">
        <v>28</v>
      </c>
      <c r="N90">
        <v>0</v>
      </c>
      <c r="O90">
        <v>-242</v>
      </c>
      <c r="P90">
        <v>-188</v>
      </c>
      <c r="Q90">
        <f t="shared" si="1"/>
        <v>-194</v>
      </c>
    </row>
    <row r="91" spans="1:17">
      <c r="A91">
        <v>2046</v>
      </c>
      <c r="B91">
        <v>100000</v>
      </c>
      <c r="C91">
        <v>81615271</v>
      </c>
      <c r="D91" t="s">
        <v>44</v>
      </c>
      <c r="E91">
        <v>2046</v>
      </c>
      <c r="F91">
        <v>48</v>
      </c>
      <c r="G91">
        <v>53</v>
      </c>
      <c r="H91">
        <v>15</v>
      </c>
      <c r="I91">
        <v>37</v>
      </c>
      <c r="J91">
        <v>1</v>
      </c>
      <c r="K91">
        <v>0</v>
      </c>
      <c r="L91">
        <v>17139207</v>
      </c>
      <c r="M91">
        <v>28</v>
      </c>
      <c r="N91">
        <v>0</v>
      </c>
      <c r="O91">
        <v>-242</v>
      </c>
      <c r="P91">
        <v>-189</v>
      </c>
      <c r="Q91">
        <f t="shared" si="1"/>
        <v>-194</v>
      </c>
    </row>
    <row r="92" spans="1:17">
      <c r="A92">
        <v>2047</v>
      </c>
      <c r="B92">
        <v>100000</v>
      </c>
      <c r="C92">
        <v>81715271</v>
      </c>
      <c r="D92" t="s">
        <v>44</v>
      </c>
      <c r="E92">
        <v>2047</v>
      </c>
      <c r="F92">
        <v>48</v>
      </c>
      <c r="G92">
        <v>53</v>
      </c>
      <c r="H92">
        <v>15</v>
      </c>
      <c r="I92">
        <v>37</v>
      </c>
      <c r="J92">
        <v>1</v>
      </c>
      <c r="K92">
        <v>0</v>
      </c>
      <c r="L92">
        <v>17160207</v>
      </c>
      <c r="M92">
        <v>28</v>
      </c>
      <c r="N92">
        <v>0</v>
      </c>
      <c r="O92">
        <v>-243</v>
      </c>
      <c r="P92">
        <v>-189</v>
      </c>
      <c r="Q92">
        <f t="shared" si="1"/>
        <v>-195</v>
      </c>
    </row>
    <row r="93" spans="1:17">
      <c r="A93">
        <v>2048</v>
      </c>
      <c r="B93">
        <v>100000</v>
      </c>
      <c r="C93">
        <v>81815271</v>
      </c>
      <c r="D93" t="s">
        <v>44</v>
      </c>
      <c r="E93">
        <v>2048</v>
      </c>
      <c r="F93">
        <v>48</v>
      </c>
      <c r="G93">
        <v>52</v>
      </c>
      <c r="H93">
        <v>15</v>
      </c>
      <c r="I93">
        <v>37</v>
      </c>
      <c r="J93">
        <v>1</v>
      </c>
      <c r="K93">
        <v>0</v>
      </c>
      <c r="L93">
        <v>17181207</v>
      </c>
      <c r="M93">
        <v>28</v>
      </c>
      <c r="N93">
        <v>0</v>
      </c>
      <c r="O93">
        <v>-243</v>
      </c>
      <c r="P93">
        <v>-190</v>
      </c>
      <c r="Q93">
        <f t="shared" si="1"/>
        <v>-195</v>
      </c>
    </row>
    <row r="94" spans="1:17">
      <c r="A94">
        <v>2049</v>
      </c>
      <c r="B94">
        <v>100000</v>
      </c>
      <c r="C94">
        <v>81915271</v>
      </c>
      <c r="D94" t="s">
        <v>44</v>
      </c>
      <c r="E94">
        <v>2049</v>
      </c>
      <c r="F94">
        <v>48</v>
      </c>
      <c r="G94">
        <v>52</v>
      </c>
      <c r="H94">
        <v>15</v>
      </c>
      <c r="I94">
        <v>36</v>
      </c>
      <c r="J94">
        <v>1</v>
      </c>
      <c r="K94">
        <v>0</v>
      </c>
      <c r="L94">
        <v>17202207</v>
      </c>
      <c r="M94">
        <v>28</v>
      </c>
      <c r="N94">
        <v>0</v>
      </c>
      <c r="O94">
        <v>-243</v>
      </c>
      <c r="P94">
        <v>-191</v>
      </c>
      <c r="Q94">
        <f t="shared" si="1"/>
        <v>-195</v>
      </c>
    </row>
    <row r="95" spans="1:17">
      <c r="A95">
        <v>2050</v>
      </c>
      <c r="B95">
        <v>100000</v>
      </c>
      <c r="C95">
        <v>82015271</v>
      </c>
      <c r="D95" t="s">
        <v>44</v>
      </c>
      <c r="E95">
        <v>2050</v>
      </c>
      <c r="F95">
        <v>48</v>
      </c>
      <c r="G95">
        <v>52</v>
      </c>
      <c r="H95">
        <v>15</v>
      </c>
      <c r="I95">
        <v>36</v>
      </c>
      <c r="J95">
        <v>1</v>
      </c>
      <c r="K95">
        <v>0</v>
      </c>
      <c r="L95">
        <v>17223207</v>
      </c>
      <c r="M95">
        <v>28</v>
      </c>
      <c r="N95">
        <v>0</v>
      </c>
      <c r="O95">
        <v>-244</v>
      </c>
      <c r="P95">
        <v>-191</v>
      </c>
      <c r="Q95">
        <f>F95+N95+O95</f>
        <v>-196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>
  <dimension ref="A1:T53"/>
  <sheetViews>
    <sheetView topLeftCell="D1" workbookViewId="0">
      <selection activeCell="AA19" sqref="AA19"/>
    </sheetView>
  </sheetViews>
  <sheetFormatPr defaultRowHeight="15"/>
  <cols>
    <col min="3" max="4" width="12.28515625" customWidth="1"/>
    <col min="17" max="17" width="10.7109375" customWidth="1"/>
    <col min="18" max="18" width="12.28515625" customWidth="1"/>
    <col min="19" max="19" width="12.140625" customWidth="1"/>
    <col min="20" max="20" width="12.28515625" customWidth="1"/>
  </cols>
  <sheetData>
    <row r="1" spans="1:20">
      <c r="C1" t="s">
        <v>10</v>
      </c>
      <c r="Q1" t="s">
        <v>10</v>
      </c>
    </row>
    <row r="2" spans="1:20" s="1" customFormat="1" ht="79.5">
      <c r="C2" s="1" t="s">
        <v>0</v>
      </c>
      <c r="D2" s="1" t="s">
        <v>1</v>
      </c>
      <c r="E2" s="1" t="s">
        <v>2</v>
      </c>
      <c r="P2" s="1" t="s">
        <v>9</v>
      </c>
      <c r="Q2" s="1" t="s">
        <v>7</v>
      </c>
      <c r="R2" s="1" t="s">
        <v>8</v>
      </c>
      <c r="S2" s="1" t="s">
        <v>1</v>
      </c>
      <c r="T2" s="1" t="s">
        <v>2</v>
      </c>
    </row>
    <row r="3" spans="1:20">
      <c r="A3">
        <v>2000</v>
      </c>
      <c r="C3">
        <f>SceAB!$G45+SceAB!$N45</f>
        <v>927</v>
      </c>
      <c r="D3">
        <f>SceAB!$O45</f>
        <v>-130</v>
      </c>
      <c r="E3">
        <f>SceAB!$P45</f>
        <v>798</v>
      </c>
      <c r="O3">
        <v>2000</v>
      </c>
      <c r="P3">
        <f>SceAB!$G45</f>
        <v>856</v>
      </c>
      <c r="Q3">
        <f>SceAB!N45</f>
        <v>71</v>
      </c>
      <c r="R3">
        <f>P3+Q3</f>
        <v>927</v>
      </c>
      <c r="S3">
        <f>SceAB!$O45</f>
        <v>-130</v>
      </c>
      <c r="T3">
        <f>SceAB!$P45</f>
        <v>798</v>
      </c>
    </row>
    <row r="4" spans="1:20">
      <c r="A4">
        <f>A3+1</f>
        <v>2001</v>
      </c>
      <c r="C4">
        <f>SceAB!$G46+SceAB!$N46</f>
        <v>943</v>
      </c>
      <c r="D4">
        <f>SceAB!$O46</f>
        <v>-134</v>
      </c>
      <c r="E4">
        <f>SceAB!$P46</f>
        <v>809</v>
      </c>
      <c r="O4">
        <f>O3+1</f>
        <v>2001</v>
      </c>
      <c r="P4">
        <f>SceAB!$G46</f>
        <v>867</v>
      </c>
      <c r="Q4">
        <f>SceAB!N46</f>
        <v>76</v>
      </c>
      <c r="R4">
        <f t="shared" ref="R4:R53" si="0">P4+Q4</f>
        <v>943</v>
      </c>
      <c r="S4">
        <f>SceAB!$O46</f>
        <v>-134</v>
      </c>
      <c r="T4">
        <f>SceAB!$P46</f>
        <v>809</v>
      </c>
    </row>
    <row r="5" spans="1:20">
      <c r="A5">
        <f t="shared" ref="A5:A52" si="1">A4+1</f>
        <v>2002</v>
      </c>
      <c r="C5">
        <f>SceAB!$G47+SceAB!$N47</f>
        <v>1007</v>
      </c>
      <c r="D5">
        <f>SceAB!$O47</f>
        <v>-138</v>
      </c>
      <c r="E5">
        <f>SceAB!$P47</f>
        <v>869</v>
      </c>
      <c r="O5">
        <f t="shared" ref="O5:O52" si="2">O4+1</f>
        <v>2002</v>
      </c>
      <c r="P5">
        <f>SceAB!$G47</f>
        <v>929</v>
      </c>
      <c r="Q5">
        <f>SceAB!N47</f>
        <v>78</v>
      </c>
      <c r="R5">
        <f t="shared" si="0"/>
        <v>1007</v>
      </c>
      <c r="S5">
        <f>SceAB!$O47</f>
        <v>-138</v>
      </c>
      <c r="T5">
        <f>SceAB!$P47</f>
        <v>869</v>
      </c>
    </row>
    <row r="6" spans="1:20">
      <c r="A6">
        <f t="shared" si="1"/>
        <v>2003</v>
      </c>
      <c r="C6">
        <f>SceAB!$G48+SceAB!$N48</f>
        <v>1112</v>
      </c>
      <c r="D6">
        <f>SceAB!$O48</f>
        <v>-142</v>
      </c>
      <c r="E6">
        <f>SceAB!$P48</f>
        <v>971</v>
      </c>
      <c r="O6">
        <f t="shared" si="2"/>
        <v>2003</v>
      </c>
      <c r="P6">
        <f>SceAB!$G48</f>
        <v>1032</v>
      </c>
      <c r="Q6">
        <f>SceAB!N48</f>
        <v>80</v>
      </c>
      <c r="R6">
        <f t="shared" si="0"/>
        <v>1112</v>
      </c>
      <c r="S6">
        <f>SceAB!$O48</f>
        <v>-142</v>
      </c>
      <c r="T6">
        <f>SceAB!$P48</f>
        <v>971</v>
      </c>
    </row>
    <row r="7" spans="1:20">
      <c r="A7">
        <f t="shared" si="1"/>
        <v>2004</v>
      </c>
      <c r="C7">
        <f>SceAB!$G49+SceAB!$N49</f>
        <v>1223</v>
      </c>
      <c r="D7">
        <f>SceAB!$O49</f>
        <v>-146</v>
      </c>
      <c r="E7">
        <f>SceAB!$P49</f>
        <v>1077</v>
      </c>
      <c r="O7">
        <f t="shared" si="2"/>
        <v>2004</v>
      </c>
      <c r="P7">
        <f>SceAB!$G49</f>
        <v>1139</v>
      </c>
      <c r="Q7">
        <f>SceAB!N49</f>
        <v>84</v>
      </c>
      <c r="R7">
        <f t="shared" si="0"/>
        <v>1223</v>
      </c>
      <c r="S7">
        <f>SceAB!$O49</f>
        <v>-146</v>
      </c>
      <c r="T7">
        <f>SceAB!$P49</f>
        <v>1077</v>
      </c>
    </row>
    <row r="8" spans="1:20">
      <c r="A8">
        <f t="shared" si="1"/>
        <v>2005</v>
      </c>
      <c r="C8">
        <f>SceAB!$G50+SceAB!$N50</f>
        <v>1157</v>
      </c>
      <c r="D8">
        <f>SceAB!$O50</f>
        <v>-151</v>
      </c>
      <c r="E8">
        <f>SceAB!$P50</f>
        <v>1007</v>
      </c>
      <c r="O8">
        <f t="shared" si="2"/>
        <v>2005</v>
      </c>
      <c r="P8">
        <f>SceAB!$G50</f>
        <v>1070</v>
      </c>
      <c r="Q8">
        <f>SceAB!N50</f>
        <v>87</v>
      </c>
      <c r="R8">
        <f t="shared" si="0"/>
        <v>1157</v>
      </c>
      <c r="S8">
        <f>SceAB!$O50</f>
        <v>-151</v>
      </c>
      <c r="T8">
        <f>SceAB!$P50</f>
        <v>1007</v>
      </c>
    </row>
    <row r="9" spans="1:20">
      <c r="A9">
        <f t="shared" si="1"/>
        <v>2006</v>
      </c>
      <c r="C9">
        <f>SceAB!$G51+SceAB!$N51</f>
        <v>1029</v>
      </c>
      <c r="D9">
        <f>SceAB!$O51</f>
        <v>-158</v>
      </c>
      <c r="E9">
        <f>SceAB!$P51</f>
        <v>872</v>
      </c>
      <c r="O9">
        <f t="shared" si="2"/>
        <v>2006</v>
      </c>
      <c r="P9">
        <f>SceAB!$G51</f>
        <v>938</v>
      </c>
      <c r="Q9">
        <f>SceAB!N51</f>
        <v>91</v>
      </c>
      <c r="R9">
        <f t="shared" si="0"/>
        <v>1029</v>
      </c>
      <c r="S9">
        <f>SceAB!$O51</f>
        <v>-158</v>
      </c>
      <c r="T9">
        <f>SceAB!$P51</f>
        <v>872</v>
      </c>
    </row>
    <row r="10" spans="1:20">
      <c r="A10">
        <f t="shared" si="1"/>
        <v>2007</v>
      </c>
      <c r="C10">
        <f>SceAB!$G52+SceAB!$N52</f>
        <v>905</v>
      </c>
      <c r="D10">
        <f>SceAB!$O52</f>
        <v>-166</v>
      </c>
      <c r="E10">
        <f>SceAB!$P52</f>
        <v>740</v>
      </c>
      <c r="O10">
        <f t="shared" si="2"/>
        <v>2007</v>
      </c>
      <c r="P10">
        <f>SceAB!$G52</f>
        <v>811</v>
      </c>
      <c r="Q10">
        <f>SceAB!N52</f>
        <v>94</v>
      </c>
      <c r="R10">
        <f t="shared" si="0"/>
        <v>905</v>
      </c>
      <c r="S10">
        <f>SceAB!$O52</f>
        <v>-166</v>
      </c>
      <c r="T10">
        <f>SceAB!$P52</f>
        <v>740</v>
      </c>
    </row>
    <row r="11" spans="1:20">
      <c r="A11">
        <f t="shared" si="1"/>
        <v>2008</v>
      </c>
      <c r="C11">
        <f>SceAB!$G53+SceAB!$N53</f>
        <v>847</v>
      </c>
      <c r="D11">
        <f>SceAB!$O53</f>
        <v>-170</v>
      </c>
      <c r="E11">
        <f>SceAB!$P53</f>
        <v>678</v>
      </c>
      <c r="O11">
        <f t="shared" si="2"/>
        <v>2008</v>
      </c>
      <c r="P11">
        <f>SceAB!$G53</f>
        <v>749</v>
      </c>
      <c r="Q11">
        <f>SceAB!N53</f>
        <v>98</v>
      </c>
      <c r="R11">
        <f t="shared" si="0"/>
        <v>847</v>
      </c>
      <c r="S11">
        <f>SceAB!$O53</f>
        <v>-170</v>
      </c>
      <c r="T11">
        <f>SceAB!$P53</f>
        <v>678</v>
      </c>
    </row>
    <row r="12" spans="1:20">
      <c r="A12">
        <f t="shared" si="1"/>
        <v>2009</v>
      </c>
      <c r="C12">
        <f>SceAB!$G54+SceAB!$N54</f>
        <v>732</v>
      </c>
      <c r="D12">
        <f>SceAB!$O54</f>
        <v>-173</v>
      </c>
      <c r="E12">
        <f>SceAB!$P54</f>
        <v>559</v>
      </c>
      <c r="O12">
        <f t="shared" si="2"/>
        <v>2009</v>
      </c>
      <c r="P12">
        <f>SceAB!$G54</f>
        <v>629</v>
      </c>
      <c r="Q12">
        <f>SceAB!N54</f>
        <v>103</v>
      </c>
      <c r="R12">
        <f t="shared" si="0"/>
        <v>732</v>
      </c>
      <c r="S12">
        <f>SceAB!$O54</f>
        <v>-173</v>
      </c>
      <c r="T12">
        <f>SceAB!$P54</f>
        <v>559</v>
      </c>
    </row>
    <row r="13" spans="1:20">
      <c r="A13">
        <f t="shared" si="1"/>
        <v>2010</v>
      </c>
      <c r="C13">
        <f>SceAB!$G55+SceAB!$N55</f>
        <v>646</v>
      </c>
      <c r="D13">
        <f>SceAB!$O55</f>
        <v>-175</v>
      </c>
      <c r="E13">
        <f>SceAB!$P55</f>
        <v>471</v>
      </c>
      <c r="O13">
        <f t="shared" si="2"/>
        <v>2010</v>
      </c>
      <c r="P13">
        <f>SceAB!$G55</f>
        <v>537</v>
      </c>
      <c r="Q13">
        <f>SceAB!N55</f>
        <v>109</v>
      </c>
      <c r="R13">
        <f t="shared" si="0"/>
        <v>646</v>
      </c>
      <c r="S13">
        <f>SceAB!$O55</f>
        <v>-175</v>
      </c>
      <c r="T13">
        <f>SceAB!$P55</f>
        <v>471</v>
      </c>
    </row>
    <row r="14" spans="1:20">
      <c r="A14">
        <f t="shared" si="1"/>
        <v>2011</v>
      </c>
      <c r="C14">
        <f>SceAB!$G56+SceAB!$N56</f>
        <v>583</v>
      </c>
      <c r="D14">
        <f>SceAB!$O56</f>
        <v>-177</v>
      </c>
      <c r="E14">
        <f>SceAB!$P56</f>
        <v>407</v>
      </c>
      <c r="O14">
        <f t="shared" si="2"/>
        <v>2011</v>
      </c>
      <c r="P14">
        <f>SceAB!$G56</f>
        <v>470</v>
      </c>
      <c r="Q14">
        <f>SceAB!N56</f>
        <v>113</v>
      </c>
      <c r="R14">
        <f t="shared" si="0"/>
        <v>583</v>
      </c>
      <c r="S14">
        <f>SceAB!$O56</f>
        <v>-177</v>
      </c>
      <c r="T14">
        <f>SceAB!$P56</f>
        <v>407</v>
      </c>
    </row>
    <row r="15" spans="1:20">
      <c r="A15">
        <f t="shared" si="1"/>
        <v>2012</v>
      </c>
      <c r="C15">
        <f>SceAB!$G57+SceAB!$N57</f>
        <v>514</v>
      </c>
      <c r="D15">
        <f>SceAB!$O57</f>
        <v>-178</v>
      </c>
      <c r="E15">
        <f>SceAB!$P57</f>
        <v>338</v>
      </c>
      <c r="O15">
        <f t="shared" si="2"/>
        <v>2012</v>
      </c>
      <c r="P15">
        <f>SceAB!$G57</f>
        <v>398</v>
      </c>
      <c r="Q15">
        <f>SceAB!N57</f>
        <v>116</v>
      </c>
      <c r="R15">
        <f t="shared" si="0"/>
        <v>514</v>
      </c>
      <c r="S15">
        <f>SceAB!$O57</f>
        <v>-178</v>
      </c>
      <c r="T15">
        <f>SceAB!$P57</f>
        <v>338</v>
      </c>
    </row>
    <row r="16" spans="1:20">
      <c r="A16">
        <f t="shared" si="1"/>
        <v>2013</v>
      </c>
      <c r="C16">
        <f>SceAB!$G58+SceAB!$N58</f>
        <v>490</v>
      </c>
      <c r="D16">
        <f>SceAB!$O58</f>
        <v>-179</v>
      </c>
      <c r="E16">
        <f>SceAB!$P58</f>
        <v>312</v>
      </c>
      <c r="O16">
        <f t="shared" si="2"/>
        <v>2013</v>
      </c>
      <c r="P16">
        <f>SceAB!$G58</f>
        <v>371</v>
      </c>
      <c r="Q16">
        <f>SceAB!N58</f>
        <v>119</v>
      </c>
      <c r="R16">
        <f t="shared" si="0"/>
        <v>490</v>
      </c>
      <c r="S16">
        <f>SceAB!$O58</f>
        <v>-179</v>
      </c>
      <c r="T16">
        <f>SceAB!$P58</f>
        <v>312</v>
      </c>
    </row>
    <row r="17" spans="1:20">
      <c r="A17">
        <f t="shared" si="1"/>
        <v>2014</v>
      </c>
      <c r="C17">
        <f>SceAB!$G59+SceAB!$N59</f>
        <v>460</v>
      </c>
      <c r="D17">
        <f>SceAB!$O59</f>
        <v>-180</v>
      </c>
      <c r="E17">
        <f>SceAB!$P59</f>
        <v>281</v>
      </c>
      <c r="O17">
        <f t="shared" si="2"/>
        <v>2014</v>
      </c>
      <c r="P17">
        <f>SceAB!$G59</f>
        <v>338</v>
      </c>
      <c r="Q17">
        <f>SceAB!N59</f>
        <v>122</v>
      </c>
      <c r="R17">
        <f t="shared" si="0"/>
        <v>460</v>
      </c>
      <c r="S17">
        <f>SceAB!$O59</f>
        <v>-180</v>
      </c>
      <c r="T17">
        <f>SceAB!$P59</f>
        <v>281</v>
      </c>
    </row>
    <row r="18" spans="1:20">
      <c r="A18">
        <f t="shared" si="1"/>
        <v>2015</v>
      </c>
      <c r="C18">
        <f>SceAB!$G60+SceAB!$N60</f>
        <v>444</v>
      </c>
      <c r="D18">
        <f>SceAB!$O60</f>
        <v>-181</v>
      </c>
      <c r="E18">
        <f>SceAB!$P60</f>
        <v>264</v>
      </c>
      <c r="O18">
        <f t="shared" si="2"/>
        <v>2015</v>
      </c>
      <c r="P18">
        <f>SceAB!$G60</f>
        <v>320</v>
      </c>
      <c r="Q18">
        <f>SceAB!N60</f>
        <v>124</v>
      </c>
      <c r="R18">
        <f t="shared" si="0"/>
        <v>444</v>
      </c>
      <c r="S18">
        <f>SceAB!$O60</f>
        <v>-181</v>
      </c>
      <c r="T18">
        <f>SceAB!$P60</f>
        <v>264</v>
      </c>
    </row>
    <row r="19" spans="1:20">
      <c r="A19">
        <f t="shared" si="1"/>
        <v>2016</v>
      </c>
      <c r="C19">
        <f>SceAB!$G61+SceAB!$N61</f>
        <v>429</v>
      </c>
      <c r="D19">
        <f>SceAB!$O61</f>
        <v>-183</v>
      </c>
      <c r="E19">
        <f>SceAB!$P61</f>
        <v>248</v>
      </c>
      <c r="O19">
        <f t="shared" si="2"/>
        <v>2016</v>
      </c>
      <c r="P19">
        <f>SceAB!$G61</f>
        <v>303</v>
      </c>
      <c r="Q19">
        <f>SceAB!N61</f>
        <v>126</v>
      </c>
      <c r="R19">
        <f t="shared" si="0"/>
        <v>429</v>
      </c>
      <c r="S19">
        <f>SceAB!$O61</f>
        <v>-183</v>
      </c>
      <c r="T19">
        <f>SceAB!$P61</f>
        <v>248</v>
      </c>
    </row>
    <row r="20" spans="1:20">
      <c r="A20">
        <f t="shared" si="1"/>
        <v>2017</v>
      </c>
      <c r="C20">
        <f>SceAB!$G62+SceAB!$N62</f>
        <v>416</v>
      </c>
      <c r="D20">
        <f>SceAB!$O62</f>
        <v>-184</v>
      </c>
      <c r="E20">
        <f>SceAB!$P62</f>
        <v>233</v>
      </c>
      <c r="O20">
        <f t="shared" si="2"/>
        <v>2017</v>
      </c>
      <c r="P20">
        <f>SceAB!$G62</f>
        <v>287</v>
      </c>
      <c r="Q20">
        <f>SceAB!N62</f>
        <v>129</v>
      </c>
      <c r="R20">
        <f t="shared" si="0"/>
        <v>416</v>
      </c>
      <c r="S20">
        <f>SceAB!$O62</f>
        <v>-184</v>
      </c>
      <c r="T20">
        <f>SceAB!$P62</f>
        <v>233</v>
      </c>
    </row>
    <row r="21" spans="1:20">
      <c r="A21">
        <f t="shared" si="1"/>
        <v>2018</v>
      </c>
      <c r="C21">
        <f>SceAB!$G63+SceAB!$N63</f>
        <v>402</v>
      </c>
      <c r="D21">
        <f>SceAB!$O63</f>
        <v>-185</v>
      </c>
      <c r="E21">
        <f>SceAB!$P63</f>
        <v>218</v>
      </c>
      <c r="O21">
        <f t="shared" si="2"/>
        <v>2018</v>
      </c>
      <c r="P21">
        <f>SceAB!$G63</f>
        <v>271</v>
      </c>
      <c r="Q21">
        <f>SceAB!N63</f>
        <v>131</v>
      </c>
      <c r="R21">
        <f t="shared" si="0"/>
        <v>402</v>
      </c>
      <c r="S21">
        <f>SceAB!$O63</f>
        <v>-185</v>
      </c>
      <c r="T21">
        <f>SceAB!$P63</f>
        <v>218</v>
      </c>
    </row>
    <row r="22" spans="1:20">
      <c r="A22">
        <f t="shared" si="1"/>
        <v>2019</v>
      </c>
      <c r="C22">
        <f>SceAB!$G64+SceAB!$N64</f>
        <v>389</v>
      </c>
      <c r="D22">
        <f>SceAB!$O64</f>
        <v>-186</v>
      </c>
      <c r="E22">
        <f>SceAB!$P64</f>
        <v>203</v>
      </c>
      <c r="O22">
        <f t="shared" si="2"/>
        <v>2019</v>
      </c>
      <c r="P22">
        <f>SceAB!$G64</f>
        <v>256</v>
      </c>
      <c r="Q22">
        <f>SceAB!N64</f>
        <v>133</v>
      </c>
      <c r="R22">
        <f t="shared" si="0"/>
        <v>389</v>
      </c>
      <c r="S22">
        <f>SceAB!$O64</f>
        <v>-186</v>
      </c>
      <c r="T22">
        <f>SceAB!$P64</f>
        <v>203</v>
      </c>
    </row>
    <row r="23" spans="1:20">
      <c r="A23">
        <f t="shared" si="1"/>
        <v>2020</v>
      </c>
      <c r="C23">
        <f>SceAB!$G65+SceAB!$N65</f>
        <v>242</v>
      </c>
      <c r="D23">
        <f>SceAB!$O65</f>
        <v>-187</v>
      </c>
      <c r="E23">
        <f>SceAB!$P65</f>
        <v>55</v>
      </c>
      <c r="O23">
        <f t="shared" si="2"/>
        <v>2020</v>
      </c>
      <c r="P23">
        <f>SceAB!$G65</f>
        <v>242</v>
      </c>
      <c r="Q23">
        <f>SceAB!N65</f>
        <v>0</v>
      </c>
      <c r="R23">
        <f t="shared" si="0"/>
        <v>242</v>
      </c>
      <c r="S23">
        <f>SceAB!$O65</f>
        <v>-187</v>
      </c>
      <c r="T23">
        <f>SceAB!$P65</f>
        <v>55</v>
      </c>
    </row>
    <row r="24" spans="1:20">
      <c r="A24">
        <f t="shared" si="1"/>
        <v>2021</v>
      </c>
      <c r="C24">
        <f>SceAB!$G66+SceAB!$N66</f>
        <v>218</v>
      </c>
      <c r="D24">
        <f>SceAB!$O66</f>
        <v>-203</v>
      </c>
      <c r="E24">
        <f>SceAB!$P66</f>
        <v>15</v>
      </c>
      <c r="O24">
        <f t="shared" si="2"/>
        <v>2021</v>
      </c>
      <c r="P24">
        <f>SceAB!$G66</f>
        <v>218</v>
      </c>
      <c r="Q24">
        <f>SceAB!N66</f>
        <v>0</v>
      </c>
      <c r="R24">
        <f t="shared" si="0"/>
        <v>218</v>
      </c>
      <c r="S24">
        <f>SceAB!$O66</f>
        <v>-203</v>
      </c>
      <c r="T24">
        <f>SceAB!$P66</f>
        <v>15</v>
      </c>
    </row>
    <row r="25" spans="1:20">
      <c r="A25">
        <f t="shared" si="1"/>
        <v>2022</v>
      </c>
      <c r="C25">
        <f>SceAB!$G67+SceAB!$N67</f>
        <v>192</v>
      </c>
      <c r="D25">
        <f>SceAB!$O67</f>
        <v>-218</v>
      </c>
      <c r="E25">
        <f>SceAB!$P67</f>
        <v>-25</v>
      </c>
      <c r="O25">
        <f t="shared" si="2"/>
        <v>2022</v>
      </c>
      <c r="P25">
        <f>SceAB!$G67</f>
        <v>192</v>
      </c>
      <c r="Q25">
        <f>SceAB!N67</f>
        <v>0</v>
      </c>
      <c r="R25">
        <f t="shared" si="0"/>
        <v>192</v>
      </c>
      <c r="S25">
        <f>SceAB!$O67</f>
        <v>-218</v>
      </c>
      <c r="T25">
        <f>SceAB!$P67</f>
        <v>-25</v>
      </c>
    </row>
    <row r="26" spans="1:20">
      <c r="A26">
        <f t="shared" si="1"/>
        <v>2023</v>
      </c>
      <c r="C26">
        <f>SceAB!$G68+SceAB!$N68</f>
        <v>168</v>
      </c>
      <c r="D26">
        <f>SceAB!$O68</f>
        <v>-234</v>
      </c>
      <c r="E26">
        <f>SceAB!$P68</f>
        <v>-66</v>
      </c>
      <c r="O26">
        <f t="shared" si="2"/>
        <v>2023</v>
      </c>
      <c r="P26">
        <f>SceAB!$G68</f>
        <v>168</v>
      </c>
      <c r="Q26">
        <f>SceAB!N68</f>
        <v>0</v>
      </c>
      <c r="R26">
        <f t="shared" si="0"/>
        <v>168</v>
      </c>
      <c r="S26">
        <f>SceAB!$O68</f>
        <v>-234</v>
      </c>
      <c r="T26">
        <f>SceAB!$P68</f>
        <v>-66</v>
      </c>
    </row>
    <row r="27" spans="1:20">
      <c r="A27">
        <f t="shared" si="1"/>
        <v>2024</v>
      </c>
      <c r="C27">
        <f>SceAB!$G69+SceAB!$N69</f>
        <v>143</v>
      </c>
      <c r="D27">
        <f>SceAB!$O69</f>
        <v>-235</v>
      </c>
      <c r="E27">
        <f>SceAB!$P69</f>
        <v>-92</v>
      </c>
      <c r="O27">
        <f t="shared" si="2"/>
        <v>2024</v>
      </c>
      <c r="P27">
        <f>SceAB!$G69</f>
        <v>143</v>
      </c>
      <c r="Q27">
        <f>SceAB!N69</f>
        <v>0</v>
      </c>
      <c r="R27">
        <f t="shared" si="0"/>
        <v>143</v>
      </c>
      <c r="S27">
        <f>SceAB!$O69</f>
        <v>-235</v>
      </c>
      <c r="T27">
        <f>SceAB!$P69</f>
        <v>-92</v>
      </c>
    </row>
    <row r="28" spans="1:20">
      <c r="A28">
        <f t="shared" si="1"/>
        <v>2025</v>
      </c>
      <c r="C28">
        <f>SceAB!$G70+SceAB!$N70</f>
        <v>118</v>
      </c>
      <c r="D28">
        <f>SceAB!$O70</f>
        <v>-236</v>
      </c>
      <c r="E28">
        <f>SceAB!$P70</f>
        <v>-117</v>
      </c>
      <c r="O28">
        <f t="shared" si="2"/>
        <v>2025</v>
      </c>
      <c r="P28">
        <f>SceAB!$G70</f>
        <v>118</v>
      </c>
      <c r="Q28">
        <f>SceAB!N70</f>
        <v>0</v>
      </c>
      <c r="R28">
        <f t="shared" si="0"/>
        <v>118</v>
      </c>
      <c r="S28">
        <f>SceAB!$O70</f>
        <v>-236</v>
      </c>
      <c r="T28">
        <f>SceAB!$P70</f>
        <v>-117</v>
      </c>
    </row>
    <row r="29" spans="1:20">
      <c r="A29">
        <f t="shared" si="1"/>
        <v>2026</v>
      </c>
      <c r="C29">
        <f>SceAB!$G71+SceAB!$N71</f>
        <v>101</v>
      </c>
      <c r="D29">
        <f>SceAB!$O71</f>
        <v>-236</v>
      </c>
      <c r="E29">
        <f>SceAB!$P71</f>
        <v>-134</v>
      </c>
      <c r="O29">
        <f t="shared" si="2"/>
        <v>2026</v>
      </c>
      <c r="P29">
        <f>SceAB!$G71</f>
        <v>101</v>
      </c>
      <c r="Q29">
        <f>SceAB!N71</f>
        <v>0</v>
      </c>
      <c r="R29">
        <f t="shared" si="0"/>
        <v>101</v>
      </c>
      <c r="S29">
        <f>SceAB!$O71</f>
        <v>-236</v>
      </c>
      <c r="T29">
        <f>SceAB!$P71</f>
        <v>-134</v>
      </c>
    </row>
    <row r="30" spans="1:20">
      <c r="A30">
        <f t="shared" si="1"/>
        <v>2027</v>
      </c>
      <c r="C30">
        <f>SceAB!$G72+SceAB!$N72</f>
        <v>90</v>
      </c>
      <c r="D30">
        <f>SceAB!$O72</f>
        <v>-237</v>
      </c>
      <c r="E30">
        <f>SceAB!$P72</f>
        <v>-146</v>
      </c>
      <c r="O30">
        <f t="shared" si="2"/>
        <v>2027</v>
      </c>
      <c r="P30">
        <f>SceAB!$G72</f>
        <v>90</v>
      </c>
      <c r="Q30">
        <f>SceAB!N72</f>
        <v>0</v>
      </c>
      <c r="R30">
        <f t="shared" si="0"/>
        <v>90</v>
      </c>
      <c r="S30">
        <f>SceAB!$O72</f>
        <v>-237</v>
      </c>
      <c r="T30">
        <f>SceAB!$P72</f>
        <v>-146</v>
      </c>
    </row>
    <row r="31" spans="1:20">
      <c r="A31">
        <f t="shared" si="1"/>
        <v>2028</v>
      </c>
      <c r="C31">
        <f>SceAB!$G73+SceAB!$N73</f>
        <v>83</v>
      </c>
      <c r="D31">
        <f>SceAB!$O73</f>
        <v>-237</v>
      </c>
      <c r="E31">
        <f>SceAB!$P73</f>
        <v>-154</v>
      </c>
      <c r="O31">
        <f t="shared" si="2"/>
        <v>2028</v>
      </c>
      <c r="P31">
        <f>SceAB!$G73</f>
        <v>83</v>
      </c>
      <c r="Q31">
        <f>SceAB!N73</f>
        <v>0</v>
      </c>
      <c r="R31">
        <f t="shared" si="0"/>
        <v>83</v>
      </c>
      <c r="S31">
        <f>SceAB!$O73</f>
        <v>-237</v>
      </c>
      <c r="T31">
        <f>SceAB!$P73</f>
        <v>-154</v>
      </c>
    </row>
    <row r="32" spans="1:20">
      <c r="A32">
        <f t="shared" si="1"/>
        <v>2029</v>
      </c>
      <c r="C32">
        <f>SceAB!$G74+SceAB!$N74</f>
        <v>77</v>
      </c>
      <c r="D32">
        <f>SceAB!$O74</f>
        <v>-237</v>
      </c>
      <c r="E32">
        <f>SceAB!$P74</f>
        <v>-160</v>
      </c>
      <c r="O32">
        <f t="shared" si="2"/>
        <v>2029</v>
      </c>
      <c r="P32">
        <f>SceAB!$G74</f>
        <v>77</v>
      </c>
      <c r="Q32">
        <f>SceAB!N74</f>
        <v>0</v>
      </c>
      <c r="R32">
        <f t="shared" si="0"/>
        <v>77</v>
      </c>
      <c r="S32">
        <f>SceAB!$O74</f>
        <v>-237</v>
      </c>
      <c r="T32">
        <f>SceAB!$P74</f>
        <v>-160</v>
      </c>
    </row>
    <row r="33" spans="1:20">
      <c r="A33">
        <f t="shared" si="1"/>
        <v>2030</v>
      </c>
      <c r="C33">
        <f>SceAB!$G75+SceAB!$N75</f>
        <v>73</v>
      </c>
      <c r="D33">
        <f>SceAB!$O75</f>
        <v>-238</v>
      </c>
      <c r="E33">
        <f>SceAB!$P75</f>
        <v>-164</v>
      </c>
      <c r="O33">
        <f t="shared" si="2"/>
        <v>2030</v>
      </c>
      <c r="P33">
        <f>SceAB!$G75</f>
        <v>73</v>
      </c>
      <c r="Q33">
        <f>SceAB!N75</f>
        <v>0</v>
      </c>
      <c r="R33">
        <f t="shared" si="0"/>
        <v>73</v>
      </c>
      <c r="S33">
        <f>SceAB!$O75</f>
        <v>-238</v>
      </c>
      <c r="T33">
        <f>SceAB!$P75</f>
        <v>-164</v>
      </c>
    </row>
    <row r="34" spans="1:20">
      <c r="A34">
        <f t="shared" si="1"/>
        <v>2031</v>
      </c>
      <c r="C34">
        <f>SceAB!$G76+SceAB!$N76</f>
        <v>70</v>
      </c>
      <c r="D34">
        <f>SceAB!$O76</f>
        <v>-238</v>
      </c>
      <c r="E34">
        <f>SceAB!$P76</f>
        <v>-168</v>
      </c>
      <c r="O34">
        <f t="shared" si="2"/>
        <v>2031</v>
      </c>
      <c r="P34">
        <f>SceAB!$G76</f>
        <v>70</v>
      </c>
      <c r="Q34">
        <f>SceAB!N76</f>
        <v>0</v>
      </c>
      <c r="R34">
        <f t="shared" si="0"/>
        <v>70</v>
      </c>
      <c r="S34">
        <f>SceAB!$O76</f>
        <v>-238</v>
      </c>
      <c r="T34">
        <f>SceAB!$P76</f>
        <v>-168</v>
      </c>
    </row>
    <row r="35" spans="1:20">
      <c r="A35">
        <f t="shared" si="1"/>
        <v>2032</v>
      </c>
      <c r="C35">
        <f>SceAB!$G77+SceAB!$N77</f>
        <v>67</v>
      </c>
      <c r="D35">
        <f>SceAB!$O77</f>
        <v>-238</v>
      </c>
      <c r="E35">
        <f>SceAB!$P77</f>
        <v>-171</v>
      </c>
      <c r="O35">
        <f t="shared" si="2"/>
        <v>2032</v>
      </c>
      <c r="P35">
        <f>SceAB!$G77</f>
        <v>67</v>
      </c>
      <c r="Q35">
        <f>SceAB!N77</f>
        <v>0</v>
      </c>
      <c r="R35">
        <f t="shared" si="0"/>
        <v>67</v>
      </c>
      <c r="S35">
        <f>SceAB!$O77</f>
        <v>-238</v>
      </c>
      <c r="T35">
        <f>SceAB!$P77</f>
        <v>-171</v>
      </c>
    </row>
    <row r="36" spans="1:20">
      <c r="A36">
        <f t="shared" si="1"/>
        <v>2033</v>
      </c>
      <c r="C36">
        <f>SceAB!$G78+SceAB!$N78</f>
        <v>65</v>
      </c>
      <c r="D36">
        <f>SceAB!$O78</f>
        <v>-239</v>
      </c>
      <c r="E36">
        <f>SceAB!$P78</f>
        <v>-173</v>
      </c>
      <c r="O36">
        <f t="shared" si="2"/>
        <v>2033</v>
      </c>
      <c r="P36">
        <f>SceAB!$G78</f>
        <v>65</v>
      </c>
      <c r="Q36">
        <f>SceAB!N78</f>
        <v>0</v>
      </c>
      <c r="R36">
        <f t="shared" si="0"/>
        <v>65</v>
      </c>
      <c r="S36">
        <f>SceAB!$O78</f>
        <v>-239</v>
      </c>
      <c r="T36">
        <f>SceAB!$P78</f>
        <v>-173</v>
      </c>
    </row>
    <row r="37" spans="1:20">
      <c r="A37">
        <f t="shared" si="1"/>
        <v>2034</v>
      </c>
      <c r="C37">
        <f>SceAB!$G79+SceAB!$N79</f>
        <v>63</v>
      </c>
      <c r="D37">
        <f>SceAB!$O79</f>
        <v>-239</v>
      </c>
      <c r="E37">
        <f>SceAB!$P79</f>
        <v>-175</v>
      </c>
      <c r="O37">
        <f t="shared" si="2"/>
        <v>2034</v>
      </c>
      <c r="P37">
        <f>SceAB!$G79</f>
        <v>63</v>
      </c>
      <c r="Q37">
        <f>SceAB!N79</f>
        <v>0</v>
      </c>
      <c r="R37">
        <f t="shared" si="0"/>
        <v>63</v>
      </c>
      <c r="S37">
        <f>SceAB!$O79</f>
        <v>-239</v>
      </c>
      <c r="T37">
        <f>SceAB!$P79</f>
        <v>-175</v>
      </c>
    </row>
    <row r="38" spans="1:20">
      <c r="A38">
        <f t="shared" si="1"/>
        <v>2035</v>
      </c>
      <c r="C38">
        <f>SceAB!$G80+SceAB!$N80</f>
        <v>62</v>
      </c>
      <c r="D38">
        <f>SceAB!$O80</f>
        <v>-239</v>
      </c>
      <c r="E38">
        <f>SceAB!$P80</f>
        <v>-177</v>
      </c>
      <c r="O38">
        <f t="shared" si="2"/>
        <v>2035</v>
      </c>
      <c r="P38">
        <f>SceAB!$G80</f>
        <v>62</v>
      </c>
      <c r="Q38">
        <f>SceAB!N80</f>
        <v>0</v>
      </c>
      <c r="R38">
        <f t="shared" si="0"/>
        <v>62</v>
      </c>
      <c r="S38">
        <f>SceAB!$O80</f>
        <v>-239</v>
      </c>
      <c r="T38">
        <f>SceAB!$P80</f>
        <v>-177</v>
      </c>
    </row>
    <row r="39" spans="1:20">
      <c r="A39">
        <f t="shared" si="1"/>
        <v>2036</v>
      </c>
      <c r="C39">
        <f>SceAB!$G81+SceAB!$N81</f>
        <v>60</v>
      </c>
      <c r="D39">
        <f>SceAB!$O81</f>
        <v>-239</v>
      </c>
      <c r="E39">
        <f>SceAB!$P81</f>
        <v>-178</v>
      </c>
      <c r="O39">
        <f t="shared" si="2"/>
        <v>2036</v>
      </c>
      <c r="P39">
        <f>SceAB!$G81</f>
        <v>60</v>
      </c>
      <c r="Q39">
        <f>SceAB!N81</f>
        <v>0</v>
      </c>
      <c r="R39">
        <f t="shared" si="0"/>
        <v>60</v>
      </c>
      <c r="S39">
        <f>SceAB!$O81</f>
        <v>-239</v>
      </c>
      <c r="T39">
        <f>SceAB!$P81</f>
        <v>-178</v>
      </c>
    </row>
    <row r="40" spans="1:20">
      <c r="A40">
        <f t="shared" si="1"/>
        <v>2037</v>
      </c>
      <c r="C40">
        <f>SceAB!$G82+SceAB!$N82</f>
        <v>59</v>
      </c>
      <c r="D40">
        <f>SceAB!$O82</f>
        <v>-240</v>
      </c>
      <c r="E40">
        <f>SceAB!$P82</f>
        <v>-180</v>
      </c>
      <c r="O40">
        <f t="shared" si="2"/>
        <v>2037</v>
      </c>
      <c r="P40">
        <f>SceAB!$G82</f>
        <v>59</v>
      </c>
      <c r="Q40">
        <f>SceAB!N82</f>
        <v>0</v>
      </c>
      <c r="R40">
        <f t="shared" si="0"/>
        <v>59</v>
      </c>
      <c r="S40">
        <f>SceAB!$O82</f>
        <v>-240</v>
      </c>
      <c r="T40">
        <f>SceAB!$P82</f>
        <v>-180</v>
      </c>
    </row>
    <row r="41" spans="1:20">
      <c r="A41">
        <f t="shared" si="1"/>
        <v>2038</v>
      </c>
      <c r="C41">
        <f>SceAB!$G83+SceAB!$N83</f>
        <v>58</v>
      </c>
      <c r="D41">
        <f>SceAB!$O83</f>
        <v>-240</v>
      </c>
      <c r="E41">
        <f>SceAB!$P83</f>
        <v>-181</v>
      </c>
      <c r="O41">
        <f t="shared" si="2"/>
        <v>2038</v>
      </c>
      <c r="P41">
        <f>SceAB!$G83</f>
        <v>58</v>
      </c>
      <c r="Q41">
        <f>SceAB!N83</f>
        <v>0</v>
      </c>
      <c r="R41">
        <f t="shared" si="0"/>
        <v>58</v>
      </c>
      <c r="S41">
        <f>SceAB!$O83</f>
        <v>-240</v>
      </c>
      <c r="T41">
        <f>SceAB!$P83</f>
        <v>-181</v>
      </c>
    </row>
    <row r="42" spans="1:20">
      <c r="A42">
        <f t="shared" si="1"/>
        <v>2039</v>
      </c>
      <c r="C42">
        <f>SceAB!$G84+SceAB!$N84</f>
        <v>57</v>
      </c>
      <c r="D42">
        <f>SceAB!$O84</f>
        <v>-240</v>
      </c>
      <c r="E42">
        <f>SceAB!$P84</f>
        <v>-182</v>
      </c>
      <c r="O42">
        <f t="shared" si="2"/>
        <v>2039</v>
      </c>
      <c r="P42">
        <f>SceAB!$G84</f>
        <v>57</v>
      </c>
      <c r="Q42">
        <f>SceAB!N84</f>
        <v>0</v>
      </c>
      <c r="R42">
        <f t="shared" si="0"/>
        <v>57</v>
      </c>
      <c r="S42">
        <f>SceAB!$O84</f>
        <v>-240</v>
      </c>
      <c r="T42">
        <f>SceAB!$P84</f>
        <v>-182</v>
      </c>
    </row>
    <row r="43" spans="1:20">
      <c r="A43">
        <f t="shared" si="1"/>
        <v>2040</v>
      </c>
      <c r="C43">
        <f>SceAB!$G85+SceAB!$N85</f>
        <v>57</v>
      </c>
      <c r="D43">
        <f>SceAB!$O85</f>
        <v>-241</v>
      </c>
      <c r="E43">
        <f>SceAB!$P85</f>
        <v>-184</v>
      </c>
      <c r="O43">
        <f t="shared" si="2"/>
        <v>2040</v>
      </c>
      <c r="P43">
        <f>SceAB!$G85</f>
        <v>57</v>
      </c>
      <c r="Q43">
        <f>SceAB!N85</f>
        <v>0</v>
      </c>
      <c r="R43">
        <f t="shared" si="0"/>
        <v>57</v>
      </c>
      <c r="S43">
        <f>SceAB!$O85</f>
        <v>-241</v>
      </c>
      <c r="T43">
        <f>SceAB!$P85</f>
        <v>-184</v>
      </c>
    </row>
    <row r="44" spans="1:20">
      <c r="A44">
        <f t="shared" si="1"/>
        <v>2041</v>
      </c>
      <c r="C44">
        <f>SceAB!$G86+SceAB!$N86</f>
        <v>56</v>
      </c>
      <c r="D44">
        <f>SceAB!$O86</f>
        <v>-241</v>
      </c>
      <c r="E44">
        <f>SceAB!$P86</f>
        <v>-185</v>
      </c>
      <c r="O44">
        <f t="shared" si="2"/>
        <v>2041</v>
      </c>
      <c r="P44">
        <f>SceAB!$G86</f>
        <v>56</v>
      </c>
      <c r="Q44">
        <f>SceAB!N86</f>
        <v>0</v>
      </c>
      <c r="R44">
        <f t="shared" si="0"/>
        <v>56</v>
      </c>
      <c r="S44">
        <f>SceAB!$O86</f>
        <v>-241</v>
      </c>
      <c r="T44">
        <f>SceAB!$P86</f>
        <v>-185</v>
      </c>
    </row>
    <row r="45" spans="1:20">
      <c r="A45">
        <f t="shared" si="1"/>
        <v>2042</v>
      </c>
      <c r="C45">
        <f>SceAB!$G87+SceAB!$N87</f>
        <v>55</v>
      </c>
      <c r="D45">
        <f>SceAB!$O87</f>
        <v>-241</v>
      </c>
      <c r="E45">
        <f>SceAB!$P87</f>
        <v>-186</v>
      </c>
      <c r="O45">
        <f t="shared" si="2"/>
        <v>2042</v>
      </c>
      <c r="P45">
        <f>SceAB!$G87</f>
        <v>55</v>
      </c>
      <c r="Q45">
        <f>SceAB!N87</f>
        <v>0</v>
      </c>
      <c r="R45">
        <f t="shared" si="0"/>
        <v>55</v>
      </c>
      <c r="S45">
        <f>SceAB!$O87</f>
        <v>-241</v>
      </c>
      <c r="T45">
        <f>SceAB!$P87</f>
        <v>-186</v>
      </c>
    </row>
    <row r="46" spans="1:20">
      <c r="A46">
        <f t="shared" si="1"/>
        <v>2043</v>
      </c>
      <c r="C46">
        <f>SceAB!$G88+SceAB!$N88</f>
        <v>55</v>
      </c>
      <c r="D46">
        <f>SceAB!$O88</f>
        <v>-242</v>
      </c>
      <c r="E46">
        <f>SceAB!$P88</f>
        <v>-186</v>
      </c>
      <c r="O46">
        <f t="shared" si="2"/>
        <v>2043</v>
      </c>
      <c r="P46">
        <f>SceAB!$G88</f>
        <v>55</v>
      </c>
      <c r="Q46">
        <f>SceAB!N88</f>
        <v>0</v>
      </c>
      <c r="R46">
        <f t="shared" si="0"/>
        <v>55</v>
      </c>
      <c r="S46">
        <f>SceAB!$O88</f>
        <v>-242</v>
      </c>
      <c r="T46">
        <f>SceAB!$P88</f>
        <v>-186</v>
      </c>
    </row>
    <row r="47" spans="1:20">
      <c r="A47">
        <f t="shared" si="1"/>
        <v>2044</v>
      </c>
      <c r="C47">
        <f>SceAB!$G89+SceAB!$N89</f>
        <v>54</v>
      </c>
      <c r="D47">
        <f>SceAB!$O89</f>
        <v>-242</v>
      </c>
      <c r="E47">
        <f>SceAB!$P89</f>
        <v>-187</v>
      </c>
      <c r="O47">
        <f t="shared" si="2"/>
        <v>2044</v>
      </c>
      <c r="P47">
        <f>SceAB!$G89</f>
        <v>54</v>
      </c>
      <c r="Q47">
        <f>SceAB!N89</f>
        <v>0</v>
      </c>
      <c r="R47">
        <f t="shared" si="0"/>
        <v>54</v>
      </c>
      <c r="S47">
        <f>SceAB!$O89</f>
        <v>-242</v>
      </c>
      <c r="T47">
        <f>SceAB!$P89</f>
        <v>-187</v>
      </c>
    </row>
    <row r="48" spans="1:20">
      <c r="A48">
        <f t="shared" si="1"/>
        <v>2045</v>
      </c>
      <c r="C48">
        <f>SceAB!$G90+SceAB!$N90</f>
        <v>54</v>
      </c>
      <c r="D48">
        <f>SceAB!$O90</f>
        <v>-242</v>
      </c>
      <c r="E48">
        <f>SceAB!$P90</f>
        <v>-188</v>
      </c>
      <c r="O48">
        <f t="shared" si="2"/>
        <v>2045</v>
      </c>
      <c r="P48">
        <f>SceAB!$G90</f>
        <v>54</v>
      </c>
      <c r="Q48">
        <f>SceAB!N90</f>
        <v>0</v>
      </c>
      <c r="R48">
        <f t="shared" si="0"/>
        <v>54</v>
      </c>
      <c r="S48">
        <f>SceAB!$O90</f>
        <v>-242</v>
      </c>
      <c r="T48">
        <f>SceAB!$P90</f>
        <v>-188</v>
      </c>
    </row>
    <row r="49" spans="1:20">
      <c r="A49">
        <f t="shared" si="1"/>
        <v>2046</v>
      </c>
      <c r="C49">
        <f>SceAB!$G91+SceAB!$N91</f>
        <v>53</v>
      </c>
      <c r="D49">
        <f>SceAB!$O91</f>
        <v>-242</v>
      </c>
      <c r="E49">
        <f>SceAB!$P91</f>
        <v>-189</v>
      </c>
      <c r="O49">
        <f t="shared" si="2"/>
        <v>2046</v>
      </c>
      <c r="P49">
        <f>SceAB!$G91</f>
        <v>53</v>
      </c>
      <c r="Q49">
        <f>SceAB!N91</f>
        <v>0</v>
      </c>
      <c r="R49">
        <f t="shared" si="0"/>
        <v>53</v>
      </c>
      <c r="S49">
        <f>SceAB!$O91</f>
        <v>-242</v>
      </c>
      <c r="T49">
        <f>SceAB!$P91</f>
        <v>-189</v>
      </c>
    </row>
    <row r="50" spans="1:20">
      <c r="A50">
        <f t="shared" si="1"/>
        <v>2047</v>
      </c>
      <c r="C50">
        <f>SceAB!$G92+SceAB!$N92</f>
        <v>53</v>
      </c>
      <c r="D50">
        <f>SceAB!$O92</f>
        <v>-243</v>
      </c>
      <c r="E50">
        <f>SceAB!$P92</f>
        <v>-189</v>
      </c>
      <c r="O50">
        <f t="shared" si="2"/>
        <v>2047</v>
      </c>
      <c r="P50">
        <f>SceAB!$G92</f>
        <v>53</v>
      </c>
      <c r="Q50">
        <f>SceAB!N92</f>
        <v>0</v>
      </c>
      <c r="R50">
        <f t="shared" si="0"/>
        <v>53</v>
      </c>
      <c r="S50">
        <f>SceAB!$O92</f>
        <v>-243</v>
      </c>
      <c r="T50">
        <f>SceAB!$P92</f>
        <v>-189</v>
      </c>
    </row>
    <row r="51" spans="1:20">
      <c r="A51">
        <f t="shared" si="1"/>
        <v>2048</v>
      </c>
      <c r="C51">
        <f>SceAB!$G93+SceAB!$N93</f>
        <v>52</v>
      </c>
      <c r="D51">
        <f>SceAB!$O93</f>
        <v>-243</v>
      </c>
      <c r="E51">
        <f>SceAB!$P93</f>
        <v>-190</v>
      </c>
      <c r="O51">
        <f t="shared" si="2"/>
        <v>2048</v>
      </c>
      <c r="P51">
        <f>SceAB!$G93</f>
        <v>52</v>
      </c>
      <c r="Q51">
        <f>SceAB!N93</f>
        <v>0</v>
      </c>
      <c r="R51">
        <f t="shared" si="0"/>
        <v>52</v>
      </c>
      <c r="S51">
        <f>SceAB!$O93</f>
        <v>-243</v>
      </c>
      <c r="T51">
        <f>SceAB!$P93</f>
        <v>-190</v>
      </c>
    </row>
    <row r="52" spans="1:20">
      <c r="A52">
        <f t="shared" si="1"/>
        <v>2049</v>
      </c>
      <c r="C52">
        <f>SceAB!$G94+SceAB!$N94</f>
        <v>52</v>
      </c>
      <c r="D52">
        <f>SceAB!$O94</f>
        <v>-243</v>
      </c>
      <c r="E52">
        <f>SceAB!$P94</f>
        <v>-191</v>
      </c>
      <c r="O52">
        <f t="shared" si="2"/>
        <v>2049</v>
      </c>
      <c r="P52">
        <f>SceAB!$G94</f>
        <v>52</v>
      </c>
      <c r="Q52">
        <f>SceAB!N94</f>
        <v>0</v>
      </c>
      <c r="R52">
        <f t="shared" si="0"/>
        <v>52</v>
      </c>
      <c r="S52">
        <f>SceAB!$O94</f>
        <v>-243</v>
      </c>
      <c r="T52">
        <f>SceAB!$P94</f>
        <v>-191</v>
      </c>
    </row>
    <row r="53" spans="1:20">
      <c r="A53">
        <f>A52+1</f>
        <v>2050</v>
      </c>
      <c r="C53">
        <f>SceAB!$G95+SceAB!$N95</f>
        <v>52</v>
      </c>
      <c r="D53">
        <f>SceAB!$O95</f>
        <v>-244</v>
      </c>
      <c r="E53">
        <f>SceAB!$P95</f>
        <v>-191</v>
      </c>
      <c r="O53">
        <f>O52+1</f>
        <v>2050</v>
      </c>
      <c r="P53">
        <f>SceAB!$G95</f>
        <v>52</v>
      </c>
      <c r="Q53">
        <f>SceAB!N95</f>
        <v>0</v>
      </c>
      <c r="R53">
        <f t="shared" si="0"/>
        <v>52</v>
      </c>
      <c r="S53">
        <f>SceAB!$O95</f>
        <v>-244</v>
      </c>
      <c r="T53">
        <f>SceAB!$P95</f>
        <v>-191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>
  <dimension ref="A3:E16"/>
  <sheetViews>
    <sheetView workbookViewId="0">
      <selection activeCell="D10" sqref="D10"/>
    </sheetView>
  </sheetViews>
  <sheetFormatPr defaultRowHeight="15"/>
  <cols>
    <col min="1" max="2" width="15.85546875" customWidth="1"/>
  </cols>
  <sheetData>
    <row r="3" spans="1:5">
      <c r="A3" s="2"/>
      <c r="B3" s="2" t="s">
        <v>24</v>
      </c>
      <c r="C3" s="2" t="s">
        <v>25</v>
      </c>
      <c r="D3" s="2" t="s">
        <v>26</v>
      </c>
      <c r="E3" s="2" t="s">
        <v>27</v>
      </c>
    </row>
    <row r="4" spans="1:5">
      <c r="A4" s="9" t="s">
        <v>28</v>
      </c>
      <c r="B4" s="11">
        <f>SceA!C58/100</f>
        <v>0</v>
      </c>
      <c r="C4" s="10">
        <f>SceA!$C95/100</f>
        <v>0</v>
      </c>
      <c r="D4" s="10">
        <f>SceB!$C95/100</f>
        <v>902157.62</v>
      </c>
      <c r="E4" s="10">
        <f>SceB2000!$C95/100</f>
        <v>848952.55</v>
      </c>
    </row>
    <row r="5" spans="1:5">
      <c r="A5" s="3" t="s">
        <v>23</v>
      </c>
      <c r="B5" s="3">
        <f>SceA!$L58/100</f>
        <v>0</v>
      </c>
      <c r="C5" s="3">
        <f>SceA!$L95/100</f>
        <v>0</v>
      </c>
      <c r="D5" s="3">
        <f>SceB2000!$L95/100</f>
        <v>178280.03</v>
      </c>
      <c r="E5" s="3">
        <f>SceB2000!$L95/100</f>
        <v>178280.03</v>
      </c>
    </row>
    <row r="6" spans="1:5">
      <c r="A6" s="5" t="s">
        <v>22</v>
      </c>
      <c r="B6" s="5"/>
      <c r="C6" s="6">
        <f>SUM(graf_A!$E14:E23)</f>
        <v>0</v>
      </c>
      <c r="D6" s="6">
        <f>SUM(graf_B!$E14:F23)</f>
        <v>2694</v>
      </c>
      <c r="E6" s="6">
        <f>SUM(graf_B2000!$E14:H23)</f>
        <v>2694</v>
      </c>
    </row>
    <row r="10" spans="1:5">
      <c r="A10" s="2"/>
      <c r="B10" s="2"/>
      <c r="C10" s="2"/>
      <c r="D10" s="2"/>
      <c r="E10" s="2"/>
    </row>
    <row r="11" spans="1:5">
      <c r="A11" s="9"/>
      <c r="B11" s="9"/>
      <c r="C11" s="10"/>
      <c r="D11" s="10"/>
      <c r="E11" s="10"/>
    </row>
    <row r="12" spans="1:5">
      <c r="A12" s="3"/>
      <c r="B12" s="3"/>
      <c r="C12" s="4"/>
      <c r="D12" s="4"/>
      <c r="E12" s="4"/>
    </row>
    <row r="13" spans="1:5">
      <c r="A13" s="5"/>
      <c r="B13" s="5"/>
      <c r="C13" s="6"/>
      <c r="D13" s="6"/>
      <c r="E13" s="6"/>
    </row>
    <row r="14" spans="1:5">
      <c r="A14" s="5"/>
      <c r="B14" s="5"/>
      <c r="C14" s="6"/>
      <c r="D14" s="6"/>
      <c r="E14" s="6"/>
    </row>
    <row r="15" spans="1:5">
      <c r="A15" s="5"/>
      <c r="B15" s="5"/>
      <c r="C15" s="6"/>
      <c r="D15" s="6"/>
      <c r="E15" s="6"/>
    </row>
    <row r="16" spans="1:5">
      <c r="A16" s="7"/>
      <c r="B16" s="7"/>
      <c r="C16" s="8"/>
      <c r="D16" s="8"/>
      <c r="E16" s="8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>
  <dimension ref="A3:H21"/>
  <sheetViews>
    <sheetView topLeftCell="H16" workbookViewId="0">
      <selection activeCell="A21" sqref="A21"/>
    </sheetView>
  </sheetViews>
  <sheetFormatPr defaultRowHeight="15"/>
  <cols>
    <col min="1" max="1" width="11.28515625" customWidth="1"/>
    <col min="2" max="2" width="12.28515625" bestFit="1" customWidth="1"/>
    <col min="3" max="5" width="11.5703125" bestFit="1" customWidth="1"/>
    <col min="6" max="6" width="12.5703125" bestFit="1" customWidth="1"/>
  </cols>
  <sheetData>
    <row r="3" spans="1:8">
      <c r="A3" s="2"/>
      <c r="B3" s="2" t="s">
        <v>18</v>
      </c>
      <c r="C3" s="2" t="s">
        <v>21</v>
      </c>
      <c r="D3" s="2" t="s">
        <v>17</v>
      </c>
      <c r="E3" s="2" t="s">
        <v>19</v>
      </c>
      <c r="F3" s="2" t="s">
        <v>20</v>
      </c>
    </row>
    <row r="4" spans="1:8">
      <c r="A4" s="9" t="s">
        <v>16</v>
      </c>
      <c r="B4" s="10">
        <f>SUM(graf_A!$E18:E53)</f>
        <v>0</v>
      </c>
      <c r="C4" s="10">
        <f>SUM(graf_AB!$E18:G53)</f>
        <v>-3473</v>
      </c>
      <c r="D4" s="10">
        <f>SUM(graf_B!$E18:F53)</f>
        <v>61</v>
      </c>
      <c r="E4" s="10">
        <f>SUM(graf_B2000!$E18:H53)</f>
        <v>-2122</v>
      </c>
      <c r="F4" s="10">
        <f>SUM(graf_B3000!$E18:I53)</f>
        <v>-972</v>
      </c>
    </row>
    <row r="5" spans="1:8">
      <c r="A5" s="3" t="s">
        <v>11</v>
      </c>
      <c r="B5" s="4">
        <f>SUM(graf_A!$E4:E13)</f>
        <v>0</v>
      </c>
      <c r="C5" s="4">
        <f>SUM(graf_AB!$E4:G13)</f>
        <v>8053</v>
      </c>
      <c r="D5" s="4">
        <f>SUM(graf_B!$E4:F13)</f>
        <v>8053</v>
      </c>
      <c r="E5" s="4">
        <f>SUM(graf_B2000!$E4:H13)</f>
        <v>8053</v>
      </c>
      <c r="F5" s="4">
        <f>SUM(graf_B3000!$E4:I13)</f>
        <v>8053</v>
      </c>
    </row>
    <row r="6" spans="1:8">
      <c r="A6" s="5" t="s">
        <v>12</v>
      </c>
      <c r="B6" s="6">
        <f>SUM(graf_A!$E14:E23)</f>
        <v>0</v>
      </c>
      <c r="C6" s="6">
        <f>SUM(graf_AB!$E14:G23)</f>
        <v>2559</v>
      </c>
      <c r="D6" s="6">
        <f>SUM(graf_B!$E14:F23)</f>
        <v>2694</v>
      </c>
      <c r="E6" s="6">
        <f>SUM(graf_B2000!$E14:H23)</f>
        <v>2694</v>
      </c>
      <c r="F6" s="6">
        <f>SUM(graf_B3000!$E14:I23)</f>
        <v>2694</v>
      </c>
    </row>
    <row r="7" spans="1:8">
      <c r="A7" s="5" t="s">
        <v>13</v>
      </c>
      <c r="B7" s="6">
        <f>SUM(graf_A!$E24:E33)</f>
        <v>0</v>
      </c>
      <c r="C7" s="6">
        <f>SUM(graf_AB!$E24:G33)</f>
        <v>-1043</v>
      </c>
      <c r="D7" s="6">
        <f>SUM(graf_B!$E24:F33)</f>
        <v>-140</v>
      </c>
      <c r="E7" s="6">
        <f>SUM(graf_B2000!$E24:H33)</f>
        <v>-682</v>
      </c>
      <c r="F7" s="6">
        <f>SUM(graf_B3000!$E24:I33)</f>
        <v>-396</v>
      </c>
      <c r="G7">
        <v>10816</v>
      </c>
    </row>
    <row r="8" spans="1:8">
      <c r="A8" s="5" t="s">
        <v>14</v>
      </c>
      <c r="B8" s="6">
        <f>SUM(graf_A!$E34:E43)</f>
        <v>0</v>
      </c>
      <c r="C8" s="6">
        <f>SUM(graf_AB!$E34:G43)</f>
        <v>-1769</v>
      </c>
      <c r="D8" s="6">
        <f>SUM(graf_B!$E34:F43)</f>
        <v>-497</v>
      </c>
      <c r="E8" s="6">
        <f>SUM(graf_B2000!$E34:H43)</f>
        <v>-1332</v>
      </c>
      <c r="F8" s="6">
        <f>SUM(graf_B3000!$E34:I43)</f>
        <v>-893</v>
      </c>
    </row>
    <row r="9" spans="1:8">
      <c r="A9" s="7" t="s">
        <v>15</v>
      </c>
      <c r="B9" s="8">
        <f>SUM(graf_A!$E44:E53)</f>
        <v>0</v>
      </c>
      <c r="C9" s="8">
        <f>SUM(graf_AB!$E44:G53)</f>
        <v>-1882</v>
      </c>
      <c r="D9" s="8">
        <f>SUM(graf_B!$E44:F53)</f>
        <v>-658</v>
      </c>
      <c r="E9" s="8">
        <f>SUM(graf_B2000!$E44:H53)</f>
        <v>-1464</v>
      </c>
      <c r="F9" s="8">
        <f>SUM(graf_B3000!$E44:I53)</f>
        <v>-1039</v>
      </c>
    </row>
    <row r="12" spans="1:8">
      <c r="A12" s="13"/>
      <c r="B12" s="13" t="s">
        <v>18</v>
      </c>
      <c r="C12" s="13" t="s">
        <v>21</v>
      </c>
      <c r="D12" s="13" t="s">
        <v>17</v>
      </c>
      <c r="E12" s="13" t="s">
        <v>19</v>
      </c>
      <c r="F12" s="13" t="s">
        <v>20</v>
      </c>
    </row>
    <row r="13" spans="1:8">
      <c r="A13" s="14" t="s">
        <v>16</v>
      </c>
      <c r="B13" s="18">
        <f>B4/1000/3.62</f>
        <v>0</v>
      </c>
      <c r="C13" s="18">
        <f t="shared" ref="C13:F13" si="0">C4/1000/3.62</f>
        <v>-0.95939226519337006</v>
      </c>
      <c r="D13" s="18">
        <f t="shared" si="0"/>
        <v>1.6850828729281769E-2</v>
      </c>
      <c r="E13" s="18">
        <f t="shared" si="0"/>
        <v>-0.58618784530386736</v>
      </c>
      <c r="F13" s="18">
        <f t="shared" si="0"/>
        <v>-0.26850828729281767</v>
      </c>
      <c r="H13" s="23">
        <f>E13-B13</f>
        <v>-0.58618784530386736</v>
      </c>
    </row>
    <row r="14" spans="1:8">
      <c r="A14" s="15" t="s">
        <v>11</v>
      </c>
      <c r="B14" s="19">
        <f t="shared" ref="B14:F14" si="1">B5/1000/3.62</f>
        <v>0</v>
      </c>
      <c r="C14" s="19">
        <f t="shared" si="1"/>
        <v>2.2245856353591162</v>
      </c>
      <c r="D14" s="19">
        <f t="shared" si="1"/>
        <v>2.2245856353591162</v>
      </c>
      <c r="E14" s="19">
        <f t="shared" si="1"/>
        <v>2.2245856353591162</v>
      </c>
      <c r="F14" s="19">
        <f t="shared" si="1"/>
        <v>2.2245856353591162</v>
      </c>
    </row>
    <row r="15" spans="1:8">
      <c r="A15" s="16" t="s">
        <v>12</v>
      </c>
      <c r="B15" s="20">
        <f t="shared" ref="B15:F15" si="2">B6/1000/3.62</f>
        <v>0</v>
      </c>
      <c r="C15" s="20">
        <f t="shared" si="2"/>
        <v>0.70690607734806632</v>
      </c>
      <c r="D15" s="20">
        <f t="shared" si="2"/>
        <v>0.74419889502762426</v>
      </c>
      <c r="E15" s="20">
        <f t="shared" si="2"/>
        <v>0.74419889502762426</v>
      </c>
      <c r="F15" s="20">
        <f t="shared" si="2"/>
        <v>0.74419889502762426</v>
      </c>
    </row>
    <row r="16" spans="1:8">
      <c r="A16" s="16" t="s">
        <v>13</v>
      </c>
      <c r="B16" s="20">
        <f t="shared" ref="B16:G16" si="3">B7/1000/3.62</f>
        <v>0</v>
      </c>
      <c r="C16" s="20">
        <f t="shared" si="3"/>
        <v>-0.28812154696132591</v>
      </c>
      <c r="D16" s="20">
        <f t="shared" si="3"/>
        <v>-3.8674033149171276E-2</v>
      </c>
      <c r="E16" s="20">
        <f t="shared" si="3"/>
        <v>-0.18839779005524862</v>
      </c>
      <c r="F16" s="20">
        <f t="shared" si="3"/>
        <v>-0.10939226519337017</v>
      </c>
      <c r="G16" s="20">
        <f t="shared" si="3"/>
        <v>2.9878453038674033</v>
      </c>
    </row>
    <row r="17" spans="1:6">
      <c r="A17" s="16" t="s">
        <v>14</v>
      </c>
      <c r="B17" s="20">
        <f t="shared" ref="B17:F18" si="4">B8/1000/3.62</f>
        <v>0</v>
      </c>
      <c r="C17" s="20">
        <f t="shared" si="4"/>
        <v>-0.48867403314917124</v>
      </c>
      <c r="D17" s="20">
        <f t="shared" si="4"/>
        <v>-0.137292817679558</v>
      </c>
      <c r="E17" s="20">
        <f t="shared" si="4"/>
        <v>-0.36795580110497239</v>
      </c>
      <c r="F17" s="20">
        <f t="shared" si="4"/>
        <v>-0.24668508287292817</v>
      </c>
    </row>
    <row r="18" spans="1:6">
      <c r="A18" s="17" t="s">
        <v>15</v>
      </c>
      <c r="B18" s="21">
        <f t="shared" si="4"/>
        <v>0</v>
      </c>
      <c r="C18" s="21">
        <f t="shared" si="4"/>
        <v>-0.51988950276243084</v>
      </c>
      <c r="D18" s="21">
        <f t="shared" si="4"/>
        <v>-0.18176795580110497</v>
      </c>
      <c r="E18" s="21">
        <f t="shared" si="4"/>
        <v>-0.40441988950276242</v>
      </c>
      <c r="F18" s="21">
        <f t="shared" si="4"/>
        <v>-0.28701657458563534</v>
      </c>
    </row>
    <row r="19" spans="1:6">
      <c r="A19" s="7"/>
      <c r="B19" s="22">
        <f>B16+B17+B18</f>
        <v>0</v>
      </c>
      <c r="C19" s="22">
        <f t="shared" ref="C19:F19" si="5">C16+C17+C18</f>
        <v>-1.2966850828729279</v>
      </c>
      <c r="D19" s="22">
        <f t="shared" si="5"/>
        <v>-0.35773480662983426</v>
      </c>
      <c r="E19" s="22">
        <f t="shared" si="5"/>
        <v>-0.9607734806629834</v>
      </c>
      <c r="F19" s="22">
        <f t="shared" si="5"/>
        <v>-0.64309392265193366</v>
      </c>
    </row>
    <row r="21" spans="1:6">
      <c r="B21" s="23">
        <f>SUM(B14:B18)</f>
        <v>0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>
  <dimension ref="A1:D52"/>
  <sheetViews>
    <sheetView workbookViewId="0">
      <selection sqref="A1:XFD1048576"/>
    </sheetView>
  </sheetViews>
  <sheetFormatPr defaultRowHeight="15"/>
  <sheetData>
    <row r="1" spans="1:4" ht="17.25">
      <c r="B1" t="s">
        <v>30</v>
      </c>
      <c r="C1" t="s">
        <v>29</v>
      </c>
      <c r="D1" t="s">
        <v>31</v>
      </c>
    </row>
    <row r="2" spans="1:4">
      <c r="A2">
        <v>2000</v>
      </c>
      <c r="B2">
        <f>SceB2000!L45/100</f>
        <v>119898.71</v>
      </c>
      <c r="C2">
        <f>D2-B2</f>
        <v>451047.55</v>
      </c>
      <c r="D2">
        <f>SceB2000!C45/100</f>
        <v>570946.26</v>
      </c>
    </row>
    <row r="3" spans="1:4">
      <c r="A3">
        <f>A2+1</f>
        <v>2001</v>
      </c>
      <c r="B3">
        <f>SceB2000!L46/100</f>
        <v>123713.36</v>
      </c>
      <c r="C3">
        <f t="shared" ref="C3:C52" si="0">D3-B3</f>
        <v>465397.9</v>
      </c>
      <c r="D3">
        <f>SceB2000!C46/100</f>
        <v>589111.26</v>
      </c>
    </row>
    <row r="4" spans="1:4">
      <c r="A4">
        <f t="shared" ref="A4:A52" si="1">A3+1</f>
        <v>2002</v>
      </c>
      <c r="B4">
        <f>SceB2000!L47/100</f>
        <v>128260.11</v>
      </c>
      <c r="C4">
        <f t="shared" si="0"/>
        <v>482502.32999999996</v>
      </c>
      <c r="D4">
        <f>SceB2000!C47/100</f>
        <v>610762.43999999994</v>
      </c>
    </row>
    <row r="5" spans="1:4">
      <c r="A5">
        <f t="shared" si="1"/>
        <v>2003</v>
      </c>
      <c r="B5">
        <f>SceB2000!L48/100</f>
        <v>133593.45000000001</v>
      </c>
      <c r="C5">
        <f t="shared" si="0"/>
        <v>502565.85000000003</v>
      </c>
      <c r="D5">
        <f>SceB2000!C48/100</f>
        <v>636159.30000000005</v>
      </c>
    </row>
    <row r="6" spans="1:4">
      <c r="A6">
        <f t="shared" si="1"/>
        <v>2004</v>
      </c>
      <c r="B6">
        <f>SceB2000!L49/100</f>
        <v>139425.57999999999</v>
      </c>
      <c r="C6">
        <f t="shared" si="0"/>
        <v>524505.76</v>
      </c>
      <c r="D6">
        <f>SceB2000!C49/100</f>
        <v>663931.34</v>
      </c>
    </row>
    <row r="7" spans="1:4">
      <c r="A7">
        <f t="shared" si="1"/>
        <v>2005</v>
      </c>
      <c r="B7">
        <f>SceB2000!L50/100</f>
        <v>143418.54999999999</v>
      </c>
      <c r="C7">
        <f t="shared" si="0"/>
        <v>539526.97</v>
      </c>
      <c r="D7">
        <f>SceB2000!C50/100</f>
        <v>682945.52</v>
      </c>
    </row>
    <row r="8" spans="1:4">
      <c r="A8">
        <f t="shared" si="1"/>
        <v>2006</v>
      </c>
      <c r="B8">
        <f>SceB2000!L51/100</f>
        <v>146418.60999999999</v>
      </c>
      <c r="C8">
        <f t="shared" si="0"/>
        <v>550812.91</v>
      </c>
      <c r="D8">
        <f>SceB2000!C51/100</f>
        <v>697231.52</v>
      </c>
    </row>
    <row r="9" spans="1:4">
      <c r="A9">
        <f t="shared" si="1"/>
        <v>2007</v>
      </c>
      <c r="B9">
        <f>SceB2000!L52/100</f>
        <v>148865.32</v>
      </c>
      <c r="C9">
        <f t="shared" si="0"/>
        <v>560017.19999999995</v>
      </c>
      <c r="D9">
        <f>SceB2000!C52/100</f>
        <v>708882.52</v>
      </c>
    </row>
    <row r="10" spans="1:4">
      <c r="A10">
        <f t="shared" si="1"/>
        <v>2008</v>
      </c>
      <c r="B10">
        <f>SceB2000!L53/100</f>
        <v>151576.63</v>
      </c>
      <c r="C10">
        <f t="shared" si="0"/>
        <v>570216.89</v>
      </c>
      <c r="D10">
        <f>SceB2000!C53/100</f>
        <v>721793.52</v>
      </c>
    </row>
    <row r="11" spans="1:4">
      <c r="A11">
        <f t="shared" si="1"/>
        <v>2009</v>
      </c>
      <c r="B11">
        <f>SceB2000!L54/100</f>
        <v>153144.07</v>
      </c>
      <c r="C11">
        <f t="shared" si="0"/>
        <v>576113.44999999995</v>
      </c>
      <c r="D11">
        <f>SceB2000!C54/100</f>
        <v>729257.52</v>
      </c>
    </row>
    <row r="12" spans="1:4">
      <c r="A12">
        <f t="shared" si="1"/>
        <v>2010</v>
      </c>
      <c r="B12">
        <f>SceB2000!L55/100</f>
        <v>154614.09</v>
      </c>
      <c r="C12">
        <f t="shared" si="0"/>
        <v>581643.49</v>
      </c>
      <c r="D12">
        <f>SceB2000!C55/100</f>
        <v>736257.58</v>
      </c>
    </row>
    <row r="13" spans="1:4">
      <c r="A13">
        <f t="shared" si="1"/>
        <v>2011</v>
      </c>
      <c r="B13">
        <f>SceB2000!L56/100</f>
        <v>155961.88</v>
      </c>
      <c r="C13">
        <f t="shared" si="0"/>
        <v>586713.77</v>
      </c>
      <c r="D13">
        <f>SceB2000!C56/100</f>
        <v>742675.65</v>
      </c>
    </row>
    <row r="14" spans="1:4">
      <c r="A14">
        <f t="shared" si="1"/>
        <v>2012</v>
      </c>
      <c r="B14">
        <f>SceB2000!L57/100</f>
        <v>156921.81</v>
      </c>
      <c r="C14">
        <f t="shared" si="0"/>
        <v>590324.91999999993</v>
      </c>
      <c r="D14">
        <f>SceB2000!C57/100</f>
        <v>747246.73</v>
      </c>
    </row>
    <row r="15" spans="1:4">
      <c r="A15">
        <f t="shared" si="1"/>
        <v>2013</v>
      </c>
      <c r="B15">
        <f>SceB2000!L58/100</f>
        <v>158158.92000000001</v>
      </c>
      <c r="C15">
        <f t="shared" si="0"/>
        <v>594978.80999999994</v>
      </c>
      <c r="D15">
        <f>SceB2000!C58/100</f>
        <v>753137.73</v>
      </c>
    </row>
    <row r="16" spans="1:4">
      <c r="A16">
        <f t="shared" si="1"/>
        <v>2014</v>
      </c>
      <c r="B16">
        <f>SceB2000!L59/100</f>
        <v>159177</v>
      </c>
      <c r="C16">
        <f t="shared" si="0"/>
        <v>598808.73</v>
      </c>
      <c r="D16">
        <f>SceB2000!C59/100</f>
        <v>757985.73</v>
      </c>
    </row>
    <row r="17" spans="1:4">
      <c r="A17">
        <f t="shared" si="1"/>
        <v>2015</v>
      </c>
      <c r="B17">
        <f>SceB2000!L60/100</f>
        <v>160270.19</v>
      </c>
      <c r="C17">
        <f t="shared" si="0"/>
        <v>602921.22</v>
      </c>
      <c r="D17">
        <f>SceB2000!C60/100</f>
        <v>763191.41</v>
      </c>
    </row>
    <row r="18" spans="1:4">
      <c r="A18">
        <f t="shared" si="1"/>
        <v>2016</v>
      </c>
      <c r="B18">
        <f>SceB2000!L61/100</f>
        <v>161302.04999999999</v>
      </c>
      <c r="C18">
        <f t="shared" si="0"/>
        <v>606802.94999999995</v>
      </c>
      <c r="D18">
        <f>SceB2000!C61/100</f>
        <v>768105</v>
      </c>
    </row>
    <row r="19" spans="1:4">
      <c r="A19">
        <f t="shared" si="1"/>
        <v>2017</v>
      </c>
      <c r="B19">
        <f>SceB2000!L62/100</f>
        <v>162276</v>
      </c>
      <c r="C19">
        <f t="shared" si="0"/>
        <v>610466.88</v>
      </c>
      <c r="D19">
        <f>SceB2000!C62/100</f>
        <v>772742.88</v>
      </c>
    </row>
    <row r="20" spans="1:4">
      <c r="A20">
        <f t="shared" si="1"/>
        <v>2018</v>
      </c>
      <c r="B20">
        <f>SceB2000!L63/100</f>
        <v>163195.31</v>
      </c>
      <c r="C20">
        <f t="shared" si="0"/>
        <v>613925.22</v>
      </c>
      <c r="D20">
        <f>SceB2000!C63/100</f>
        <v>777120.53</v>
      </c>
    </row>
    <row r="21" spans="1:4">
      <c r="A21">
        <f t="shared" si="1"/>
        <v>2019</v>
      </c>
      <c r="B21">
        <f>SceB2000!L64/100</f>
        <v>164063.03</v>
      </c>
      <c r="C21">
        <f t="shared" si="0"/>
        <v>617189.52</v>
      </c>
      <c r="D21">
        <f>SceB2000!C64/100</f>
        <v>781252.55</v>
      </c>
    </row>
    <row r="22" spans="1:4">
      <c r="A22">
        <f t="shared" si="1"/>
        <v>2020</v>
      </c>
      <c r="B22">
        <f>SceB2000!L65/100</f>
        <v>164882.03</v>
      </c>
      <c r="C22">
        <f t="shared" si="0"/>
        <v>620270.52</v>
      </c>
      <c r="D22">
        <f>SceB2000!C65/100</f>
        <v>785152.55</v>
      </c>
    </row>
    <row r="23" spans="1:4">
      <c r="A23">
        <f t="shared" si="1"/>
        <v>2021</v>
      </c>
      <c r="B23">
        <f>SceB2000!L66/100</f>
        <v>165621.23000000001</v>
      </c>
      <c r="C23">
        <f t="shared" si="0"/>
        <v>623051.32000000007</v>
      </c>
      <c r="D23">
        <f>SceB2000!C66/100</f>
        <v>788672.55</v>
      </c>
    </row>
    <row r="24" spans="1:4">
      <c r="A24">
        <f t="shared" si="1"/>
        <v>2022</v>
      </c>
      <c r="B24">
        <f>SceB2000!L67/100</f>
        <v>166280.63</v>
      </c>
      <c r="C24">
        <f t="shared" si="0"/>
        <v>625531.92000000004</v>
      </c>
      <c r="D24">
        <f>SceB2000!C67/100</f>
        <v>791812.55</v>
      </c>
    </row>
    <row r="25" spans="1:4">
      <c r="A25">
        <f t="shared" si="1"/>
        <v>2023</v>
      </c>
      <c r="B25">
        <f>SceB2000!L68/100</f>
        <v>166860.23000000001</v>
      </c>
      <c r="C25">
        <f t="shared" si="0"/>
        <v>627712.32000000007</v>
      </c>
      <c r="D25">
        <f>SceB2000!C68/100</f>
        <v>794572.55</v>
      </c>
    </row>
    <row r="26" spans="1:4">
      <c r="A26">
        <f t="shared" si="1"/>
        <v>2024</v>
      </c>
      <c r="B26">
        <f>SceB2000!L69/100</f>
        <v>167360.03</v>
      </c>
      <c r="C26">
        <f t="shared" si="0"/>
        <v>629592.52</v>
      </c>
      <c r="D26">
        <f>SceB2000!C69/100</f>
        <v>796952.55</v>
      </c>
    </row>
    <row r="27" spans="1:4">
      <c r="A27">
        <f t="shared" si="1"/>
        <v>2025</v>
      </c>
      <c r="B27">
        <f>SceB2000!L70/100</f>
        <v>167780.03</v>
      </c>
      <c r="C27">
        <f t="shared" si="0"/>
        <v>631172.52</v>
      </c>
      <c r="D27">
        <f>SceB2000!C70/100</f>
        <v>798952.55</v>
      </c>
    </row>
    <row r="28" spans="1:4">
      <c r="A28">
        <f t="shared" si="1"/>
        <v>2026</v>
      </c>
      <c r="B28">
        <f>SceB2000!L71/100</f>
        <v>168200.03</v>
      </c>
      <c r="C28">
        <f t="shared" si="0"/>
        <v>632752.52</v>
      </c>
      <c r="D28">
        <f>SceB2000!C71/100</f>
        <v>800952.55</v>
      </c>
    </row>
    <row r="29" spans="1:4">
      <c r="A29">
        <f t="shared" si="1"/>
        <v>2027</v>
      </c>
      <c r="B29">
        <f>SceB2000!L72/100</f>
        <v>168620.03</v>
      </c>
      <c r="C29">
        <f t="shared" si="0"/>
        <v>634332.52</v>
      </c>
      <c r="D29">
        <f>SceB2000!C72/100</f>
        <v>802952.55</v>
      </c>
    </row>
    <row r="30" spans="1:4">
      <c r="A30">
        <f t="shared" si="1"/>
        <v>2028</v>
      </c>
      <c r="B30">
        <f>SceB2000!L73/100</f>
        <v>169040.03</v>
      </c>
      <c r="C30">
        <f t="shared" si="0"/>
        <v>635912.52</v>
      </c>
      <c r="D30">
        <f>SceB2000!C73/100</f>
        <v>804952.55</v>
      </c>
    </row>
    <row r="31" spans="1:4">
      <c r="A31">
        <f t="shared" si="1"/>
        <v>2029</v>
      </c>
      <c r="B31">
        <f>SceB2000!L74/100</f>
        <v>169460.03</v>
      </c>
      <c r="C31">
        <f t="shared" si="0"/>
        <v>637492.52</v>
      </c>
      <c r="D31">
        <f>SceB2000!C74/100</f>
        <v>806952.55</v>
      </c>
    </row>
    <row r="32" spans="1:4">
      <c r="A32">
        <f t="shared" si="1"/>
        <v>2030</v>
      </c>
      <c r="B32">
        <f>SceB2000!L75/100</f>
        <v>169880.03</v>
      </c>
      <c r="C32">
        <f t="shared" si="0"/>
        <v>639072.52</v>
      </c>
      <c r="D32">
        <f>SceB2000!C75/100</f>
        <v>808952.55</v>
      </c>
    </row>
    <row r="33" spans="1:4">
      <c r="A33">
        <f t="shared" si="1"/>
        <v>2031</v>
      </c>
      <c r="B33">
        <f>SceB2000!L76/100</f>
        <v>170300.03</v>
      </c>
      <c r="C33">
        <f t="shared" si="0"/>
        <v>640652.52</v>
      </c>
      <c r="D33">
        <f>SceB2000!C76/100</f>
        <v>810952.55</v>
      </c>
    </row>
    <row r="34" spans="1:4">
      <c r="A34">
        <f t="shared" si="1"/>
        <v>2032</v>
      </c>
      <c r="B34">
        <f>SceB2000!L77/100</f>
        <v>170720.03</v>
      </c>
      <c r="C34">
        <f t="shared" si="0"/>
        <v>642232.52</v>
      </c>
      <c r="D34">
        <f>SceB2000!C77/100</f>
        <v>812952.55</v>
      </c>
    </row>
    <row r="35" spans="1:4">
      <c r="A35">
        <f t="shared" si="1"/>
        <v>2033</v>
      </c>
      <c r="B35">
        <f>SceB2000!L78/100</f>
        <v>171140.03</v>
      </c>
      <c r="C35">
        <f t="shared" si="0"/>
        <v>643812.52</v>
      </c>
      <c r="D35">
        <f>SceB2000!C78/100</f>
        <v>814952.55</v>
      </c>
    </row>
    <row r="36" spans="1:4">
      <c r="A36">
        <f t="shared" si="1"/>
        <v>2034</v>
      </c>
      <c r="B36">
        <f>SceB2000!L79/100</f>
        <v>171560.03</v>
      </c>
      <c r="C36">
        <f t="shared" si="0"/>
        <v>645392.52</v>
      </c>
      <c r="D36">
        <f>SceB2000!C79/100</f>
        <v>816952.55</v>
      </c>
    </row>
    <row r="37" spans="1:4">
      <c r="A37">
        <f t="shared" si="1"/>
        <v>2035</v>
      </c>
      <c r="B37">
        <f>SceB2000!L80/100</f>
        <v>171980.03</v>
      </c>
      <c r="C37">
        <f t="shared" si="0"/>
        <v>646972.52</v>
      </c>
      <c r="D37">
        <f>SceB2000!C80/100</f>
        <v>818952.55</v>
      </c>
    </row>
    <row r="38" spans="1:4">
      <c r="A38">
        <f t="shared" si="1"/>
        <v>2036</v>
      </c>
      <c r="B38">
        <f>SceB2000!L81/100</f>
        <v>172400.03</v>
      </c>
      <c r="C38">
        <f t="shared" si="0"/>
        <v>648552.52</v>
      </c>
      <c r="D38">
        <f>SceB2000!C81/100</f>
        <v>820952.55</v>
      </c>
    </row>
    <row r="39" spans="1:4">
      <c r="A39">
        <f t="shared" si="1"/>
        <v>2037</v>
      </c>
      <c r="B39">
        <f>SceB2000!L82/100</f>
        <v>172820.03</v>
      </c>
      <c r="C39">
        <f t="shared" si="0"/>
        <v>650132.52</v>
      </c>
      <c r="D39">
        <f>SceB2000!C82/100</f>
        <v>822952.55</v>
      </c>
    </row>
    <row r="40" spans="1:4">
      <c r="A40">
        <f t="shared" si="1"/>
        <v>2038</v>
      </c>
      <c r="B40">
        <f>SceB2000!L83/100</f>
        <v>173240.03</v>
      </c>
      <c r="C40">
        <f t="shared" si="0"/>
        <v>651712.52</v>
      </c>
      <c r="D40">
        <f>SceB2000!C83/100</f>
        <v>824952.55</v>
      </c>
    </row>
    <row r="41" spans="1:4">
      <c r="A41">
        <f t="shared" si="1"/>
        <v>2039</v>
      </c>
      <c r="B41">
        <f>SceB2000!L84/100</f>
        <v>173660.03</v>
      </c>
      <c r="C41">
        <f t="shared" si="0"/>
        <v>653292.52</v>
      </c>
      <c r="D41">
        <f>SceB2000!C84/100</f>
        <v>826952.55</v>
      </c>
    </row>
    <row r="42" spans="1:4">
      <c r="A42">
        <f t="shared" si="1"/>
        <v>2040</v>
      </c>
      <c r="B42">
        <f>SceB2000!L85/100</f>
        <v>174080.03</v>
      </c>
      <c r="C42">
        <f t="shared" si="0"/>
        <v>654872.52</v>
      </c>
      <c r="D42">
        <f>SceB2000!C85/100</f>
        <v>828952.55</v>
      </c>
    </row>
    <row r="43" spans="1:4">
      <c r="A43">
        <f t="shared" si="1"/>
        <v>2041</v>
      </c>
      <c r="B43">
        <f>SceB2000!L86/100</f>
        <v>174500.03</v>
      </c>
      <c r="C43">
        <f t="shared" si="0"/>
        <v>656452.52</v>
      </c>
      <c r="D43">
        <f>SceB2000!C86/100</f>
        <v>830952.55</v>
      </c>
    </row>
    <row r="44" spans="1:4">
      <c r="A44">
        <f t="shared" si="1"/>
        <v>2042</v>
      </c>
      <c r="B44">
        <f>SceB2000!L87/100</f>
        <v>174920.03</v>
      </c>
      <c r="C44">
        <f t="shared" si="0"/>
        <v>658032.52</v>
      </c>
      <c r="D44">
        <f>SceB2000!C87/100</f>
        <v>832952.55</v>
      </c>
    </row>
    <row r="45" spans="1:4">
      <c r="A45">
        <f t="shared" si="1"/>
        <v>2043</v>
      </c>
      <c r="B45">
        <f>SceB2000!L88/100</f>
        <v>175340.03</v>
      </c>
      <c r="C45">
        <f t="shared" si="0"/>
        <v>659612.52</v>
      </c>
      <c r="D45">
        <f>SceB2000!C88/100</f>
        <v>834952.55</v>
      </c>
    </row>
    <row r="46" spans="1:4">
      <c r="A46">
        <f t="shared" si="1"/>
        <v>2044</v>
      </c>
      <c r="B46">
        <f>SceB2000!L89/100</f>
        <v>175760.03</v>
      </c>
      <c r="C46">
        <f t="shared" si="0"/>
        <v>661192.52</v>
      </c>
      <c r="D46">
        <f>SceB2000!C89/100</f>
        <v>836952.55</v>
      </c>
    </row>
    <row r="47" spans="1:4">
      <c r="A47">
        <f t="shared" si="1"/>
        <v>2045</v>
      </c>
      <c r="B47">
        <f>SceB2000!L90/100</f>
        <v>176180.03</v>
      </c>
      <c r="C47">
        <f t="shared" si="0"/>
        <v>662772.52</v>
      </c>
      <c r="D47">
        <f>SceB2000!C90/100</f>
        <v>838952.55</v>
      </c>
    </row>
    <row r="48" spans="1:4">
      <c r="A48">
        <f t="shared" si="1"/>
        <v>2046</v>
      </c>
      <c r="B48">
        <f>SceB2000!L91/100</f>
        <v>176600.03</v>
      </c>
      <c r="C48">
        <f t="shared" si="0"/>
        <v>664352.52</v>
      </c>
      <c r="D48">
        <f>SceB2000!C91/100</f>
        <v>840952.55</v>
      </c>
    </row>
    <row r="49" spans="1:4">
      <c r="A49">
        <f t="shared" si="1"/>
        <v>2047</v>
      </c>
      <c r="B49">
        <f>SceB2000!L92/100</f>
        <v>177020.03</v>
      </c>
      <c r="C49">
        <f t="shared" si="0"/>
        <v>665932.52</v>
      </c>
      <c r="D49">
        <f>SceB2000!C92/100</f>
        <v>842952.55</v>
      </c>
    </row>
    <row r="50" spans="1:4">
      <c r="A50">
        <f t="shared" si="1"/>
        <v>2048</v>
      </c>
      <c r="B50">
        <f>SceB2000!L93/100</f>
        <v>177440.03</v>
      </c>
      <c r="C50">
        <f t="shared" si="0"/>
        <v>667512.52</v>
      </c>
      <c r="D50">
        <f>SceB2000!C93/100</f>
        <v>844952.55</v>
      </c>
    </row>
    <row r="51" spans="1:4">
      <c r="A51">
        <f t="shared" si="1"/>
        <v>2049</v>
      </c>
      <c r="B51">
        <f>SceB2000!L94/100</f>
        <v>177860.03</v>
      </c>
      <c r="C51">
        <f t="shared" si="0"/>
        <v>669092.52</v>
      </c>
      <c r="D51">
        <f>SceB2000!C94/100</f>
        <v>846952.55</v>
      </c>
    </row>
    <row r="52" spans="1:4">
      <c r="A52">
        <f t="shared" si="1"/>
        <v>2050</v>
      </c>
      <c r="B52">
        <f>SceB2000!L95/100</f>
        <v>178280.03</v>
      </c>
      <c r="C52">
        <f t="shared" si="0"/>
        <v>670672.52</v>
      </c>
      <c r="D52">
        <f>SceB2000!C95/100</f>
        <v>848952.55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C1:R1"/>
  <sheetViews>
    <sheetView workbookViewId="0"/>
  </sheetViews>
  <sheetFormatPr defaultRowHeight="15"/>
  <sheetData>
    <row r="1" spans="3:18" ht="23.25">
      <c r="C1" s="26" t="s">
        <v>58</v>
      </c>
      <c r="D1" s="26"/>
      <c r="E1" s="26"/>
      <c r="F1" s="26"/>
      <c r="G1" s="26"/>
      <c r="H1" s="26"/>
      <c r="M1" s="26" t="s">
        <v>58</v>
      </c>
      <c r="N1" s="26"/>
      <c r="O1" s="26"/>
      <c r="P1" s="26"/>
      <c r="Q1" s="26"/>
      <c r="R1" s="26"/>
    </row>
  </sheetData>
  <mergeCells count="2">
    <mergeCell ref="C1:H1"/>
    <mergeCell ref="M1:R1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T53"/>
  <sheetViews>
    <sheetView workbookViewId="0"/>
  </sheetViews>
  <sheetFormatPr defaultRowHeight="15"/>
  <cols>
    <col min="3" max="4" width="12.28515625" customWidth="1"/>
    <col min="17" max="17" width="10.7109375" customWidth="1"/>
    <col min="18" max="18" width="12.28515625" customWidth="1"/>
    <col min="19" max="19" width="12.140625" customWidth="1"/>
    <col min="20" max="20" width="12.28515625" customWidth="1"/>
  </cols>
  <sheetData>
    <row r="1" spans="1:20">
      <c r="C1" t="s">
        <v>3</v>
      </c>
      <c r="Q1" t="s">
        <v>3</v>
      </c>
    </row>
    <row r="2" spans="1:20" s="1" customFormat="1" ht="79.5">
      <c r="C2" s="1" t="s">
        <v>0</v>
      </c>
      <c r="D2" s="1" t="s">
        <v>1</v>
      </c>
      <c r="E2" s="1" t="s">
        <v>2</v>
      </c>
      <c r="P2" s="1" t="s">
        <v>9</v>
      </c>
      <c r="Q2" s="1" t="s">
        <v>7</v>
      </c>
      <c r="R2" s="1" t="s">
        <v>8</v>
      </c>
      <c r="S2" s="1" t="s">
        <v>1</v>
      </c>
      <c r="T2" s="1" t="s">
        <v>2</v>
      </c>
    </row>
    <row r="3" spans="1:20">
      <c r="A3">
        <v>2000</v>
      </c>
      <c r="C3">
        <f>SceA!$G45+SceA!$N45</f>
        <v>0</v>
      </c>
      <c r="D3">
        <f>SceA!$O45</f>
        <v>0</v>
      </c>
      <c r="E3">
        <f>SceA!$P45</f>
        <v>0</v>
      </c>
      <c r="O3">
        <v>2000</v>
      </c>
      <c r="P3">
        <f>SceA!$G45</f>
        <v>0</v>
      </c>
      <c r="Q3">
        <f>SceA!N45</f>
        <v>0</v>
      </c>
      <c r="R3">
        <f>P3+Q3</f>
        <v>0</v>
      </c>
      <c r="S3">
        <f>SceA!$O45</f>
        <v>0</v>
      </c>
      <c r="T3">
        <f>SceA!$P45</f>
        <v>0</v>
      </c>
    </row>
    <row r="4" spans="1:20">
      <c r="A4">
        <f>A3+1</f>
        <v>2001</v>
      </c>
      <c r="C4">
        <f>SceA!$G46+SceA!$N46</f>
        <v>0</v>
      </c>
      <c r="D4">
        <f>SceA!$O46</f>
        <v>0</v>
      </c>
      <c r="E4">
        <f>SceA!$P46</f>
        <v>0</v>
      </c>
      <c r="O4">
        <f>O3+1</f>
        <v>2001</v>
      </c>
      <c r="P4">
        <f>SceA!$G46</f>
        <v>0</v>
      </c>
      <c r="Q4">
        <f>SceA!N46</f>
        <v>0</v>
      </c>
      <c r="R4">
        <f t="shared" ref="R4:R53" si="0">P4+Q4</f>
        <v>0</v>
      </c>
      <c r="S4">
        <f>SceA!$O46</f>
        <v>0</v>
      </c>
      <c r="T4">
        <f>SceA!$P46</f>
        <v>0</v>
      </c>
    </row>
    <row r="5" spans="1:20">
      <c r="A5">
        <f t="shared" ref="A5:A52" si="1">A4+1</f>
        <v>2002</v>
      </c>
      <c r="C5">
        <f>SceA!$G47+SceA!$N47</f>
        <v>0</v>
      </c>
      <c r="D5">
        <f>SceA!$O47</f>
        <v>0</v>
      </c>
      <c r="E5">
        <f>SceA!$P47</f>
        <v>0</v>
      </c>
      <c r="O5">
        <f t="shared" ref="O5:O52" si="2">O4+1</f>
        <v>2002</v>
      </c>
      <c r="P5">
        <f>SceA!$G47</f>
        <v>0</v>
      </c>
      <c r="Q5">
        <f>SceA!N47</f>
        <v>0</v>
      </c>
      <c r="R5">
        <f t="shared" si="0"/>
        <v>0</v>
      </c>
      <c r="S5">
        <f>SceA!$O47</f>
        <v>0</v>
      </c>
      <c r="T5">
        <f>SceA!$P47</f>
        <v>0</v>
      </c>
    </row>
    <row r="6" spans="1:20">
      <c r="A6">
        <f t="shared" si="1"/>
        <v>2003</v>
      </c>
      <c r="C6">
        <f>SceA!$G48+SceA!$N48</f>
        <v>0</v>
      </c>
      <c r="D6">
        <f>SceA!$O48</f>
        <v>0</v>
      </c>
      <c r="E6">
        <f>SceA!$P48</f>
        <v>0</v>
      </c>
      <c r="O6">
        <f t="shared" si="2"/>
        <v>2003</v>
      </c>
      <c r="P6">
        <f>SceA!$G48</f>
        <v>0</v>
      </c>
      <c r="Q6">
        <f>SceA!N48</f>
        <v>0</v>
      </c>
      <c r="R6">
        <f t="shared" si="0"/>
        <v>0</v>
      </c>
      <c r="S6">
        <f>SceA!$O48</f>
        <v>0</v>
      </c>
      <c r="T6">
        <f>SceA!$P48</f>
        <v>0</v>
      </c>
    </row>
    <row r="7" spans="1:20">
      <c r="A7">
        <f t="shared" si="1"/>
        <v>2004</v>
      </c>
      <c r="C7">
        <f>SceA!$G49+SceA!$N49</f>
        <v>0</v>
      </c>
      <c r="D7">
        <f>SceA!$O49</f>
        <v>0</v>
      </c>
      <c r="E7">
        <f>SceA!$P49</f>
        <v>0</v>
      </c>
      <c r="O7">
        <f t="shared" si="2"/>
        <v>2004</v>
      </c>
      <c r="P7">
        <f>SceA!$G49</f>
        <v>0</v>
      </c>
      <c r="Q7">
        <f>SceA!N49</f>
        <v>0</v>
      </c>
      <c r="R7">
        <f t="shared" si="0"/>
        <v>0</v>
      </c>
      <c r="S7">
        <f>SceA!$O49</f>
        <v>0</v>
      </c>
      <c r="T7">
        <f>SceA!$P49</f>
        <v>0</v>
      </c>
    </row>
    <row r="8" spans="1:20">
      <c r="A8">
        <f t="shared" si="1"/>
        <v>2005</v>
      </c>
      <c r="C8">
        <f>SceA!$G50+SceA!$N50</f>
        <v>0</v>
      </c>
      <c r="D8">
        <f>SceA!$O50</f>
        <v>0</v>
      </c>
      <c r="E8">
        <f>SceA!$P50</f>
        <v>0</v>
      </c>
      <c r="O8">
        <f t="shared" si="2"/>
        <v>2005</v>
      </c>
      <c r="P8">
        <f>SceA!$G50</f>
        <v>0</v>
      </c>
      <c r="Q8">
        <f>SceA!N50</f>
        <v>0</v>
      </c>
      <c r="R8">
        <f t="shared" si="0"/>
        <v>0</v>
      </c>
      <c r="S8">
        <f>SceA!$O50</f>
        <v>0</v>
      </c>
      <c r="T8">
        <f>SceA!$P50</f>
        <v>0</v>
      </c>
    </row>
    <row r="9" spans="1:20">
      <c r="A9">
        <f t="shared" si="1"/>
        <v>2006</v>
      </c>
      <c r="C9">
        <f>SceA!$G51+SceA!$N51</f>
        <v>0</v>
      </c>
      <c r="D9">
        <f>SceA!$O51</f>
        <v>0</v>
      </c>
      <c r="E9">
        <f>SceA!$P51</f>
        <v>0</v>
      </c>
      <c r="O9">
        <f t="shared" si="2"/>
        <v>2006</v>
      </c>
      <c r="P9">
        <f>SceA!$G51</f>
        <v>0</v>
      </c>
      <c r="Q9">
        <f>SceA!N51</f>
        <v>0</v>
      </c>
      <c r="R9">
        <f t="shared" si="0"/>
        <v>0</v>
      </c>
      <c r="S9">
        <f>SceA!$O51</f>
        <v>0</v>
      </c>
      <c r="T9">
        <f>SceA!$P51</f>
        <v>0</v>
      </c>
    </row>
    <row r="10" spans="1:20">
      <c r="A10">
        <f t="shared" si="1"/>
        <v>2007</v>
      </c>
      <c r="C10">
        <f>SceA!$G52+SceA!$N52</f>
        <v>0</v>
      </c>
      <c r="D10">
        <f>SceA!$O52</f>
        <v>0</v>
      </c>
      <c r="E10">
        <f>SceA!$P52</f>
        <v>0</v>
      </c>
      <c r="O10">
        <f t="shared" si="2"/>
        <v>2007</v>
      </c>
      <c r="P10">
        <f>SceA!$G52</f>
        <v>0</v>
      </c>
      <c r="Q10">
        <f>SceA!N52</f>
        <v>0</v>
      </c>
      <c r="R10">
        <f t="shared" si="0"/>
        <v>0</v>
      </c>
      <c r="S10">
        <f>SceA!$O52</f>
        <v>0</v>
      </c>
      <c r="T10">
        <f>SceA!$P52</f>
        <v>0</v>
      </c>
    </row>
    <row r="11" spans="1:20">
      <c r="A11">
        <f t="shared" si="1"/>
        <v>2008</v>
      </c>
      <c r="C11">
        <f>SceA!$G53+SceA!$N53</f>
        <v>0</v>
      </c>
      <c r="D11">
        <f>SceA!$O53</f>
        <v>0</v>
      </c>
      <c r="E11">
        <f>SceA!$P53</f>
        <v>0</v>
      </c>
      <c r="O11">
        <f t="shared" si="2"/>
        <v>2008</v>
      </c>
      <c r="P11">
        <f>SceA!$G53</f>
        <v>0</v>
      </c>
      <c r="Q11">
        <f>SceA!N53</f>
        <v>0</v>
      </c>
      <c r="R11">
        <f t="shared" si="0"/>
        <v>0</v>
      </c>
      <c r="S11">
        <f>SceA!$O53</f>
        <v>0</v>
      </c>
      <c r="T11">
        <f>SceA!$P53</f>
        <v>0</v>
      </c>
    </row>
    <row r="12" spans="1:20">
      <c r="A12">
        <f t="shared" si="1"/>
        <v>2009</v>
      </c>
      <c r="C12">
        <f>SceA!$G54+SceA!$N54</f>
        <v>0</v>
      </c>
      <c r="D12">
        <f>SceA!$O54</f>
        <v>0</v>
      </c>
      <c r="E12">
        <f>SceA!$P54</f>
        <v>0</v>
      </c>
      <c r="O12">
        <f t="shared" si="2"/>
        <v>2009</v>
      </c>
      <c r="P12">
        <f>SceA!$G54</f>
        <v>0</v>
      </c>
      <c r="Q12">
        <f>SceA!N54</f>
        <v>0</v>
      </c>
      <c r="R12">
        <f t="shared" si="0"/>
        <v>0</v>
      </c>
      <c r="S12">
        <f>SceA!$O54</f>
        <v>0</v>
      </c>
      <c r="T12">
        <f>SceA!$P54</f>
        <v>0</v>
      </c>
    </row>
    <row r="13" spans="1:20">
      <c r="A13">
        <f t="shared" si="1"/>
        <v>2010</v>
      </c>
      <c r="C13">
        <f>SceA!$G55+SceA!$N55</f>
        <v>0</v>
      </c>
      <c r="D13">
        <f>SceA!$O55</f>
        <v>0</v>
      </c>
      <c r="E13">
        <f>SceA!$P55</f>
        <v>0</v>
      </c>
      <c r="O13">
        <f t="shared" si="2"/>
        <v>2010</v>
      </c>
      <c r="P13">
        <f>SceA!$G55</f>
        <v>0</v>
      </c>
      <c r="Q13">
        <f>SceA!N55</f>
        <v>0</v>
      </c>
      <c r="R13">
        <f t="shared" si="0"/>
        <v>0</v>
      </c>
      <c r="S13">
        <f>SceA!$O55</f>
        <v>0</v>
      </c>
      <c r="T13">
        <f>SceA!$P55</f>
        <v>0</v>
      </c>
    </row>
    <row r="14" spans="1:20">
      <c r="A14">
        <f t="shared" si="1"/>
        <v>2011</v>
      </c>
      <c r="C14">
        <f>SceA!$G56+SceA!$N56</f>
        <v>0</v>
      </c>
      <c r="D14">
        <f>SceA!$O56</f>
        <v>0</v>
      </c>
      <c r="E14">
        <f>SceA!$P56</f>
        <v>0</v>
      </c>
      <c r="O14">
        <f t="shared" si="2"/>
        <v>2011</v>
      </c>
      <c r="P14">
        <f>SceA!$G56</f>
        <v>0</v>
      </c>
      <c r="Q14">
        <f>SceA!N56</f>
        <v>0</v>
      </c>
      <c r="R14">
        <f t="shared" si="0"/>
        <v>0</v>
      </c>
      <c r="S14">
        <f>SceA!$O56</f>
        <v>0</v>
      </c>
      <c r="T14">
        <f>SceA!$P56</f>
        <v>0</v>
      </c>
    </row>
    <row r="15" spans="1:20">
      <c r="A15">
        <f t="shared" si="1"/>
        <v>2012</v>
      </c>
      <c r="C15">
        <f>SceA!$G57+SceA!$N57</f>
        <v>0</v>
      </c>
      <c r="D15">
        <f>SceA!$O57</f>
        <v>0</v>
      </c>
      <c r="E15">
        <f>SceA!$P57</f>
        <v>0</v>
      </c>
      <c r="O15">
        <f t="shared" si="2"/>
        <v>2012</v>
      </c>
      <c r="P15">
        <f>SceA!$G57</f>
        <v>0</v>
      </c>
      <c r="Q15">
        <f>SceA!N57</f>
        <v>0</v>
      </c>
      <c r="R15">
        <f t="shared" si="0"/>
        <v>0</v>
      </c>
      <c r="S15">
        <f>SceA!$O57</f>
        <v>0</v>
      </c>
      <c r="T15">
        <f>SceA!$P57</f>
        <v>0</v>
      </c>
    </row>
    <row r="16" spans="1:20">
      <c r="A16">
        <f t="shared" si="1"/>
        <v>2013</v>
      </c>
      <c r="C16">
        <f>SceA!$G58+SceA!$N58</f>
        <v>0</v>
      </c>
      <c r="D16">
        <f>SceA!$O58</f>
        <v>0</v>
      </c>
      <c r="E16">
        <f>SceA!$P58</f>
        <v>0</v>
      </c>
      <c r="O16">
        <f t="shared" si="2"/>
        <v>2013</v>
      </c>
      <c r="P16">
        <f>SceA!$G58</f>
        <v>0</v>
      </c>
      <c r="Q16">
        <f>SceA!N58</f>
        <v>0</v>
      </c>
      <c r="R16">
        <f t="shared" si="0"/>
        <v>0</v>
      </c>
      <c r="S16">
        <f>SceA!$O58</f>
        <v>0</v>
      </c>
      <c r="T16">
        <f>SceA!$P58</f>
        <v>0</v>
      </c>
    </row>
    <row r="17" spans="1:20">
      <c r="A17">
        <f t="shared" si="1"/>
        <v>2014</v>
      </c>
      <c r="C17">
        <f>SceA!$G59+SceA!$N59</f>
        <v>0</v>
      </c>
      <c r="D17">
        <f>SceA!$O59</f>
        <v>0</v>
      </c>
      <c r="E17">
        <f>SceA!$P59</f>
        <v>0</v>
      </c>
      <c r="O17">
        <f t="shared" si="2"/>
        <v>2014</v>
      </c>
      <c r="P17">
        <f>SceA!$G59</f>
        <v>0</v>
      </c>
      <c r="Q17">
        <f>SceA!N59</f>
        <v>0</v>
      </c>
      <c r="R17">
        <f t="shared" si="0"/>
        <v>0</v>
      </c>
      <c r="S17">
        <f>SceA!$O59</f>
        <v>0</v>
      </c>
      <c r="T17">
        <f>SceA!$P59</f>
        <v>0</v>
      </c>
    </row>
    <row r="18" spans="1:20">
      <c r="A18">
        <f t="shared" si="1"/>
        <v>2015</v>
      </c>
      <c r="C18">
        <f>SceA!$G60+SceA!$N60</f>
        <v>0</v>
      </c>
      <c r="D18">
        <f>SceA!$O60</f>
        <v>0</v>
      </c>
      <c r="E18">
        <f>SceA!$P60</f>
        <v>0</v>
      </c>
      <c r="O18">
        <f t="shared" si="2"/>
        <v>2015</v>
      </c>
      <c r="P18">
        <f>SceA!$G60</f>
        <v>0</v>
      </c>
      <c r="Q18">
        <f>SceA!N60</f>
        <v>0</v>
      </c>
      <c r="R18">
        <f t="shared" si="0"/>
        <v>0</v>
      </c>
      <c r="S18">
        <f>SceA!$O60</f>
        <v>0</v>
      </c>
      <c r="T18">
        <f>SceA!$P60</f>
        <v>0</v>
      </c>
    </row>
    <row r="19" spans="1:20">
      <c r="A19">
        <f t="shared" si="1"/>
        <v>2016</v>
      </c>
      <c r="C19">
        <f>SceA!$G61+SceA!$N61</f>
        <v>0</v>
      </c>
      <c r="D19">
        <f>SceA!$O61</f>
        <v>0</v>
      </c>
      <c r="E19">
        <f>SceA!$P61</f>
        <v>0</v>
      </c>
      <c r="O19">
        <f t="shared" si="2"/>
        <v>2016</v>
      </c>
      <c r="P19">
        <f>SceA!$G61</f>
        <v>0</v>
      </c>
      <c r="Q19">
        <f>SceA!N61</f>
        <v>0</v>
      </c>
      <c r="R19">
        <f t="shared" si="0"/>
        <v>0</v>
      </c>
      <c r="S19">
        <f>SceA!$O61</f>
        <v>0</v>
      </c>
      <c r="T19">
        <f>SceA!$P61</f>
        <v>0</v>
      </c>
    </row>
    <row r="20" spans="1:20">
      <c r="A20">
        <f t="shared" si="1"/>
        <v>2017</v>
      </c>
      <c r="C20">
        <f>SceA!$G62+SceA!$N62</f>
        <v>0</v>
      </c>
      <c r="D20">
        <f>SceA!$O62</f>
        <v>0</v>
      </c>
      <c r="E20">
        <f>SceA!$P62</f>
        <v>0</v>
      </c>
      <c r="O20">
        <f t="shared" si="2"/>
        <v>2017</v>
      </c>
      <c r="P20">
        <f>SceA!$G62</f>
        <v>0</v>
      </c>
      <c r="Q20">
        <f>SceA!N62</f>
        <v>0</v>
      </c>
      <c r="R20">
        <f t="shared" si="0"/>
        <v>0</v>
      </c>
      <c r="S20">
        <f>SceA!$O62</f>
        <v>0</v>
      </c>
      <c r="T20">
        <f>SceA!$P62</f>
        <v>0</v>
      </c>
    </row>
    <row r="21" spans="1:20">
      <c r="A21">
        <f t="shared" si="1"/>
        <v>2018</v>
      </c>
      <c r="C21">
        <f>SceA!$G63+SceA!$N63</f>
        <v>0</v>
      </c>
      <c r="D21">
        <f>SceA!$O63</f>
        <v>0</v>
      </c>
      <c r="E21">
        <f>SceA!$P63</f>
        <v>0</v>
      </c>
      <c r="O21">
        <f t="shared" si="2"/>
        <v>2018</v>
      </c>
      <c r="P21">
        <f>SceA!$G63</f>
        <v>0</v>
      </c>
      <c r="Q21">
        <f>SceA!N63</f>
        <v>0</v>
      </c>
      <c r="R21">
        <f t="shared" si="0"/>
        <v>0</v>
      </c>
      <c r="S21">
        <f>SceA!$O63</f>
        <v>0</v>
      </c>
      <c r="T21">
        <f>SceA!$P63</f>
        <v>0</v>
      </c>
    </row>
    <row r="22" spans="1:20">
      <c r="A22">
        <f t="shared" si="1"/>
        <v>2019</v>
      </c>
      <c r="C22">
        <f>SceA!$G64+SceA!$N64</f>
        <v>0</v>
      </c>
      <c r="D22">
        <f>SceA!$O64</f>
        <v>0</v>
      </c>
      <c r="E22">
        <f>SceA!$P64</f>
        <v>0</v>
      </c>
      <c r="O22">
        <f t="shared" si="2"/>
        <v>2019</v>
      </c>
      <c r="P22">
        <f>SceA!$G64</f>
        <v>0</v>
      </c>
      <c r="Q22">
        <f>SceA!N64</f>
        <v>0</v>
      </c>
      <c r="R22">
        <f t="shared" si="0"/>
        <v>0</v>
      </c>
      <c r="S22">
        <f>SceA!$O64</f>
        <v>0</v>
      </c>
      <c r="T22">
        <f>SceA!$P64</f>
        <v>0</v>
      </c>
    </row>
    <row r="23" spans="1:20">
      <c r="A23">
        <f t="shared" si="1"/>
        <v>2020</v>
      </c>
      <c r="C23">
        <f>SceA!$G65+SceA!$N65</f>
        <v>0</v>
      </c>
      <c r="D23">
        <f>SceA!$O65</f>
        <v>0</v>
      </c>
      <c r="E23">
        <f>SceA!$P65</f>
        <v>0</v>
      </c>
      <c r="O23">
        <f t="shared" si="2"/>
        <v>2020</v>
      </c>
      <c r="P23">
        <f>SceA!$G65</f>
        <v>0</v>
      </c>
      <c r="Q23">
        <f>SceA!N65</f>
        <v>0</v>
      </c>
      <c r="R23">
        <f t="shared" si="0"/>
        <v>0</v>
      </c>
      <c r="S23">
        <f>SceA!$O65</f>
        <v>0</v>
      </c>
      <c r="T23">
        <f>SceA!$P65</f>
        <v>0</v>
      </c>
    </row>
    <row r="24" spans="1:20">
      <c r="A24">
        <f t="shared" si="1"/>
        <v>2021</v>
      </c>
      <c r="C24">
        <f>SceA!$G66+SceA!$N66</f>
        <v>0</v>
      </c>
      <c r="D24">
        <f>SceA!$O66</f>
        <v>0</v>
      </c>
      <c r="E24">
        <f>SceA!$P66</f>
        <v>0</v>
      </c>
      <c r="O24">
        <f t="shared" si="2"/>
        <v>2021</v>
      </c>
      <c r="P24">
        <f>SceA!$G66</f>
        <v>0</v>
      </c>
      <c r="Q24">
        <f>SceA!N66</f>
        <v>0</v>
      </c>
      <c r="R24">
        <f t="shared" si="0"/>
        <v>0</v>
      </c>
      <c r="S24">
        <f>SceA!$O66</f>
        <v>0</v>
      </c>
      <c r="T24">
        <f>SceA!$P66</f>
        <v>0</v>
      </c>
    </row>
    <row r="25" spans="1:20">
      <c r="A25">
        <f t="shared" si="1"/>
        <v>2022</v>
      </c>
      <c r="C25">
        <f>SceA!$G67+SceA!$N67</f>
        <v>0</v>
      </c>
      <c r="D25">
        <f>SceA!$O67</f>
        <v>0</v>
      </c>
      <c r="E25">
        <f>SceA!$P67</f>
        <v>0</v>
      </c>
      <c r="O25">
        <f t="shared" si="2"/>
        <v>2022</v>
      </c>
      <c r="P25">
        <f>SceA!$G67</f>
        <v>0</v>
      </c>
      <c r="Q25">
        <f>SceA!N67</f>
        <v>0</v>
      </c>
      <c r="R25">
        <f t="shared" si="0"/>
        <v>0</v>
      </c>
      <c r="S25">
        <f>SceA!$O67</f>
        <v>0</v>
      </c>
      <c r="T25">
        <f>SceA!$P67</f>
        <v>0</v>
      </c>
    </row>
    <row r="26" spans="1:20">
      <c r="A26">
        <f t="shared" si="1"/>
        <v>2023</v>
      </c>
      <c r="C26">
        <f>SceA!$G68+SceA!$N68</f>
        <v>0</v>
      </c>
      <c r="D26">
        <f>SceA!$O68</f>
        <v>0</v>
      </c>
      <c r="E26">
        <f>SceA!$P68</f>
        <v>0</v>
      </c>
      <c r="O26">
        <f t="shared" si="2"/>
        <v>2023</v>
      </c>
      <c r="P26">
        <f>SceA!$G68</f>
        <v>0</v>
      </c>
      <c r="Q26">
        <f>SceA!N68</f>
        <v>0</v>
      </c>
      <c r="R26">
        <f t="shared" si="0"/>
        <v>0</v>
      </c>
      <c r="S26">
        <f>SceA!$O68</f>
        <v>0</v>
      </c>
      <c r="T26">
        <f>SceA!$P68</f>
        <v>0</v>
      </c>
    </row>
    <row r="27" spans="1:20">
      <c r="A27">
        <f t="shared" si="1"/>
        <v>2024</v>
      </c>
      <c r="C27">
        <f>SceA!$G69+SceA!$N69</f>
        <v>0</v>
      </c>
      <c r="D27">
        <f>SceA!$O69</f>
        <v>0</v>
      </c>
      <c r="E27">
        <f>SceA!$P69</f>
        <v>0</v>
      </c>
      <c r="O27">
        <f t="shared" si="2"/>
        <v>2024</v>
      </c>
      <c r="P27">
        <f>SceA!$G69</f>
        <v>0</v>
      </c>
      <c r="Q27">
        <f>SceA!N69</f>
        <v>0</v>
      </c>
      <c r="R27">
        <f t="shared" si="0"/>
        <v>0</v>
      </c>
      <c r="S27">
        <f>SceA!$O69</f>
        <v>0</v>
      </c>
      <c r="T27">
        <f>SceA!$P69</f>
        <v>0</v>
      </c>
    </row>
    <row r="28" spans="1:20">
      <c r="A28">
        <f t="shared" si="1"/>
        <v>2025</v>
      </c>
      <c r="C28">
        <f>SceA!$G70+SceA!$N70</f>
        <v>0</v>
      </c>
      <c r="D28">
        <f>SceA!$O70</f>
        <v>0</v>
      </c>
      <c r="E28">
        <f>SceA!$P70</f>
        <v>0</v>
      </c>
      <c r="O28">
        <f t="shared" si="2"/>
        <v>2025</v>
      </c>
      <c r="P28">
        <f>SceA!$G70</f>
        <v>0</v>
      </c>
      <c r="Q28">
        <f>SceA!N70</f>
        <v>0</v>
      </c>
      <c r="R28">
        <f t="shared" si="0"/>
        <v>0</v>
      </c>
      <c r="S28">
        <f>SceA!$O70</f>
        <v>0</v>
      </c>
      <c r="T28">
        <f>SceA!$P70</f>
        <v>0</v>
      </c>
    </row>
    <row r="29" spans="1:20">
      <c r="A29">
        <f t="shared" si="1"/>
        <v>2026</v>
      </c>
      <c r="C29">
        <f>SceA!$G71+SceA!$N71</f>
        <v>0</v>
      </c>
      <c r="D29">
        <f>SceA!$O71</f>
        <v>0</v>
      </c>
      <c r="E29">
        <f>SceA!$P71</f>
        <v>0</v>
      </c>
      <c r="O29">
        <f t="shared" si="2"/>
        <v>2026</v>
      </c>
      <c r="P29">
        <f>SceA!$G71</f>
        <v>0</v>
      </c>
      <c r="Q29">
        <f>SceA!N71</f>
        <v>0</v>
      </c>
      <c r="R29">
        <f t="shared" si="0"/>
        <v>0</v>
      </c>
      <c r="S29">
        <f>SceA!$O71</f>
        <v>0</v>
      </c>
      <c r="T29">
        <f>SceA!$P71</f>
        <v>0</v>
      </c>
    </row>
    <row r="30" spans="1:20">
      <c r="A30">
        <f t="shared" si="1"/>
        <v>2027</v>
      </c>
      <c r="C30">
        <f>SceA!$G72+SceA!$N72</f>
        <v>0</v>
      </c>
      <c r="D30">
        <f>SceA!$O72</f>
        <v>0</v>
      </c>
      <c r="E30">
        <f>SceA!$P72</f>
        <v>0</v>
      </c>
      <c r="O30">
        <f t="shared" si="2"/>
        <v>2027</v>
      </c>
      <c r="P30">
        <f>SceA!$G72</f>
        <v>0</v>
      </c>
      <c r="Q30">
        <f>SceA!N72</f>
        <v>0</v>
      </c>
      <c r="R30">
        <f t="shared" si="0"/>
        <v>0</v>
      </c>
      <c r="S30">
        <f>SceA!$O72</f>
        <v>0</v>
      </c>
      <c r="T30">
        <f>SceA!$P72</f>
        <v>0</v>
      </c>
    </row>
    <row r="31" spans="1:20">
      <c r="A31">
        <f t="shared" si="1"/>
        <v>2028</v>
      </c>
      <c r="C31">
        <f>SceA!$G73+SceA!$N73</f>
        <v>0</v>
      </c>
      <c r="D31">
        <f>SceA!$O73</f>
        <v>0</v>
      </c>
      <c r="E31">
        <f>SceA!$P73</f>
        <v>0</v>
      </c>
      <c r="O31">
        <f t="shared" si="2"/>
        <v>2028</v>
      </c>
      <c r="P31">
        <f>SceA!$G73</f>
        <v>0</v>
      </c>
      <c r="Q31">
        <f>SceA!N73</f>
        <v>0</v>
      </c>
      <c r="R31">
        <f t="shared" si="0"/>
        <v>0</v>
      </c>
      <c r="S31">
        <f>SceA!$O73</f>
        <v>0</v>
      </c>
      <c r="T31">
        <f>SceA!$P73</f>
        <v>0</v>
      </c>
    </row>
    <row r="32" spans="1:20">
      <c r="A32">
        <f t="shared" si="1"/>
        <v>2029</v>
      </c>
      <c r="C32">
        <f>SceA!$G74+SceA!$N74</f>
        <v>0</v>
      </c>
      <c r="D32">
        <f>SceA!$O74</f>
        <v>0</v>
      </c>
      <c r="E32">
        <f>SceA!$P74</f>
        <v>0</v>
      </c>
      <c r="O32">
        <f t="shared" si="2"/>
        <v>2029</v>
      </c>
      <c r="P32">
        <f>SceA!$G74</f>
        <v>0</v>
      </c>
      <c r="Q32">
        <f>SceA!N74</f>
        <v>0</v>
      </c>
      <c r="R32">
        <f t="shared" si="0"/>
        <v>0</v>
      </c>
      <c r="S32">
        <f>SceA!$O74</f>
        <v>0</v>
      </c>
      <c r="T32">
        <f>SceA!$P74</f>
        <v>0</v>
      </c>
    </row>
    <row r="33" spans="1:20">
      <c r="A33">
        <f t="shared" si="1"/>
        <v>2030</v>
      </c>
      <c r="C33">
        <f>SceA!$G75+SceA!$N75</f>
        <v>0</v>
      </c>
      <c r="D33">
        <f>SceA!$O75</f>
        <v>0</v>
      </c>
      <c r="E33">
        <f>SceA!$P75</f>
        <v>0</v>
      </c>
      <c r="O33">
        <f t="shared" si="2"/>
        <v>2030</v>
      </c>
      <c r="P33">
        <f>SceA!$G75</f>
        <v>0</v>
      </c>
      <c r="Q33">
        <f>SceA!N75</f>
        <v>0</v>
      </c>
      <c r="R33">
        <f t="shared" si="0"/>
        <v>0</v>
      </c>
      <c r="S33">
        <f>SceA!$O75</f>
        <v>0</v>
      </c>
      <c r="T33">
        <f>SceA!$P75</f>
        <v>0</v>
      </c>
    </row>
    <row r="34" spans="1:20">
      <c r="A34">
        <f t="shared" si="1"/>
        <v>2031</v>
      </c>
      <c r="C34">
        <f>SceA!$G76+SceA!$N76</f>
        <v>0</v>
      </c>
      <c r="D34">
        <f>SceA!$O76</f>
        <v>0</v>
      </c>
      <c r="E34">
        <f>SceA!$P76</f>
        <v>0</v>
      </c>
      <c r="O34">
        <f t="shared" si="2"/>
        <v>2031</v>
      </c>
      <c r="P34">
        <f>SceA!$G76</f>
        <v>0</v>
      </c>
      <c r="Q34">
        <f>SceA!N76</f>
        <v>0</v>
      </c>
      <c r="R34">
        <f t="shared" si="0"/>
        <v>0</v>
      </c>
      <c r="S34">
        <f>SceA!$O76</f>
        <v>0</v>
      </c>
      <c r="T34">
        <f>SceA!$P76</f>
        <v>0</v>
      </c>
    </row>
    <row r="35" spans="1:20">
      <c r="A35">
        <f t="shared" si="1"/>
        <v>2032</v>
      </c>
      <c r="C35">
        <f>SceA!$G77+SceA!$N77</f>
        <v>0</v>
      </c>
      <c r="D35">
        <f>SceA!$O77</f>
        <v>0</v>
      </c>
      <c r="E35">
        <f>SceA!$P77</f>
        <v>0</v>
      </c>
      <c r="O35">
        <f t="shared" si="2"/>
        <v>2032</v>
      </c>
      <c r="P35">
        <f>SceA!$G77</f>
        <v>0</v>
      </c>
      <c r="Q35">
        <f>SceA!N77</f>
        <v>0</v>
      </c>
      <c r="R35">
        <f t="shared" si="0"/>
        <v>0</v>
      </c>
      <c r="S35">
        <f>SceA!$O77</f>
        <v>0</v>
      </c>
      <c r="T35">
        <f>SceA!$P77</f>
        <v>0</v>
      </c>
    </row>
    <row r="36" spans="1:20">
      <c r="A36">
        <f t="shared" si="1"/>
        <v>2033</v>
      </c>
      <c r="C36">
        <f>SceA!$G78+SceA!$N78</f>
        <v>0</v>
      </c>
      <c r="D36">
        <f>SceA!$O78</f>
        <v>0</v>
      </c>
      <c r="E36">
        <f>SceA!$P78</f>
        <v>0</v>
      </c>
      <c r="O36">
        <f t="shared" si="2"/>
        <v>2033</v>
      </c>
      <c r="P36">
        <f>SceA!$G78</f>
        <v>0</v>
      </c>
      <c r="Q36">
        <f>SceA!N78</f>
        <v>0</v>
      </c>
      <c r="R36">
        <f t="shared" si="0"/>
        <v>0</v>
      </c>
      <c r="S36">
        <f>SceA!$O78</f>
        <v>0</v>
      </c>
      <c r="T36">
        <f>SceA!$P78</f>
        <v>0</v>
      </c>
    </row>
    <row r="37" spans="1:20">
      <c r="A37">
        <f t="shared" si="1"/>
        <v>2034</v>
      </c>
      <c r="C37">
        <f>SceA!$G79+SceA!$N79</f>
        <v>0</v>
      </c>
      <c r="D37">
        <f>SceA!$O79</f>
        <v>0</v>
      </c>
      <c r="E37">
        <f>SceA!$P79</f>
        <v>0</v>
      </c>
      <c r="O37">
        <f t="shared" si="2"/>
        <v>2034</v>
      </c>
      <c r="P37">
        <f>SceA!$G79</f>
        <v>0</v>
      </c>
      <c r="Q37">
        <f>SceA!N79</f>
        <v>0</v>
      </c>
      <c r="R37">
        <f t="shared" si="0"/>
        <v>0</v>
      </c>
      <c r="S37">
        <f>SceA!$O79</f>
        <v>0</v>
      </c>
      <c r="T37">
        <f>SceA!$P79</f>
        <v>0</v>
      </c>
    </row>
    <row r="38" spans="1:20">
      <c r="A38">
        <f t="shared" si="1"/>
        <v>2035</v>
      </c>
      <c r="C38">
        <f>SceA!$G80+SceA!$N80</f>
        <v>0</v>
      </c>
      <c r="D38">
        <f>SceA!$O80</f>
        <v>0</v>
      </c>
      <c r="E38">
        <f>SceA!$P80</f>
        <v>0</v>
      </c>
      <c r="O38">
        <f t="shared" si="2"/>
        <v>2035</v>
      </c>
      <c r="P38">
        <f>SceA!$G80</f>
        <v>0</v>
      </c>
      <c r="Q38">
        <f>SceA!N80</f>
        <v>0</v>
      </c>
      <c r="R38">
        <f t="shared" si="0"/>
        <v>0</v>
      </c>
      <c r="S38">
        <f>SceA!$O80</f>
        <v>0</v>
      </c>
      <c r="T38">
        <f>SceA!$P80</f>
        <v>0</v>
      </c>
    </row>
    <row r="39" spans="1:20">
      <c r="A39">
        <f t="shared" si="1"/>
        <v>2036</v>
      </c>
      <c r="C39">
        <f>SceA!$G81+SceA!$N81</f>
        <v>0</v>
      </c>
      <c r="D39">
        <f>SceA!$O81</f>
        <v>0</v>
      </c>
      <c r="E39">
        <f>SceA!$P81</f>
        <v>0</v>
      </c>
      <c r="O39">
        <f t="shared" si="2"/>
        <v>2036</v>
      </c>
      <c r="P39">
        <f>SceA!$G81</f>
        <v>0</v>
      </c>
      <c r="Q39">
        <f>SceA!N81</f>
        <v>0</v>
      </c>
      <c r="R39">
        <f t="shared" si="0"/>
        <v>0</v>
      </c>
      <c r="S39">
        <f>SceA!$O81</f>
        <v>0</v>
      </c>
      <c r="T39">
        <f>SceA!$P81</f>
        <v>0</v>
      </c>
    </row>
    <row r="40" spans="1:20">
      <c r="A40">
        <f t="shared" si="1"/>
        <v>2037</v>
      </c>
      <c r="C40">
        <f>SceA!$G82+SceA!$N82</f>
        <v>0</v>
      </c>
      <c r="D40">
        <f>SceA!$O82</f>
        <v>0</v>
      </c>
      <c r="E40">
        <f>SceA!$P82</f>
        <v>0</v>
      </c>
      <c r="O40">
        <f t="shared" si="2"/>
        <v>2037</v>
      </c>
      <c r="P40">
        <f>SceA!$G82</f>
        <v>0</v>
      </c>
      <c r="Q40">
        <f>SceA!N82</f>
        <v>0</v>
      </c>
      <c r="R40">
        <f t="shared" si="0"/>
        <v>0</v>
      </c>
      <c r="S40">
        <f>SceA!$O82</f>
        <v>0</v>
      </c>
      <c r="T40">
        <f>SceA!$P82</f>
        <v>0</v>
      </c>
    </row>
    <row r="41" spans="1:20">
      <c r="A41">
        <f t="shared" si="1"/>
        <v>2038</v>
      </c>
      <c r="C41">
        <f>SceA!$G83+SceA!$N83</f>
        <v>0</v>
      </c>
      <c r="D41">
        <f>SceA!$O83</f>
        <v>0</v>
      </c>
      <c r="E41">
        <f>SceA!$P83</f>
        <v>0</v>
      </c>
      <c r="O41">
        <f t="shared" si="2"/>
        <v>2038</v>
      </c>
      <c r="P41">
        <f>SceA!$G83</f>
        <v>0</v>
      </c>
      <c r="Q41">
        <f>SceA!N83</f>
        <v>0</v>
      </c>
      <c r="R41">
        <f t="shared" si="0"/>
        <v>0</v>
      </c>
      <c r="S41">
        <f>SceA!$O83</f>
        <v>0</v>
      </c>
      <c r="T41">
        <f>SceA!$P83</f>
        <v>0</v>
      </c>
    </row>
    <row r="42" spans="1:20">
      <c r="A42">
        <f t="shared" si="1"/>
        <v>2039</v>
      </c>
      <c r="C42">
        <f>SceA!$G84+SceA!$N84</f>
        <v>0</v>
      </c>
      <c r="D42">
        <f>SceA!$O84</f>
        <v>0</v>
      </c>
      <c r="E42">
        <f>SceA!$P84</f>
        <v>0</v>
      </c>
      <c r="O42">
        <f t="shared" si="2"/>
        <v>2039</v>
      </c>
      <c r="P42">
        <f>SceA!$G84</f>
        <v>0</v>
      </c>
      <c r="Q42">
        <f>SceA!N84</f>
        <v>0</v>
      </c>
      <c r="R42">
        <f t="shared" si="0"/>
        <v>0</v>
      </c>
      <c r="S42">
        <f>SceA!$O84</f>
        <v>0</v>
      </c>
      <c r="T42">
        <f>SceA!$P84</f>
        <v>0</v>
      </c>
    </row>
    <row r="43" spans="1:20">
      <c r="A43">
        <f t="shared" si="1"/>
        <v>2040</v>
      </c>
      <c r="C43">
        <f>SceA!$G85+SceA!$N85</f>
        <v>0</v>
      </c>
      <c r="D43">
        <f>SceA!$O85</f>
        <v>0</v>
      </c>
      <c r="E43">
        <f>SceA!$P85</f>
        <v>0</v>
      </c>
      <c r="O43">
        <f t="shared" si="2"/>
        <v>2040</v>
      </c>
      <c r="P43">
        <f>SceA!$G85</f>
        <v>0</v>
      </c>
      <c r="Q43">
        <f>SceA!N85</f>
        <v>0</v>
      </c>
      <c r="R43">
        <f t="shared" si="0"/>
        <v>0</v>
      </c>
      <c r="S43">
        <f>SceA!$O85</f>
        <v>0</v>
      </c>
      <c r="T43">
        <f>SceA!$P85</f>
        <v>0</v>
      </c>
    </row>
    <row r="44" spans="1:20">
      <c r="A44">
        <f t="shared" si="1"/>
        <v>2041</v>
      </c>
      <c r="C44">
        <f>SceA!$G86+SceA!$N86</f>
        <v>0</v>
      </c>
      <c r="D44">
        <f>SceA!$O86</f>
        <v>0</v>
      </c>
      <c r="E44">
        <f>SceA!$P86</f>
        <v>0</v>
      </c>
      <c r="O44">
        <f t="shared" si="2"/>
        <v>2041</v>
      </c>
      <c r="P44">
        <f>SceA!$G86</f>
        <v>0</v>
      </c>
      <c r="Q44">
        <f>SceA!N86</f>
        <v>0</v>
      </c>
      <c r="R44">
        <f t="shared" si="0"/>
        <v>0</v>
      </c>
      <c r="S44">
        <f>SceA!$O86</f>
        <v>0</v>
      </c>
      <c r="T44">
        <f>SceA!$P86</f>
        <v>0</v>
      </c>
    </row>
    <row r="45" spans="1:20">
      <c r="A45">
        <f t="shared" si="1"/>
        <v>2042</v>
      </c>
      <c r="C45">
        <f>SceA!$G87+SceA!$N87</f>
        <v>0</v>
      </c>
      <c r="D45">
        <f>SceA!$O87</f>
        <v>0</v>
      </c>
      <c r="E45">
        <f>SceA!$P87</f>
        <v>0</v>
      </c>
      <c r="O45">
        <f t="shared" si="2"/>
        <v>2042</v>
      </c>
      <c r="P45">
        <f>SceA!$G87</f>
        <v>0</v>
      </c>
      <c r="Q45">
        <f>SceA!N87</f>
        <v>0</v>
      </c>
      <c r="R45">
        <f t="shared" si="0"/>
        <v>0</v>
      </c>
      <c r="S45">
        <f>SceA!$O87</f>
        <v>0</v>
      </c>
      <c r="T45">
        <f>SceA!$P87</f>
        <v>0</v>
      </c>
    </row>
    <row r="46" spans="1:20">
      <c r="A46">
        <f t="shared" si="1"/>
        <v>2043</v>
      </c>
      <c r="C46">
        <f>SceA!$G88+SceA!$N88</f>
        <v>0</v>
      </c>
      <c r="D46">
        <f>SceA!$O88</f>
        <v>0</v>
      </c>
      <c r="E46">
        <f>SceA!$P88</f>
        <v>0</v>
      </c>
      <c r="O46">
        <f t="shared" si="2"/>
        <v>2043</v>
      </c>
      <c r="P46">
        <f>SceA!$G88</f>
        <v>0</v>
      </c>
      <c r="Q46">
        <f>SceA!N88</f>
        <v>0</v>
      </c>
      <c r="R46">
        <f t="shared" si="0"/>
        <v>0</v>
      </c>
      <c r="S46">
        <f>SceA!$O88</f>
        <v>0</v>
      </c>
      <c r="T46">
        <f>SceA!$P88</f>
        <v>0</v>
      </c>
    </row>
    <row r="47" spans="1:20">
      <c r="A47">
        <f t="shared" si="1"/>
        <v>2044</v>
      </c>
      <c r="C47">
        <f>SceA!$G89+SceA!$N89</f>
        <v>0</v>
      </c>
      <c r="D47">
        <f>SceA!$O89</f>
        <v>0</v>
      </c>
      <c r="E47">
        <f>SceA!$P89</f>
        <v>0</v>
      </c>
      <c r="O47">
        <f t="shared" si="2"/>
        <v>2044</v>
      </c>
      <c r="P47">
        <f>SceA!$G89</f>
        <v>0</v>
      </c>
      <c r="Q47">
        <f>SceA!N89</f>
        <v>0</v>
      </c>
      <c r="R47">
        <f t="shared" si="0"/>
        <v>0</v>
      </c>
      <c r="S47">
        <f>SceA!$O89</f>
        <v>0</v>
      </c>
      <c r="T47">
        <f>SceA!$P89</f>
        <v>0</v>
      </c>
    </row>
    <row r="48" spans="1:20">
      <c r="A48">
        <f t="shared" si="1"/>
        <v>2045</v>
      </c>
      <c r="C48">
        <f>SceA!$G90+SceA!$N90</f>
        <v>0</v>
      </c>
      <c r="D48">
        <f>SceA!$O90</f>
        <v>0</v>
      </c>
      <c r="E48">
        <f>SceA!$P90</f>
        <v>0</v>
      </c>
      <c r="O48">
        <f t="shared" si="2"/>
        <v>2045</v>
      </c>
      <c r="P48">
        <f>SceA!$G90</f>
        <v>0</v>
      </c>
      <c r="Q48">
        <f>SceA!N90</f>
        <v>0</v>
      </c>
      <c r="R48">
        <f t="shared" si="0"/>
        <v>0</v>
      </c>
      <c r="S48">
        <f>SceA!$O90</f>
        <v>0</v>
      </c>
      <c r="T48">
        <f>SceA!$P90</f>
        <v>0</v>
      </c>
    </row>
    <row r="49" spans="1:20">
      <c r="A49">
        <f t="shared" si="1"/>
        <v>2046</v>
      </c>
      <c r="C49">
        <f>SceA!$G91+SceA!$N91</f>
        <v>0</v>
      </c>
      <c r="D49">
        <f>SceA!$O91</f>
        <v>0</v>
      </c>
      <c r="E49">
        <f>SceA!$P91</f>
        <v>0</v>
      </c>
      <c r="O49">
        <f t="shared" si="2"/>
        <v>2046</v>
      </c>
      <c r="P49">
        <f>SceA!$G91</f>
        <v>0</v>
      </c>
      <c r="Q49">
        <f>SceA!N91</f>
        <v>0</v>
      </c>
      <c r="R49">
        <f t="shared" si="0"/>
        <v>0</v>
      </c>
      <c r="S49">
        <f>SceA!$O91</f>
        <v>0</v>
      </c>
      <c r="T49">
        <f>SceA!$P91</f>
        <v>0</v>
      </c>
    </row>
    <row r="50" spans="1:20">
      <c r="A50">
        <f t="shared" si="1"/>
        <v>2047</v>
      </c>
      <c r="C50">
        <f>SceA!$G92+SceA!$N92</f>
        <v>0</v>
      </c>
      <c r="D50">
        <f>SceA!$O92</f>
        <v>0</v>
      </c>
      <c r="E50">
        <f>SceA!$P92</f>
        <v>0</v>
      </c>
      <c r="O50">
        <f t="shared" si="2"/>
        <v>2047</v>
      </c>
      <c r="P50">
        <f>SceA!$G92</f>
        <v>0</v>
      </c>
      <c r="Q50">
        <f>SceA!N92</f>
        <v>0</v>
      </c>
      <c r="R50">
        <f t="shared" si="0"/>
        <v>0</v>
      </c>
      <c r="S50">
        <f>SceA!$O92</f>
        <v>0</v>
      </c>
      <c r="T50">
        <f>SceA!$P92</f>
        <v>0</v>
      </c>
    </row>
    <row r="51" spans="1:20">
      <c r="A51">
        <f t="shared" si="1"/>
        <v>2048</v>
      </c>
      <c r="C51">
        <f>SceA!$G93+SceA!$N93</f>
        <v>0</v>
      </c>
      <c r="D51">
        <f>SceA!$O93</f>
        <v>0</v>
      </c>
      <c r="E51">
        <f>SceA!$P93</f>
        <v>0</v>
      </c>
      <c r="O51">
        <f t="shared" si="2"/>
        <v>2048</v>
      </c>
      <c r="P51">
        <f>SceA!$G93</f>
        <v>0</v>
      </c>
      <c r="Q51">
        <f>SceA!N93</f>
        <v>0</v>
      </c>
      <c r="R51">
        <f t="shared" si="0"/>
        <v>0</v>
      </c>
      <c r="S51">
        <f>SceA!$O93</f>
        <v>0</v>
      </c>
      <c r="T51">
        <f>SceA!$P93</f>
        <v>0</v>
      </c>
    </row>
    <row r="52" spans="1:20">
      <c r="A52">
        <f t="shared" si="1"/>
        <v>2049</v>
      </c>
      <c r="C52">
        <f>SceA!$G94+SceA!$N94</f>
        <v>0</v>
      </c>
      <c r="D52">
        <f>SceA!$O94</f>
        <v>0</v>
      </c>
      <c r="E52">
        <f>SceA!$P94</f>
        <v>0</v>
      </c>
      <c r="O52">
        <f t="shared" si="2"/>
        <v>2049</v>
      </c>
      <c r="P52">
        <f>SceA!$G94</f>
        <v>0</v>
      </c>
      <c r="Q52">
        <f>SceA!N94</f>
        <v>0</v>
      </c>
      <c r="R52">
        <f t="shared" si="0"/>
        <v>0</v>
      </c>
      <c r="S52">
        <f>SceA!$O94</f>
        <v>0</v>
      </c>
      <c r="T52">
        <f>SceA!$P94</f>
        <v>0</v>
      </c>
    </row>
    <row r="53" spans="1:20">
      <c r="A53">
        <f>A52+1</f>
        <v>2050</v>
      </c>
      <c r="C53">
        <f>SceA!$G95+SceA!$N95</f>
        <v>0</v>
      </c>
      <c r="D53">
        <f>SceA!$O95</f>
        <v>0</v>
      </c>
      <c r="E53">
        <f>SceA!$P95</f>
        <v>0</v>
      </c>
      <c r="O53">
        <f>O52+1</f>
        <v>2050</v>
      </c>
      <c r="P53">
        <f>SceA!$G95</f>
        <v>0</v>
      </c>
      <c r="Q53">
        <f>SceA!N95</f>
        <v>0</v>
      </c>
      <c r="R53">
        <f t="shared" si="0"/>
        <v>0</v>
      </c>
      <c r="S53">
        <f>SceA!$O95</f>
        <v>0</v>
      </c>
      <c r="T53">
        <f>SceA!$P95</f>
        <v>0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D52"/>
  <sheetViews>
    <sheetView topLeftCell="I1" workbookViewId="0">
      <selection activeCell="X13" sqref="X13"/>
    </sheetView>
  </sheetViews>
  <sheetFormatPr defaultRowHeight="15"/>
  <sheetData>
    <row r="1" spans="1:4" ht="17.25">
      <c r="B1" t="s">
        <v>30</v>
      </c>
      <c r="C1" t="s">
        <v>29</v>
      </c>
      <c r="D1" t="s">
        <v>31</v>
      </c>
    </row>
    <row r="2" spans="1:4">
      <c r="A2">
        <v>2000</v>
      </c>
      <c r="B2">
        <f>SceA!L45/100</f>
        <v>0</v>
      </c>
      <c r="C2">
        <f>D2-B2</f>
        <v>0</v>
      </c>
      <c r="D2">
        <f>SceA!C45/100</f>
        <v>0</v>
      </c>
    </row>
    <row r="3" spans="1:4">
      <c r="A3">
        <f>A2+1</f>
        <v>2001</v>
      </c>
      <c r="B3">
        <f>SceA!L46/100</f>
        <v>0</v>
      </c>
      <c r="C3">
        <f t="shared" ref="C3:C52" si="0">D3-B3</f>
        <v>0</v>
      </c>
      <c r="D3">
        <f>SceA!C46/100</f>
        <v>0</v>
      </c>
    </row>
    <row r="4" spans="1:4">
      <c r="A4">
        <f t="shared" ref="A4:A52" si="1">A3+1</f>
        <v>2002</v>
      </c>
      <c r="B4">
        <f>SceA!L47/100</f>
        <v>0</v>
      </c>
      <c r="C4">
        <f t="shared" si="0"/>
        <v>0</v>
      </c>
      <c r="D4">
        <f>SceA!C47/100</f>
        <v>0</v>
      </c>
    </row>
    <row r="5" spans="1:4">
      <c r="A5">
        <f t="shared" si="1"/>
        <v>2003</v>
      </c>
      <c r="B5">
        <f>SceA!L48/100</f>
        <v>0</v>
      </c>
      <c r="C5">
        <f t="shared" si="0"/>
        <v>0</v>
      </c>
      <c r="D5">
        <f>SceA!C48/100</f>
        <v>0</v>
      </c>
    </row>
    <row r="6" spans="1:4">
      <c r="A6">
        <f t="shared" si="1"/>
        <v>2004</v>
      </c>
      <c r="B6">
        <f>SceA!L49/100</f>
        <v>0</v>
      </c>
      <c r="C6">
        <f t="shared" si="0"/>
        <v>0</v>
      </c>
      <c r="D6">
        <f>SceA!C49/100</f>
        <v>0</v>
      </c>
    </row>
    <row r="7" spans="1:4">
      <c r="A7">
        <f t="shared" si="1"/>
        <v>2005</v>
      </c>
      <c r="B7">
        <f>SceA!L50/100</f>
        <v>0</v>
      </c>
      <c r="C7">
        <f t="shared" si="0"/>
        <v>0</v>
      </c>
      <c r="D7">
        <f>SceA!C50/100</f>
        <v>0</v>
      </c>
    </row>
    <row r="8" spans="1:4">
      <c r="A8">
        <f t="shared" si="1"/>
        <v>2006</v>
      </c>
      <c r="B8">
        <f>SceA!L51/100</f>
        <v>0</v>
      </c>
      <c r="C8">
        <f t="shared" si="0"/>
        <v>0</v>
      </c>
      <c r="D8">
        <f>SceA!C51/100</f>
        <v>0</v>
      </c>
    </row>
    <row r="9" spans="1:4">
      <c r="A9">
        <f t="shared" si="1"/>
        <v>2007</v>
      </c>
      <c r="B9">
        <f>SceA!L52/100</f>
        <v>0</v>
      </c>
      <c r="C9">
        <f t="shared" si="0"/>
        <v>0</v>
      </c>
      <c r="D9">
        <f>SceA!C52/100</f>
        <v>0</v>
      </c>
    </row>
    <row r="10" spans="1:4">
      <c r="A10">
        <f t="shared" si="1"/>
        <v>2008</v>
      </c>
      <c r="B10">
        <f>SceA!L53/100</f>
        <v>0</v>
      </c>
      <c r="C10">
        <f t="shared" si="0"/>
        <v>0</v>
      </c>
      <c r="D10">
        <f>SceA!C53/100</f>
        <v>0</v>
      </c>
    </row>
    <row r="11" spans="1:4">
      <c r="A11">
        <f t="shared" si="1"/>
        <v>2009</v>
      </c>
      <c r="B11">
        <f>SceA!L54/100</f>
        <v>0</v>
      </c>
      <c r="C11">
        <f t="shared" si="0"/>
        <v>0</v>
      </c>
      <c r="D11">
        <f>SceA!C54/100</f>
        <v>0</v>
      </c>
    </row>
    <row r="12" spans="1:4">
      <c r="A12">
        <f t="shared" si="1"/>
        <v>2010</v>
      </c>
      <c r="B12">
        <f>SceA!L55/100</f>
        <v>0</v>
      </c>
      <c r="C12">
        <f t="shared" si="0"/>
        <v>0</v>
      </c>
      <c r="D12">
        <f>SceA!C55/100</f>
        <v>0</v>
      </c>
    </row>
    <row r="13" spans="1:4">
      <c r="A13">
        <f t="shared" si="1"/>
        <v>2011</v>
      </c>
      <c r="B13">
        <f>SceA!L56/100</f>
        <v>0</v>
      </c>
      <c r="C13">
        <f t="shared" si="0"/>
        <v>0</v>
      </c>
      <c r="D13">
        <f>SceA!C56/100</f>
        <v>0</v>
      </c>
    </row>
    <row r="14" spans="1:4">
      <c r="A14">
        <f t="shared" si="1"/>
        <v>2012</v>
      </c>
      <c r="B14">
        <f>SceA!L57/100</f>
        <v>0</v>
      </c>
      <c r="C14">
        <f t="shared" si="0"/>
        <v>0</v>
      </c>
      <c r="D14">
        <f>SceA!C57/100</f>
        <v>0</v>
      </c>
    </row>
    <row r="15" spans="1:4">
      <c r="A15">
        <f t="shared" si="1"/>
        <v>2013</v>
      </c>
      <c r="B15">
        <f>SceA!L58/100</f>
        <v>0</v>
      </c>
      <c r="C15">
        <f t="shared" si="0"/>
        <v>0</v>
      </c>
      <c r="D15">
        <f>SceA!C58/100</f>
        <v>0</v>
      </c>
    </row>
    <row r="16" spans="1:4">
      <c r="A16">
        <f t="shared" si="1"/>
        <v>2014</v>
      </c>
      <c r="B16">
        <f>SceA!L59/100</f>
        <v>0</v>
      </c>
      <c r="C16">
        <f t="shared" si="0"/>
        <v>0</v>
      </c>
      <c r="D16">
        <f>SceA!C59/100</f>
        <v>0</v>
      </c>
    </row>
    <row r="17" spans="1:4">
      <c r="A17">
        <f t="shared" si="1"/>
        <v>2015</v>
      </c>
      <c r="B17">
        <f>SceA!L60/100</f>
        <v>0</v>
      </c>
      <c r="C17">
        <f t="shared" si="0"/>
        <v>0</v>
      </c>
      <c r="D17">
        <f>SceA!C60/100</f>
        <v>0</v>
      </c>
    </row>
    <row r="18" spans="1:4">
      <c r="A18">
        <f t="shared" si="1"/>
        <v>2016</v>
      </c>
      <c r="B18">
        <f>SceA!L61/100</f>
        <v>0</v>
      </c>
      <c r="C18">
        <f t="shared" si="0"/>
        <v>0</v>
      </c>
      <c r="D18">
        <f>SceA!C61/100</f>
        <v>0</v>
      </c>
    </row>
    <row r="19" spans="1:4">
      <c r="A19">
        <f t="shared" si="1"/>
        <v>2017</v>
      </c>
      <c r="B19">
        <f>SceA!L62/100</f>
        <v>0</v>
      </c>
      <c r="C19">
        <f t="shared" si="0"/>
        <v>0</v>
      </c>
      <c r="D19">
        <f>SceA!C62/100</f>
        <v>0</v>
      </c>
    </row>
    <row r="20" spans="1:4">
      <c r="A20">
        <f t="shared" si="1"/>
        <v>2018</v>
      </c>
      <c r="B20">
        <f>SceA!L63/100</f>
        <v>0</v>
      </c>
      <c r="C20">
        <f t="shared" si="0"/>
        <v>0</v>
      </c>
      <c r="D20">
        <f>SceA!C63/100</f>
        <v>0</v>
      </c>
    </row>
    <row r="21" spans="1:4">
      <c r="A21">
        <f t="shared" si="1"/>
        <v>2019</v>
      </c>
      <c r="B21">
        <f>SceA!L64/100</f>
        <v>0</v>
      </c>
      <c r="C21">
        <f t="shared" si="0"/>
        <v>0</v>
      </c>
      <c r="D21">
        <f>SceA!C64/100</f>
        <v>0</v>
      </c>
    </row>
    <row r="22" spans="1:4">
      <c r="A22">
        <f t="shared" si="1"/>
        <v>2020</v>
      </c>
      <c r="B22">
        <f>SceA!L65/100</f>
        <v>0</v>
      </c>
      <c r="C22">
        <f t="shared" si="0"/>
        <v>0</v>
      </c>
      <c r="D22">
        <f>SceA!C65/100</f>
        <v>0</v>
      </c>
    </row>
    <row r="23" spans="1:4">
      <c r="A23">
        <f t="shared" si="1"/>
        <v>2021</v>
      </c>
      <c r="B23">
        <f>SceA!L66/100</f>
        <v>0</v>
      </c>
      <c r="C23">
        <f t="shared" si="0"/>
        <v>0</v>
      </c>
      <c r="D23">
        <f>SceA!C66/100</f>
        <v>0</v>
      </c>
    </row>
    <row r="24" spans="1:4">
      <c r="A24">
        <f t="shared" si="1"/>
        <v>2022</v>
      </c>
      <c r="B24">
        <f>SceA!L67/100</f>
        <v>0</v>
      </c>
      <c r="C24">
        <f t="shared" si="0"/>
        <v>0</v>
      </c>
      <c r="D24">
        <f>SceA!C67/100</f>
        <v>0</v>
      </c>
    </row>
    <row r="25" spans="1:4">
      <c r="A25">
        <f t="shared" si="1"/>
        <v>2023</v>
      </c>
      <c r="B25">
        <f>SceA!L68/100</f>
        <v>0</v>
      </c>
      <c r="C25">
        <f t="shared" si="0"/>
        <v>0</v>
      </c>
      <c r="D25">
        <f>SceA!C68/100</f>
        <v>0</v>
      </c>
    </row>
    <row r="26" spans="1:4">
      <c r="A26">
        <f t="shared" si="1"/>
        <v>2024</v>
      </c>
      <c r="B26">
        <f>SceA!L69/100</f>
        <v>0</v>
      </c>
      <c r="C26">
        <f t="shared" si="0"/>
        <v>0</v>
      </c>
      <c r="D26">
        <f>SceA!C69/100</f>
        <v>0</v>
      </c>
    </row>
    <row r="27" spans="1:4">
      <c r="A27">
        <f t="shared" si="1"/>
        <v>2025</v>
      </c>
      <c r="B27">
        <f>SceA!L70/100</f>
        <v>0</v>
      </c>
      <c r="C27">
        <f t="shared" si="0"/>
        <v>0</v>
      </c>
      <c r="D27">
        <f>SceA!C70/100</f>
        <v>0</v>
      </c>
    </row>
    <row r="28" spans="1:4">
      <c r="A28">
        <f t="shared" si="1"/>
        <v>2026</v>
      </c>
      <c r="B28">
        <f>SceA!L71/100</f>
        <v>0</v>
      </c>
      <c r="C28">
        <f t="shared" si="0"/>
        <v>0</v>
      </c>
      <c r="D28">
        <f>SceA!C71/100</f>
        <v>0</v>
      </c>
    </row>
    <row r="29" spans="1:4">
      <c r="A29">
        <f t="shared" si="1"/>
        <v>2027</v>
      </c>
      <c r="B29">
        <f>SceA!L72/100</f>
        <v>0</v>
      </c>
      <c r="C29">
        <f t="shared" si="0"/>
        <v>0</v>
      </c>
      <c r="D29">
        <f>SceA!C72/100</f>
        <v>0</v>
      </c>
    </row>
    <row r="30" spans="1:4">
      <c r="A30">
        <f t="shared" si="1"/>
        <v>2028</v>
      </c>
      <c r="B30">
        <f>SceA!L73/100</f>
        <v>0</v>
      </c>
      <c r="C30">
        <f t="shared" si="0"/>
        <v>0</v>
      </c>
      <c r="D30">
        <f>SceA!C73/100</f>
        <v>0</v>
      </c>
    </row>
    <row r="31" spans="1:4">
      <c r="A31">
        <f t="shared" si="1"/>
        <v>2029</v>
      </c>
      <c r="B31">
        <f>SceA!L74/100</f>
        <v>0</v>
      </c>
      <c r="C31">
        <f t="shared" si="0"/>
        <v>0</v>
      </c>
      <c r="D31">
        <f>SceA!C74/100</f>
        <v>0</v>
      </c>
    </row>
    <row r="32" spans="1:4">
      <c r="A32">
        <f t="shared" si="1"/>
        <v>2030</v>
      </c>
      <c r="B32">
        <f>SceA!L75/100</f>
        <v>0</v>
      </c>
      <c r="C32">
        <f t="shared" si="0"/>
        <v>0</v>
      </c>
      <c r="D32">
        <f>SceA!C75/100</f>
        <v>0</v>
      </c>
    </row>
    <row r="33" spans="1:4">
      <c r="A33">
        <f t="shared" si="1"/>
        <v>2031</v>
      </c>
      <c r="B33">
        <f>SceA!L76/100</f>
        <v>0</v>
      </c>
      <c r="C33">
        <f t="shared" si="0"/>
        <v>0</v>
      </c>
      <c r="D33">
        <f>SceA!C76/100</f>
        <v>0</v>
      </c>
    </row>
    <row r="34" spans="1:4">
      <c r="A34">
        <f t="shared" si="1"/>
        <v>2032</v>
      </c>
      <c r="B34">
        <f>SceA!L77/100</f>
        <v>0</v>
      </c>
      <c r="C34">
        <f t="shared" si="0"/>
        <v>0</v>
      </c>
      <c r="D34">
        <f>SceA!C77/100</f>
        <v>0</v>
      </c>
    </row>
    <row r="35" spans="1:4">
      <c r="A35">
        <f t="shared" si="1"/>
        <v>2033</v>
      </c>
      <c r="B35">
        <f>SceA!L78/100</f>
        <v>0</v>
      </c>
      <c r="C35">
        <f t="shared" si="0"/>
        <v>0</v>
      </c>
      <c r="D35">
        <f>SceA!C78/100</f>
        <v>0</v>
      </c>
    </row>
    <row r="36" spans="1:4">
      <c r="A36">
        <f t="shared" si="1"/>
        <v>2034</v>
      </c>
      <c r="B36">
        <f>SceA!L79/100</f>
        <v>0</v>
      </c>
      <c r="C36">
        <f t="shared" si="0"/>
        <v>0</v>
      </c>
      <c r="D36">
        <f>SceA!C79/100</f>
        <v>0</v>
      </c>
    </row>
    <row r="37" spans="1:4">
      <c r="A37">
        <f t="shared" si="1"/>
        <v>2035</v>
      </c>
      <c r="B37">
        <f>SceA!L80/100</f>
        <v>0</v>
      </c>
      <c r="C37">
        <f t="shared" si="0"/>
        <v>0</v>
      </c>
      <c r="D37">
        <f>SceA!C80/100</f>
        <v>0</v>
      </c>
    </row>
    <row r="38" spans="1:4">
      <c r="A38">
        <f t="shared" si="1"/>
        <v>2036</v>
      </c>
      <c r="B38">
        <f>SceA!L81/100</f>
        <v>0</v>
      </c>
      <c r="C38">
        <f t="shared" si="0"/>
        <v>0</v>
      </c>
      <c r="D38">
        <f>SceA!C81/100</f>
        <v>0</v>
      </c>
    </row>
    <row r="39" spans="1:4">
      <c r="A39">
        <f t="shared" si="1"/>
        <v>2037</v>
      </c>
      <c r="B39">
        <f>SceA!L82/100</f>
        <v>0</v>
      </c>
      <c r="C39">
        <f t="shared" si="0"/>
        <v>0</v>
      </c>
      <c r="D39">
        <f>SceA!C82/100</f>
        <v>0</v>
      </c>
    </row>
    <row r="40" spans="1:4">
      <c r="A40">
        <f t="shared" si="1"/>
        <v>2038</v>
      </c>
      <c r="B40">
        <f>SceA!L83/100</f>
        <v>0</v>
      </c>
      <c r="C40">
        <f t="shared" si="0"/>
        <v>0</v>
      </c>
      <c r="D40">
        <f>SceA!C83/100</f>
        <v>0</v>
      </c>
    </row>
    <row r="41" spans="1:4">
      <c r="A41">
        <f t="shared" si="1"/>
        <v>2039</v>
      </c>
      <c r="B41">
        <f>SceA!L84/100</f>
        <v>0</v>
      </c>
      <c r="C41">
        <f t="shared" si="0"/>
        <v>0</v>
      </c>
      <c r="D41">
        <f>SceA!C84/100</f>
        <v>0</v>
      </c>
    </row>
    <row r="42" spans="1:4">
      <c r="A42">
        <f t="shared" si="1"/>
        <v>2040</v>
      </c>
      <c r="B42">
        <f>SceA!L85/100</f>
        <v>0</v>
      </c>
      <c r="C42">
        <f t="shared" si="0"/>
        <v>0</v>
      </c>
      <c r="D42">
        <f>SceA!C85/100</f>
        <v>0</v>
      </c>
    </row>
    <row r="43" spans="1:4">
      <c r="A43">
        <f t="shared" si="1"/>
        <v>2041</v>
      </c>
      <c r="B43">
        <f>SceA!L86/100</f>
        <v>0</v>
      </c>
      <c r="C43">
        <f t="shared" si="0"/>
        <v>0</v>
      </c>
      <c r="D43">
        <f>SceA!C86/100</f>
        <v>0</v>
      </c>
    </row>
    <row r="44" spans="1:4">
      <c r="A44">
        <f t="shared" si="1"/>
        <v>2042</v>
      </c>
      <c r="B44">
        <f>SceA!L87/100</f>
        <v>0</v>
      </c>
      <c r="C44">
        <f t="shared" si="0"/>
        <v>0</v>
      </c>
      <c r="D44">
        <f>SceA!C87/100</f>
        <v>0</v>
      </c>
    </row>
    <row r="45" spans="1:4">
      <c r="A45">
        <f t="shared" si="1"/>
        <v>2043</v>
      </c>
      <c r="B45">
        <f>SceA!L88/100</f>
        <v>0</v>
      </c>
      <c r="C45">
        <f t="shared" si="0"/>
        <v>0</v>
      </c>
      <c r="D45">
        <f>SceA!C88/100</f>
        <v>0</v>
      </c>
    </row>
    <row r="46" spans="1:4">
      <c r="A46">
        <f t="shared" si="1"/>
        <v>2044</v>
      </c>
      <c r="B46">
        <f>SceA!L89/100</f>
        <v>0</v>
      </c>
      <c r="C46">
        <f t="shared" si="0"/>
        <v>0</v>
      </c>
      <c r="D46">
        <f>SceA!C89/100</f>
        <v>0</v>
      </c>
    </row>
    <row r="47" spans="1:4">
      <c r="A47">
        <f t="shared" si="1"/>
        <v>2045</v>
      </c>
      <c r="B47">
        <f>SceA!L90/100</f>
        <v>0</v>
      </c>
      <c r="C47">
        <f t="shared" si="0"/>
        <v>0</v>
      </c>
      <c r="D47">
        <f>SceA!C90/100</f>
        <v>0</v>
      </c>
    </row>
    <row r="48" spans="1:4">
      <c r="A48">
        <f t="shared" si="1"/>
        <v>2046</v>
      </c>
      <c r="B48">
        <f>SceA!L91/100</f>
        <v>0</v>
      </c>
      <c r="C48">
        <f t="shared" si="0"/>
        <v>0</v>
      </c>
      <c r="D48">
        <f>SceA!C91/100</f>
        <v>0</v>
      </c>
    </row>
    <row r="49" spans="1:4">
      <c r="A49">
        <f t="shared" si="1"/>
        <v>2047</v>
      </c>
      <c r="B49">
        <f>SceA!L92/100</f>
        <v>0</v>
      </c>
      <c r="C49">
        <f t="shared" si="0"/>
        <v>0</v>
      </c>
      <c r="D49">
        <f>SceA!C92/100</f>
        <v>0</v>
      </c>
    </row>
    <row r="50" spans="1:4">
      <c r="A50">
        <f t="shared" si="1"/>
        <v>2048</v>
      </c>
      <c r="B50">
        <f>SceA!L93/100</f>
        <v>0</v>
      </c>
      <c r="C50">
        <f t="shared" si="0"/>
        <v>0</v>
      </c>
      <c r="D50">
        <f>SceA!C93/100</f>
        <v>0</v>
      </c>
    </row>
    <row r="51" spans="1:4">
      <c r="A51">
        <f t="shared" si="1"/>
        <v>2049</v>
      </c>
      <c r="B51">
        <f>SceA!L94/100</f>
        <v>0</v>
      </c>
      <c r="C51">
        <f t="shared" si="0"/>
        <v>0</v>
      </c>
      <c r="D51">
        <f>SceA!C94/100</f>
        <v>0</v>
      </c>
    </row>
    <row r="52" spans="1:4">
      <c r="A52">
        <f t="shared" si="1"/>
        <v>2050</v>
      </c>
      <c r="B52">
        <f>SceA!L95/100</f>
        <v>0</v>
      </c>
      <c r="C52">
        <f t="shared" si="0"/>
        <v>0</v>
      </c>
      <c r="D52">
        <f>SceA!C95/100</f>
        <v>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R105"/>
  <sheetViews>
    <sheetView topLeftCell="A56" workbookViewId="0">
      <selection activeCell="Q5" sqref="Q5:Q95"/>
    </sheetView>
  </sheetViews>
  <sheetFormatPr defaultRowHeight="15"/>
  <cols>
    <col min="18" max="18" width="8.85546875" style="12"/>
  </cols>
  <sheetData>
    <row r="1" spans="1:18">
      <c r="A1" t="s">
        <v>32</v>
      </c>
      <c r="B1" t="s">
        <v>33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  <c r="H1" t="s">
        <v>39</v>
      </c>
      <c r="I1" t="s">
        <v>57</v>
      </c>
      <c r="R1"/>
    </row>
    <row r="2" spans="1:18">
      <c r="A2" t="s">
        <v>40</v>
      </c>
      <c r="R2"/>
    </row>
    <row r="3" spans="1:18">
      <c r="R3"/>
    </row>
    <row r="4" spans="1:18">
      <c r="A4" t="s">
        <v>41</v>
      </c>
      <c r="B4" t="s">
        <v>42</v>
      </c>
      <c r="C4" t="s">
        <v>43</v>
      </c>
      <c r="D4" t="s">
        <v>44</v>
      </c>
      <c r="E4" t="s">
        <v>45</v>
      </c>
      <c r="F4" t="s">
        <v>46</v>
      </c>
      <c r="G4" t="s">
        <v>47</v>
      </c>
      <c r="H4" t="s">
        <v>48</v>
      </c>
      <c r="I4" t="s">
        <v>49</v>
      </c>
      <c r="J4" t="s">
        <v>50</v>
      </c>
      <c r="K4" t="s">
        <v>51</v>
      </c>
      <c r="L4" t="s">
        <v>52</v>
      </c>
      <c r="M4" t="s">
        <v>53</v>
      </c>
      <c r="N4" t="s">
        <v>54</v>
      </c>
      <c r="O4" t="s">
        <v>55</v>
      </c>
      <c r="P4" t="s">
        <v>56</v>
      </c>
      <c r="Q4" t="s">
        <v>59</v>
      </c>
      <c r="R4"/>
    </row>
    <row r="5" spans="1:18">
      <c r="A5">
        <v>1960</v>
      </c>
      <c r="B5">
        <v>842754</v>
      </c>
      <c r="C5">
        <v>842754</v>
      </c>
      <c r="D5" t="s">
        <v>44</v>
      </c>
      <c r="E5">
        <v>1960</v>
      </c>
      <c r="F5">
        <v>406</v>
      </c>
      <c r="G5">
        <v>133</v>
      </c>
      <c r="H5">
        <v>133</v>
      </c>
      <c r="I5">
        <v>0</v>
      </c>
      <c r="J5">
        <v>14</v>
      </c>
      <c r="K5">
        <v>4</v>
      </c>
      <c r="L5">
        <v>176978</v>
      </c>
      <c r="M5">
        <v>0</v>
      </c>
      <c r="N5">
        <v>0</v>
      </c>
      <c r="O5">
        <v>0</v>
      </c>
      <c r="P5">
        <v>133</v>
      </c>
      <c r="Q5">
        <f t="shared" ref="Q5:Q68" si="0">F5+N5+O5</f>
        <v>406</v>
      </c>
      <c r="R5"/>
    </row>
    <row r="6" spans="1:18">
      <c r="A6">
        <v>1961</v>
      </c>
      <c r="B6">
        <v>842754</v>
      </c>
      <c r="C6">
        <v>1685508</v>
      </c>
      <c r="D6" t="s">
        <v>44</v>
      </c>
      <c r="E6">
        <v>1961</v>
      </c>
      <c r="F6">
        <v>406</v>
      </c>
      <c r="G6">
        <v>229</v>
      </c>
      <c r="H6">
        <v>133</v>
      </c>
      <c r="I6">
        <v>96</v>
      </c>
      <c r="J6">
        <v>14</v>
      </c>
      <c r="K6">
        <v>4</v>
      </c>
      <c r="L6">
        <v>353956</v>
      </c>
      <c r="M6">
        <v>0</v>
      </c>
      <c r="N6">
        <v>0</v>
      </c>
      <c r="O6">
        <v>0</v>
      </c>
      <c r="P6">
        <v>229</v>
      </c>
      <c r="Q6">
        <f t="shared" si="0"/>
        <v>406</v>
      </c>
      <c r="R6"/>
    </row>
    <row r="7" spans="1:18">
      <c r="A7">
        <v>1962</v>
      </c>
      <c r="B7">
        <v>842754</v>
      </c>
      <c r="C7">
        <v>2528262</v>
      </c>
      <c r="D7" t="s">
        <v>44</v>
      </c>
      <c r="E7">
        <v>1962</v>
      </c>
      <c r="F7">
        <v>406</v>
      </c>
      <c r="G7">
        <v>286</v>
      </c>
      <c r="H7">
        <v>133</v>
      </c>
      <c r="I7">
        <v>153</v>
      </c>
      <c r="J7">
        <v>14</v>
      </c>
      <c r="K7">
        <v>4</v>
      </c>
      <c r="L7">
        <v>530935</v>
      </c>
      <c r="M7">
        <v>0</v>
      </c>
      <c r="N7">
        <v>0</v>
      </c>
      <c r="O7">
        <v>0</v>
      </c>
      <c r="P7">
        <v>286</v>
      </c>
      <c r="Q7">
        <f t="shared" si="0"/>
        <v>406</v>
      </c>
      <c r="R7"/>
    </row>
    <row r="8" spans="1:18">
      <c r="A8">
        <v>1963</v>
      </c>
      <c r="B8">
        <v>842754</v>
      </c>
      <c r="C8">
        <v>3371016</v>
      </c>
      <c r="D8" t="s">
        <v>44</v>
      </c>
      <c r="E8">
        <v>1963</v>
      </c>
      <c r="F8">
        <v>406</v>
      </c>
      <c r="G8">
        <v>322</v>
      </c>
      <c r="H8">
        <v>133</v>
      </c>
      <c r="I8">
        <v>189</v>
      </c>
      <c r="J8">
        <v>14</v>
      </c>
      <c r="K8">
        <v>4</v>
      </c>
      <c r="L8">
        <v>707913</v>
      </c>
      <c r="M8">
        <v>0</v>
      </c>
      <c r="N8">
        <v>0</v>
      </c>
      <c r="O8">
        <v>-3</v>
      </c>
      <c r="P8">
        <v>320</v>
      </c>
      <c r="Q8">
        <f t="shared" si="0"/>
        <v>403</v>
      </c>
      <c r="R8"/>
    </row>
    <row r="9" spans="1:18">
      <c r="A9">
        <v>1964</v>
      </c>
      <c r="B9">
        <v>842754</v>
      </c>
      <c r="C9">
        <v>4213770</v>
      </c>
      <c r="D9" t="s">
        <v>44</v>
      </c>
      <c r="E9">
        <v>1964</v>
      </c>
      <c r="F9">
        <v>406</v>
      </c>
      <c r="G9">
        <v>345</v>
      </c>
      <c r="H9">
        <v>133</v>
      </c>
      <c r="I9">
        <v>212</v>
      </c>
      <c r="J9">
        <v>14</v>
      </c>
      <c r="K9">
        <v>4</v>
      </c>
      <c r="L9">
        <v>884891</v>
      </c>
      <c r="M9">
        <v>0</v>
      </c>
      <c r="N9">
        <v>0</v>
      </c>
      <c r="O9">
        <v>-6</v>
      </c>
      <c r="P9">
        <v>340</v>
      </c>
      <c r="Q9">
        <f t="shared" si="0"/>
        <v>400</v>
      </c>
      <c r="R9"/>
    </row>
    <row r="10" spans="1:18">
      <c r="A10">
        <v>1965</v>
      </c>
      <c r="B10">
        <v>842754</v>
      </c>
      <c r="C10">
        <v>5056524</v>
      </c>
      <c r="D10" t="s">
        <v>44</v>
      </c>
      <c r="E10">
        <v>1965</v>
      </c>
      <c r="F10">
        <v>406</v>
      </c>
      <c r="G10">
        <v>360</v>
      </c>
      <c r="H10">
        <v>133</v>
      </c>
      <c r="I10">
        <v>227</v>
      </c>
      <c r="J10">
        <v>14</v>
      </c>
      <c r="K10">
        <v>4</v>
      </c>
      <c r="L10">
        <v>1061870</v>
      </c>
      <c r="M10">
        <v>0</v>
      </c>
      <c r="N10">
        <v>0</v>
      </c>
      <c r="O10">
        <v>-8</v>
      </c>
      <c r="P10">
        <v>353</v>
      </c>
      <c r="Q10">
        <f t="shared" si="0"/>
        <v>398</v>
      </c>
      <c r="R10"/>
    </row>
    <row r="11" spans="1:18">
      <c r="A11">
        <v>1966</v>
      </c>
      <c r="B11">
        <v>842754</v>
      </c>
      <c r="C11">
        <v>5899278</v>
      </c>
      <c r="D11" t="s">
        <v>44</v>
      </c>
      <c r="E11">
        <v>1966</v>
      </c>
      <c r="F11">
        <v>406</v>
      </c>
      <c r="G11">
        <v>371</v>
      </c>
      <c r="H11">
        <v>133</v>
      </c>
      <c r="I11">
        <v>238</v>
      </c>
      <c r="J11">
        <v>14</v>
      </c>
      <c r="K11">
        <v>4</v>
      </c>
      <c r="L11">
        <v>1238848</v>
      </c>
      <c r="M11">
        <v>7070</v>
      </c>
      <c r="N11">
        <v>0</v>
      </c>
      <c r="O11">
        <v>-11</v>
      </c>
      <c r="P11">
        <v>361</v>
      </c>
      <c r="Q11">
        <f t="shared" si="0"/>
        <v>395</v>
      </c>
      <c r="R11"/>
    </row>
    <row r="12" spans="1:18">
      <c r="A12">
        <v>1967</v>
      </c>
      <c r="B12">
        <v>842754</v>
      </c>
      <c r="C12">
        <v>6742032</v>
      </c>
      <c r="D12" t="s">
        <v>44</v>
      </c>
      <c r="E12">
        <v>1967</v>
      </c>
      <c r="F12">
        <v>406</v>
      </c>
      <c r="G12">
        <v>379</v>
      </c>
      <c r="H12">
        <v>133</v>
      </c>
      <c r="I12">
        <v>245</v>
      </c>
      <c r="J12">
        <v>14</v>
      </c>
      <c r="K12">
        <v>4</v>
      </c>
      <c r="L12">
        <v>1415826</v>
      </c>
      <c r="M12">
        <v>13857</v>
      </c>
      <c r="N12">
        <v>0</v>
      </c>
      <c r="O12">
        <v>-13</v>
      </c>
      <c r="P12">
        <v>367</v>
      </c>
      <c r="Q12">
        <f t="shared" si="0"/>
        <v>393</v>
      </c>
      <c r="R12"/>
    </row>
    <row r="13" spans="1:18">
      <c r="A13">
        <v>1968</v>
      </c>
      <c r="B13">
        <v>842754</v>
      </c>
      <c r="C13">
        <v>7584786</v>
      </c>
      <c r="D13" t="s">
        <v>44</v>
      </c>
      <c r="E13">
        <v>1968</v>
      </c>
      <c r="F13">
        <v>406</v>
      </c>
      <c r="G13">
        <v>384</v>
      </c>
      <c r="H13">
        <v>133</v>
      </c>
      <c r="I13">
        <v>251</v>
      </c>
      <c r="J13">
        <v>14</v>
      </c>
      <c r="K13">
        <v>4</v>
      </c>
      <c r="L13">
        <v>1592805</v>
      </c>
      <c r="M13">
        <v>21566</v>
      </c>
      <c r="N13">
        <v>1</v>
      </c>
      <c r="O13">
        <v>-15</v>
      </c>
      <c r="P13">
        <v>371</v>
      </c>
      <c r="Q13">
        <f t="shared" si="0"/>
        <v>392</v>
      </c>
      <c r="R13"/>
    </row>
    <row r="14" spans="1:18">
      <c r="A14">
        <v>1969</v>
      </c>
      <c r="B14">
        <v>842754</v>
      </c>
      <c r="C14">
        <v>8427540</v>
      </c>
      <c r="D14" t="s">
        <v>44</v>
      </c>
      <c r="E14">
        <v>1969</v>
      </c>
      <c r="F14">
        <v>406</v>
      </c>
      <c r="G14">
        <v>388</v>
      </c>
      <c r="H14">
        <v>133</v>
      </c>
      <c r="I14">
        <v>255</v>
      </c>
      <c r="J14">
        <v>14</v>
      </c>
      <c r="K14">
        <v>4</v>
      </c>
      <c r="L14">
        <v>1769783</v>
      </c>
      <c r="M14">
        <v>28155</v>
      </c>
      <c r="N14">
        <v>2</v>
      </c>
      <c r="O14">
        <v>-18</v>
      </c>
      <c r="P14">
        <v>373</v>
      </c>
      <c r="Q14">
        <f t="shared" si="0"/>
        <v>390</v>
      </c>
      <c r="R14"/>
    </row>
    <row r="15" spans="1:18">
      <c r="A15">
        <v>1970</v>
      </c>
      <c r="B15">
        <v>842754</v>
      </c>
      <c r="C15">
        <v>9270294</v>
      </c>
      <c r="D15" t="s">
        <v>44</v>
      </c>
      <c r="E15">
        <v>1970</v>
      </c>
      <c r="F15">
        <v>406</v>
      </c>
      <c r="G15">
        <v>392</v>
      </c>
      <c r="H15">
        <v>133</v>
      </c>
      <c r="I15">
        <v>259</v>
      </c>
      <c r="J15">
        <v>14</v>
      </c>
      <c r="K15">
        <v>4</v>
      </c>
      <c r="L15">
        <v>1946761</v>
      </c>
      <c r="M15">
        <v>36507</v>
      </c>
      <c r="N15">
        <v>2</v>
      </c>
      <c r="O15">
        <v>-20</v>
      </c>
      <c r="P15">
        <v>375</v>
      </c>
      <c r="Q15">
        <f t="shared" si="0"/>
        <v>388</v>
      </c>
      <c r="R15"/>
    </row>
    <row r="16" spans="1:18">
      <c r="A16">
        <v>1971</v>
      </c>
      <c r="B16">
        <v>842754</v>
      </c>
      <c r="C16">
        <v>10113048</v>
      </c>
      <c r="D16" t="s">
        <v>44</v>
      </c>
      <c r="E16">
        <v>1971</v>
      </c>
      <c r="F16">
        <v>406</v>
      </c>
      <c r="G16">
        <v>394</v>
      </c>
      <c r="H16">
        <v>133</v>
      </c>
      <c r="I16">
        <v>261</v>
      </c>
      <c r="J16">
        <v>14</v>
      </c>
      <c r="K16">
        <v>4</v>
      </c>
      <c r="L16">
        <v>2123740</v>
      </c>
      <c r="M16">
        <v>42849</v>
      </c>
      <c r="N16">
        <v>3</v>
      </c>
      <c r="O16">
        <v>-22</v>
      </c>
      <c r="P16">
        <v>376</v>
      </c>
      <c r="Q16">
        <f t="shared" si="0"/>
        <v>387</v>
      </c>
      <c r="R16"/>
    </row>
    <row r="17" spans="1:18">
      <c r="A17">
        <v>1972</v>
      </c>
      <c r="B17">
        <v>842754</v>
      </c>
      <c r="C17">
        <v>10955802</v>
      </c>
      <c r="D17" t="s">
        <v>44</v>
      </c>
      <c r="E17">
        <v>1972</v>
      </c>
      <c r="F17">
        <v>406</v>
      </c>
      <c r="G17">
        <v>396</v>
      </c>
      <c r="H17">
        <v>133</v>
      </c>
      <c r="I17">
        <v>263</v>
      </c>
      <c r="J17">
        <v>14</v>
      </c>
      <c r="K17">
        <v>4</v>
      </c>
      <c r="L17">
        <v>2300718</v>
      </c>
      <c r="M17">
        <v>51831</v>
      </c>
      <c r="N17">
        <v>4</v>
      </c>
      <c r="O17">
        <v>-24</v>
      </c>
      <c r="P17">
        <v>377</v>
      </c>
      <c r="Q17">
        <f t="shared" si="0"/>
        <v>386</v>
      </c>
      <c r="R17"/>
    </row>
    <row r="18" spans="1:18">
      <c r="A18">
        <v>1973</v>
      </c>
      <c r="B18">
        <v>842754</v>
      </c>
      <c r="C18">
        <v>11798556</v>
      </c>
      <c r="D18" t="s">
        <v>44</v>
      </c>
      <c r="E18">
        <v>1973</v>
      </c>
      <c r="F18">
        <v>406</v>
      </c>
      <c r="G18">
        <v>398</v>
      </c>
      <c r="H18">
        <v>133</v>
      </c>
      <c r="I18">
        <v>265</v>
      </c>
      <c r="J18">
        <v>14</v>
      </c>
      <c r="K18">
        <v>4</v>
      </c>
      <c r="L18">
        <v>2477696</v>
      </c>
      <c r="M18">
        <v>58217</v>
      </c>
      <c r="N18">
        <v>5</v>
      </c>
      <c r="O18">
        <v>-26</v>
      </c>
      <c r="P18">
        <v>378</v>
      </c>
      <c r="Q18">
        <f t="shared" si="0"/>
        <v>385</v>
      </c>
      <c r="R18"/>
    </row>
    <row r="19" spans="1:18">
      <c r="A19">
        <v>1974</v>
      </c>
      <c r="B19">
        <v>842754</v>
      </c>
      <c r="C19">
        <v>12641310</v>
      </c>
      <c r="D19" t="s">
        <v>44</v>
      </c>
      <c r="E19">
        <v>1974</v>
      </c>
      <c r="F19">
        <v>406</v>
      </c>
      <c r="G19">
        <v>400</v>
      </c>
      <c r="H19">
        <v>133</v>
      </c>
      <c r="I19">
        <v>267</v>
      </c>
      <c r="J19">
        <v>14</v>
      </c>
      <c r="K19">
        <v>4</v>
      </c>
      <c r="L19">
        <v>2654675</v>
      </c>
      <c r="M19">
        <v>68514</v>
      </c>
      <c r="N19">
        <v>6</v>
      </c>
      <c r="O19">
        <v>-29</v>
      </c>
      <c r="P19">
        <v>379</v>
      </c>
      <c r="Q19">
        <f t="shared" si="0"/>
        <v>383</v>
      </c>
      <c r="R19"/>
    </row>
    <row r="20" spans="1:18">
      <c r="A20">
        <v>1975</v>
      </c>
      <c r="B20">
        <v>842754</v>
      </c>
      <c r="C20">
        <v>13484064</v>
      </c>
      <c r="D20" t="s">
        <v>44</v>
      </c>
      <c r="E20">
        <v>1975</v>
      </c>
      <c r="F20">
        <v>406</v>
      </c>
      <c r="G20">
        <v>401</v>
      </c>
      <c r="H20">
        <v>133</v>
      </c>
      <c r="I20">
        <v>268</v>
      </c>
      <c r="J20">
        <v>14</v>
      </c>
      <c r="K20">
        <v>4</v>
      </c>
      <c r="L20">
        <v>2831653</v>
      </c>
      <c r="M20">
        <v>75265</v>
      </c>
      <c r="N20">
        <v>7</v>
      </c>
      <c r="O20">
        <v>-31</v>
      </c>
      <c r="P20">
        <v>379</v>
      </c>
      <c r="Q20">
        <f t="shared" si="0"/>
        <v>382</v>
      </c>
      <c r="R20"/>
    </row>
    <row r="21" spans="1:18">
      <c r="A21">
        <v>1976</v>
      </c>
      <c r="B21">
        <v>842754</v>
      </c>
      <c r="C21">
        <v>14326818</v>
      </c>
      <c r="D21" t="s">
        <v>44</v>
      </c>
      <c r="E21">
        <v>1976</v>
      </c>
      <c r="F21">
        <v>406</v>
      </c>
      <c r="G21">
        <v>402</v>
      </c>
      <c r="H21">
        <v>133</v>
      </c>
      <c r="I21">
        <v>269</v>
      </c>
      <c r="J21">
        <v>14</v>
      </c>
      <c r="K21">
        <v>4</v>
      </c>
      <c r="L21">
        <v>3008631</v>
      </c>
      <c r="M21">
        <v>86970</v>
      </c>
      <c r="N21">
        <v>9</v>
      </c>
      <c r="O21">
        <v>-33</v>
      </c>
      <c r="P21">
        <v>380</v>
      </c>
      <c r="Q21">
        <f t="shared" si="0"/>
        <v>382</v>
      </c>
      <c r="R21"/>
    </row>
    <row r="22" spans="1:18">
      <c r="A22">
        <v>1977</v>
      </c>
      <c r="B22">
        <v>842754</v>
      </c>
      <c r="C22">
        <v>15169572</v>
      </c>
      <c r="D22" t="s">
        <v>44</v>
      </c>
      <c r="E22">
        <v>1977</v>
      </c>
      <c r="F22">
        <v>406</v>
      </c>
      <c r="G22">
        <v>404</v>
      </c>
      <c r="H22">
        <v>133</v>
      </c>
      <c r="I22">
        <v>270</v>
      </c>
      <c r="J22">
        <v>14</v>
      </c>
      <c r="K22">
        <v>4</v>
      </c>
      <c r="L22">
        <v>3185610</v>
      </c>
      <c r="M22">
        <v>94070</v>
      </c>
      <c r="N22">
        <v>10</v>
      </c>
      <c r="O22">
        <v>-35</v>
      </c>
      <c r="P22">
        <v>380</v>
      </c>
      <c r="Q22">
        <f t="shared" si="0"/>
        <v>381</v>
      </c>
      <c r="R22"/>
    </row>
    <row r="23" spans="1:18">
      <c r="A23">
        <v>1978</v>
      </c>
      <c r="B23">
        <v>842754</v>
      </c>
      <c r="C23">
        <v>16012326</v>
      </c>
      <c r="D23" t="s">
        <v>44</v>
      </c>
      <c r="E23">
        <v>1978</v>
      </c>
      <c r="F23">
        <v>406</v>
      </c>
      <c r="G23">
        <v>404</v>
      </c>
      <c r="H23">
        <v>133</v>
      </c>
      <c r="I23">
        <v>271</v>
      </c>
      <c r="J23">
        <v>14</v>
      </c>
      <c r="K23">
        <v>4</v>
      </c>
      <c r="L23">
        <v>3362588</v>
      </c>
      <c r="M23">
        <v>101127</v>
      </c>
      <c r="N23">
        <v>11</v>
      </c>
      <c r="O23">
        <v>-37</v>
      </c>
      <c r="P23">
        <v>380</v>
      </c>
      <c r="Q23">
        <f t="shared" si="0"/>
        <v>380</v>
      </c>
      <c r="R23"/>
    </row>
    <row r="24" spans="1:18">
      <c r="A24">
        <v>1979</v>
      </c>
      <c r="B24">
        <v>2150000</v>
      </c>
      <c r="C24">
        <v>18162326</v>
      </c>
      <c r="D24" t="s">
        <v>44</v>
      </c>
      <c r="E24">
        <v>1979</v>
      </c>
      <c r="F24">
        <v>1038</v>
      </c>
      <c r="G24">
        <v>612</v>
      </c>
      <c r="H24">
        <v>339</v>
      </c>
      <c r="I24">
        <v>272</v>
      </c>
      <c r="J24">
        <v>37</v>
      </c>
      <c r="K24">
        <v>11</v>
      </c>
      <c r="L24">
        <v>3814088</v>
      </c>
      <c r="M24">
        <v>108293</v>
      </c>
      <c r="N24">
        <v>13</v>
      </c>
      <c r="O24">
        <v>-39</v>
      </c>
      <c r="P24">
        <v>586</v>
      </c>
      <c r="Q24">
        <f t="shared" si="0"/>
        <v>1012</v>
      </c>
      <c r="R24"/>
    </row>
    <row r="25" spans="1:18">
      <c r="A25">
        <v>1980</v>
      </c>
      <c r="B25">
        <v>2150000</v>
      </c>
      <c r="C25">
        <v>20312326</v>
      </c>
      <c r="D25" t="s">
        <v>44</v>
      </c>
      <c r="E25">
        <v>1980</v>
      </c>
      <c r="F25">
        <v>1038</v>
      </c>
      <c r="G25">
        <v>761</v>
      </c>
      <c r="H25">
        <v>339</v>
      </c>
      <c r="I25">
        <v>422</v>
      </c>
      <c r="J25">
        <v>37</v>
      </c>
      <c r="K25">
        <v>11</v>
      </c>
      <c r="L25">
        <v>4265588</v>
      </c>
      <c r="M25">
        <v>115415</v>
      </c>
      <c r="N25">
        <v>14</v>
      </c>
      <c r="O25">
        <v>-42</v>
      </c>
      <c r="P25">
        <v>735</v>
      </c>
      <c r="Q25">
        <f t="shared" si="0"/>
        <v>1010</v>
      </c>
      <c r="R25"/>
    </row>
    <row r="26" spans="1:18">
      <c r="A26">
        <v>1981</v>
      </c>
      <c r="B26">
        <v>2105000</v>
      </c>
      <c r="C26">
        <v>22417326</v>
      </c>
      <c r="D26" t="s">
        <v>44</v>
      </c>
      <c r="E26">
        <v>1981</v>
      </c>
      <c r="F26">
        <v>1016</v>
      </c>
      <c r="G26">
        <v>844</v>
      </c>
      <c r="H26">
        <v>332</v>
      </c>
      <c r="I26">
        <v>512</v>
      </c>
      <c r="J26">
        <v>36</v>
      </c>
      <c r="K26">
        <v>11</v>
      </c>
      <c r="L26">
        <v>4707638</v>
      </c>
      <c r="M26">
        <v>129570</v>
      </c>
      <c r="N26">
        <v>16</v>
      </c>
      <c r="O26">
        <v>-44</v>
      </c>
      <c r="P26">
        <v>818</v>
      </c>
      <c r="Q26">
        <f t="shared" si="0"/>
        <v>988</v>
      </c>
      <c r="R26"/>
    </row>
    <row r="27" spans="1:18">
      <c r="A27">
        <v>1982</v>
      </c>
      <c r="B27">
        <v>2105000</v>
      </c>
      <c r="C27">
        <v>24522326</v>
      </c>
      <c r="D27" t="s">
        <v>44</v>
      </c>
      <c r="E27">
        <v>1982</v>
      </c>
      <c r="F27">
        <v>1016</v>
      </c>
      <c r="G27">
        <v>896</v>
      </c>
      <c r="H27">
        <v>332</v>
      </c>
      <c r="I27">
        <v>563</v>
      </c>
      <c r="J27">
        <v>36</v>
      </c>
      <c r="K27">
        <v>11</v>
      </c>
      <c r="L27">
        <v>5149688</v>
      </c>
      <c r="M27">
        <v>137060</v>
      </c>
      <c r="N27">
        <v>17</v>
      </c>
      <c r="O27">
        <v>-50</v>
      </c>
      <c r="P27">
        <v>864</v>
      </c>
      <c r="Q27">
        <f t="shared" si="0"/>
        <v>983</v>
      </c>
      <c r="R27"/>
    </row>
    <row r="28" spans="1:18">
      <c r="A28">
        <v>1983</v>
      </c>
      <c r="B28">
        <v>2105000</v>
      </c>
      <c r="C28">
        <v>26627326</v>
      </c>
      <c r="D28" t="s">
        <v>44</v>
      </c>
      <c r="E28">
        <v>1983</v>
      </c>
      <c r="F28">
        <v>1016</v>
      </c>
      <c r="G28">
        <v>929</v>
      </c>
      <c r="H28">
        <v>332</v>
      </c>
      <c r="I28">
        <v>596</v>
      </c>
      <c r="J28">
        <v>36</v>
      </c>
      <c r="K28">
        <v>11</v>
      </c>
      <c r="L28">
        <v>5591738</v>
      </c>
      <c r="M28">
        <v>152830</v>
      </c>
      <c r="N28">
        <v>20</v>
      </c>
      <c r="O28">
        <v>-56</v>
      </c>
      <c r="P28">
        <v>894</v>
      </c>
      <c r="Q28">
        <f t="shared" si="0"/>
        <v>980</v>
      </c>
      <c r="R28"/>
    </row>
    <row r="29" spans="1:18">
      <c r="A29">
        <v>1984</v>
      </c>
      <c r="B29">
        <v>2105000</v>
      </c>
      <c r="C29">
        <v>28732326</v>
      </c>
      <c r="D29" t="s">
        <v>44</v>
      </c>
      <c r="E29">
        <v>1984</v>
      </c>
      <c r="F29">
        <v>1016</v>
      </c>
      <c r="G29">
        <v>951</v>
      </c>
      <c r="H29">
        <v>332</v>
      </c>
      <c r="I29">
        <v>619</v>
      </c>
      <c r="J29">
        <v>36</v>
      </c>
      <c r="K29">
        <v>11</v>
      </c>
      <c r="L29">
        <v>6033788</v>
      </c>
      <c r="M29">
        <v>160746</v>
      </c>
      <c r="N29">
        <v>21</v>
      </c>
      <c r="O29">
        <v>-62</v>
      </c>
      <c r="P29">
        <v>912</v>
      </c>
      <c r="Q29">
        <f t="shared" si="0"/>
        <v>975</v>
      </c>
      <c r="R29"/>
    </row>
    <row r="30" spans="1:18">
      <c r="A30">
        <v>1985</v>
      </c>
      <c r="B30">
        <v>2105000</v>
      </c>
      <c r="C30">
        <v>30837326</v>
      </c>
      <c r="D30" t="s">
        <v>44</v>
      </c>
      <c r="E30">
        <v>1985</v>
      </c>
      <c r="F30">
        <v>1016</v>
      </c>
      <c r="G30">
        <v>967</v>
      </c>
      <c r="H30">
        <v>332</v>
      </c>
      <c r="I30">
        <v>634</v>
      </c>
      <c r="J30">
        <v>36</v>
      </c>
      <c r="K30">
        <v>11</v>
      </c>
      <c r="L30">
        <v>6475838</v>
      </c>
      <c r="M30">
        <v>186986</v>
      </c>
      <c r="N30">
        <v>24</v>
      </c>
      <c r="O30">
        <v>-67</v>
      </c>
      <c r="P30">
        <v>924</v>
      </c>
      <c r="Q30">
        <f t="shared" si="0"/>
        <v>973</v>
      </c>
      <c r="R30"/>
    </row>
    <row r="31" spans="1:18">
      <c r="A31">
        <v>1986</v>
      </c>
      <c r="B31">
        <v>2105000</v>
      </c>
      <c r="C31">
        <v>32942326</v>
      </c>
      <c r="D31" t="s">
        <v>44</v>
      </c>
      <c r="E31">
        <v>1986</v>
      </c>
      <c r="F31">
        <v>1016</v>
      </c>
      <c r="G31">
        <v>978</v>
      </c>
      <c r="H31">
        <v>332</v>
      </c>
      <c r="I31">
        <v>646</v>
      </c>
      <c r="J31">
        <v>36</v>
      </c>
      <c r="K31">
        <v>11</v>
      </c>
      <c r="L31">
        <v>6917888</v>
      </c>
      <c r="M31">
        <v>224934</v>
      </c>
      <c r="N31">
        <v>27</v>
      </c>
      <c r="O31">
        <v>-73</v>
      </c>
      <c r="P31">
        <v>933</v>
      </c>
      <c r="Q31">
        <f t="shared" si="0"/>
        <v>970</v>
      </c>
      <c r="R31"/>
    </row>
    <row r="32" spans="1:18">
      <c r="A32">
        <v>1987</v>
      </c>
      <c r="B32">
        <v>2105000</v>
      </c>
      <c r="C32">
        <v>35047326</v>
      </c>
      <c r="D32" t="s">
        <v>44</v>
      </c>
      <c r="E32">
        <v>1987</v>
      </c>
      <c r="F32">
        <v>1016</v>
      </c>
      <c r="G32">
        <v>986</v>
      </c>
      <c r="H32">
        <v>332</v>
      </c>
      <c r="I32">
        <v>654</v>
      </c>
      <c r="J32">
        <v>36</v>
      </c>
      <c r="K32">
        <v>11</v>
      </c>
      <c r="L32">
        <v>7359938</v>
      </c>
      <c r="M32">
        <v>249581</v>
      </c>
      <c r="N32">
        <v>30</v>
      </c>
      <c r="O32">
        <v>-78</v>
      </c>
      <c r="P32">
        <v>939</v>
      </c>
      <c r="Q32">
        <f t="shared" si="0"/>
        <v>968</v>
      </c>
      <c r="R32"/>
    </row>
    <row r="33" spans="1:18">
      <c r="A33">
        <v>1988</v>
      </c>
      <c r="B33">
        <v>2105000</v>
      </c>
      <c r="C33">
        <v>37152326</v>
      </c>
      <c r="D33" t="s">
        <v>44</v>
      </c>
      <c r="E33">
        <v>1988</v>
      </c>
      <c r="F33">
        <v>1016</v>
      </c>
      <c r="G33">
        <v>993</v>
      </c>
      <c r="H33">
        <v>332</v>
      </c>
      <c r="I33">
        <v>660</v>
      </c>
      <c r="J33">
        <v>36</v>
      </c>
      <c r="K33">
        <v>11</v>
      </c>
      <c r="L33">
        <v>7801988</v>
      </c>
      <c r="M33">
        <v>273450</v>
      </c>
      <c r="N33">
        <v>33</v>
      </c>
      <c r="O33">
        <v>-83</v>
      </c>
      <c r="P33">
        <v>944</v>
      </c>
      <c r="Q33">
        <f t="shared" si="0"/>
        <v>966</v>
      </c>
      <c r="R33"/>
    </row>
    <row r="34" spans="1:18">
      <c r="A34">
        <v>1989</v>
      </c>
      <c r="B34">
        <v>1777000</v>
      </c>
      <c r="C34">
        <v>38929326</v>
      </c>
      <c r="D34" t="s">
        <v>44</v>
      </c>
      <c r="E34">
        <v>1989</v>
      </c>
      <c r="F34">
        <v>858</v>
      </c>
      <c r="G34">
        <v>946</v>
      </c>
      <c r="H34">
        <v>280</v>
      </c>
      <c r="I34">
        <v>666</v>
      </c>
      <c r="J34">
        <v>30</v>
      </c>
      <c r="K34">
        <v>9</v>
      </c>
      <c r="L34">
        <v>8175158</v>
      </c>
      <c r="M34">
        <v>315170</v>
      </c>
      <c r="N34">
        <v>37</v>
      </c>
      <c r="O34">
        <v>-82</v>
      </c>
      <c r="P34">
        <v>903</v>
      </c>
      <c r="Q34">
        <f t="shared" si="0"/>
        <v>813</v>
      </c>
      <c r="R34"/>
    </row>
    <row r="35" spans="1:18">
      <c r="A35">
        <v>1990</v>
      </c>
      <c r="B35">
        <v>1373000</v>
      </c>
      <c r="C35">
        <v>40302326</v>
      </c>
      <c r="D35" t="s">
        <v>44</v>
      </c>
      <c r="E35">
        <v>1990</v>
      </c>
      <c r="F35">
        <v>662</v>
      </c>
      <c r="G35">
        <v>849</v>
      </c>
      <c r="H35">
        <v>216</v>
      </c>
      <c r="I35">
        <v>632</v>
      </c>
      <c r="J35">
        <v>23</v>
      </c>
      <c r="K35">
        <v>7</v>
      </c>
      <c r="L35">
        <v>8463488</v>
      </c>
      <c r="M35">
        <v>338382</v>
      </c>
      <c r="N35">
        <v>41</v>
      </c>
      <c r="O35">
        <v>-87</v>
      </c>
      <c r="P35">
        <v>804</v>
      </c>
      <c r="Q35">
        <f t="shared" si="0"/>
        <v>616</v>
      </c>
      <c r="R35"/>
    </row>
    <row r="36" spans="1:18">
      <c r="A36">
        <v>1991</v>
      </c>
      <c r="B36">
        <v>1103000</v>
      </c>
      <c r="C36">
        <v>41405326</v>
      </c>
      <c r="D36" t="s">
        <v>44</v>
      </c>
      <c r="E36">
        <v>1991</v>
      </c>
      <c r="F36">
        <v>532</v>
      </c>
      <c r="G36">
        <v>742</v>
      </c>
      <c r="H36">
        <v>174</v>
      </c>
      <c r="I36">
        <v>567</v>
      </c>
      <c r="J36">
        <v>19</v>
      </c>
      <c r="K36">
        <v>5</v>
      </c>
      <c r="L36">
        <v>8695118</v>
      </c>
      <c r="M36">
        <v>360325</v>
      </c>
      <c r="N36">
        <v>42</v>
      </c>
      <c r="O36">
        <v>-92</v>
      </c>
      <c r="P36">
        <v>693</v>
      </c>
      <c r="Q36">
        <f t="shared" si="0"/>
        <v>482</v>
      </c>
      <c r="R36"/>
    </row>
    <row r="37" spans="1:18">
      <c r="A37">
        <v>1992</v>
      </c>
      <c r="B37">
        <v>1378600</v>
      </c>
      <c r="C37">
        <v>42783926</v>
      </c>
      <c r="D37" t="s">
        <v>44</v>
      </c>
      <c r="E37">
        <v>1992</v>
      </c>
      <c r="F37">
        <v>665</v>
      </c>
      <c r="G37">
        <v>716</v>
      </c>
      <c r="H37">
        <v>217</v>
      </c>
      <c r="I37">
        <v>498</v>
      </c>
      <c r="J37">
        <v>23</v>
      </c>
      <c r="K37">
        <v>7</v>
      </c>
      <c r="L37">
        <v>8984624</v>
      </c>
      <c r="M37">
        <v>382625</v>
      </c>
      <c r="N37">
        <v>46</v>
      </c>
      <c r="O37">
        <v>-96</v>
      </c>
      <c r="P37">
        <v>666</v>
      </c>
      <c r="Q37">
        <f t="shared" si="0"/>
        <v>615</v>
      </c>
      <c r="R37"/>
    </row>
    <row r="38" spans="1:18">
      <c r="A38">
        <v>1993</v>
      </c>
      <c r="B38">
        <v>1489600</v>
      </c>
      <c r="C38">
        <v>44273526</v>
      </c>
      <c r="D38" t="s">
        <v>44</v>
      </c>
      <c r="E38">
        <v>1993</v>
      </c>
      <c r="F38">
        <v>719</v>
      </c>
      <c r="G38">
        <v>722</v>
      </c>
      <c r="H38">
        <v>235</v>
      </c>
      <c r="I38">
        <v>487</v>
      </c>
      <c r="J38">
        <v>25</v>
      </c>
      <c r="K38">
        <v>7</v>
      </c>
      <c r="L38">
        <v>9297440</v>
      </c>
      <c r="M38">
        <v>431497</v>
      </c>
      <c r="N38">
        <v>50</v>
      </c>
      <c r="O38">
        <v>-100</v>
      </c>
      <c r="P38">
        <v>673</v>
      </c>
      <c r="Q38">
        <f t="shared" si="0"/>
        <v>669</v>
      </c>
      <c r="R38"/>
    </row>
    <row r="39" spans="1:18">
      <c r="A39">
        <v>1994</v>
      </c>
      <c r="B39">
        <v>1489600</v>
      </c>
      <c r="C39">
        <v>45763126</v>
      </c>
      <c r="D39" t="s">
        <v>44</v>
      </c>
      <c r="E39">
        <v>1994</v>
      </c>
      <c r="F39">
        <v>719</v>
      </c>
      <c r="G39">
        <v>728</v>
      </c>
      <c r="H39">
        <v>235</v>
      </c>
      <c r="I39">
        <v>493</v>
      </c>
      <c r="J39">
        <v>25</v>
      </c>
      <c r="K39">
        <v>7</v>
      </c>
      <c r="L39">
        <v>9610256</v>
      </c>
      <c r="M39">
        <v>456019</v>
      </c>
      <c r="N39">
        <v>53</v>
      </c>
      <c r="O39">
        <v>-102</v>
      </c>
      <c r="P39">
        <v>679</v>
      </c>
      <c r="Q39">
        <f t="shared" si="0"/>
        <v>670</v>
      </c>
      <c r="R39"/>
    </row>
    <row r="40" spans="1:18">
      <c r="A40">
        <v>1995</v>
      </c>
      <c r="B40">
        <v>2905900</v>
      </c>
      <c r="C40">
        <v>48669026</v>
      </c>
      <c r="D40" t="s">
        <v>44</v>
      </c>
      <c r="E40">
        <v>1995</v>
      </c>
      <c r="F40">
        <v>1403</v>
      </c>
      <c r="G40">
        <v>954</v>
      </c>
      <c r="H40">
        <v>458</v>
      </c>
      <c r="I40">
        <v>495</v>
      </c>
      <c r="J40">
        <v>50</v>
      </c>
      <c r="K40">
        <v>15</v>
      </c>
      <c r="L40">
        <v>10220495</v>
      </c>
      <c r="M40">
        <v>473986</v>
      </c>
      <c r="N40">
        <v>56</v>
      </c>
      <c r="O40">
        <v>-106</v>
      </c>
      <c r="P40">
        <v>905</v>
      </c>
      <c r="Q40">
        <f t="shared" si="0"/>
        <v>1353</v>
      </c>
      <c r="R40"/>
    </row>
    <row r="41" spans="1:18">
      <c r="A41">
        <v>1996</v>
      </c>
      <c r="B41">
        <v>1816100</v>
      </c>
      <c r="C41">
        <v>50485126</v>
      </c>
      <c r="D41" t="s">
        <v>44</v>
      </c>
      <c r="E41">
        <v>1996</v>
      </c>
      <c r="F41">
        <v>876</v>
      </c>
      <c r="G41">
        <v>944</v>
      </c>
      <c r="H41">
        <v>286</v>
      </c>
      <c r="I41">
        <v>657</v>
      </c>
      <c r="J41">
        <v>31</v>
      </c>
      <c r="K41">
        <v>9</v>
      </c>
      <c r="L41">
        <v>10601876</v>
      </c>
      <c r="M41">
        <v>486195</v>
      </c>
      <c r="N41">
        <v>59</v>
      </c>
      <c r="O41">
        <v>-109</v>
      </c>
      <c r="P41">
        <v>895</v>
      </c>
      <c r="Q41">
        <f t="shared" si="0"/>
        <v>826</v>
      </c>
      <c r="R41"/>
    </row>
    <row r="42" spans="1:18">
      <c r="A42">
        <v>1997</v>
      </c>
      <c r="B42">
        <v>1322700</v>
      </c>
      <c r="C42">
        <v>51807826</v>
      </c>
      <c r="D42" t="s">
        <v>44</v>
      </c>
      <c r="E42">
        <v>1997</v>
      </c>
      <c r="F42">
        <v>638</v>
      </c>
      <c r="G42">
        <v>839</v>
      </c>
      <c r="H42">
        <v>208</v>
      </c>
      <c r="I42">
        <v>631</v>
      </c>
      <c r="J42">
        <v>22</v>
      </c>
      <c r="K42">
        <v>6</v>
      </c>
      <c r="L42">
        <v>10879643</v>
      </c>
      <c r="M42">
        <v>519775</v>
      </c>
      <c r="N42">
        <v>62</v>
      </c>
      <c r="O42">
        <v>-113</v>
      </c>
      <c r="P42">
        <v>789</v>
      </c>
      <c r="Q42">
        <f t="shared" si="0"/>
        <v>587</v>
      </c>
      <c r="R42"/>
    </row>
    <row r="43" spans="1:18">
      <c r="A43">
        <v>1998</v>
      </c>
      <c r="B43">
        <v>1738300</v>
      </c>
      <c r="C43">
        <v>53546126</v>
      </c>
      <c r="D43" t="s">
        <v>44</v>
      </c>
      <c r="E43">
        <v>1998</v>
      </c>
      <c r="F43">
        <v>839</v>
      </c>
      <c r="G43">
        <v>835</v>
      </c>
      <c r="H43">
        <v>274</v>
      </c>
      <c r="I43">
        <v>560</v>
      </c>
      <c r="J43">
        <v>29</v>
      </c>
      <c r="K43">
        <v>9</v>
      </c>
      <c r="L43">
        <v>11244686</v>
      </c>
      <c r="M43">
        <v>533963</v>
      </c>
      <c r="N43">
        <v>65</v>
      </c>
      <c r="O43">
        <v>-121</v>
      </c>
      <c r="P43">
        <v>779</v>
      </c>
      <c r="Q43">
        <f t="shared" si="0"/>
        <v>783</v>
      </c>
      <c r="R43"/>
    </row>
    <row r="44" spans="1:18">
      <c r="A44">
        <v>1999</v>
      </c>
      <c r="B44">
        <v>1725900</v>
      </c>
      <c r="C44">
        <v>55272026</v>
      </c>
      <c r="D44" t="s">
        <v>44</v>
      </c>
      <c r="E44">
        <v>1999</v>
      </c>
      <c r="F44">
        <v>833</v>
      </c>
      <c r="G44">
        <v>838</v>
      </c>
      <c r="H44">
        <v>272</v>
      </c>
      <c r="I44">
        <v>566</v>
      </c>
      <c r="J44">
        <v>29</v>
      </c>
      <c r="K44">
        <v>9</v>
      </c>
      <c r="L44">
        <v>11607125</v>
      </c>
      <c r="M44">
        <v>551578</v>
      </c>
      <c r="N44">
        <v>68</v>
      </c>
      <c r="O44">
        <v>-126</v>
      </c>
      <c r="P44">
        <v>781</v>
      </c>
      <c r="Q44">
        <f t="shared" si="0"/>
        <v>775</v>
      </c>
      <c r="R44"/>
    </row>
    <row r="45" spans="1:18">
      <c r="A45">
        <v>2000</v>
      </c>
      <c r="B45">
        <v>1822600</v>
      </c>
      <c r="C45">
        <v>57094626</v>
      </c>
      <c r="D45" t="s">
        <v>44</v>
      </c>
      <c r="E45">
        <v>2000</v>
      </c>
      <c r="F45">
        <v>880</v>
      </c>
      <c r="G45">
        <v>856</v>
      </c>
      <c r="H45">
        <v>287</v>
      </c>
      <c r="I45">
        <v>568</v>
      </c>
      <c r="J45">
        <v>31</v>
      </c>
      <c r="K45">
        <v>9</v>
      </c>
      <c r="L45">
        <v>11989871</v>
      </c>
      <c r="M45">
        <v>572604</v>
      </c>
      <c r="N45">
        <v>71</v>
      </c>
      <c r="O45">
        <v>-130</v>
      </c>
      <c r="P45">
        <v>798</v>
      </c>
      <c r="Q45">
        <f t="shared" si="0"/>
        <v>821</v>
      </c>
      <c r="R45"/>
    </row>
    <row r="46" spans="1:18">
      <c r="A46">
        <v>2001</v>
      </c>
      <c r="B46">
        <v>1816500</v>
      </c>
      <c r="C46">
        <v>58911126</v>
      </c>
      <c r="D46" t="s">
        <v>44</v>
      </c>
      <c r="E46">
        <v>2001</v>
      </c>
      <c r="F46">
        <v>877</v>
      </c>
      <c r="G46">
        <v>867</v>
      </c>
      <c r="H46">
        <v>286</v>
      </c>
      <c r="I46">
        <v>580</v>
      </c>
      <c r="J46">
        <v>31</v>
      </c>
      <c r="K46">
        <v>9</v>
      </c>
      <c r="L46">
        <v>12371336</v>
      </c>
      <c r="M46">
        <v>626457</v>
      </c>
      <c r="N46">
        <v>76</v>
      </c>
      <c r="O46">
        <v>-134</v>
      </c>
      <c r="P46">
        <v>809</v>
      </c>
      <c r="Q46">
        <f t="shared" si="0"/>
        <v>819</v>
      </c>
      <c r="R46"/>
    </row>
    <row r="47" spans="1:18">
      <c r="A47">
        <v>2002</v>
      </c>
      <c r="B47">
        <v>2165118</v>
      </c>
      <c r="C47">
        <v>61076244</v>
      </c>
      <c r="D47" t="s">
        <v>44</v>
      </c>
      <c r="E47">
        <v>2002</v>
      </c>
      <c r="F47">
        <v>1045</v>
      </c>
      <c r="G47">
        <v>929</v>
      </c>
      <c r="H47">
        <v>341</v>
      </c>
      <c r="I47">
        <v>587</v>
      </c>
      <c r="J47">
        <v>37</v>
      </c>
      <c r="K47">
        <v>11</v>
      </c>
      <c r="L47">
        <v>12826011</v>
      </c>
      <c r="M47">
        <v>684795</v>
      </c>
      <c r="N47">
        <v>78</v>
      </c>
      <c r="O47">
        <v>-138</v>
      </c>
      <c r="P47">
        <v>869</v>
      </c>
      <c r="Q47">
        <f t="shared" si="0"/>
        <v>985</v>
      </c>
      <c r="R47"/>
    </row>
    <row r="48" spans="1:18">
      <c r="A48">
        <v>2003</v>
      </c>
      <c r="B48">
        <v>2539686</v>
      </c>
      <c r="C48">
        <v>63615930</v>
      </c>
      <c r="D48" t="s">
        <v>44</v>
      </c>
      <c r="E48">
        <v>2003</v>
      </c>
      <c r="F48">
        <v>1226</v>
      </c>
      <c r="G48">
        <v>1032</v>
      </c>
      <c r="H48">
        <v>400</v>
      </c>
      <c r="I48">
        <v>631</v>
      </c>
      <c r="J48">
        <v>43</v>
      </c>
      <c r="K48">
        <v>13</v>
      </c>
      <c r="L48">
        <v>13359345</v>
      </c>
      <c r="M48">
        <v>695042</v>
      </c>
      <c r="N48">
        <v>80</v>
      </c>
      <c r="O48">
        <v>-142</v>
      </c>
      <c r="P48">
        <v>971</v>
      </c>
      <c r="Q48">
        <f t="shared" si="0"/>
        <v>1164</v>
      </c>
      <c r="R48"/>
    </row>
    <row r="49" spans="1:18">
      <c r="A49">
        <v>2004</v>
      </c>
      <c r="B49">
        <v>2777204</v>
      </c>
      <c r="C49">
        <v>66393134</v>
      </c>
      <c r="D49" t="s">
        <v>44</v>
      </c>
      <c r="E49">
        <v>2004</v>
      </c>
      <c r="F49">
        <v>1341</v>
      </c>
      <c r="G49">
        <v>1139</v>
      </c>
      <c r="H49">
        <v>438</v>
      </c>
      <c r="I49">
        <v>700</v>
      </c>
      <c r="J49">
        <v>47</v>
      </c>
      <c r="K49">
        <v>14</v>
      </c>
      <c r="L49">
        <v>13942558</v>
      </c>
      <c r="M49">
        <v>719606</v>
      </c>
      <c r="N49">
        <v>84</v>
      </c>
      <c r="O49">
        <v>-146</v>
      </c>
      <c r="P49">
        <v>1077</v>
      </c>
      <c r="Q49">
        <f t="shared" si="0"/>
        <v>1279</v>
      </c>
      <c r="R49"/>
    </row>
    <row r="50" spans="1:18">
      <c r="A50">
        <v>2005</v>
      </c>
      <c r="B50">
        <v>1901418</v>
      </c>
      <c r="C50">
        <v>68294552</v>
      </c>
      <c r="D50" t="s">
        <v>44</v>
      </c>
      <c r="E50">
        <v>2005</v>
      </c>
      <c r="F50">
        <v>918</v>
      </c>
      <c r="G50">
        <v>1070</v>
      </c>
      <c r="H50">
        <v>300</v>
      </c>
      <c r="I50">
        <v>770</v>
      </c>
      <c r="J50">
        <v>32</v>
      </c>
      <c r="K50">
        <v>9</v>
      </c>
      <c r="L50">
        <v>14341855</v>
      </c>
      <c r="M50">
        <v>742490</v>
      </c>
      <c r="N50">
        <v>87</v>
      </c>
      <c r="O50">
        <v>-151</v>
      </c>
      <c r="P50">
        <v>1007</v>
      </c>
      <c r="Q50">
        <f t="shared" si="0"/>
        <v>854</v>
      </c>
      <c r="R50"/>
    </row>
    <row r="51" spans="1:18">
      <c r="A51">
        <v>2006</v>
      </c>
      <c r="B51">
        <v>1428600</v>
      </c>
      <c r="C51">
        <v>69723152</v>
      </c>
      <c r="D51" t="s">
        <v>44</v>
      </c>
      <c r="E51">
        <v>2006</v>
      </c>
      <c r="F51">
        <v>689</v>
      </c>
      <c r="G51">
        <v>938</v>
      </c>
      <c r="H51">
        <v>225</v>
      </c>
      <c r="I51">
        <v>713</v>
      </c>
      <c r="J51">
        <v>24</v>
      </c>
      <c r="K51">
        <v>7</v>
      </c>
      <c r="L51">
        <v>14641861</v>
      </c>
      <c r="M51">
        <v>767321</v>
      </c>
      <c r="N51">
        <v>91</v>
      </c>
      <c r="O51">
        <v>-158</v>
      </c>
      <c r="P51">
        <v>872</v>
      </c>
      <c r="Q51">
        <f t="shared" si="0"/>
        <v>622</v>
      </c>
      <c r="R51"/>
    </row>
    <row r="52" spans="1:18">
      <c r="A52">
        <v>2007</v>
      </c>
      <c r="B52">
        <v>1165100</v>
      </c>
      <c r="C52">
        <v>70888252</v>
      </c>
      <c r="D52" t="s">
        <v>44</v>
      </c>
      <c r="E52">
        <v>2007</v>
      </c>
      <c r="F52">
        <v>562</v>
      </c>
      <c r="G52">
        <v>811</v>
      </c>
      <c r="H52">
        <v>183</v>
      </c>
      <c r="I52">
        <v>627</v>
      </c>
      <c r="J52">
        <v>20</v>
      </c>
      <c r="K52">
        <v>6</v>
      </c>
      <c r="L52">
        <v>14886532</v>
      </c>
      <c r="M52">
        <v>791493</v>
      </c>
      <c r="N52">
        <v>94</v>
      </c>
      <c r="O52">
        <v>-166</v>
      </c>
      <c r="P52">
        <v>740</v>
      </c>
      <c r="Q52">
        <f t="shared" si="0"/>
        <v>490</v>
      </c>
      <c r="R52"/>
    </row>
    <row r="53" spans="1:18">
      <c r="A53">
        <v>2008</v>
      </c>
      <c r="B53">
        <v>1291100</v>
      </c>
      <c r="C53">
        <v>72179352</v>
      </c>
      <c r="D53" t="s">
        <v>44</v>
      </c>
      <c r="E53">
        <v>2008</v>
      </c>
      <c r="F53">
        <v>623</v>
      </c>
      <c r="G53">
        <v>749</v>
      </c>
      <c r="H53">
        <v>203</v>
      </c>
      <c r="I53">
        <v>546</v>
      </c>
      <c r="J53">
        <v>22</v>
      </c>
      <c r="K53">
        <v>6</v>
      </c>
      <c r="L53">
        <v>15157663</v>
      </c>
      <c r="M53">
        <v>828983</v>
      </c>
      <c r="N53">
        <v>98</v>
      </c>
      <c r="O53">
        <v>-170</v>
      </c>
      <c r="P53">
        <v>678</v>
      </c>
      <c r="Q53">
        <f t="shared" si="0"/>
        <v>551</v>
      </c>
      <c r="R53"/>
    </row>
    <row r="54" spans="1:18">
      <c r="A54">
        <v>2009</v>
      </c>
      <c r="B54">
        <v>746400</v>
      </c>
      <c r="C54">
        <v>72925752</v>
      </c>
      <c r="D54" t="s">
        <v>44</v>
      </c>
      <c r="E54">
        <v>2009</v>
      </c>
      <c r="F54">
        <v>360</v>
      </c>
      <c r="G54">
        <v>629</v>
      </c>
      <c r="H54">
        <v>117</v>
      </c>
      <c r="I54">
        <v>511</v>
      </c>
      <c r="J54">
        <v>12</v>
      </c>
      <c r="K54">
        <v>3</v>
      </c>
      <c r="L54">
        <v>15314407</v>
      </c>
      <c r="M54">
        <v>879353</v>
      </c>
      <c r="N54">
        <v>103</v>
      </c>
      <c r="O54">
        <v>-173</v>
      </c>
      <c r="P54">
        <v>559</v>
      </c>
      <c r="Q54">
        <f t="shared" si="0"/>
        <v>290</v>
      </c>
      <c r="R54"/>
    </row>
    <row r="55" spans="1:18">
      <c r="A55">
        <v>2010</v>
      </c>
      <c r="B55">
        <v>700006</v>
      </c>
      <c r="C55">
        <v>73625758</v>
      </c>
      <c r="D55" t="s">
        <v>44</v>
      </c>
      <c r="E55">
        <v>2010</v>
      </c>
      <c r="F55">
        <v>338</v>
      </c>
      <c r="G55">
        <v>537</v>
      </c>
      <c r="H55">
        <v>110</v>
      </c>
      <c r="I55">
        <v>426</v>
      </c>
      <c r="J55">
        <v>12</v>
      </c>
      <c r="K55">
        <v>3</v>
      </c>
      <c r="L55">
        <v>15461409</v>
      </c>
      <c r="M55">
        <v>930985</v>
      </c>
      <c r="N55">
        <v>109</v>
      </c>
      <c r="O55">
        <v>-175</v>
      </c>
      <c r="P55">
        <v>471</v>
      </c>
      <c r="Q55">
        <f t="shared" si="0"/>
        <v>272</v>
      </c>
      <c r="R55"/>
    </row>
    <row r="56" spans="1:18">
      <c r="A56">
        <v>2011</v>
      </c>
      <c r="B56">
        <v>641807</v>
      </c>
      <c r="C56">
        <v>74267565</v>
      </c>
      <c r="D56" t="s">
        <v>44</v>
      </c>
      <c r="E56">
        <v>2011</v>
      </c>
      <c r="F56">
        <v>309</v>
      </c>
      <c r="G56">
        <v>470</v>
      </c>
      <c r="H56">
        <v>101</v>
      </c>
      <c r="I56">
        <v>369</v>
      </c>
      <c r="J56">
        <v>11</v>
      </c>
      <c r="K56">
        <v>3</v>
      </c>
      <c r="L56">
        <v>15596188</v>
      </c>
      <c r="M56">
        <v>955309</v>
      </c>
      <c r="N56">
        <v>113</v>
      </c>
      <c r="O56">
        <v>-177</v>
      </c>
      <c r="P56">
        <v>407</v>
      </c>
      <c r="Q56">
        <f t="shared" si="0"/>
        <v>245</v>
      </c>
      <c r="R56"/>
    </row>
    <row r="57" spans="1:18">
      <c r="A57">
        <v>2012</v>
      </c>
      <c r="B57">
        <v>457108</v>
      </c>
      <c r="C57">
        <v>74724673</v>
      </c>
      <c r="D57" t="s">
        <v>44</v>
      </c>
      <c r="E57">
        <v>2012</v>
      </c>
      <c r="F57">
        <v>220</v>
      </c>
      <c r="G57">
        <v>398</v>
      </c>
      <c r="H57">
        <v>72</v>
      </c>
      <c r="I57">
        <v>326</v>
      </c>
      <c r="J57">
        <v>7</v>
      </c>
      <c r="K57">
        <v>2</v>
      </c>
      <c r="L57">
        <v>15692181</v>
      </c>
      <c r="M57">
        <v>966594</v>
      </c>
      <c r="N57">
        <v>116</v>
      </c>
      <c r="O57">
        <v>-178</v>
      </c>
      <c r="P57">
        <v>338</v>
      </c>
      <c r="Q57">
        <f t="shared" si="0"/>
        <v>158</v>
      </c>
      <c r="R57"/>
    </row>
    <row r="58" spans="1:18">
      <c r="A58">
        <v>2013</v>
      </c>
      <c r="B58">
        <v>589100</v>
      </c>
      <c r="C58">
        <v>75313773</v>
      </c>
      <c r="D58" t="s">
        <v>44</v>
      </c>
      <c r="E58">
        <v>2013</v>
      </c>
      <c r="F58">
        <v>284</v>
      </c>
      <c r="G58">
        <v>371</v>
      </c>
      <c r="H58">
        <v>92</v>
      </c>
      <c r="I58">
        <v>278</v>
      </c>
      <c r="J58">
        <v>10</v>
      </c>
      <c r="K58">
        <v>3</v>
      </c>
      <c r="L58">
        <v>15815892</v>
      </c>
      <c r="M58">
        <v>972470</v>
      </c>
      <c r="N58">
        <v>119</v>
      </c>
      <c r="O58">
        <v>-179</v>
      </c>
      <c r="P58">
        <v>312</v>
      </c>
      <c r="Q58">
        <f t="shared" si="0"/>
        <v>224</v>
      </c>
      <c r="R58"/>
    </row>
    <row r="59" spans="1:18">
      <c r="A59">
        <v>2014</v>
      </c>
      <c r="B59">
        <v>484800</v>
      </c>
      <c r="C59">
        <v>75798573</v>
      </c>
      <c r="D59" t="s">
        <v>44</v>
      </c>
      <c r="E59">
        <v>2014</v>
      </c>
      <c r="F59">
        <v>234</v>
      </c>
      <c r="G59">
        <v>338</v>
      </c>
      <c r="H59">
        <v>76</v>
      </c>
      <c r="I59">
        <v>261</v>
      </c>
      <c r="J59">
        <v>8</v>
      </c>
      <c r="K59">
        <v>2</v>
      </c>
      <c r="L59">
        <v>15917700</v>
      </c>
      <c r="M59">
        <v>984140</v>
      </c>
      <c r="N59">
        <v>122</v>
      </c>
      <c r="O59">
        <v>-180</v>
      </c>
      <c r="P59">
        <v>281</v>
      </c>
      <c r="Q59">
        <f t="shared" si="0"/>
        <v>176</v>
      </c>
      <c r="R59"/>
    </row>
    <row r="60" spans="1:18">
      <c r="A60">
        <v>2015</v>
      </c>
      <c r="B60">
        <v>520568</v>
      </c>
      <c r="C60">
        <v>76319141</v>
      </c>
      <c r="D60" t="s">
        <v>44</v>
      </c>
      <c r="E60">
        <v>2015</v>
      </c>
      <c r="F60">
        <v>251</v>
      </c>
      <c r="G60">
        <v>320</v>
      </c>
      <c r="H60">
        <v>82</v>
      </c>
      <c r="I60">
        <v>238</v>
      </c>
      <c r="J60">
        <v>8</v>
      </c>
      <c r="K60">
        <v>2</v>
      </c>
      <c r="L60">
        <v>16027019</v>
      </c>
      <c r="M60">
        <v>984345</v>
      </c>
      <c r="N60">
        <v>124</v>
      </c>
      <c r="O60">
        <v>-181</v>
      </c>
      <c r="P60">
        <v>264</v>
      </c>
      <c r="Q60">
        <f t="shared" si="0"/>
        <v>194</v>
      </c>
      <c r="R60"/>
    </row>
    <row r="61" spans="1:18">
      <c r="A61">
        <v>2016</v>
      </c>
      <c r="B61">
        <v>491358</v>
      </c>
      <c r="C61">
        <v>76810500</v>
      </c>
      <c r="D61" t="s">
        <v>44</v>
      </c>
      <c r="E61">
        <v>2016</v>
      </c>
      <c r="F61">
        <v>237</v>
      </c>
      <c r="G61">
        <v>303</v>
      </c>
      <c r="H61">
        <v>77</v>
      </c>
      <c r="I61">
        <v>226</v>
      </c>
      <c r="J61">
        <v>8</v>
      </c>
      <c r="K61">
        <v>2</v>
      </c>
      <c r="L61">
        <v>16130205</v>
      </c>
      <c r="M61">
        <v>989783</v>
      </c>
      <c r="N61">
        <v>126</v>
      </c>
      <c r="O61">
        <v>-183</v>
      </c>
      <c r="P61">
        <v>248</v>
      </c>
      <c r="Q61">
        <f t="shared" si="0"/>
        <v>180</v>
      </c>
      <c r="R61"/>
    </row>
    <row r="62" spans="1:18">
      <c r="A62">
        <v>2017</v>
      </c>
      <c r="B62">
        <v>463788</v>
      </c>
      <c r="C62">
        <v>77274288</v>
      </c>
      <c r="D62" t="s">
        <v>44</v>
      </c>
      <c r="E62">
        <v>2017</v>
      </c>
      <c r="F62">
        <v>223</v>
      </c>
      <c r="G62">
        <v>287</v>
      </c>
      <c r="H62">
        <v>73</v>
      </c>
      <c r="I62">
        <v>214</v>
      </c>
      <c r="J62">
        <v>8</v>
      </c>
      <c r="K62">
        <v>2</v>
      </c>
      <c r="L62">
        <v>16227600</v>
      </c>
      <c r="M62">
        <v>999617</v>
      </c>
      <c r="N62">
        <v>129</v>
      </c>
      <c r="O62">
        <v>-184</v>
      </c>
      <c r="P62">
        <v>233</v>
      </c>
      <c r="Q62">
        <f t="shared" si="0"/>
        <v>168</v>
      </c>
      <c r="R62"/>
    </row>
    <row r="63" spans="1:18">
      <c r="A63">
        <v>2018</v>
      </c>
      <c r="B63">
        <v>437764</v>
      </c>
      <c r="C63">
        <v>77712053</v>
      </c>
      <c r="D63" t="s">
        <v>44</v>
      </c>
      <c r="E63">
        <v>2018</v>
      </c>
      <c r="F63">
        <v>211</v>
      </c>
      <c r="G63">
        <v>271</v>
      </c>
      <c r="H63">
        <v>69</v>
      </c>
      <c r="I63">
        <v>202</v>
      </c>
      <c r="J63">
        <v>7</v>
      </c>
      <c r="K63">
        <v>2</v>
      </c>
      <c r="L63">
        <v>16319531</v>
      </c>
      <c r="M63">
        <v>1006307</v>
      </c>
      <c r="N63">
        <v>131</v>
      </c>
      <c r="O63">
        <v>-185</v>
      </c>
      <c r="P63">
        <v>218</v>
      </c>
      <c r="Q63">
        <f t="shared" si="0"/>
        <v>157</v>
      </c>
      <c r="R63"/>
    </row>
    <row r="64" spans="1:18">
      <c r="A64">
        <v>2019</v>
      </c>
      <c r="B64">
        <v>413201</v>
      </c>
      <c r="C64">
        <v>78125255</v>
      </c>
      <c r="D64" t="s">
        <v>44</v>
      </c>
      <c r="E64">
        <v>2019</v>
      </c>
      <c r="F64">
        <v>199</v>
      </c>
      <c r="G64">
        <v>256</v>
      </c>
      <c r="H64">
        <v>65</v>
      </c>
      <c r="I64">
        <v>191</v>
      </c>
      <c r="J64">
        <v>7</v>
      </c>
      <c r="K64">
        <v>2</v>
      </c>
      <c r="L64">
        <v>16406303</v>
      </c>
      <c r="M64">
        <v>1017180</v>
      </c>
      <c r="N64">
        <v>133</v>
      </c>
      <c r="O64">
        <v>-186</v>
      </c>
      <c r="P64">
        <v>203</v>
      </c>
      <c r="Q64">
        <f t="shared" si="0"/>
        <v>146</v>
      </c>
      <c r="R64"/>
    </row>
    <row r="65" spans="1:18">
      <c r="A65">
        <v>2020</v>
      </c>
      <c r="B65">
        <v>390016</v>
      </c>
      <c r="C65">
        <v>78515271</v>
      </c>
      <c r="D65" t="s">
        <v>44</v>
      </c>
      <c r="E65">
        <v>2020</v>
      </c>
      <c r="F65">
        <v>188</v>
      </c>
      <c r="G65">
        <v>242</v>
      </c>
      <c r="H65">
        <v>61</v>
      </c>
      <c r="I65">
        <v>180</v>
      </c>
      <c r="J65">
        <v>6</v>
      </c>
      <c r="K65">
        <v>2</v>
      </c>
      <c r="L65">
        <v>16488207</v>
      </c>
      <c r="M65">
        <v>1024570</v>
      </c>
      <c r="N65">
        <v>134</v>
      </c>
      <c r="O65">
        <v>-187</v>
      </c>
      <c r="P65">
        <v>190</v>
      </c>
      <c r="Q65">
        <f t="shared" si="0"/>
        <v>135</v>
      </c>
      <c r="R65"/>
    </row>
    <row r="66" spans="1:18">
      <c r="A66">
        <v>2021</v>
      </c>
      <c r="B66">
        <v>390016</v>
      </c>
      <c r="C66">
        <v>78905287</v>
      </c>
      <c r="D66" t="s">
        <v>44</v>
      </c>
      <c r="E66">
        <v>2021</v>
      </c>
      <c r="F66">
        <v>188</v>
      </c>
      <c r="G66">
        <v>232</v>
      </c>
      <c r="H66">
        <v>61</v>
      </c>
      <c r="I66">
        <v>170</v>
      </c>
      <c r="J66">
        <v>6</v>
      </c>
      <c r="K66">
        <v>2</v>
      </c>
      <c r="L66">
        <v>16570110</v>
      </c>
      <c r="M66">
        <v>24</v>
      </c>
      <c r="N66">
        <v>0</v>
      </c>
      <c r="O66">
        <v>-188</v>
      </c>
      <c r="P66">
        <v>44</v>
      </c>
      <c r="Q66">
        <f t="shared" si="0"/>
        <v>0</v>
      </c>
      <c r="R66"/>
    </row>
    <row r="67" spans="1:18">
      <c r="A67">
        <v>2022</v>
      </c>
      <c r="B67">
        <v>390016</v>
      </c>
      <c r="C67">
        <v>79295304</v>
      </c>
      <c r="D67" t="s">
        <v>44</v>
      </c>
      <c r="E67">
        <v>2022</v>
      </c>
      <c r="F67">
        <v>188</v>
      </c>
      <c r="G67">
        <v>225</v>
      </c>
      <c r="H67">
        <v>61</v>
      </c>
      <c r="I67">
        <v>163</v>
      </c>
      <c r="J67">
        <v>6</v>
      </c>
      <c r="K67">
        <v>2</v>
      </c>
      <c r="L67">
        <v>16652013</v>
      </c>
      <c r="M67">
        <v>25</v>
      </c>
      <c r="N67">
        <v>0</v>
      </c>
      <c r="O67">
        <v>-204</v>
      </c>
      <c r="P67">
        <v>21</v>
      </c>
      <c r="Q67">
        <f t="shared" si="0"/>
        <v>-16</v>
      </c>
      <c r="R67"/>
    </row>
    <row r="68" spans="1:18">
      <c r="A68">
        <v>2023</v>
      </c>
      <c r="B68">
        <v>390016</v>
      </c>
      <c r="C68">
        <v>79685320</v>
      </c>
      <c r="D68" t="s">
        <v>44</v>
      </c>
      <c r="E68">
        <v>2023</v>
      </c>
      <c r="F68">
        <v>188</v>
      </c>
      <c r="G68">
        <v>220</v>
      </c>
      <c r="H68">
        <v>61</v>
      </c>
      <c r="I68">
        <v>158</v>
      </c>
      <c r="J68">
        <v>6</v>
      </c>
      <c r="K68">
        <v>2</v>
      </c>
      <c r="L68">
        <v>16733917</v>
      </c>
      <c r="M68">
        <v>26</v>
      </c>
      <c r="N68">
        <v>0</v>
      </c>
      <c r="O68">
        <v>-220</v>
      </c>
      <c r="P68">
        <v>1</v>
      </c>
      <c r="Q68">
        <f t="shared" si="0"/>
        <v>-32</v>
      </c>
      <c r="R68"/>
    </row>
    <row r="69" spans="1:18">
      <c r="A69">
        <v>2024</v>
      </c>
      <c r="B69">
        <v>390016</v>
      </c>
      <c r="C69">
        <v>80075336</v>
      </c>
      <c r="D69" t="s">
        <v>44</v>
      </c>
      <c r="E69">
        <v>2024</v>
      </c>
      <c r="F69">
        <v>188</v>
      </c>
      <c r="G69">
        <v>216</v>
      </c>
      <c r="H69">
        <v>61</v>
      </c>
      <c r="I69">
        <v>154</v>
      </c>
      <c r="J69">
        <v>6</v>
      </c>
      <c r="K69">
        <v>2</v>
      </c>
      <c r="L69">
        <v>16815820</v>
      </c>
      <c r="M69">
        <v>26</v>
      </c>
      <c r="N69">
        <v>0</v>
      </c>
      <c r="O69">
        <v>-235</v>
      </c>
      <c r="P69">
        <v>-19</v>
      </c>
      <c r="Q69">
        <f t="shared" ref="Q69:Q94" si="1">F69+N69+O69</f>
        <v>-47</v>
      </c>
      <c r="R69"/>
    </row>
    <row r="70" spans="1:18">
      <c r="A70">
        <v>2025</v>
      </c>
      <c r="B70">
        <v>390016</v>
      </c>
      <c r="C70">
        <v>80465353</v>
      </c>
      <c r="D70" t="s">
        <v>44</v>
      </c>
      <c r="E70">
        <v>2025</v>
      </c>
      <c r="F70">
        <v>188</v>
      </c>
      <c r="G70">
        <v>213</v>
      </c>
      <c r="H70">
        <v>61</v>
      </c>
      <c r="I70">
        <v>151</v>
      </c>
      <c r="J70">
        <v>6</v>
      </c>
      <c r="K70">
        <v>2</v>
      </c>
      <c r="L70">
        <v>16897724</v>
      </c>
      <c r="M70">
        <v>27</v>
      </c>
      <c r="N70">
        <v>0</v>
      </c>
      <c r="O70">
        <v>-236</v>
      </c>
      <c r="P70">
        <v>-23</v>
      </c>
      <c r="Q70">
        <f t="shared" si="1"/>
        <v>-48</v>
      </c>
      <c r="R70"/>
    </row>
    <row r="71" spans="1:18">
      <c r="A71">
        <v>2026</v>
      </c>
      <c r="B71">
        <v>390016</v>
      </c>
      <c r="C71">
        <v>80855369</v>
      </c>
      <c r="D71" t="s">
        <v>44</v>
      </c>
      <c r="E71">
        <v>2026</v>
      </c>
      <c r="F71">
        <v>188</v>
      </c>
      <c r="G71">
        <v>210</v>
      </c>
      <c r="H71">
        <v>61</v>
      </c>
      <c r="I71">
        <v>149</v>
      </c>
      <c r="J71">
        <v>6</v>
      </c>
      <c r="K71">
        <v>2</v>
      </c>
      <c r="L71">
        <v>16979627</v>
      </c>
      <c r="M71">
        <v>28</v>
      </c>
      <c r="N71">
        <v>0</v>
      </c>
      <c r="O71">
        <v>-238</v>
      </c>
      <c r="P71">
        <v>-27</v>
      </c>
      <c r="Q71">
        <f t="shared" si="1"/>
        <v>-50</v>
      </c>
      <c r="R71"/>
    </row>
    <row r="72" spans="1:18">
      <c r="A72">
        <v>2027</v>
      </c>
      <c r="B72">
        <v>390016</v>
      </c>
      <c r="C72">
        <v>81245386</v>
      </c>
      <c r="D72" t="s">
        <v>44</v>
      </c>
      <c r="E72">
        <v>2027</v>
      </c>
      <c r="F72">
        <v>188</v>
      </c>
      <c r="G72">
        <v>208</v>
      </c>
      <c r="H72">
        <v>61</v>
      </c>
      <c r="I72">
        <v>146</v>
      </c>
      <c r="J72">
        <v>6</v>
      </c>
      <c r="K72">
        <v>2</v>
      </c>
      <c r="L72">
        <v>17061531</v>
      </c>
      <c r="M72">
        <v>29</v>
      </c>
      <c r="N72">
        <v>0</v>
      </c>
      <c r="O72">
        <v>-239</v>
      </c>
      <c r="P72">
        <v>-30</v>
      </c>
      <c r="Q72">
        <f t="shared" si="1"/>
        <v>-51</v>
      </c>
      <c r="R72"/>
    </row>
    <row r="73" spans="1:18">
      <c r="A73">
        <v>2028</v>
      </c>
      <c r="B73">
        <v>390016</v>
      </c>
      <c r="C73">
        <v>81635402</v>
      </c>
      <c r="D73" t="s">
        <v>44</v>
      </c>
      <c r="E73">
        <v>2028</v>
      </c>
      <c r="F73">
        <v>188</v>
      </c>
      <c r="G73">
        <v>206</v>
      </c>
      <c r="H73">
        <v>61</v>
      </c>
      <c r="I73">
        <v>145</v>
      </c>
      <c r="J73">
        <v>6</v>
      </c>
      <c r="K73">
        <v>2</v>
      </c>
      <c r="L73">
        <v>17143434</v>
      </c>
      <c r="M73">
        <v>29</v>
      </c>
      <c r="N73">
        <v>0</v>
      </c>
      <c r="O73">
        <v>-240</v>
      </c>
      <c r="P73">
        <v>-33</v>
      </c>
      <c r="Q73">
        <f t="shared" si="1"/>
        <v>-52</v>
      </c>
      <c r="R73"/>
    </row>
    <row r="74" spans="1:18">
      <c r="A74">
        <v>2029</v>
      </c>
      <c r="B74">
        <v>390016</v>
      </c>
      <c r="C74">
        <v>82025418</v>
      </c>
      <c r="D74" t="s">
        <v>44</v>
      </c>
      <c r="E74">
        <v>2029</v>
      </c>
      <c r="F74">
        <v>188</v>
      </c>
      <c r="G74">
        <v>205</v>
      </c>
      <c r="H74">
        <v>61</v>
      </c>
      <c r="I74">
        <v>143</v>
      </c>
      <c r="J74">
        <v>6</v>
      </c>
      <c r="K74">
        <v>2</v>
      </c>
      <c r="L74">
        <v>17225337</v>
      </c>
      <c r="M74">
        <v>29</v>
      </c>
      <c r="N74">
        <v>0</v>
      </c>
      <c r="O74">
        <v>-241</v>
      </c>
      <c r="P74">
        <v>-36</v>
      </c>
      <c r="Q74">
        <f t="shared" si="1"/>
        <v>-53</v>
      </c>
      <c r="R74"/>
    </row>
    <row r="75" spans="1:18">
      <c r="A75">
        <v>2030</v>
      </c>
      <c r="B75">
        <v>390016</v>
      </c>
      <c r="C75">
        <v>82415435</v>
      </c>
      <c r="D75" t="s">
        <v>44</v>
      </c>
      <c r="E75">
        <v>2030</v>
      </c>
      <c r="F75">
        <v>188</v>
      </c>
      <c r="G75">
        <v>203</v>
      </c>
      <c r="H75">
        <v>61</v>
      </c>
      <c r="I75">
        <v>142</v>
      </c>
      <c r="J75">
        <v>6</v>
      </c>
      <c r="K75">
        <v>2</v>
      </c>
      <c r="L75">
        <v>17307241</v>
      </c>
      <c r="M75">
        <v>29</v>
      </c>
      <c r="N75">
        <v>0</v>
      </c>
      <c r="O75">
        <v>-242</v>
      </c>
      <c r="P75">
        <v>-38</v>
      </c>
      <c r="Q75">
        <f t="shared" si="1"/>
        <v>-54</v>
      </c>
      <c r="R75"/>
    </row>
    <row r="76" spans="1:18">
      <c r="A76">
        <v>2031</v>
      </c>
      <c r="B76">
        <v>390016</v>
      </c>
      <c r="C76">
        <v>82805451</v>
      </c>
      <c r="D76" t="s">
        <v>44</v>
      </c>
      <c r="E76">
        <v>2031</v>
      </c>
      <c r="F76">
        <v>188</v>
      </c>
      <c r="G76">
        <v>202</v>
      </c>
      <c r="H76">
        <v>61</v>
      </c>
      <c r="I76">
        <v>141</v>
      </c>
      <c r="J76">
        <v>6</v>
      </c>
      <c r="K76">
        <v>2</v>
      </c>
      <c r="L76">
        <v>17389144</v>
      </c>
      <c r="M76">
        <v>29</v>
      </c>
      <c r="N76">
        <v>0</v>
      </c>
      <c r="O76">
        <v>-243</v>
      </c>
      <c r="P76">
        <v>-41</v>
      </c>
      <c r="Q76">
        <f t="shared" si="1"/>
        <v>-55</v>
      </c>
      <c r="R76"/>
    </row>
    <row r="77" spans="1:18">
      <c r="A77">
        <v>2032</v>
      </c>
      <c r="B77">
        <v>390016</v>
      </c>
      <c r="C77">
        <v>83195467</v>
      </c>
      <c r="D77" t="s">
        <v>44</v>
      </c>
      <c r="E77">
        <v>2032</v>
      </c>
      <c r="F77">
        <v>188</v>
      </c>
      <c r="G77">
        <v>201</v>
      </c>
      <c r="H77">
        <v>61</v>
      </c>
      <c r="I77">
        <v>139</v>
      </c>
      <c r="J77">
        <v>6</v>
      </c>
      <c r="K77">
        <v>2</v>
      </c>
      <c r="L77">
        <v>17471048</v>
      </c>
      <c r="M77">
        <v>29</v>
      </c>
      <c r="N77">
        <v>0</v>
      </c>
      <c r="O77">
        <v>-245</v>
      </c>
      <c r="P77">
        <v>-43</v>
      </c>
      <c r="Q77">
        <f t="shared" si="1"/>
        <v>-57</v>
      </c>
      <c r="R77"/>
    </row>
    <row r="78" spans="1:18">
      <c r="A78">
        <v>2033</v>
      </c>
      <c r="B78">
        <v>390016</v>
      </c>
      <c r="C78">
        <v>83585484</v>
      </c>
      <c r="D78" t="s">
        <v>44</v>
      </c>
      <c r="E78">
        <v>2033</v>
      </c>
      <c r="F78">
        <v>188</v>
      </c>
      <c r="G78">
        <v>200</v>
      </c>
      <c r="H78">
        <v>61</v>
      </c>
      <c r="I78">
        <v>139</v>
      </c>
      <c r="J78">
        <v>6</v>
      </c>
      <c r="K78">
        <v>2</v>
      </c>
      <c r="L78">
        <v>17552951</v>
      </c>
      <c r="M78">
        <v>29</v>
      </c>
      <c r="N78">
        <v>0</v>
      </c>
      <c r="O78">
        <v>-246</v>
      </c>
      <c r="P78">
        <v>-45</v>
      </c>
      <c r="Q78">
        <f t="shared" si="1"/>
        <v>-58</v>
      </c>
      <c r="R78"/>
    </row>
    <row r="79" spans="1:18">
      <c r="A79">
        <v>2034</v>
      </c>
      <c r="B79">
        <v>390016</v>
      </c>
      <c r="C79">
        <v>83975500</v>
      </c>
      <c r="D79" t="s">
        <v>44</v>
      </c>
      <c r="E79">
        <v>2034</v>
      </c>
      <c r="F79">
        <v>188</v>
      </c>
      <c r="G79">
        <v>199</v>
      </c>
      <c r="H79">
        <v>61</v>
      </c>
      <c r="I79">
        <v>138</v>
      </c>
      <c r="J79">
        <v>6</v>
      </c>
      <c r="K79">
        <v>2</v>
      </c>
      <c r="L79">
        <v>17634855</v>
      </c>
      <c r="M79">
        <v>29</v>
      </c>
      <c r="N79">
        <v>0</v>
      </c>
      <c r="O79">
        <v>-247</v>
      </c>
      <c r="P79">
        <v>-47</v>
      </c>
      <c r="Q79">
        <f t="shared" si="1"/>
        <v>-59</v>
      </c>
      <c r="R79"/>
    </row>
    <row r="80" spans="1:18">
      <c r="A80">
        <v>2035</v>
      </c>
      <c r="B80">
        <v>390016</v>
      </c>
      <c r="C80">
        <v>84365516</v>
      </c>
      <c r="D80" t="s">
        <v>44</v>
      </c>
      <c r="E80">
        <v>2035</v>
      </c>
      <c r="F80">
        <v>188</v>
      </c>
      <c r="G80">
        <v>198</v>
      </c>
      <c r="H80">
        <v>61</v>
      </c>
      <c r="I80">
        <v>137</v>
      </c>
      <c r="J80">
        <v>6</v>
      </c>
      <c r="K80">
        <v>2</v>
      </c>
      <c r="L80">
        <v>17716758</v>
      </c>
      <c r="M80">
        <v>29</v>
      </c>
      <c r="N80">
        <v>0</v>
      </c>
      <c r="O80">
        <v>-248</v>
      </c>
      <c r="P80">
        <v>-49</v>
      </c>
      <c r="Q80">
        <f t="shared" si="1"/>
        <v>-60</v>
      </c>
      <c r="R80"/>
    </row>
    <row r="81" spans="1:18">
      <c r="A81">
        <v>2036</v>
      </c>
      <c r="B81">
        <v>390016</v>
      </c>
      <c r="C81">
        <v>84755533</v>
      </c>
      <c r="D81" t="s">
        <v>44</v>
      </c>
      <c r="E81">
        <v>2036</v>
      </c>
      <c r="F81">
        <v>188</v>
      </c>
      <c r="G81">
        <v>198</v>
      </c>
      <c r="H81">
        <v>61</v>
      </c>
      <c r="I81">
        <v>136</v>
      </c>
      <c r="J81">
        <v>6</v>
      </c>
      <c r="K81">
        <v>2</v>
      </c>
      <c r="L81">
        <v>17798661</v>
      </c>
      <c r="M81">
        <v>29</v>
      </c>
      <c r="N81">
        <v>0</v>
      </c>
      <c r="O81">
        <v>-249</v>
      </c>
      <c r="P81">
        <v>-51</v>
      </c>
      <c r="Q81">
        <f t="shared" si="1"/>
        <v>-61</v>
      </c>
      <c r="R81"/>
    </row>
    <row r="82" spans="1:18">
      <c r="A82">
        <v>2037</v>
      </c>
      <c r="B82">
        <v>390016</v>
      </c>
      <c r="C82">
        <v>85145549</v>
      </c>
      <c r="D82" t="s">
        <v>44</v>
      </c>
      <c r="E82">
        <v>2037</v>
      </c>
      <c r="F82">
        <v>188</v>
      </c>
      <c r="G82">
        <v>197</v>
      </c>
      <c r="H82">
        <v>61</v>
      </c>
      <c r="I82">
        <v>136</v>
      </c>
      <c r="J82">
        <v>6</v>
      </c>
      <c r="K82">
        <v>2</v>
      </c>
      <c r="L82">
        <v>17880565</v>
      </c>
      <c r="M82">
        <v>29</v>
      </c>
      <c r="N82">
        <v>0</v>
      </c>
      <c r="O82">
        <v>-250</v>
      </c>
      <c r="P82">
        <v>-53</v>
      </c>
      <c r="Q82">
        <f t="shared" si="1"/>
        <v>-62</v>
      </c>
      <c r="R82"/>
    </row>
    <row r="83" spans="1:18">
      <c r="A83">
        <v>2038</v>
      </c>
      <c r="B83">
        <v>390016</v>
      </c>
      <c r="C83">
        <v>85535565</v>
      </c>
      <c r="D83" t="s">
        <v>44</v>
      </c>
      <c r="E83">
        <v>2038</v>
      </c>
      <c r="F83">
        <v>188</v>
      </c>
      <c r="G83">
        <v>197</v>
      </c>
      <c r="H83">
        <v>61</v>
      </c>
      <c r="I83">
        <v>135</v>
      </c>
      <c r="J83">
        <v>6</v>
      </c>
      <c r="K83">
        <v>2</v>
      </c>
      <c r="L83">
        <v>17962468</v>
      </c>
      <c r="M83">
        <v>29</v>
      </c>
      <c r="N83">
        <v>0</v>
      </c>
      <c r="O83">
        <v>-252</v>
      </c>
      <c r="P83">
        <v>-54</v>
      </c>
      <c r="Q83">
        <f t="shared" si="1"/>
        <v>-64</v>
      </c>
      <c r="R83"/>
    </row>
    <row r="84" spans="1:18">
      <c r="A84">
        <v>2039</v>
      </c>
      <c r="B84">
        <v>390016</v>
      </c>
      <c r="C84">
        <v>85925582</v>
      </c>
      <c r="D84" t="s">
        <v>44</v>
      </c>
      <c r="E84">
        <v>2039</v>
      </c>
      <c r="F84">
        <v>188</v>
      </c>
      <c r="G84">
        <v>196</v>
      </c>
      <c r="H84">
        <v>61</v>
      </c>
      <c r="I84">
        <v>135</v>
      </c>
      <c r="J84">
        <v>6</v>
      </c>
      <c r="K84">
        <v>2</v>
      </c>
      <c r="L84">
        <v>18044372</v>
      </c>
      <c r="M84">
        <v>29</v>
      </c>
      <c r="N84">
        <v>0</v>
      </c>
      <c r="O84">
        <v>-253</v>
      </c>
      <c r="P84">
        <v>-56</v>
      </c>
      <c r="Q84">
        <f t="shared" si="1"/>
        <v>-65</v>
      </c>
      <c r="R84"/>
    </row>
    <row r="85" spans="1:18">
      <c r="A85">
        <v>2040</v>
      </c>
      <c r="B85">
        <v>390016</v>
      </c>
      <c r="C85">
        <v>86315598</v>
      </c>
      <c r="D85" t="s">
        <v>44</v>
      </c>
      <c r="E85">
        <v>2040</v>
      </c>
      <c r="F85">
        <v>188</v>
      </c>
      <c r="G85">
        <v>196</v>
      </c>
      <c r="H85">
        <v>61</v>
      </c>
      <c r="I85">
        <v>134</v>
      </c>
      <c r="J85">
        <v>6</v>
      </c>
      <c r="K85">
        <v>2</v>
      </c>
      <c r="L85">
        <v>18126275</v>
      </c>
      <c r="M85">
        <v>29</v>
      </c>
      <c r="N85">
        <v>0</v>
      </c>
      <c r="O85">
        <v>-254</v>
      </c>
      <c r="P85">
        <v>-58</v>
      </c>
      <c r="Q85">
        <f t="shared" si="1"/>
        <v>-66</v>
      </c>
      <c r="R85"/>
    </row>
    <row r="86" spans="1:18">
      <c r="A86">
        <v>2041</v>
      </c>
      <c r="B86">
        <v>390016</v>
      </c>
      <c r="C86">
        <v>86705614</v>
      </c>
      <c r="D86" t="s">
        <v>44</v>
      </c>
      <c r="E86">
        <v>2041</v>
      </c>
      <c r="F86">
        <v>188</v>
      </c>
      <c r="G86">
        <v>195</v>
      </c>
      <c r="H86">
        <v>61</v>
      </c>
      <c r="I86">
        <v>134</v>
      </c>
      <c r="J86">
        <v>6</v>
      </c>
      <c r="K86">
        <v>2</v>
      </c>
      <c r="L86">
        <v>18208179</v>
      </c>
      <c r="M86">
        <v>29</v>
      </c>
      <c r="N86">
        <v>0</v>
      </c>
      <c r="O86">
        <v>-255</v>
      </c>
      <c r="P86">
        <v>-59</v>
      </c>
      <c r="Q86">
        <f t="shared" si="1"/>
        <v>-67</v>
      </c>
      <c r="R86"/>
    </row>
    <row r="87" spans="1:18">
      <c r="A87">
        <v>2042</v>
      </c>
      <c r="B87">
        <v>390016</v>
      </c>
      <c r="C87">
        <v>87095631</v>
      </c>
      <c r="D87" t="s">
        <v>44</v>
      </c>
      <c r="E87">
        <v>2042</v>
      </c>
      <c r="F87">
        <v>188</v>
      </c>
      <c r="G87">
        <v>195</v>
      </c>
      <c r="H87">
        <v>61</v>
      </c>
      <c r="I87">
        <v>133</v>
      </c>
      <c r="J87">
        <v>6</v>
      </c>
      <c r="K87">
        <v>2</v>
      </c>
      <c r="L87">
        <v>18290082</v>
      </c>
      <c r="M87">
        <v>29</v>
      </c>
      <c r="N87">
        <v>0</v>
      </c>
      <c r="O87">
        <v>-256</v>
      </c>
      <c r="P87">
        <v>-61</v>
      </c>
      <c r="Q87">
        <f t="shared" si="1"/>
        <v>-68</v>
      </c>
      <c r="R87"/>
    </row>
    <row r="88" spans="1:18">
      <c r="A88">
        <v>2043</v>
      </c>
      <c r="B88">
        <v>390016</v>
      </c>
      <c r="C88">
        <v>87485647</v>
      </c>
      <c r="D88" t="s">
        <v>44</v>
      </c>
      <c r="E88">
        <v>2043</v>
      </c>
      <c r="F88">
        <v>188</v>
      </c>
      <c r="G88">
        <v>195</v>
      </c>
      <c r="H88">
        <v>61</v>
      </c>
      <c r="I88">
        <v>133</v>
      </c>
      <c r="J88">
        <v>6</v>
      </c>
      <c r="K88">
        <v>2</v>
      </c>
      <c r="L88">
        <v>18371986</v>
      </c>
      <c r="M88">
        <v>30</v>
      </c>
      <c r="N88">
        <v>0</v>
      </c>
      <c r="O88">
        <v>-257</v>
      </c>
      <c r="P88">
        <v>-62</v>
      </c>
      <c r="Q88">
        <f t="shared" si="1"/>
        <v>-69</v>
      </c>
      <c r="R88"/>
    </row>
    <row r="89" spans="1:18">
      <c r="A89">
        <v>2044</v>
      </c>
      <c r="B89">
        <v>390016</v>
      </c>
      <c r="C89">
        <v>87875663</v>
      </c>
      <c r="D89" t="s">
        <v>44</v>
      </c>
      <c r="E89">
        <v>2044</v>
      </c>
      <c r="F89">
        <v>188</v>
      </c>
      <c r="G89">
        <v>194</v>
      </c>
      <c r="H89">
        <v>61</v>
      </c>
      <c r="I89">
        <v>133</v>
      </c>
      <c r="J89">
        <v>6</v>
      </c>
      <c r="K89">
        <v>2</v>
      </c>
      <c r="L89">
        <v>18453889</v>
      </c>
      <c r="M89">
        <v>30</v>
      </c>
      <c r="N89">
        <v>0</v>
      </c>
      <c r="O89">
        <v>-259</v>
      </c>
      <c r="P89">
        <v>-64</v>
      </c>
      <c r="Q89">
        <f t="shared" si="1"/>
        <v>-71</v>
      </c>
      <c r="R89"/>
    </row>
    <row r="90" spans="1:18">
      <c r="A90">
        <v>2045</v>
      </c>
      <c r="B90">
        <v>390016</v>
      </c>
      <c r="C90">
        <v>88265680</v>
      </c>
      <c r="D90" t="s">
        <v>44</v>
      </c>
      <c r="E90">
        <v>2045</v>
      </c>
      <c r="F90">
        <v>188</v>
      </c>
      <c r="G90">
        <v>194</v>
      </c>
      <c r="H90">
        <v>61</v>
      </c>
      <c r="I90">
        <v>132</v>
      </c>
      <c r="J90">
        <v>6</v>
      </c>
      <c r="K90">
        <v>2</v>
      </c>
      <c r="L90">
        <v>18535792</v>
      </c>
      <c r="M90">
        <v>30</v>
      </c>
      <c r="N90">
        <v>0</v>
      </c>
      <c r="O90">
        <v>-260</v>
      </c>
      <c r="P90">
        <v>-65</v>
      </c>
      <c r="Q90">
        <f t="shared" si="1"/>
        <v>-72</v>
      </c>
      <c r="R90"/>
    </row>
    <row r="91" spans="1:18">
      <c r="A91">
        <v>2046</v>
      </c>
      <c r="B91">
        <v>390016</v>
      </c>
      <c r="C91">
        <v>88655696</v>
      </c>
      <c r="D91" t="s">
        <v>44</v>
      </c>
      <c r="E91">
        <v>2046</v>
      </c>
      <c r="F91">
        <v>188</v>
      </c>
      <c r="G91">
        <v>194</v>
      </c>
      <c r="H91">
        <v>61</v>
      </c>
      <c r="I91">
        <v>132</v>
      </c>
      <c r="J91">
        <v>6</v>
      </c>
      <c r="K91">
        <v>2</v>
      </c>
      <c r="L91">
        <v>18617696</v>
      </c>
      <c r="M91">
        <v>30</v>
      </c>
      <c r="N91">
        <v>0</v>
      </c>
      <c r="O91">
        <v>-261</v>
      </c>
      <c r="P91">
        <v>-67</v>
      </c>
      <c r="Q91">
        <f t="shared" si="1"/>
        <v>-73</v>
      </c>
      <c r="R91"/>
    </row>
    <row r="92" spans="1:18">
      <c r="A92">
        <v>2047</v>
      </c>
      <c r="B92">
        <v>390016</v>
      </c>
      <c r="C92">
        <v>89045713</v>
      </c>
      <c r="D92" t="s">
        <v>44</v>
      </c>
      <c r="E92">
        <v>2047</v>
      </c>
      <c r="F92">
        <v>188</v>
      </c>
      <c r="G92">
        <v>193</v>
      </c>
      <c r="H92">
        <v>61</v>
      </c>
      <c r="I92">
        <v>132</v>
      </c>
      <c r="J92">
        <v>6</v>
      </c>
      <c r="K92">
        <v>2</v>
      </c>
      <c r="L92">
        <v>18699599</v>
      </c>
      <c r="M92">
        <v>30</v>
      </c>
      <c r="N92">
        <v>0</v>
      </c>
      <c r="O92">
        <v>-262</v>
      </c>
      <c r="P92">
        <v>-68</v>
      </c>
      <c r="Q92">
        <f t="shared" si="1"/>
        <v>-74</v>
      </c>
      <c r="R92"/>
    </row>
    <row r="93" spans="1:18">
      <c r="A93">
        <v>2048</v>
      </c>
      <c r="B93">
        <v>390016</v>
      </c>
      <c r="C93">
        <v>89435729</v>
      </c>
      <c r="D93" t="s">
        <v>44</v>
      </c>
      <c r="E93">
        <v>2048</v>
      </c>
      <c r="F93">
        <v>188</v>
      </c>
      <c r="G93">
        <v>193</v>
      </c>
      <c r="H93">
        <v>61</v>
      </c>
      <c r="I93">
        <v>132</v>
      </c>
      <c r="J93">
        <v>6</v>
      </c>
      <c r="K93">
        <v>2</v>
      </c>
      <c r="L93">
        <v>18781503</v>
      </c>
      <c r="M93">
        <v>30</v>
      </c>
      <c r="N93">
        <v>0</v>
      </c>
      <c r="O93">
        <v>-263</v>
      </c>
      <c r="P93">
        <v>-69</v>
      </c>
      <c r="Q93">
        <f t="shared" si="1"/>
        <v>-75</v>
      </c>
      <c r="R93"/>
    </row>
    <row r="94" spans="1:18">
      <c r="A94">
        <v>2049</v>
      </c>
      <c r="B94">
        <v>390016</v>
      </c>
      <c r="C94">
        <v>89825745</v>
      </c>
      <c r="D94" t="s">
        <v>44</v>
      </c>
      <c r="E94">
        <v>2049</v>
      </c>
      <c r="F94">
        <v>188</v>
      </c>
      <c r="G94">
        <v>193</v>
      </c>
      <c r="H94">
        <v>61</v>
      </c>
      <c r="I94">
        <v>132</v>
      </c>
      <c r="J94">
        <v>6</v>
      </c>
      <c r="K94">
        <v>2</v>
      </c>
      <c r="L94">
        <v>18863406</v>
      </c>
      <c r="M94">
        <v>30</v>
      </c>
      <c r="N94">
        <v>0</v>
      </c>
      <c r="O94">
        <v>-264</v>
      </c>
      <c r="P94">
        <v>-71</v>
      </c>
      <c r="Q94">
        <f t="shared" si="1"/>
        <v>-76</v>
      </c>
      <c r="R94"/>
    </row>
    <row r="95" spans="1:18">
      <c r="A95">
        <v>2050</v>
      </c>
      <c r="B95">
        <v>390016</v>
      </c>
      <c r="C95">
        <v>90215762</v>
      </c>
      <c r="D95" t="s">
        <v>44</v>
      </c>
      <c r="E95">
        <v>2050</v>
      </c>
      <c r="F95">
        <v>188</v>
      </c>
      <c r="G95">
        <v>193</v>
      </c>
      <c r="H95">
        <v>61</v>
      </c>
      <c r="I95">
        <v>131</v>
      </c>
      <c r="J95">
        <v>6</v>
      </c>
      <c r="K95">
        <v>2</v>
      </c>
      <c r="L95">
        <v>18945310</v>
      </c>
      <c r="M95">
        <v>30</v>
      </c>
      <c r="N95">
        <v>0</v>
      </c>
      <c r="O95">
        <v>-266</v>
      </c>
      <c r="P95">
        <v>-72</v>
      </c>
      <c r="Q95">
        <f>F95+N95+O95</f>
        <v>-78</v>
      </c>
      <c r="R95"/>
    </row>
    <row r="96" spans="1:18">
      <c r="R96"/>
    </row>
    <row r="97" spans="18:18">
      <c r="R97"/>
    </row>
    <row r="98" spans="18:18">
      <c r="R98"/>
    </row>
    <row r="99" spans="18:18">
      <c r="R99"/>
    </row>
    <row r="100" spans="18:18">
      <c r="R100"/>
    </row>
    <row r="101" spans="18:18">
      <c r="R101"/>
    </row>
    <row r="102" spans="18:18">
      <c r="R102"/>
    </row>
    <row r="103" spans="18:18">
      <c r="R103"/>
    </row>
    <row r="104" spans="18:18">
      <c r="R104"/>
    </row>
    <row r="105" spans="18:18">
      <c r="R105"/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T53"/>
  <sheetViews>
    <sheetView topLeftCell="T1" workbookViewId="0">
      <selection activeCell="AI19" sqref="AI19"/>
    </sheetView>
  </sheetViews>
  <sheetFormatPr defaultRowHeight="15"/>
  <cols>
    <col min="3" max="4" width="12.28515625" customWidth="1"/>
    <col min="17" max="17" width="10.7109375" customWidth="1"/>
    <col min="18" max="18" width="12.28515625" customWidth="1"/>
    <col min="19" max="19" width="12.140625" customWidth="1"/>
    <col min="20" max="20" width="12.28515625" customWidth="1"/>
  </cols>
  <sheetData>
    <row r="1" spans="1:20">
      <c r="C1" t="s">
        <v>4</v>
      </c>
      <c r="Q1" t="s">
        <v>4</v>
      </c>
    </row>
    <row r="2" spans="1:20" s="1" customFormat="1" ht="79.5">
      <c r="C2" s="1" t="s">
        <v>0</v>
      </c>
      <c r="D2" s="1" t="s">
        <v>1</v>
      </c>
      <c r="E2" s="1" t="s">
        <v>2</v>
      </c>
      <c r="P2" s="1" t="s">
        <v>9</v>
      </c>
      <c r="Q2" s="1" t="s">
        <v>7</v>
      </c>
      <c r="R2" s="1" t="s">
        <v>8</v>
      </c>
      <c r="S2" s="1" t="s">
        <v>1</v>
      </c>
      <c r="T2" s="1" t="s">
        <v>2</v>
      </c>
    </row>
    <row r="3" spans="1:20">
      <c r="A3">
        <v>2000</v>
      </c>
      <c r="C3">
        <f>SceB!$G45+SceB!$N45</f>
        <v>927</v>
      </c>
      <c r="D3">
        <f>SceB!$O45</f>
        <v>-130</v>
      </c>
      <c r="E3">
        <f>SceB!$P45</f>
        <v>798</v>
      </c>
      <c r="O3">
        <v>2000</v>
      </c>
      <c r="P3">
        <f>SceB!$G45</f>
        <v>856</v>
      </c>
      <c r="Q3">
        <f>SceB!N45</f>
        <v>71</v>
      </c>
      <c r="R3">
        <f>P3+Q3</f>
        <v>927</v>
      </c>
      <c r="S3">
        <f>SceB!$O45</f>
        <v>-130</v>
      </c>
      <c r="T3">
        <f>SceB!$P45</f>
        <v>798</v>
      </c>
    </row>
    <row r="4" spans="1:20">
      <c r="A4">
        <f>A3+1</f>
        <v>2001</v>
      </c>
      <c r="C4">
        <f>SceB!$G46+SceB!$N46</f>
        <v>943</v>
      </c>
      <c r="D4">
        <f>SceB!$O46</f>
        <v>-134</v>
      </c>
      <c r="E4">
        <f>SceB!$P46</f>
        <v>809</v>
      </c>
      <c r="O4">
        <f>O3+1</f>
        <v>2001</v>
      </c>
      <c r="P4">
        <f>SceB!$G46</f>
        <v>867</v>
      </c>
      <c r="Q4">
        <f>SceB!N46</f>
        <v>76</v>
      </c>
      <c r="R4">
        <f t="shared" ref="R4:R53" si="0">P4+Q4</f>
        <v>943</v>
      </c>
      <c r="S4">
        <f>SceB!$O46</f>
        <v>-134</v>
      </c>
      <c r="T4">
        <f>SceB!$P46</f>
        <v>809</v>
      </c>
    </row>
    <row r="5" spans="1:20">
      <c r="A5">
        <f t="shared" ref="A5:A52" si="1">A4+1</f>
        <v>2002</v>
      </c>
      <c r="C5">
        <f>SceB!$G47+SceB!$N47</f>
        <v>1007</v>
      </c>
      <c r="D5">
        <f>SceB!$O47</f>
        <v>-138</v>
      </c>
      <c r="E5">
        <f>SceB!$P47</f>
        <v>869</v>
      </c>
      <c r="O5">
        <f t="shared" ref="O5:O52" si="2">O4+1</f>
        <v>2002</v>
      </c>
      <c r="P5">
        <f>SceB!$G47</f>
        <v>929</v>
      </c>
      <c r="Q5">
        <f>SceB!N47</f>
        <v>78</v>
      </c>
      <c r="R5">
        <f t="shared" si="0"/>
        <v>1007</v>
      </c>
      <c r="S5">
        <f>SceB!$O47</f>
        <v>-138</v>
      </c>
      <c r="T5">
        <f>SceB!$P47</f>
        <v>869</v>
      </c>
    </row>
    <row r="6" spans="1:20">
      <c r="A6">
        <f t="shared" si="1"/>
        <v>2003</v>
      </c>
      <c r="C6">
        <f>SceB!$G48+SceB!$N48</f>
        <v>1112</v>
      </c>
      <c r="D6">
        <f>SceB!$O48</f>
        <v>-142</v>
      </c>
      <c r="E6">
        <f>SceB!$P48</f>
        <v>971</v>
      </c>
      <c r="O6">
        <f t="shared" si="2"/>
        <v>2003</v>
      </c>
      <c r="P6">
        <f>SceB!$G48</f>
        <v>1032</v>
      </c>
      <c r="Q6">
        <f>SceB!N48</f>
        <v>80</v>
      </c>
      <c r="R6">
        <f t="shared" si="0"/>
        <v>1112</v>
      </c>
      <c r="S6">
        <f>SceB!$O48</f>
        <v>-142</v>
      </c>
      <c r="T6">
        <f>SceB!$P48</f>
        <v>971</v>
      </c>
    </row>
    <row r="7" spans="1:20">
      <c r="A7">
        <f t="shared" si="1"/>
        <v>2004</v>
      </c>
      <c r="C7">
        <f>SceB!$G49+SceB!$N49</f>
        <v>1223</v>
      </c>
      <c r="D7">
        <f>SceB!$O49</f>
        <v>-146</v>
      </c>
      <c r="E7">
        <f>SceB!$P49</f>
        <v>1077</v>
      </c>
      <c r="O7">
        <f t="shared" si="2"/>
        <v>2004</v>
      </c>
      <c r="P7">
        <f>SceB!$G49</f>
        <v>1139</v>
      </c>
      <c r="Q7">
        <f>SceB!N49</f>
        <v>84</v>
      </c>
      <c r="R7">
        <f t="shared" si="0"/>
        <v>1223</v>
      </c>
      <c r="S7">
        <f>SceB!$O49</f>
        <v>-146</v>
      </c>
      <c r="T7">
        <f>SceB!$P49</f>
        <v>1077</v>
      </c>
    </row>
    <row r="8" spans="1:20">
      <c r="A8">
        <f t="shared" si="1"/>
        <v>2005</v>
      </c>
      <c r="C8">
        <f>SceB!$G50+SceB!$N50</f>
        <v>1157</v>
      </c>
      <c r="D8">
        <f>SceB!$O50</f>
        <v>-151</v>
      </c>
      <c r="E8">
        <f>SceB!$P50</f>
        <v>1007</v>
      </c>
      <c r="O8">
        <f t="shared" si="2"/>
        <v>2005</v>
      </c>
      <c r="P8">
        <f>SceB!$G50</f>
        <v>1070</v>
      </c>
      <c r="Q8">
        <f>SceB!N50</f>
        <v>87</v>
      </c>
      <c r="R8">
        <f t="shared" si="0"/>
        <v>1157</v>
      </c>
      <c r="S8">
        <f>SceB!$O50</f>
        <v>-151</v>
      </c>
      <c r="T8">
        <f>SceB!$P50</f>
        <v>1007</v>
      </c>
    </row>
    <row r="9" spans="1:20">
      <c r="A9">
        <f t="shared" si="1"/>
        <v>2006</v>
      </c>
      <c r="C9">
        <f>SceB!$G51+SceB!$N51</f>
        <v>1029</v>
      </c>
      <c r="D9">
        <f>SceB!$O51</f>
        <v>-158</v>
      </c>
      <c r="E9">
        <f>SceB!$P51</f>
        <v>872</v>
      </c>
      <c r="O9">
        <f t="shared" si="2"/>
        <v>2006</v>
      </c>
      <c r="P9">
        <f>SceB!$G51</f>
        <v>938</v>
      </c>
      <c r="Q9">
        <f>SceB!N51</f>
        <v>91</v>
      </c>
      <c r="R9">
        <f t="shared" si="0"/>
        <v>1029</v>
      </c>
      <c r="S9">
        <f>SceB!$O51</f>
        <v>-158</v>
      </c>
      <c r="T9">
        <f>SceB!$P51</f>
        <v>872</v>
      </c>
    </row>
    <row r="10" spans="1:20">
      <c r="A10">
        <f t="shared" si="1"/>
        <v>2007</v>
      </c>
      <c r="C10">
        <f>SceB!$G52+SceB!$N52</f>
        <v>905</v>
      </c>
      <c r="D10">
        <f>SceB!$O52</f>
        <v>-166</v>
      </c>
      <c r="E10">
        <f>SceB!$P52</f>
        <v>740</v>
      </c>
      <c r="O10">
        <f t="shared" si="2"/>
        <v>2007</v>
      </c>
      <c r="P10">
        <f>SceB!$G52</f>
        <v>811</v>
      </c>
      <c r="Q10">
        <f>SceB!N52</f>
        <v>94</v>
      </c>
      <c r="R10">
        <f t="shared" si="0"/>
        <v>905</v>
      </c>
      <c r="S10">
        <f>SceB!$O52</f>
        <v>-166</v>
      </c>
      <c r="T10">
        <f>SceB!$P52</f>
        <v>740</v>
      </c>
    </row>
    <row r="11" spans="1:20">
      <c r="A11">
        <f t="shared" si="1"/>
        <v>2008</v>
      </c>
      <c r="C11">
        <f>SceB!$G53+SceB!$N53</f>
        <v>847</v>
      </c>
      <c r="D11">
        <f>SceB!$O53</f>
        <v>-170</v>
      </c>
      <c r="E11">
        <f>SceB!$P53</f>
        <v>678</v>
      </c>
      <c r="O11">
        <f t="shared" si="2"/>
        <v>2008</v>
      </c>
      <c r="P11">
        <f>SceB!$G53</f>
        <v>749</v>
      </c>
      <c r="Q11">
        <f>SceB!N53</f>
        <v>98</v>
      </c>
      <c r="R11">
        <f t="shared" si="0"/>
        <v>847</v>
      </c>
      <c r="S11">
        <f>SceB!$O53</f>
        <v>-170</v>
      </c>
      <c r="T11">
        <f>SceB!$P53</f>
        <v>678</v>
      </c>
    </row>
    <row r="12" spans="1:20">
      <c r="A12">
        <f t="shared" si="1"/>
        <v>2009</v>
      </c>
      <c r="C12">
        <f>SceB!$G54+SceB!$N54</f>
        <v>732</v>
      </c>
      <c r="D12">
        <f>SceB!$O54</f>
        <v>-173</v>
      </c>
      <c r="E12">
        <f>SceB!$P54</f>
        <v>559</v>
      </c>
      <c r="O12">
        <f t="shared" si="2"/>
        <v>2009</v>
      </c>
      <c r="P12">
        <f>SceB!$G54</f>
        <v>629</v>
      </c>
      <c r="Q12">
        <f>SceB!N54</f>
        <v>103</v>
      </c>
      <c r="R12">
        <f t="shared" si="0"/>
        <v>732</v>
      </c>
      <c r="S12">
        <f>SceB!$O54</f>
        <v>-173</v>
      </c>
      <c r="T12">
        <f>SceB!$P54</f>
        <v>559</v>
      </c>
    </row>
    <row r="13" spans="1:20">
      <c r="A13">
        <f t="shared" si="1"/>
        <v>2010</v>
      </c>
      <c r="C13">
        <f>SceB!$G55+SceB!$N55</f>
        <v>646</v>
      </c>
      <c r="D13">
        <f>SceB!$O55</f>
        <v>-175</v>
      </c>
      <c r="E13">
        <f>SceB!$P55</f>
        <v>471</v>
      </c>
      <c r="O13">
        <f t="shared" si="2"/>
        <v>2010</v>
      </c>
      <c r="P13">
        <f>SceB!$G55</f>
        <v>537</v>
      </c>
      <c r="Q13">
        <f>SceB!N55</f>
        <v>109</v>
      </c>
      <c r="R13">
        <f t="shared" si="0"/>
        <v>646</v>
      </c>
      <c r="S13">
        <f>SceB!$O55</f>
        <v>-175</v>
      </c>
      <c r="T13">
        <f>SceB!$P55</f>
        <v>471</v>
      </c>
    </row>
    <row r="14" spans="1:20">
      <c r="A14">
        <f t="shared" si="1"/>
        <v>2011</v>
      </c>
      <c r="C14">
        <f>SceB!$G56+SceB!$N56</f>
        <v>583</v>
      </c>
      <c r="D14">
        <f>SceB!$O56</f>
        <v>-177</v>
      </c>
      <c r="E14">
        <f>SceB!$P56</f>
        <v>407</v>
      </c>
      <c r="O14">
        <f t="shared" si="2"/>
        <v>2011</v>
      </c>
      <c r="P14">
        <f>SceB!$G56</f>
        <v>470</v>
      </c>
      <c r="Q14">
        <f>SceB!N56</f>
        <v>113</v>
      </c>
      <c r="R14">
        <f t="shared" si="0"/>
        <v>583</v>
      </c>
      <c r="S14">
        <f>SceB!$O56</f>
        <v>-177</v>
      </c>
      <c r="T14">
        <f>SceB!$P56</f>
        <v>407</v>
      </c>
    </row>
    <row r="15" spans="1:20">
      <c r="A15">
        <f t="shared" si="1"/>
        <v>2012</v>
      </c>
      <c r="C15">
        <f>SceB!$G57+SceB!$N57</f>
        <v>514</v>
      </c>
      <c r="D15">
        <f>SceB!$O57</f>
        <v>-178</v>
      </c>
      <c r="E15">
        <f>SceB!$P57</f>
        <v>338</v>
      </c>
      <c r="O15">
        <f t="shared" si="2"/>
        <v>2012</v>
      </c>
      <c r="P15">
        <f>SceB!$G57</f>
        <v>398</v>
      </c>
      <c r="Q15">
        <f>SceB!N57</f>
        <v>116</v>
      </c>
      <c r="R15">
        <f t="shared" si="0"/>
        <v>514</v>
      </c>
      <c r="S15">
        <f>SceB!$O57</f>
        <v>-178</v>
      </c>
      <c r="T15">
        <f>SceB!$P57</f>
        <v>338</v>
      </c>
    </row>
    <row r="16" spans="1:20">
      <c r="A16">
        <f t="shared" si="1"/>
        <v>2013</v>
      </c>
      <c r="C16">
        <f>SceB!$G58+SceB!$N58</f>
        <v>490</v>
      </c>
      <c r="D16">
        <f>SceB!$O58</f>
        <v>-179</v>
      </c>
      <c r="E16">
        <f>SceB!$P58</f>
        <v>312</v>
      </c>
      <c r="O16">
        <f t="shared" si="2"/>
        <v>2013</v>
      </c>
      <c r="P16">
        <f>SceB!$G58</f>
        <v>371</v>
      </c>
      <c r="Q16">
        <f>SceB!N58</f>
        <v>119</v>
      </c>
      <c r="R16">
        <f t="shared" si="0"/>
        <v>490</v>
      </c>
      <c r="S16">
        <f>SceB!$O58</f>
        <v>-179</v>
      </c>
      <c r="T16">
        <f>SceB!$P58</f>
        <v>312</v>
      </c>
    </row>
    <row r="17" spans="1:20">
      <c r="A17">
        <f t="shared" si="1"/>
        <v>2014</v>
      </c>
      <c r="C17">
        <f>SceB!$G59+SceB!$N59</f>
        <v>460</v>
      </c>
      <c r="D17">
        <f>SceB!$O59</f>
        <v>-180</v>
      </c>
      <c r="E17">
        <f>SceB!$P59</f>
        <v>281</v>
      </c>
      <c r="O17">
        <f t="shared" si="2"/>
        <v>2014</v>
      </c>
      <c r="P17">
        <f>SceB!$G59</f>
        <v>338</v>
      </c>
      <c r="Q17">
        <f>SceB!N59</f>
        <v>122</v>
      </c>
      <c r="R17">
        <f t="shared" si="0"/>
        <v>460</v>
      </c>
      <c r="S17">
        <f>SceB!$O59</f>
        <v>-180</v>
      </c>
      <c r="T17">
        <f>SceB!$P59</f>
        <v>281</v>
      </c>
    </row>
    <row r="18" spans="1:20">
      <c r="A18">
        <f t="shared" si="1"/>
        <v>2015</v>
      </c>
      <c r="C18">
        <f>SceB!$G60+SceB!$N60</f>
        <v>444</v>
      </c>
      <c r="D18">
        <f>SceB!$O60</f>
        <v>-181</v>
      </c>
      <c r="E18">
        <f>SceB!$P60</f>
        <v>264</v>
      </c>
      <c r="O18">
        <f t="shared" si="2"/>
        <v>2015</v>
      </c>
      <c r="P18">
        <f>SceB!$G60</f>
        <v>320</v>
      </c>
      <c r="Q18">
        <f>SceB!N60</f>
        <v>124</v>
      </c>
      <c r="R18">
        <f t="shared" si="0"/>
        <v>444</v>
      </c>
      <c r="S18">
        <f>SceB!$O60</f>
        <v>-181</v>
      </c>
      <c r="T18">
        <f>SceB!$P60</f>
        <v>264</v>
      </c>
    </row>
    <row r="19" spans="1:20">
      <c r="A19">
        <f t="shared" si="1"/>
        <v>2016</v>
      </c>
      <c r="C19">
        <f>SceB!$G61+SceB!$N61</f>
        <v>429</v>
      </c>
      <c r="D19">
        <f>SceB!$O61</f>
        <v>-183</v>
      </c>
      <c r="E19">
        <f>SceB!$P61</f>
        <v>248</v>
      </c>
      <c r="O19">
        <f t="shared" si="2"/>
        <v>2016</v>
      </c>
      <c r="P19">
        <f>SceB!$G61</f>
        <v>303</v>
      </c>
      <c r="Q19">
        <f>SceB!N61</f>
        <v>126</v>
      </c>
      <c r="R19">
        <f t="shared" si="0"/>
        <v>429</v>
      </c>
      <c r="S19">
        <f>SceB!$O61</f>
        <v>-183</v>
      </c>
      <c r="T19">
        <f>SceB!$P61</f>
        <v>248</v>
      </c>
    </row>
    <row r="20" spans="1:20">
      <c r="A20">
        <f t="shared" si="1"/>
        <v>2017</v>
      </c>
      <c r="C20">
        <f>SceB!$G62+SceB!$N62</f>
        <v>416</v>
      </c>
      <c r="D20">
        <f>SceB!$O62</f>
        <v>-184</v>
      </c>
      <c r="E20">
        <f>SceB!$P62</f>
        <v>233</v>
      </c>
      <c r="O20">
        <f t="shared" si="2"/>
        <v>2017</v>
      </c>
      <c r="P20">
        <f>SceB!$G62</f>
        <v>287</v>
      </c>
      <c r="Q20">
        <f>SceB!N62</f>
        <v>129</v>
      </c>
      <c r="R20">
        <f t="shared" si="0"/>
        <v>416</v>
      </c>
      <c r="S20">
        <f>SceB!$O62</f>
        <v>-184</v>
      </c>
      <c r="T20">
        <f>SceB!$P62</f>
        <v>233</v>
      </c>
    </row>
    <row r="21" spans="1:20">
      <c r="A21">
        <f t="shared" si="1"/>
        <v>2018</v>
      </c>
      <c r="C21">
        <f>SceB!$G63+SceB!$N63</f>
        <v>402</v>
      </c>
      <c r="D21">
        <f>SceB!$O63</f>
        <v>-185</v>
      </c>
      <c r="E21">
        <f>SceB!$P63</f>
        <v>218</v>
      </c>
      <c r="O21">
        <f t="shared" si="2"/>
        <v>2018</v>
      </c>
      <c r="P21">
        <f>SceB!$G63</f>
        <v>271</v>
      </c>
      <c r="Q21">
        <f>SceB!N63</f>
        <v>131</v>
      </c>
      <c r="R21">
        <f t="shared" si="0"/>
        <v>402</v>
      </c>
      <c r="S21">
        <f>SceB!$O63</f>
        <v>-185</v>
      </c>
      <c r="T21">
        <f>SceB!$P63</f>
        <v>218</v>
      </c>
    </row>
    <row r="22" spans="1:20">
      <c r="A22">
        <f t="shared" si="1"/>
        <v>2019</v>
      </c>
      <c r="C22">
        <f>SceB!$G64+SceB!$N64</f>
        <v>389</v>
      </c>
      <c r="D22">
        <f>SceB!$O64</f>
        <v>-186</v>
      </c>
      <c r="E22">
        <f>SceB!$P64</f>
        <v>203</v>
      </c>
      <c r="O22">
        <f t="shared" si="2"/>
        <v>2019</v>
      </c>
      <c r="P22">
        <f>SceB!$G64</f>
        <v>256</v>
      </c>
      <c r="Q22">
        <f>SceB!N64</f>
        <v>133</v>
      </c>
      <c r="R22">
        <f t="shared" si="0"/>
        <v>389</v>
      </c>
      <c r="S22">
        <f>SceB!$O64</f>
        <v>-186</v>
      </c>
      <c r="T22">
        <f>SceB!$P64</f>
        <v>203</v>
      </c>
    </row>
    <row r="23" spans="1:20">
      <c r="A23">
        <f t="shared" si="1"/>
        <v>2020</v>
      </c>
      <c r="C23">
        <f>SceB!$G65+SceB!$N65</f>
        <v>376</v>
      </c>
      <c r="D23">
        <f>SceB!$O65</f>
        <v>-187</v>
      </c>
      <c r="E23">
        <f>SceB!$P65</f>
        <v>190</v>
      </c>
      <c r="O23">
        <f t="shared" si="2"/>
        <v>2020</v>
      </c>
      <c r="P23">
        <f>SceB!$G65</f>
        <v>242</v>
      </c>
      <c r="Q23">
        <f>SceB!N65</f>
        <v>134</v>
      </c>
      <c r="R23">
        <f t="shared" si="0"/>
        <v>376</v>
      </c>
      <c r="S23">
        <f>SceB!$O65</f>
        <v>-187</v>
      </c>
      <c r="T23">
        <f>SceB!$P65</f>
        <v>190</v>
      </c>
    </row>
    <row r="24" spans="1:20">
      <c r="A24">
        <f t="shared" si="1"/>
        <v>2021</v>
      </c>
      <c r="C24">
        <f>SceB!$G66+SceB!$N66</f>
        <v>232</v>
      </c>
      <c r="D24">
        <f>SceB!$O66</f>
        <v>-188</v>
      </c>
      <c r="E24">
        <f>SceB!$P66</f>
        <v>44</v>
      </c>
      <c r="O24">
        <f t="shared" si="2"/>
        <v>2021</v>
      </c>
      <c r="P24">
        <f>SceB!$G66</f>
        <v>232</v>
      </c>
      <c r="Q24">
        <f>SceB!N66</f>
        <v>0</v>
      </c>
      <c r="R24">
        <f t="shared" si="0"/>
        <v>232</v>
      </c>
      <c r="S24">
        <f>SceB!$O66</f>
        <v>-188</v>
      </c>
      <c r="T24">
        <f>SceB!$P66</f>
        <v>44</v>
      </c>
    </row>
    <row r="25" spans="1:20">
      <c r="A25">
        <f t="shared" si="1"/>
        <v>2022</v>
      </c>
      <c r="C25">
        <f>SceB!$G67+SceB!$N67</f>
        <v>225</v>
      </c>
      <c r="D25">
        <f>SceB!$O67</f>
        <v>-204</v>
      </c>
      <c r="E25">
        <f>SceB!$P67</f>
        <v>21</v>
      </c>
      <c r="O25">
        <f t="shared" si="2"/>
        <v>2022</v>
      </c>
      <c r="P25">
        <f>SceB!$G67</f>
        <v>225</v>
      </c>
      <c r="Q25">
        <f>SceB!N67</f>
        <v>0</v>
      </c>
      <c r="R25">
        <f t="shared" si="0"/>
        <v>225</v>
      </c>
      <c r="S25">
        <f>SceB!$O67</f>
        <v>-204</v>
      </c>
      <c r="T25">
        <f>SceB!$P67</f>
        <v>21</v>
      </c>
    </row>
    <row r="26" spans="1:20">
      <c r="A26">
        <f t="shared" si="1"/>
        <v>2023</v>
      </c>
      <c r="C26">
        <f>SceB!$G68+SceB!$N68</f>
        <v>220</v>
      </c>
      <c r="D26">
        <f>SceB!$O68</f>
        <v>-220</v>
      </c>
      <c r="E26">
        <f>SceB!$P68</f>
        <v>1</v>
      </c>
      <c r="O26">
        <f t="shared" si="2"/>
        <v>2023</v>
      </c>
      <c r="P26">
        <f>SceB!$G68</f>
        <v>220</v>
      </c>
      <c r="Q26">
        <f>SceB!N68</f>
        <v>0</v>
      </c>
      <c r="R26">
        <f t="shared" si="0"/>
        <v>220</v>
      </c>
      <c r="S26">
        <f>SceB!$O68</f>
        <v>-220</v>
      </c>
      <c r="T26">
        <f>SceB!$P68</f>
        <v>1</v>
      </c>
    </row>
    <row r="27" spans="1:20">
      <c r="A27">
        <f t="shared" si="1"/>
        <v>2024</v>
      </c>
      <c r="C27">
        <f>SceB!$G69+SceB!$N69</f>
        <v>216</v>
      </c>
      <c r="D27">
        <f>SceB!$O69</f>
        <v>-235</v>
      </c>
      <c r="E27">
        <f>SceB!$P69</f>
        <v>-19</v>
      </c>
      <c r="O27">
        <f t="shared" si="2"/>
        <v>2024</v>
      </c>
      <c r="P27">
        <f>SceB!$G69</f>
        <v>216</v>
      </c>
      <c r="Q27">
        <f>SceB!N69</f>
        <v>0</v>
      </c>
      <c r="R27">
        <f t="shared" si="0"/>
        <v>216</v>
      </c>
      <c r="S27">
        <f>SceB!$O69</f>
        <v>-235</v>
      </c>
      <c r="T27">
        <f>SceB!$P69</f>
        <v>-19</v>
      </c>
    </row>
    <row r="28" spans="1:20">
      <c r="A28">
        <f t="shared" si="1"/>
        <v>2025</v>
      </c>
      <c r="C28">
        <f>SceB!$G70+SceB!$N70</f>
        <v>213</v>
      </c>
      <c r="D28">
        <f>SceB!$O70</f>
        <v>-236</v>
      </c>
      <c r="E28">
        <f>SceB!$P70</f>
        <v>-23</v>
      </c>
      <c r="O28">
        <f t="shared" si="2"/>
        <v>2025</v>
      </c>
      <c r="P28">
        <f>SceB!$G70</f>
        <v>213</v>
      </c>
      <c r="Q28">
        <f>SceB!N70</f>
        <v>0</v>
      </c>
      <c r="R28">
        <f t="shared" si="0"/>
        <v>213</v>
      </c>
      <c r="S28">
        <f>SceB!$O70</f>
        <v>-236</v>
      </c>
      <c r="T28">
        <f>SceB!$P70</f>
        <v>-23</v>
      </c>
    </row>
    <row r="29" spans="1:20">
      <c r="A29">
        <f t="shared" si="1"/>
        <v>2026</v>
      </c>
      <c r="C29">
        <f>SceB!$G71+SceB!$N71</f>
        <v>210</v>
      </c>
      <c r="D29">
        <f>SceB!$O71</f>
        <v>-238</v>
      </c>
      <c r="E29">
        <f>SceB!$P71</f>
        <v>-27</v>
      </c>
      <c r="O29">
        <f t="shared" si="2"/>
        <v>2026</v>
      </c>
      <c r="P29">
        <f>SceB!$G71</f>
        <v>210</v>
      </c>
      <c r="Q29">
        <f>SceB!N71</f>
        <v>0</v>
      </c>
      <c r="R29">
        <f t="shared" si="0"/>
        <v>210</v>
      </c>
      <c r="S29">
        <f>SceB!$O71</f>
        <v>-238</v>
      </c>
      <c r="T29">
        <f>SceB!$P71</f>
        <v>-27</v>
      </c>
    </row>
    <row r="30" spans="1:20">
      <c r="A30">
        <f t="shared" si="1"/>
        <v>2027</v>
      </c>
      <c r="C30">
        <f>SceB!$G72+SceB!$N72</f>
        <v>208</v>
      </c>
      <c r="D30">
        <f>SceB!$O72</f>
        <v>-239</v>
      </c>
      <c r="E30">
        <f>SceB!$P72</f>
        <v>-30</v>
      </c>
      <c r="O30">
        <f t="shared" si="2"/>
        <v>2027</v>
      </c>
      <c r="P30">
        <f>SceB!$G72</f>
        <v>208</v>
      </c>
      <c r="Q30">
        <f>SceB!N72</f>
        <v>0</v>
      </c>
      <c r="R30">
        <f t="shared" si="0"/>
        <v>208</v>
      </c>
      <c r="S30">
        <f>SceB!$O72</f>
        <v>-239</v>
      </c>
      <c r="T30">
        <f>SceB!$P72</f>
        <v>-30</v>
      </c>
    </row>
    <row r="31" spans="1:20">
      <c r="A31">
        <f t="shared" si="1"/>
        <v>2028</v>
      </c>
      <c r="C31">
        <f>SceB!$G73+SceB!$N73</f>
        <v>206</v>
      </c>
      <c r="D31">
        <f>SceB!$O73</f>
        <v>-240</v>
      </c>
      <c r="E31">
        <f>SceB!$P73</f>
        <v>-33</v>
      </c>
      <c r="O31">
        <f t="shared" si="2"/>
        <v>2028</v>
      </c>
      <c r="P31">
        <f>SceB!$G73</f>
        <v>206</v>
      </c>
      <c r="Q31">
        <f>SceB!N73</f>
        <v>0</v>
      </c>
      <c r="R31">
        <f t="shared" si="0"/>
        <v>206</v>
      </c>
      <c r="S31">
        <f>SceB!$O73</f>
        <v>-240</v>
      </c>
      <c r="T31">
        <f>SceB!$P73</f>
        <v>-33</v>
      </c>
    </row>
    <row r="32" spans="1:20">
      <c r="A32">
        <f t="shared" si="1"/>
        <v>2029</v>
      </c>
      <c r="C32">
        <f>SceB!$G74+SceB!$N74</f>
        <v>205</v>
      </c>
      <c r="D32">
        <f>SceB!$O74</f>
        <v>-241</v>
      </c>
      <c r="E32">
        <f>SceB!$P74</f>
        <v>-36</v>
      </c>
      <c r="O32">
        <f t="shared" si="2"/>
        <v>2029</v>
      </c>
      <c r="P32">
        <f>SceB!$G74</f>
        <v>205</v>
      </c>
      <c r="Q32">
        <f>SceB!N74</f>
        <v>0</v>
      </c>
      <c r="R32">
        <f t="shared" si="0"/>
        <v>205</v>
      </c>
      <c r="S32">
        <f>SceB!$O74</f>
        <v>-241</v>
      </c>
      <c r="T32">
        <f>SceB!$P74</f>
        <v>-36</v>
      </c>
    </row>
    <row r="33" spans="1:20">
      <c r="A33">
        <f t="shared" si="1"/>
        <v>2030</v>
      </c>
      <c r="C33">
        <f>SceB!$G75+SceB!$N75</f>
        <v>203</v>
      </c>
      <c r="D33">
        <f>SceB!$O75</f>
        <v>-242</v>
      </c>
      <c r="E33">
        <f>SceB!$P75</f>
        <v>-38</v>
      </c>
      <c r="O33">
        <f t="shared" si="2"/>
        <v>2030</v>
      </c>
      <c r="P33">
        <f>SceB!$G75</f>
        <v>203</v>
      </c>
      <c r="Q33">
        <f>SceB!N75</f>
        <v>0</v>
      </c>
      <c r="R33">
        <f t="shared" si="0"/>
        <v>203</v>
      </c>
      <c r="S33">
        <f>SceB!$O75</f>
        <v>-242</v>
      </c>
      <c r="T33">
        <f>SceB!$P75</f>
        <v>-38</v>
      </c>
    </row>
    <row r="34" spans="1:20">
      <c r="A34">
        <f t="shared" si="1"/>
        <v>2031</v>
      </c>
      <c r="C34">
        <f>SceB!$G76+SceB!$N76</f>
        <v>202</v>
      </c>
      <c r="D34">
        <f>SceB!$O76</f>
        <v>-243</v>
      </c>
      <c r="E34">
        <f>SceB!$P76</f>
        <v>-41</v>
      </c>
      <c r="O34">
        <f t="shared" si="2"/>
        <v>2031</v>
      </c>
      <c r="P34">
        <f>SceB!$G76</f>
        <v>202</v>
      </c>
      <c r="Q34">
        <f>SceB!N76</f>
        <v>0</v>
      </c>
      <c r="R34">
        <f t="shared" si="0"/>
        <v>202</v>
      </c>
      <c r="S34">
        <f>SceB!$O76</f>
        <v>-243</v>
      </c>
      <c r="T34">
        <f>SceB!$P76</f>
        <v>-41</v>
      </c>
    </row>
    <row r="35" spans="1:20">
      <c r="A35">
        <f t="shared" si="1"/>
        <v>2032</v>
      </c>
      <c r="C35">
        <f>SceB!$G77+SceB!$N77</f>
        <v>201</v>
      </c>
      <c r="D35">
        <f>SceB!$O77</f>
        <v>-245</v>
      </c>
      <c r="E35">
        <f>SceB!$P77</f>
        <v>-43</v>
      </c>
      <c r="O35">
        <f t="shared" si="2"/>
        <v>2032</v>
      </c>
      <c r="P35">
        <f>SceB!$G77</f>
        <v>201</v>
      </c>
      <c r="Q35">
        <f>SceB!N77</f>
        <v>0</v>
      </c>
      <c r="R35">
        <f t="shared" si="0"/>
        <v>201</v>
      </c>
      <c r="S35">
        <f>SceB!$O77</f>
        <v>-245</v>
      </c>
      <c r="T35">
        <f>SceB!$P77</f>
        <v>-43</v>
      </c>
    </row>
    <row r="36" spans="1:20">
      <c r="A36">
        <f t="shared" si="1"/>
        <v>2033</v>
      </c>
      <c r="C36">
        <f>SceB!$G78+SceB!$N78</f>
        <v>200</v>
      </c>
      <c r="D36">
        <f>SceB!$O78</f>
        <v>-246</v>
      </c>
      <c r="E36">
        <f>SceB!$P78</f>
        <v>-45</v>
      </c>
      <c r="O36">
        <f t="shared" si="2"/>
        <v>2033</v>
      </c>
      <c r="P36">
        <f>SceB!$G78</f>
        <v>200</v>
      </c>
      <c r="Q36">
        <f>SceB!N78</f>
        <v>0</v>
      </c>
      <c r="R36">
        <f t="shared" si="0"/>
        <v>200</v>
      </c>
      <c r="S36">
        <f>SceB!$O78</f>
        <v>-246</v>
      </c>
      <c r="T36">
        <f>SceB!$P78</f>
        <v>-45</v>
      </c>
    </row>
    <row r="37" spans="1:20">
      <c r="A37">
        <f t="shared" si="1"/>
        <v>2034</v>
      </c>
      <c r="C37">
        <f>SceB!$G79+SceB!$N79</f>
        <v>199</v>
      </c>
      <c r="D37">
        <f>SceB!$O79</f>
        <v>-247</v>
      </c>
      <c r="E37">
        <f>SceB!$P79</f>
        <v>-47</v>
      </c>
      <c r="O37">
        <f t="shared" si="2"/>
        <v>2034</v>
      </c>
      <c r="P37">
        <f>SceB!$G79</f>
        <v>199</v>
      </c>
      <c r="Q37">
        <f>SceB!N79</f>
        <v>0</v>
      </c>
      <c r="R37">
        <f t="shared" si="0"/>
        <v>199</v>
      </c>
      <c r="S37">
        <f>SceB!$O79</f>
        <v>-247</v>
      </c>
      <c r="T37">
        <f>SceB!$P79</f>
        <v>-47</v>
      </c>
    </row>
    <row r="38" spans="1:20">
      <c r="A38">
        <f t="shared" si="1"/>
        <v>2035</v>
      </c>
      <c r="C38">
        <f>SceB!$G80+SceB!$N80</f>
        <v>198</v>
      </c>
      <c r="D38">
        <f>SceB!$O80</f>
        <v>-248</v>
      </c>
      <c r="E38">
        <f>SceB!$P80</f>
        <v>-49</v>
      </c>
      <c r="O38">
        <f t="shared" si="2"/>
        <v>2035</v>
      </c>
      <c r="P38">
        <f>SceB!$G80</f>
        <v>198</v>
      </c>
      <c r="Q38">
        <f>SceB!N80</f>
        <v>0</v>
      </c>
      <c r="R38">
        <f t="shared" si="0"/>
        <v>198</v>
      </c>
      <c r="S38">
        <f>SceB!$O80</f>
        <v>-248</v>
      </c>
      <c r="T38">
        <f>SceB!$P80</f>
        <v>-49</v>
      </c>
    </row>
    <row r="39" spans="1:20">
      <c r="A39">
        <f t="shared" si="1"/>
        <v>2036</v>
      </c>
      <c r="C39">
        <f>SceB!$G81+SceB!$N81</f>
        <v>198</v>
      </c>
      <c r="D39">
        <f>SceB!$O81</f>
        <v>-249</v>
      </c>
      <c r="E39">
        <f>SceB!$P81</f>
        <v>-51</v>
      </c>
      <c r="O39">
        <f t="shared" si="2"/>
        <v>2036</v>
      </c>
      <c r="P39">
        <f>SceB!$G81</f>
        <v>198</v>
      </c>
      <c r="Q39">
        <f>SceB!N81</f>
        <v>0</v>
      </c>
      <c r="R39">
        <f t="shared" si="0"/>
        <v>198</v>
      </c>
      <c r="S39">
        <f>SceB!$O81</f>
        <v>-249</v>
      </c>
      <c r="T39">
        <f>SceB!$P81</f>
        <v>-51</v>
      </c>
    </row>
    <row r="40" spans="1:20">
      <c r="A40">
        <f t="shared" si="1"/>
        <v>2037</v>
      </c>
      <c r="C40">
        <f>SceB!$G82+SceB!$N82</f>
        <v>197</v>
      </c>
      <c r="D40">
        <f>SceB!$O82</f>
        <v>-250</v>
      </c>
      <c r="E40">
        <f>SceB!$P82</f>
        <v>-53</v>
      </c>
      <c r="O40">
        <f t="shared" si="2"/>
        <v>2037</v>
      </c>
      <c r="P40">
        <f>SceB!$G82</f>
        <v>197</v>
      </c>
      <c r="Q40">
        <f>SceB!N82</f>
        <v>0</v>
      </c>
      <c r="R40">
        <f t="shared" si="0"/>
        <v>197</v>
      </c>
      <c r="S40">
        <f>SceB!$O82</f>
        <v>-250</v>
      </c>
      <c r="T40">
        <f>SceB!$P82</f>
        <v>-53</v>
      </c>
    </row>
    <row r="41" spans="1:20">
      <c r="A41">
        <f t="shared" si="1"/>
        <v>2038</v>
      </c>
      <c r="C41">
        <f>SceB!$G83+SceB!$N83</f>
        <v>197</v>
      </c>
      <c r="D41">
        <f>SceB!$O83</f>
        <v>-252</v>
      </c>
      <c r="E41">
        <f>SceB!$P83</f>
        <v>-54</v>
      </c>
      <c r="O41">
        <f t="shared" si="2"/>
        <v>2038</v>
      </c>
      <c r="P41">
        <f>SceB!$G83</f>
        <v>197</v>
      </c>
      <c r="Q41">
        <f>SceB!N83</f>
        <v>0</v>
      </c>
      <c r="R41">
        <f t="shared" si="0"/>
        <v>197</v>
      </c>
      <c r="S41">
        <f>SceB!$O83</f>
        <v>-252</v>
      </c>
      <c r="T41">
        <f>SceB!$P83</f>
        <v>-54</v>
      </c>
    </row>
    <row r="42" spans="1:20">
      <c r="A42">
        <f t="shared" si="1"/>
        <v>2039</v>
      </c>
      <c r="C42">
        <f>SceB!$G84+SceB!$N84</f>
        <v>196</v>
      </c>
      <c r="D42">
        <f>SceB!$O84</f>
        <v>-253</v>
      </c>
      <c r="E42">
        <f>SceB!$P84</f>
        <v>-56</v>
      </c>
      <c r="O42">
        <f t="shared" si="2"/>
        <v>2039</v>
      </c>
      <c r="P42">
        <f>SceB!$G84</f>
        <v>196</v>
      </c>
      <c r="Q42">
        <f>SceB!N84</f>
        <v>0</v>
      </c>
      <c r="R42">
        <f t="shared" si="0"/>
        <v>196</v>
      </c>
      <c r="S42">
        <f>SceB!$O84</f>
        <v>-253</v>
      </c>
      <c r="T42">
        <f>SceB!$P84</f>
        <v>-56</v>
      </c>
    </row>
    <row r="43" spans="1:20">
      <c r="A43">
        <f t="shared" si="1"/>
        <v>2040</v>
      </c>
      <c r="C43">
        <f>SceB!$G85+SceB!$N85</f>
        <v>196</v>
      </c>
      <c r="D43">
        <f>SceB!$O85</f>
        <v>-254</v>
      </c>
      <c r="E43">
        <f>SceB!$P85</f>
        <v>-58</v>
      </c>
      <c r="O43">
        <f t="shared" si="2"/>
        <v>2040</v>
      </c>
      <c r="P43">
        <f>SceB!$G85</f>
        <v>196</v>
      </c>
      <c r="Q43">
        <f>SceB!N85</f>
        <v>0</v>
      </c>
      <c r="R43">
        <f t="shared" si="0"/>
        <v>196</v>
      </c>
      <c r="S43">
        <f>SceB!$O85</f>
        <v>-254</v>
      </c>
      <c r="T43">
        <f>SceB!$P85</f>
        <v>-58</v>
      </c>
    </row>
    <row r="44" spans="1:20">
      <c r="A44">
        <f t="shared" si="1"/>
        <v>2041</v>
      </c>
      <c r="C44">
        <f>SceB!$G86+SceB!$N86</f>
        <v>195</v>
      </c>
      <c r="D44">
        <f>SceB!$O86</f>
        <v>-255</v>
      </c>
      <c r="E44">
        <f>SceB!$P86</f>
        <v>-59</v>
      </c>
      <c r="O44">
        <f t="shared" si="2"/>
        <v>2041</v>
      </c>
      <c r="P44">
        <f>SceB!$G86</f>
        <v>195</v>
      </c>
      <c r="Q44">
        <f>SceB!N86</f>
        <v>0</v>
      </c>
      <c r="R44">
        <f t="shared" si="0"/>
        <v>195</v>
      </c>
      <c r="S44">
        <f>SceB!$O86</f>
        <v>-255</v>
      </c>
      <c r="T44">
        <f>SceB!$P86</f>
        <v>-59</v>
      </c>
    </row>
    <row r="45" spans="1:20">
      <c r="A45">
        <f t="shared" si="1"/>
        <v>2042</v>
      </c>
      <c r="C45">
        <f>SceB!$G87+SceB!$N87</f>
        <v>195</v>
      </c>
      <c r="D45">
        <f>SceB!$O87</f>
        <v>-256</v>
      </c>
      <c r="E45">
        <f>SceB!$P87</f>
        <v>-61</v>
      </c>
      <c r="O45">
        <f t="shared" si="2"/>
        <v>2042</v>
      </c>
      <c r="P45">
        <f>SceB!$G87</f>
        <v>195</v>
      </c>
      <c r="Q45">
        <f>SceB!N87</f>
        <v>0</v>
      </c>
      <c r="R45">
        <f t="shared" si="0"/>
        <v>195</v>
      </c>
      <c r="S45">
        <f>SceB!$O87</f>
        <v>-256</v>
      </c>
      <c r="T45">
        <f>SceB!$P87</f>
        <v>-61</v>
      </c>
    </row>
    <row r="46" spans="1:20">
      <c r="A46">
        <f t="shared" si="1"/>
        <v>2043</v>
      </c>
      <c r="C46">
        <f>SceB!$G88+SceB!$N88</f>
        <v>195</v>
      </c>
      <c r="D46">
        <f>SceB!$O88</f>
        <v>-257</v>
      </c>
      <c r="E46">
        <f>SceB!$P88</f>
        <v>-62</v>
      </c>
      <c r="O46">
        <f t="shared" si="2"/>
        <v>2043</v>
      </c>
      <c r="P46">
        <f>SceB!$G88</f>
        <v>195</v>
      </c>
      <c r="Q46">
        <f>SceB!N88</f>
        <v>0</v>
      </c>
      <c r="R46">
        <f t="shared" si="0"/>
        <v>195</v>
      </c>
      <c r="S46">
        <f>SceB!$O88</f>
        <v>-257</v>
      </c>
      <c r="T46">
        <f>SceB!$P88</f>
        <v>-62</v>
      </c>
    </row>
    <row r="47" spans="1:20">
      <c r="A47">
        <f t="shared" si="1"/>
        <v>2044</v>
      </c>
      <c r="C47">
        <f>SceB!$G89+SceB!$N89</f>
        <v>194</v>
      </c>
      <c r="D47">
        <f>SceB!$O89</f>
        <v>-259</v>
      </c>
      <c r="E47">
        <f>SceB!$P89</f>
        <v>-64</v>
      </c>
      <c r="O47">
        <f t="shared" si="2"/>
        <v>2044</v>
      </c>
      <c r="P47">
        <f>SceB!$G89</f>
        <v>194</v>
      </c>
      <c r="Q47">
        <f>SceB!N89</f>
        <v>0</v>
      </c>
      <c r="R47">
        <f t="shared" si="0"/>
        <v>194</v>
      </c>
      <c r="S47">
        <f>SceB!$O89</f>
        <v>-259</v>
      </c>
      <c r="T47">
        <f>SceB!$P89</f>
        <v>-64</v>
      </c>
    </row>
    <row r="48" spans="1:20">
      <c r="A48">
        <f t="shared" si="1"/>
        <v>2045</v>
      </c>
      <c r="C48">
        <f>SceB!$G90+SceB!$N90</f>
        <v>194</v>
      </c>
      <c r="D48">
        <f>SceB!$O90</f>
        <v>-260</v>
      </c>
      <c r="E48">
        <f>SceB!$P90</f>
        <v>-65</v>
      </c>
      <c r="O48">
        <f t="shared" si="2"/>
        <v>2045</v>
      </c>
      <c r="P48">
        <f>SceB!$G90</f>
        <v>194</v>
      </c>
      <c r="Q48">
        <f>SceB!N90</f>
        <v>0</v>
      </c>
      <c r="R48">
        <f t="shared" si="0"/>
        <v>194</v>
      </c>
      <c r="S48">
        <f>SceB!$O90</f>
        <v>-260</v>
      </c>
      <c r="T48">
        <f>SceB!$P90</f>
        <v>-65</v>
      </c>
    </row>
    <row r="49" spans="1:20">
      <c r="A49">
        <f t="shared" si="1"/>
        <v>2046</v>
      </c>
      <c r="C49">
        <f>SceB!$G91+SceB!$N91</f>
        <v>194</v>
      </c>
      <c r="D49">
        <f>SceB!$O91</f>
        <v>-261</v>
      </c>
      <c r="E49">
        <f>SceB!$P91</f>
        <v>-67</v>
      </c>
      <c r="O49">
        <f t="shared" si="2"/>
        <v>2046</v>
      </c>
      <c r="P49">
        <f>SceB!$G91</f>
        <v>194</v>
      </c>
      <c r="Q49">
        <f>SceB!N91</f>
        <v>0</v>
      </c>
      <c r="R49">
        <f t="shared" si="0"/>
        <v>194</v>
      </c>
      <c r="S49">
        <f>SceB!$O91</f>
        <v>-261</v>
      </c>
      <c r="T49">
        <f>SceB!$P91</f>
        <v>-67</v>
      </c>
    </row>
    <row r="50" spans="1:20">
      <c r="A50">
        <f t="shared" si="1"/>
        <v>2047</v>
      </c>
      <c r="C50">
        <f>SceB!$G92+SceB!$N92</f>
        <v>193</v>
      </c>
      <c r="D50">
        <f>SceB!$O92</f>
        <v>-262</v>
      </c>
      <c r="E50">
        <f>SceB!$P92</f>
        <v>-68</v>
      </c>
      <c r="O50">
        <f t="shared" si="2"/>
        <v>2047</v>
      </c>
      <c r="P50">
        <f>SceB!$G92</f>
        <v>193</v>
      </c>
      <c r="Q50">
        <f>SceB!N92</f>
        <v>0</v>
      </c>
      <c r="R50">
        <f t="shared" si="0"/>
        <v>193</v>
      </c>
      <c r="S50">
        <f>SceB!$O92</f>
        <v>-262</v>
      </c>
      <c r="T50">
        <f>SceB!$P92</f>
        <v>-68</v>
      </c>
    </row>
    <row r="51" spans="1:20">
      <c r="A51">
        <f t="shared" si="1"/>
        <v>2048</v>
      </c>
      <c r="C51">
        <f>SceB!$G93+SceB!$N93</f>
        <v>193</v>
      </c>
      <c r="D51">
        <f>SceB!$O93</f>
        <v>-263</v>
      </c>
      <c r="E51">
        <f>SceB!$P93</f>
        <v>-69</v>
      </c>
      <c r="O51">
        <f t="shared" si="2"/>
        <v>2048</v>
      </c>
      <c r="P51">
        <f>SceB!$G93</f>
        <v>193</v>
      </c>
      <c r="Q51">
        <f>SceB!N93</f>
        <v>0</v>
      </c>
      <c r="R51">
        <f t="shared" si="0"/>
        <v>193</v>
      </c>
      <c r="S51">
        <f>SceB!$O93</f>
        <v>-263</v>
      </c>
      <c r="T51">
        <f>SceB!$P93</f>
        <v>-69</v>
      </c>
    </row>
    <row r="52" spans="1:20">
      <c r="A52">
        <f t="shared" si="1"/>
        <v>2049</v>
      </c>
      <c r="C52">
        <f>SceB!$G94+SceB!$N94</f>
        <v>193</v>
      </c>
      <c r="D52">
        <f>SceB!$O94</f>
        <v>-264</v>
      </c>
      <c r="E52">
        <f>SceB!$P94</f>
        <v>-71</v>
      </c>
      <c r="O52">
        <f t="shared" si="2"/>
        <v>2049</v>
      </c>
      <c r="P52">
        <f>SceB!$G94</f>
        <v>193</v>
      </c>
      <c r="Q52">
        <f>SceB!N94</f>
        <v>0</v>
      </c>
      <c r="R52">
        <f t="shared" si="0"/>
        <v>193</v>
      </c>
      <c r="S52">
        <f>SceB!$O94</f>
        <v>-264</v>
      </c>
      <c r="T52">
        <f>SceB!$P94</f>
        <v>-71</v>
      </c>
    </row>
    <row r="53" spans="1:20">
      <c r="A53">
        <f>A52+1</f>
        <v>2050</v>
      </c>
      <c r="C53">
        <f>SceB!$G95+SceB!$N95</f>
        <v>193</v>
      </c>
      <c r="D53">
        <f>SceB!$O95</f>
        <v>-266</v>
      </c>
      <c r="E53">
        <f>SceB!$P95</f>
        <v>-72</v>
      </c>
      <c r="O53">
        <f>O52+1</f>
        <v>2050</v>
      </c>
      <c r="P53">
        <f>SceB!$G95</f>
        <v>193</v>
      </c>
      <c r="Q53">
        <f>SceB!N95</f>
        <v>0</v>
      </c>
      <c r="R53">
        <f t="shared" si="0"/>
        <v>193</v>
      </c>
      <c r="S53">
        <f>SceB!$O95</f>
        <v>-266</v>
      </c>
      <c r="T53">
        <f>SceB!$P95</f>
        <v>-72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D52"/>
  <sheetViews>
    <sheetView workbookViewId="0">
      <selection activeCell="G26" sqref="G26"/>
    </sheetView>
  </sheetViews>
  <sheetFormatPr defaultRowHeight="15"/>
  <sheetData>
    <row r="1" spans="1:4" ht="17.25">
      <c r="B1" t="s">
        <v>30</v>
      </c>
      <c r="C1" t="s">
        <v>29</v>
      </c>
      <c r="D1" t="s">
        <v>31</v>
      </c>
    </row>
    <row r="2" spans="1:4">
      <c r="A2">
        <v>2000</v>
      </c>
      <c r="B2">
        <f>SceB!L45/100</f>
        <v>119898.71</v>
      </c>
      <c r="C2">
        <f>D2-B2</f>
        <v>451047.55</v>
      </c>
      <c r="D2">
        <f>SceB!C45/100</f>
        <v>570946.26</v>
      </c>
    </row>
    <row r="3" spans="1:4">
      <c r="A3">
        <f>A2+1</f>
        <v>2001</v>
      </c>
      <c r="B3">
        <f>SceB!L46/100</f>
        <v>123713.36</v>
      </c>
      <c r="C3">
        <f t="shared" ref="C3:C52" si="0">D3-B3</f>
        <v>465397.9</v>
      </c>
      <c r="D3">
        <f>SceB!C46/100</f>
        <v>589111.26</v>
      </c>
    </row>
    <row r="4" spans="1:4">
      <c r="A4">
        <f t="shared" ref="A4:A52" si="1">A3+1</f>
        <v>2002</v>
      </c>
      <c r="B4">
        <f>SceB!L47/100</f>
        <v>128260.11</v>
      </c>
      <c r="C4">
        <f t="shared" si="0"/>
        <v>482502.32999999996</v>
      </c>
      <c r="D4">
        <f>SceB!C47/100</f>
        <v>610762.43999999994</v>
      </c>
    </row>
    <row r="5" spans="1:4">
      <c r="A5">
        <f t="shared" si="1"/>
        <v>2003</v>
      </c>
      <c r="B5">
        <f>SceB!L48/100</f>
        <v>133593.45000000001</v>
      </c>
      <c r="C5">
        <f t="shared" si="0"/>
        <v>502565.85000000003</v>
      </c>
      <c r="D5">
        <f>SceB!C48/100</f>
        <v>636159.30000000005</v>
      </c>
    </row>
    <row r="6" spans="1:4">
      <c r="A6">
        <f t="shared" si="1"/>
        <v>2004</v>
      </c>
      <c r="B6">
        <f>SceB!L49/100</f>
        <v>139425.57999999999</v>
      </c>
      <c r="C6">
        <f t="shared" si="0"/>
        <v>524505.76</v>
      </c>
      <c r="D6">
        <f>SceB!C49/100</f>
        <v>663931.34</v>
      </c>
    </row>
    <row r="7" spans="1:4">
      <c r="A7">
        <f t="shared" si="1"/>
        <v>2005</v>
      </c>
      <c r="B7">
        <f>SceB!L50/100</f>
        <v>143418.54999999999</v>
      </c>
      <c r="C7">
        <f t="shared" si="0"/>
        <v>539526.97</v>
      </c>
      <c r="D7">
        <f>SceB!C50/100</f>
        <v>682945.52</v>
      </c>
    </row>
    <row r="8" spans="1:4">
      <c r="A8">
        <f t="shared" si="1"/>
        <v>2006</v>
      </c>
      <c r="B8">
        <f>SceB!L51/100</f>
        <v>146418.60999999999</v>
      </c>
      <c r="C8">
        <f t="shared" si="0"/>
        <v>550812.91</v>
      </c>
      <c r="D8">
        <f>SceB!C51/100</f>
        <v>697231.52</v>
      </c>
    </row>
    <row r="9" spans="1:4">
      <c r="A9">
        <f t="shared" si="1"/>
        <v>2007</v>
      </c>
      <c r="B9">
        <f>SceB!L52/100</f>
        <v>148865.32</v>
      </c>
      <c r="C9">
        <f t="shared" si="0"/>
        <v>560017.19999999995</v>
      </c>
      <c r="D9">
        <f>SceB!C52/100</f>
        <v>708882.52</v>
      </c>
    </row>
    <row r="10" spans="1:4">
      <c r="A10">
        <f t="shared" si="1"/>
        <v>2008</v>
      </c>
      <c r="B10">
        <f>SceB!L53/100</f>
        <v>151576.63</v>
      </c>
      <c r="C10">
        <f t="shared" si="0"/>
        <v>570216.89</v>
      </c>
      <c r="D10">
        <f>SceB!C53/100</f>
        <v>721793.52</v>
      </c>
    </row>
    <row r="11" spans="1:4">
      <c r="A11">
        <f t="shared" si="1"/>
        <v>2009</v>
      </c>
      <c r="B11">
        <f>SceB!L54/100</f>
        <v>153144.07</v>
      </c>
      <c r="C11">
        <f t="shared" si="0"/>
        <v>576113.44999999995</v>
      </c>
      <c r="D11">
        <f>SceB!C54/100</f>
        <v>729257.52</v>
      </c>
    </row>
    <row r="12" spans="1:4">
      <c r="A12">
        <f t="shared" si="1"/>
        <v>2010</v>
      </c>
      <c r="B12">
        <f>SceB!L55/100</f>
        <v>154614.09</v>
      </c>
      <c r="C12">
        <f t="shared" si="0"/>
        <v>581643.49</v>
      </c>
      <c r="D12">
        <f>SceB!C55/100</f>
        <v>736257.58</v>
      </c>
    </row>
    <row r="13" spans="1:4">
      <c r="A13">
        <f t="shared" si="1"/>
        <v>2011</v>
      </c>
      <c r="B13">
        <f>SceB!L56/100</f>
        <v>155961.88</v>
      </c>
      <c r="C13">
        <f t="shared" si="0"/>
        <v>586713.77</v>
      </c>
      <c r="D13">
        <f>SceB!C56/100</f>
        <v>742675.65</v>
      </c>
    </row>
    <row r="14" spans="1:4">
      <c r="A14">
        <f t="shared" si="1"/>
        <v>2012</v>
      </c>
      <c r="B14">
        <f>SceB!L57/100</f>
        <v>156921.81</v>
      </c>
      <c r="C14">
        <f t="shared" si="0"/>
        <v>590324.91999999993</v>
      </c>
      <c r="D14">
        <f>SceB!C57/100</f>
        <v>747246.73</v>
      </c>
    </row>
    <row r="15" spans="1:4">
      <c r="A15">
        <f t="shared" si="1"/>
        <v>2013</v>
      </c>
      <c r="B15">
        <f>SceB!L58/100</f>
        <v>158158.92000000001</v>
      </c>
      <c r="C15">
        <f t="shared" si="0"/>
        <v>594978.80999999994</v>
      </c>
      <c r="D15">
        <f>SceB!C58/100</f>
        <v>753137.73</v>
      </c>
    </row>
    <row r="16" spans="1:4">
      <c r="A16">
        <f t="shared" si="1"/>
        <v>2014</v>
      </c>
      <c r="B16">
        <f>SceB!L59/100</f>
        <v>159177</v>
      </c>
      <c r="C16">
        <f t="shared" si="0"/>
        <v>598808.73</v>
      </c>
      <c r="D16">
        <f>SceB!C59/100</f>
        <v>757985.73</v>
      </c>
    </row>
    <row r="17" spans="1:4">
      <c r="A17">
        <f t="shared" si="1"/>
        <v>2015</v>
      </c>
      <c r="B17">
        <f>SceB!L60/100</f>
        <v>160270.19</v>
      </c>
      <c r="C17">
        <f t="shared" si="0"/>
        <v>602921.22</v>
      </c>
      <c r="D17">
        <f>SceB!C60/100</f>
        <v>763191.41</v>
      </c>
    </row>
    <row r="18" spans="1:4">
      <c r="A18">
        <f t="shared" si="1"/>
        <v>2016</v>
      </c>
      <c r="B18">
        <f>SceB!L61/100</f>
        <v>161302.04999999999</v>
      </c>
      <c r="C18">
        <f t="shared" si="0"/>
        <v>606802.94999999995</v>
      </c>
      <c r="D18">
        <f>SceB!C61/100</f>
        <v>768105</v>
      </c>
    </row>
    <row r="19" spans="1:4">
      <c r="A19">
        <f t="shared" si="1"/>
        <v>2017</v>
      </c>
      <c r="B19">
        <f>SceB!L62/100</f>
        <v>162276</v>
      </c>
      <c r="C19">
        <f t="shared" si="0"/>
        <v>610466.88</v>
      </c>
      <c r="D19">
        <f>SceB!C62/100</f>
        <v>772742.88</v>
      </c>
    </row>
    <row r="20" spans="1:4">
      <c r="A20">
        <f t="shared" si="1"/>
        <v>2018</v>
      </c>
      <c r="B20">
        <f>SceB!L63/100</f>
        <v>163195.31</v>
      </c>
      <c r="C20">
        <f t="shared" si="0"/>
        <v>613925.22</v>
      </c>
      <c r="D20">
        <f>SceB!C63/100</f>
        <v>777120.53</v>
      </c>
    </row>
    <row r="21" spans="1:4">
      <c r="A21">
        <f t="shared" si="1"/>
        <v>2019</v>
      </c>
      <c r="B21">
        <f>SceB!L64/100</f>
        <v>164063.03</v>
      </c>
      <c r="C21">
        <f t="shared" si="0"/>
        <v>617189.52</v>
      </c>
      <c r="D21">
        <f>SceB!C64/100</f>
        <v>781252.55</v>
      </c>
    </row>
    <row r="22" spans="1:4">
      <c r="A22">
        <f t="shared" si="1"/>
        <v>2020</v>
      </c>
      <c r="B22">
        <f>SceB!L65/100</f>
        <v>164882.07</v>
      </c>
      <c r="C22">
        <f t="shared" si="0"/>
        <v>620270.6399999999</v>
      </c>
      <c r="D22">
        <f>SceB!C65/100</f>
        <v>785152.71</v>
      </c>
    </row>
    <row r="23" spans="1:4">
      <c r="A23">
        <f t="shared" si="1"/>
        <v>2021</v>
      </c>
      <c r="B23">
        <f>SceB!L66/100</f>
        <v>165701.1</v>
      </c>
      <c r="C23">
        <f t="shared" si="0"/>
        <v>623351.77</v>
      </c>
      <c r="D23">
        <f>SceB!C66/100</f>
        <v>789052.87</v>
      </c>
    </row>
    <row r="24" spans="1:4">
      <c r="A24">
        <f t="shared" si="1"/>
        <v>2022</v>
      </c>
      <c r="B24">
        <f>SceB!L67/100</f>
        <v>166520.13</v>
      </c>
      <c r="C24">
        <f t="shared" si="0"/>
        <v>626432.91</v>
      </c>
      <c r="D24">
        <f>SceB!C67/100</f>
        <v>792953.04</v>
      </c>
    </row>
    <row r="25" spans="1:4">
      <c r="A25">
        <f t="shared" si="1"/>
        <v>2023</v>
      </c>
      <c r="B25">
        <f>SceB!L68/100</f>
        <v>167339.17000000001</v>
      </c>
      <c r="C25">
        <f t="shared" si="0"/>
        <v>629514.02999999991</v>
      </c>
      <c r="D25">
        <f>SceB!C68/100</f>
        <v>796853.2</v>
      </c>
    </row>
    <row r="26" spans="1:4">
      <c r="A26">
        <f t="shared" si="1"/>
        <v>2024</v>
      </c>
      <c r="B26">
        <f>SceB!L69/100</f>
        <v>168158.2</v>
      </c>
      <c r="C26">
        <f t="shared" si="0"/>
        <v>632595.15999999992</v>
      </c>
      <c r="D26">
        <f>SceB!C69/100</f>
        <v>800753.36</v>
      </c>
    </row>
    <row r="27" spans="1:4">
      <c r="A27">
        <f t="shared" si="1"/>
        <v>2025</v>
      </c>
      <c r="B27">
        <f>SceB!L70/100</f>
        <v>168977.24</v>
      </c>
      <c r="C27">
        <f t="shared" si="0"/>
        <v>635676.29</v>
      </c>
      <c r="D27">
        <f>SceB!C70/100</f>
        <v>804653.53</v>
      </c>
    </row>
    <row r="28" spans="1:4">
      <c r="A28">
        <f t="shared" si="1"/>
        <v>2026</v>
      </c>
      <c r="B28">
        <f>SceB!L71/100</f>
        <v>169796.27</v>
      </c>
      <c r="C28">
        <f t="shared" si="0"/>
        <v>638757.41999999993</v>
      </c>
      <c r="D28">
        <f>SceB!C71/100</f>
        <v>808553.69</v>
      </c>
    </row>
    <row r="29" spans="1:4">
      <c r="A29">
        <f t="shared" si="1"/>
        <v>2027</v>
      </c>
      <c r="B29">
        <f>SceB!L72/100</f>
        <v>170615.31</v>
      </c>
      <c r="C29">
        <f t="shared" si="0"/>
        <v>641838.55000000005</v>
      </c>
      <c r="D29">
        <f>SceB!C72/100</f>
        <v>812453.86</v>
      </c>
    </row>
    <row r="30" spans="1:4">
      <c r="A30">
        <f t="shared" si="1"/>
        <v>2028</v>
      </c>
      <c r="B30">
        <f>SceB!L73/100</f>
        <v>171434.34</v>
      </c>
      <c r="C30">
        <f t="shared" si="0"/>
        <v>644919.68000000005</v>
      </c>
      <c r="D30">
        <f>SceB!C73/100</f>
        <v>816354.02</v>
      </c>
    </row>
    <row r="31" spans="1:4">
      <c r="A31">
        <f t="shared" si="1"/>
        <v>2029</v>
      </c>
      <c r="B31">
        <f>SceB!L74/100</f>
        <v>172253.37</v>
      </c>
      <c r="C31">
        <f t="shared" si="0"/>
        <v>648000.81000000006</v>
      </c>
      <c r="D31">
        <f>SceB!C74/100</f>
        <v>820254.18</v>
      </c>
    </row>
    <row r="32" spans="1:4">
      <c r="A32">
        <f t="shared" si="1"/>
        <v>2030</v>
      </c>
      <c r="B32">
        <f>SceB!L75/100</f>
        <v>173072.41</v>
      </c>
      <c r="C32">
        <f t="shared" si="0"/>
        <v>651081.93999999994</v>
      </c>
      <c r="D32">
        <f>SceB!C75/100</f>
        <v>824154.35</v>
      </c>
    </row>
    <row r="33" spans="1:4">
      <c r="A33">
        <f t="shared" si="1"/>
        <v>2031</v>
      </c>
      <c r="B33">
        <f>SceB!L76/100</f>
        <v>173891.44</v>
      </c>
      <c r="C33">
        <f t="shared" si="0"/>
        <v>654163.07000000007</v>
      </c>
      <c r="D33">
        <f>SceB!C76/100</f>
        <v>828054.51</v>
      </c>
    </row>
    <row r="34" spans="1:4">
      <c r="A34">
        <f t="shared" si="1"/>
        <v>2032</v>
      </c>
      <c r="B34">
        <f>SceB!L77/100</f>
        <v>174710.48</v>
      </c>
      <c r="C34">
        <f t="shared" si="0"/>
        <v>657244.19000000006</v>
      </c>
      <c r="D34">
        <f>SceB!C77/100</f>
        <v>831954.67</v>
      </c>
    </row>
    <row r="35" spans="1:4">
      <c r="A35">
        <f t="shared" si="1"/>
        <v>2033</v>
      </c>
      <c r="B35">
        <f>SceB!L78/100</f>
        <v>175529.51</v>
      </c>
      <c r="C35">
        <f t="shared" si="0"/>
        <v>660325.32999999996</v>
      </c>
      <c r="D35">
        <f>SceB!C78/100</f>
        <v>835854.84</v>
      </c>
    </row>
    <row r="36" spans="1:4">
      <c r="A36">
        <f t="shared" si="1"/>
        <v>2034</v>
      </c>
      <c r="B36">
        <f>SceB!L79/100</f>
        <v>176348.55</v>
      </c>
      <c r="C36">
        <f t="shared" si="0"/>
        <v>663406.44999999995</v>
      </c>
      <c r="D36">
        <f>SceB!C79/100</f>
        <v>839755</v>
      </c>
    </row>
    <row r="37" spans="1:4">
      <c r="A37">
        <f t="shared" si="1"/>
        <v>2035</v>
      </c>
      <c r="B37">
        <f>SceB!L80/100</f>
        <v>177167.58</v>
      </c>
      <c r="C37">
        <f t="shared" si="0"/>
        <v>666487.58000000007</v>
      </c>
      <c r="D37">
        <f>SceB!C80/100</f>
        <v>843655.16</v>
      </c>
    </row>
    <row r="38" spans="1:4">
      <c r="A38">
        <f t="shared" si="1"/>
        <v>2036</v>
      </c>
      <c r="B38">
        <f>SceB!L81/100</f>
        <v>177986.61</v>
      </c>
      <c r="C38">
        <f t="shared" si="0"/>
        <v>669568.72</v>
      </c>
      <c r="D38">
        <f>SceB!C81/100</f>
        <v>847555.33</v>
      </c>
    </row>
    <row r="39" spans="1:4">
      <c r="A39">
        <f t="shared" si="1"/>
        <v>2037</v>
      </c>
      <c r="B39">
        <f>SceB!L82/100</f>
        <v>178805.65</v>
      </c>
      <c r="C39">
        <f t="shared" si="0"/>
        <v>672649.84</v>
      </c>
      <c r="D39">
        <f>SceB!C82/100</f>
        <v>851455.49</v>
      </c>
    </row>
    <row r="40" spans="1:4">
      <c r="A40">
        <f t="shared" si="1"/>
        <v>2038</v>
      </c>
      <c r="B40">
        <f>SceB!L83/100</f>
        <v>179624.68</v>
      </c>
      <c r="C40">
        <f t="shared" si="0"/>
        <v>675730.97</v>
      </c>
      <c r="D40">
        <f>SceB!C83/100</f>
        <v>855355.65</v>
      </c>
    </row>
    <row r="41" spans="1:4">
      <c r="A41">
        <f t="shared" si="1"/>
        <v>2039</v>
      </c>
      <c r="B41">
        <f>SceB!L84/100</f>
        <v>180443.72</v>
      </c>
      <c r="C41">
        <f t="shared" si="0"/>
        <v>678812.1</v>
      </c>
      <c r="D41">
        <f>SceB!C84/100</f>
        <v>859255.82</v>
      </c>
    </row>
    <row r="42" spans="1:4">
      <c r="A42">
        <f t="shared" si="1"/>
        <v>2040</v>
      </c>
      <c r="B42">
        <f>SceB!L85/100</f>
        <v>181262.75</v>
      </c>
      <c r="C42">
        <f t="shared" si="0"/>
        <v>681893.23</v>
      </c>
      <c r="D42">
        <f>SceB!C85/100</f>
        <v>863155.98</v>
      </c>
    </row>
    <row r="43" spans="1:4">
      <c r="A43">
        <f t="shared" si="1"/>
        <v>2041</v>
      </c>
      <c r="B43">
        <f>SceB!L86/100</f>
        <v>182081.79</v>
      </c>
      <c r="C43">
        <f t="shared" si="0"/>
        <v>684974.35</v>
      </c>
      <c r="D43">
        <f>SceB!C86/100</f>
        <v>867056.14</v>
      </c>
    </row>
    <row r="44" spans="1:4">
      <c r="A44">
        <f t="shared" si="1"/>
        <v>2042</v>
      </c>
      <c r="B44">
        <f>SceB!L87/100</f>
        <v>182900.82</v>
      </c>
      <c r="C44">
        <f t="shared" si="0"/>
        <v>688055.49</v>
      </c>
      <c r="D44">
        <f>SceB!C87/100</f>
        <v>870956.31</v>
      </c>
    </row>
    <row r="45" spans="1:4">
      <c r="A45">
        <f t="shared" si="1"/>
        <v>2043</v>
      </c>
      <c r="B45">
        <f>SceB!L88/100</f>
        <v>183719.86</v>
      </c>
      <c r="C45">
        <f t="shared" si="0"/>
        <v>691136.61</v>
      </c>
      <c r="D45">
        <f>SceB!C88/100</f>
        <v>874856.47</v>
      </c>
    </row>
    <row r="46" spans="1:4">
      <c r="A46">
        <f t="shared" si="1"/>
        <v>2044</v>
      </c>
      <c r="B46">
        <f>SceB!L89/100</f>
        <v>184538.89</v>
      </c>
      <c r="C46">
        <f t="shared" si="0"/>
        <v>694217.74</v>
      </c>
      <c r="D46">
        <f>SceB!C89/100</f>
        <v>878756.63</v>
      </c>
    </row>
    <row r="47" spans="1:4">
      <c r="A47">
        <f t="shared" si="1"/>
        <v>2045</v>
      </c>
      <c r="B47">
        <f>SceB!L90/100</f>
        <v>185357.92</v>
      </c>
      <c r="C47">
        <f t="shared" si="0"/>
        <v>697298.88</v>
      </c>
      <c r="D47">
        <f>SceB!C90/100</f>
        <v>882656.8</v>
      </c>
    </row>
    <row r="48" spans="1:4">
      <c r="A48">
        <f t="shared" si="1"/>
        <v>2046</v>
      </c>
      <c r="B48">
        <f>SceB!L91/100</f>
        <v>186176.96</v>
      </c>
      <c r="C48">
        <f t="shared" si="0"/>
        <v>700380</v>
      </c>
      <c r="D48">
        <f>SceB!C91/100</f>
        <v>886556.96</v>
      </c>
    </row>
    <row r="49" spans="1:4">
      <c r="A49">
        <f t="shared" si="1"/>
        <v>2047</v>
      </c>
      <c r="B49">
        <f>SceB!L92/100</f>
        <v>186995.99</v>
      </c>
      <c r="C49">
        <f t="shared" si="0"/>
        <v>703461.14</v>
      </c>
      <c r="D49">
        <f>SceB!C92/100</f>
        <v>890457.13</v>
      </c>
    </row>
    <row r="50" spans="1:4">
      <c r="A50">
        <f t="shared" si="1"/>
        <v>2048</v>
      </c>
      <c r="B50">
        <f>SceB!L93/100</f>
        <v>187815.03</v>
      </c>
      <c r="C50">
        <f t="shared" si="0"/>
        <v>706542.26</v>
      </c>
      <c r="D50">
        <f>SceB!C93/100</f>
        <v>894357.29</v>
      </c>
    </row>
    <row r="51" spans="1:4">
      <c r="A51">
        <f t="shared" si="1"/>
        <v>2049</v>
      </c>
      <c r="B51">
        <f>SceB!L94/100</f>
        <v>188634.06</v>
      </c>
      <c r="C51">
        <f t="shared" si="0"/>
        <v>709623.3899999999</v>
      </c>
      <c r="D51">
        <f>SceB!C94/100</f>
        <v>898257.45</v>
      </c>
    </row>
    <row r="52" spans="1:4">
      <c r="A52">
        <f t="shared" si="1"/>
        <v>2050</v>
      </c>
      <c r="B52">
        <f>SceB!L95/100</f>
        <v>189453.1</v>
      </c>
      <c r="C52">
        <f t="shared" si="0"/>
        <v>712704.52</v>
      </c>
      <c r="D52">
        <f>SceB!C95/100</f>
        <v>902157.62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Q95"/>
  <sheetViews>
    <sheetView topLeftCell="A56" workbookViewId="0">
      <selection activeCell="Q5" sqref="Q5:Q95"/>
    </sheetView>
  </sheetViews>
  <sheetFormatPr defaultRowHeight="15"/>
  <sheetData>
    <row r="1" spans="1:17">
      <c r="A1" s="24" t="s">
        <v>32</v>
      </c>
      <c r="B1" s="24" t="s">
        <v>33</v>
      </c>
      <c r="C1" s="24" t="s">
        <v>34</v>
      </c>
      <c r="D1" s="24" t="s">
        <v>35</v>
      </c>
      <c r="E1" s="24" t="s">
        <v>36</v>
      </c>
      <c r="F1" s="24" t="s">
        <v>37</v>
      </c>
      <c r="G1" s="24" t="s">
        <v>38</v>
      </c>
      <c r="H1" s="24" t="s">
        <v>39</v>
      </c>
      <c r="I1" s="24" t="s">
        <v>57</v>
      </c>
      <c r="J1" s="24"/>
      <c r="K1" s="24"/>
      <c r="L1" s="24"/>
      <c r="M1" s="24"/>
      <c r="N1" s="24"/>
      <c r="O1" s="24"/>
      <c r="P1" s="24"/>
    </row>
    <row r="2" spans="1:17">
      <c r="A2" s="24" t="s">
        <v>40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</row>
    <row r="3" spans="1:17">
      <c r="A3" s="24"/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</row>
    <row r="4" spans="1:17">
      <c r="A4" s="24" t="s">
        <v>41</v>
      </c>
      <c r="B4" s="24" t="s">
        <v>42</v>
      </c>
      <c r="C4" s="24" t="s">
        <v>43</v>
      </c>
      <c r="D4" s="24" t="s">
        <v>44</v>
      </c>
      <c r="E4" s="24" t="s">
        <v>45</v>
      </c>
      <c r="F4" s="24" t="s">
        <v>46</v>
      </c>
      <c r="G4" s="24" t="s">
        <v>47</v>
      </c>
      <c r="H4" s="24" t="s">
        <v>48</v>
      </c>
      <c r="I4" s="24" t="s">
        <v>49</v>
      </c>
      <c r="J4" s="24" t="s">
        <v>50</v>
      </c>
      <c r="K4" s="24" t="s">
        <v>51</v>
      </c>
      <c r="L4" s="24" t="s">
        <v>52</v>
      </c>
      <c r="M4" s="24" t="s">
        <v>53</v>
      </c>
      <c r="N4" s="24" t="s">
        <v>54</v>
      </c>
      <c r="O4" s="24" t="s">
        <v>55</v>
      </c>
      <c r="P4" s="24" t="s">
        <v>56</v>
      </c>
      <c r="Q4" t="s">
        <v>59</v>
      </c>
    </row>
    <row r="5" spans="1:17">
      <c r="A5" s="24">
        <v>1960</v>
      </c>
      <c r="B5" s="24">
        <v>842754</v>
      </c>
      <c r="C5" s="24">
        <v>842754</v>
      </c>
      <c r="D5" s="24" t="s">
        <v>44</v>
      </c>
      <c r="E5" s="24">
        <v>1960</v>
      </c>
      <c r="F5" s="24">
        <v>406</v>
      </c>
      <c r="G5" s="24">
        <v>133</v>
      </c>
      <c r="H5" s="24">
        <v>133</v>
      </c>
      <c r="I5" s="24">
        <v>0</v>
      </c>
      <c r="J5" s="24">
        <v>14</v>
      </c>
      <c r="K5" s="24">
        <v>4</v>
      </c>
      <c r="L5" s="24">
        <v>176978</v>
      </c>
      <c r="M5" s="24">
        <v>0</v>
      </c>
      <c r="N5" s="24">
        <v>0</v>
      </c>
      <c r="O5" s="24">
        <v>0</v>
      </c>
      <c r="P5" s="24">
        <v>133</v>
      </c>
      <c r="Q5">
        <f t="shared" ref="Q5:Q68" si="0">F5+N5+O5</f>
        <v>406</v>
      </c>
    </row>
    <row r="6" spans="1:17">
      <c r="A6" s="24">
        <v>1961</v>
      </c>
      <c r="B6" s="24">
        <v>842754</v>
      </c>
      <c r="C6" s="24">
        <v>1685508</v>
      </c>
      <c r="D6" s="24" t="s">
        <v>44</v>
      </c>
      <c r="E6" s="24">
        <v>1961</v>
      </c>
      <c r="F6" s="24">
        <v>406</v>
      </c>
      <c r="G6" s="24">
        <v>229</v>
      </c>
      <c r="H6" s="24">
        <v>133</v>
      </c>
      <c r="I6" s="24">
        <v>96</v>
      </c>
      <c r="J6" s="24">
        <v>14</v>
      </c>
      <c r="K6" s="24">
        <v>4</v>
      </c>
      <c r="L6" s="24">
        <v>353956</v>
      </c>
      <c r="M6" s="24">
        <v>0</v>
      </c>
      <c r="N6" s="24">
        <v>0</v>
      </c>
      <c r="O6" s="24">
        <v>0</v>
      </c>
      <c r="P6" s="24">
        <v>229</v>
      </c>
      <c r="Q6">
        <f t="shared" si="0"/>
        <v>406</v>
      </c>
    </row>
    <row r="7" spans="1:17">
      <c r="A7" s="24">
        <v>1962</v>
      </c>
      <c r="B7" s="24">
        <v>842754</v>
      </c>
      <c r="C7" s="24">
        <v>2528262</v>
      </c>
      <c r="D7" s="24" t="s">
        <v>44</v>
      </c>
      <c r="E7" s="24">
        <v>1962</v>
      </c>
      <c r="F7" s="24">
        <v>406</v>
      </c>
      <c r="G7" s="24">
        <v>286</v>
      </c>
      <c r="H7" s="24">
        <v>133</v>
      </c>
      <c r="I7" s="24">
        <v>153</v>
      </c>
      <c r="J7" s="24">
        <v>14</v>
      </c>
      <c r="K7" s="24">
        <v>4</v>
      </c>
      <c r="L7" s="24">
        <v>530935</v>
      </c>
      <c r="M7" s="24">
        <v>0</v>
      </c>
      <c r="N7" s="24">
        <v>0</v>
      </c>
      <c r="O7" s="24">
        <v>0</v>
      </c>
      <c r="P7" s="24">
        <v>286</v>
      </c>
      <c r="Q7">
        <f t="shared" si="0"/>
        <v>406</v>
      </c>
    </row>
    <row r="8" spans="1:17">
      <c r="A8" s="24">
        <v>1963</v>
      </c>
      <c r="B8" s="24">
        <v>842754</v>
      </c>
      <c r="C8" s="24">
        <v>3371016</v>
      </c>
      <c r="D8" s="24" t="s">
        <v>44</v>
      </c>
      <c r="E8" s="24">
        <v>1963</v>
      </c>
      <c r="F8" s="24">
        <v>406</v>
      </c>
      <c r="G8" s="24">
        <v>322</v>
      </c>
      <c r="H8" s="24">
        <v>133</v>
      </c>
      <c r="I8" s="24">
        <v>189</v>
      </c>
      <c r="J8" s="24">
        <v>14</v>
      </c>
      <c r="K8" s="24">
        <v>4</v>
      </c>
      <c r="L8" s="24">
        <v>707913</v>
      </c>
      <c r="M8" s="24">
        <v>0</v>
      </c>
      <c r="N8" s="24">
        <v>0</v>
      </c>
      <c r="O8" s="24">
        <v>-3</v>
      </c>
      <c r="P8" s="24">
        <v>320</v>
      </c>
      <c r="Q8">
        <f t="shared" si="0"/>
        <v>403</v>
      </c>
    </row>
    <row r="9" spans="1:17">
      <c r="A9" s="24">
        <v>1964</v>
      </c>
      <c r="B9" s="24">
        <v>842754</v>
      </c>
      <c r="C9" s="24">
        <v>4213770</v>
      </c>
      <c r="D9" s="24" t="s">
        <v>44</v>
      </c>
      <c r="E9" s="24">
        <v>1964</v>
      </c>
      <c r="F9" s="24">
        <v>406</v>
      </c>
      <c r="G9" s="24">
        <v>345</v>
      </c>
      <c r="H9" s="24">
        <v>133</v>
      </c>
      <c r="I9" s="24">
        <v>212</v>
      </c>
      <c r="J9" s="24">
        <v>14</v>
      </c>
      <c r="K9" s="24">
        <v>4</v>
      </c>
      <c r="L9" s="24">
        <v>884891</v>
      </c>
      <c r="M9" s="24">
        <v>0</v>
      </c>
      <c r="N9" s="24">
        <v>0</v>
      </c>
      <c r="O9" s="24">
        <v>-6</v>
      </c>
      <c r="P9" s="24">
        <v>340</v>
      </c>
      <c r="Q9">
        <f t="shared" si="0"/>
        <v>400</v>
      </c>
    </row>
    <row r="10" spans="1:17">
      <c r="A10" s="24">
        <v>1965</v>
      </c>
      <c r="B10" s="24">
        <v>842754</v>
      </c>
      <c r="C10" s="24">
        <v>5056524</v>
      </c>
      <c r="D10" s="24" t="s">
        <v>44</v>
      </c>
      <c r="E10" s="24">
        <v>1965</v>
      </c>
      <c r="F10" s="24">
        <v>406</v>
      </c>
      <c r="G10" s="24">
        <v>360</v>
      </c>
      <c r="H10" s="24">
        <v>133</v>
      </c>
      <c r="I10" s="24">
        <v>227</v>
      </c>
      <c r="J10" s="24">
        <v>14</v>
      </c>
      <c r="K10" s="24">
        <v>4</v>
      </c>
      <c r="L10" s="24">
        <v>1061870</v>
      </c>
      <c r="M10" s="24">
        <v>0</v>
      </c>
      <c r="N10" s="24">
        <v>0</v>
      </c>
      <c r="O10" s="24">
        <v>-8</v>
      </c>
      <c r="P10" s="24">
        <v>353</v>
      </c>
      <c r="Q10">
        <f t="shared" si="0"/>
        <v>398</v>
      </c>
    </row>
    <row r="11" spans="1:17">
      <c r="A11" s="24">
        <v>1966</v>
      </c>
      <c r="B11" s="24">
        <v>842754</v>
      </c>
      <c r="C11" s="24">
        <v>5899278</v>
      </c>
      <c r="D11" s="24" t="s">
        <v>44</v>
      </c>
      <c r="E11" s="24">
        <v>1966</v>
      </c>
      <c r="F11" s="24">
        <v>406</v>
      </c>
      <c r="G11" s="24">
        <v>371</v>
      </c>
      <c r="H11" s="24">
        <v>133</v>
      </c>
      <c r="I11" s="24">
        <v>238</v>
      </c>
      <c r="J11" s="24">
        <v>14</v>
      </c>
      <c r="K11" s="24">
        <v>4</v>
      </c>
      <c r="L11" s="24">
        <v>1238848</v>
      </c>
      <c r="M11" s="24">
        <v>7070</v>
      </c>
      <c r="N11" s="24">
        <v>0</v>
      </c>
      <c r="O11" s="24">
        <v>-11</v>
      </c>
      <c r="P11" s="24">
        <v>361</v>
      </c>
      <c r="Q11">
        <f t="shared" si="0"/>
        <v>395</v>
      </c>
    </row>
    <row r="12" spans="1:17">
      <c r="A12" s="24">
        <v>1967</v>
      </c>
      <c r="B12" s="24">
        <v>842754</v>
      </c>
      <c r="C12" s="24">
        <v>6742032</v>
      </c>
      <c r="D12" s="24" t="s">
        <v>44</v>
      </c>
      <c r="E12" s="24">
        <v>1967</v>
      </c>
      <c r="F12" s="24">
        <v>406</v>
      </c>
      <c r="G12" s="24">
        <v>379</v>
      </c>
      <c r="H12" s="24">
        <v>133</v>
      </c>
      <c r="I12" s="24">
        <v>245</v>
      </c>
      <c r="J12" s="24">
        <v>14</v>
      </c>
      <c r="K12" s="24">
        <v>4</v>
      </c>
      <c r="L12" s="24">
        <v>1415826</v>
      </c>
      <c r="M12" s="24">
        <v>13857</v>
      </c>
      <c r="N12" s="24">
        <v>0</v>
      </c>
      <c r="O12" s="24">
        <v>-13</v>
      </c>
      <c r="P12" s="24">
        <v>367</v>
      </c>
      <c r="Q12">
        <f t="shared" si="0"/>
        <v>393</v>
      </c>
    </row>
    <row r="13" spans="1:17">
      <c r="A13" s="24">
        <v>1968</v>
      </c>
      <c r="B13" s="24">
        <v>842754</v>
      </c>
      <c r="C13" s="24">
        <v>7584786</v>
      </c>
      <c r="D13" s="24" t="s">
        <v>44</v>
      </c>
      <c r="E13" s="24">
        <v>1968</v>
      </c>
      <c r="F13" s="24">
        <v>406</v>
      </c>
      <c r="G13" s="24">
        <v>384</v>
      </c>
      <c r="H13" s="24">
        <v>133</v>
      </c>
      <c r="I13" s="24">
        <v>251</v>
      </c>
      <c r="J13" s="24">
        <v>14</v>
      </c>
      <c r="K13" s="24">
        <v>4</v>
      </c>
      <c r="L13" s="24">
        <v>1592805</v>
      </c>
      <c r="M13" s="24">
        <v>21566</v>
      </c>
      <c r="N13" s="24">
        <v>1</v>
      </c>
      <c r="O13" s="24">
        <v>-15</v>
      </c>
      <c r="P13" s="24">
        <v>371</v>
      </c>
      <c r="Q13">
        <f t="shared" si="0"/>
        <v>392</v>
      </c>
    </row>
    <row r="14" spans="1:17">
      <c r="A14" s="24">
        <v>1969</v>
      </c>
      <c r="B14" s="24">
        <v>842754</v>
      </c>
      <c r="C14" s="24">
        <v>8427540</v>
      </c>
      <c r="D14" s="24" t="s">
        <v>44</v>
      </c>
      <c r="E14" s="24">
        <v>1969</v>
      </c>
      <c r="F14" s="24">
        <v>406</v>
      </c>
      <c r="G14" s="24">
        <v>388</v>
      </c>
      <c r="H14" s="24">
        <v>133</v>
      </c>
      <c r="I14" s="24">
        <v>255</v>
      </c>
      <c r="J14" s="24">
        <v>14</v>
      </c>
      <c r="K14" s="24">
        <v>4</v>
      </c>
      <c r="L14" s="24">
        <v>1769783</v>
      </c>
      <c r="M14" s="24">
        <v>28155</v>
      </c>
      <c r="N14" s="24">
        <v>2</v>
      </c>
      <c r="O14" s="24">
        <v>-18</v>
      </c>
      <c r="P14" s="24">
        <v>373</v>
      </c>
      <c r="Q14">
        <f t="shared" si="0"/>
        <v>390</v>
      </c>
    </row>
    <row r="15" spans="1:17">
      <c r="A15" s="24">
        <v>1970</v>
      </c>
      <c r="B15" s="24">
        <v>842754</v>
      </c>
      <c r="C15" s="24">
        <v>9270294</v>
      </c>
      <c r="D15" s="24" t="s">
        <v>44</v>
      </c>
      <c r="E15" s="24">
        <v>1970</v>
      </c>
      <c r="F15" s="24">
        <v>406</v>
      </c>
      <c r="G15" s="24">
        <v>392</v>
      </c>
      <c r="H15" s="24">
        <v>133</v>
      </c>
      <c r="I15" s="24">
        <v>259</v>
      </c>
      <c r="J15" s="24">
        <v>14</v>
      </c>
      <c r="K15" s="24">
        <v>4</v>
      </c>
      <c r="L15" s="24">
        <v>1946761</v>
      </c>
      <c r="M15" s="24">
        <v>36507</v>
      </c>
      <c r="N15" s="24">
        <v>2</v>
      </c>
      <c r="O15" s="24">
        <v>-20</v>
      </c>
      <c r="P15" s="24">
        <v>375</v>
      </c>
      <c r="Q15">
        <f t="shared" si="0"/>
        <v>388</v>
      </c>
    </row>
    <row r="16" spans="1:17">
      <c r="A16" s="24">
        <v>1971</v>
      </c>
      <c r="B16" s="24">
        <v>842754</v>
      </c>
      <c r="C16" s="24">
        <v>10113048</v>
      </c>
      <c r="D16" s="24" t="s">
        <v>44</v>
      </c>
      <c r="E16" s="24">
        <v>1971</v>
      </c>
      <c r="F16" s="24">
        <v>406</v>
      </c>
      <c r="G16" s="24">
        <v>394</v>
      </c>
      <c r="H16" s="24">
        <v>133</v>
      </c>
      <c r="I16" s="24">
        <v>261</v>
      </c>
      <c r="J16" s="24">
        <v>14</v>
      </c>
      <c r="K16" s="24">
        <v>4</v>
      </c>
      <c r="L16" s="24">
        <v>2123740</v>
      </c>
      <c r="M16" s="24">
        <v>42849</v>
      </c>
      <c r="N16" s="24">
        <v>3</v>
      </c>
      <c r="O16" s="24">
        <v>-22</v>
      </c>
      <c r="P16" s="24">
        <v>376</v>
      </c>
      <c r="Q16">
        <f t="shared" si="0"/>
        <v>387</v>
      </c>
    </row>
    <row r="17" spans="1:17">
      <c r="A17" s="24">
        <v>1972</v>
      </c>
      <c r="B17" s="24">
        <v>842754</v>
      </c>
      <c r="C17" s="24">
        <v>10955802</v>
      </c>
      <c r="D17" s="24" t="s">
        <v>44</v>
      </c>
      <c r="E17" s="24">
        <v>1972</v>
      </c>
      <c r="F17" s="24">
        <v>406</v>
      </c>
      <c r="G17" s="24">
        <v>396</v>
      </c>
      <c r="H17" s="24">
        <v>133</v>
      </c>
      <c r="I17" s="24">
        <v>263</v>
      </c>
      <c r="J17" s="24">
        <v>14</v>
      </c>
      <c r="K17" s="24">
        <v>4</v>
      </c>
      <c r="L17" s="24">
        <v>2300718</v>
      </c>
      <c r="M17" s="24">
        <v>51831</v>
      </c>
      <c r="N17" s="24">
        <v>4</v>
      </c>
      <c r="O17" s="24">
        <v>-24</v>
      </c>
      <c r="P17" s="24">
        <v>377</v>
      </c>
      <c r="Q17">
        <f t="shared" si="0"/>
        <v>386</v>
      </c>
    </row>
    <row r="18" spans="1:17">
      <c r="A18" s="24">
        <v>1973</v>
      </c>
      <c r="B18" s="24">
        <v>842754</v>
      </c>
      <c r="C18" s="24">
        <v>11798556</v>
      </c>
      <c r="D18" s="24" t="s">
        <v>44</v>
      </c>
      <c r="E18" s="24">
        <v>1973</v>
      </c>
      <c r="F18" s="24">
        <v>406</v>
      </c>
      <c r="G18" s="24">
        <v>398</v>
      </c>
      <c r="H18" s="24">
        <v>133</v>
      </c>
      <c r="I18" s="24">
        <v>265</v>
      </c>
      <c r="J18" s="24">
        <v>14</v>
      </c>
      <c r="K18" s="24">
        <v>4</v>
      </c>
      <c r="L18" s="24">
        <v>2477696</v>
      </c>
      <c r="M18" s="24">
        <v>58217</v>
      </c>
      <c r="N18" s="24">
        <v>5</v>
      </c>
      <c r="O18" s="24">
        <v>-26</v>
      </c>
      <c r="P18" s="24">
        <v>378</v>
      </c>
      <c r="Q18">
        <f t="shared" si="0"/>
        <v>385</v>
      </c>
    </row>
    <row r="19" spans="1:17">
      <c r="A19" s="24">
        <v>1974</v>
      </c>
      <c r="B19" s="24">
        <v>842754</v>
      </c>
      <c r="C19" s="24">
        <v>12641310</v>
      </c>
      <c r="D19" s="24" t="s">
        <v>44</v>
      </c>
      <c r="E19" s="24">
        <v>1974</v>
      </c>
      <c r="F19" s="24">
        <v>406</v>
      </c>
      <c r="G19" s="24">
        <v>400</v>
      </c>
      <c r="H19" s="24">
        <v>133</v>
      </c>
      <c r="I19" s="24">
        <v>267</v>
      </c>
      <c r="J19" s="24">
        <v>14</v>
      </c>
      <c r="K19" s="24">
        <v>4</v>
      </c>
      <c r="L19" s="24">
        <v>2654675</v>
      </c>
      <c r="M19" s="24">
        <v>68514</v>
      </c>
      <c r="N19" s="24">
        <v>6</v>
      </c>
      <c r="O19" s="24">
        <v>-29</v>
      </c>
      <c r="P19" s="24">
        <v>379</v>
      </c>
      <c r="Q19">
        <f t="shared" si="0"/>
        <v>383</v>
      </c>
    </row>
    <row r="20" spans="1:17">
      <c r="A20" s="24">
        <v>1975</v>
      </c>
      <c r="B20" s="24">
        <v>842754</v>
      </c>
      <c r="C20" s="24">
        <v>13484064</v>
      </c>
      <c r="D20" s="24" t="s">
        <v>44</v>
      </c>
      <c r="E20" s="24">
        <v>1975</v>
      </c>
      <c r="F20" s="24">
        <v>406</v>
      </c>
      <c r="G20" s="24">
        <v>401</v>
      </c>
      <c r="H20" s="24">
        <v>133</v>
      </c>
      <c r="I20" s="24">
        <v>268</v>
      </c>
      <c r="J20" s="24">
        <v>14</v>
      </c>
      <c r="K20" s="24">
        <v>4</v>
      </c>
      <c r="L20" s="24">
        <v>2831653</v>
      </c>
      <c r="M20" s="24">
        <v>75265</v>
      </c>
      <c r="N20" s="24">
        <v>7</v>
      </c>
      <c r="O20" s="24">
        <v>-31</v>
      </c>
      <c r="P20" s="24">
        <v>379</v>
      </c>
      <c r="Q20">
        <f t="shared" si="0"/>
        <v>382</v>
      </c>
    </row>
    <row r="21" spans="1:17">
      <c r="A21" s="24">
        <v>1976</v>
      </c>
      <c r="B21" s="24">
        <v>842754</v>
      </c>
      <c r="C21" s="24">
        <v>14326818</v>
      </c>
      <c r="D21" s="24" t="s">
        <v>44</v>
      </c>
      <c r="E21" s="24">
        <v>1976</v>
      </c>
      <c r="F21" s="24">
        <v>406</v>
      </c>
      <c r="G21" s="24">
        <v>402</v>
      </c>
      <c r="H21" s="24">
        <v>133</v>
      </c>
      <c r="I21" s="24">
        <v>269</v>
      </c>
      <c r="J21" s="24">
        <v>14</v>
      </c>
      <c r="K21" s="24">
        <v>4</v>
      </c>
      <c r="L21" s="24">
        <v>3008631</v>
      </c>
      <c r="M21" s="24">
        <v>86970</v>
      </c>
      <c r="N21" s="24">
        <v>9</v>
      </c>
      <c r="O21" s="24">
        <v>-33</v>
      </c>
      <c r="P21" s="24">
        <v>380</v>
      </c>
      <c r="Q21">
        <f t="shared" si="0"/>
        <v>382</v>
      </c>
    </row>
    <row r="22" spans="1:17">
      <c r="A22" s="24">
        <v>1977</v>
      </c>
      <c r="B22" s="24">
        <v>842754</v>
      </c>
      <c r="C22" s="24">
        <v>15169572</v>
      </c>
      <c r="D22" s="24" t="s">
        <v>44</v>
      </c>
      <c r="E22" s="24">
        <v>1977</v>
      </c>
      <c r="F22" s="24">
        <v>406</v>
      </c>
      <c r="G22" s="24">
        <v>404</v>
      </c>
      <c r="H22" s="24">
        <v>133</v>
      </c>
      <c r="I22" s="24">
        <v>270</v>
      </c>
      <c r="J22" s="24">
        <v>14</v>
      </c>
      <c r="K22" s="24">
        <v>4</v>
      </c>
      <c r="L22" s="24">
        <v>3185610</v>
      </c>
      <c r="M22" s="24">
        <v>94070</v>
      </c>
      <c r="N22" s="24">
        <v>10</v>
      </c>
      <c r="O22" s="24">
        <v>-35</v>
      </c>
      <c r="P22" s="24">
        <v>380</v>
      </c>
      <c r="Q22">
        <f t="shared" si="0"/>
        <v>381</v>
      </c>
    </row>
    <row r="23" spans="1:17">
      <c r="A23" s="24">
        <v>1978</v>
      </c>
      <c r="B23" s="24">
        <v>842754</v>
      </c>
      <c r="C23" s="24">
        <v>16012326</v>
      </c>
      <c r="D23" s="24" t="s">
        <v>44</v>
      </c>
      <c r="E23" s="24">
        <v>1978</v>
      </c>
      <c r="F23" s="24">
        <v>406</v>
      </c>
      <c r="G23" s="24">
        <v>404</v>
      </c>
      <c r="H23" s="24">
        <v>133</v>
      </c>
      <c r="I23" s="24">
        <v>271</v>
      </c>
      <c r="J23" s="24">
        <v>14</v>
      </c>
      <c r="K23" s="24">
        <v>4</v>
      </c>
      <c r="L23" s="24">
        <v>3362588</v>
      </c>
      <c r="M23" s="24">
        <v>101127</v>
      </c>
      <c r="N23" s="24">
        <v>11</v>
      </c>
      <c r="O23" s="24">
        <v>-37</v>
      </c>
      <c r="P23" s="24">
        <v>380</v>
      </c>
      <c r="Q23">
        <f t="shared" si="0"/>
        <v>380</v>
      </c>
    </row>
    <row r="24" spans="1:17">
      <c r="A24" s="24">
        <v>1979</v>
      </c>
      <c r="B24" s="24">
        <v>2150000</v>
      </c>
      <c r="C24" s="24">
        <v>18162326</v>
      </c>
      <c r="D24" s="24" t="s">
        <v>44</v>
      </c>
      <c r="E24" s="24">
        <v>1979</v>
      </c>
      <c r="F24" s="24">
        <v>1038</v>
      </c>
      <c r="G24" s="24">
        <v>612</v>
      </c>
      <c r="H24" s="24">
        <v>339</v>
      </c>
      <c r="I24" s="24">
        <v>272</v>
      </c>
      <c r="J24" s="24">
        <v>37</v>
      </c>
      <c r="K24" s="24">
        <v>11</v>
      </c>
      <c r="L24" s="24">
        <v>3814088</v>
      </c>
      <c r="M24" s="24">
        <v>108293</v>
      </c>
      <c r="N24" s="24">
        <v>13</v>
      </c>
      <c r="O24" s="24">
        <v>-39</v>
      </c>
      <c r="P24" s="24">
        <v>586</v>
      </c>
      <c r="Q24">
        <f t="shared" si="0"/>
        <v>1012</v>
      </c>
    </row>
    <row r="25" spans="1:17">
      <c r="A25" s="24">
        <v>1980</v>
      </c>
      <c r="B25" s="24">
        <v>2150000</v>
      </c>
      <c r="C25" s="24">
        <v>20312326</v>
      </c>
      <c r="D25" s="24" t="s">
        <v>44</v>
      </c>
      <c r="E25" s="24">
        <v>1980</v>
      </c>
      <c r="F25" s="24">
        <v>1038</v>
      </c>
      <c r="G25" s="24">
        <v>761</v>
      </c>
      <c r="H25" s="24">
        <v>339</v>
      </c>
      <c r="I25" s="24">
        <v>422</v>
      </c>
      <c r="J25" s="24">
        <v>37</v>
      </c>
      <c r="K25" s="24">
        <v>11</v>
      </c>
      <c r="L25" s="24">
        <v>4265588</v>
      </c>
      <c r="M25" s="24">
        <v>115415</v>
      </c>
      <c r="N25" s="24">
        <v>14</v>
      </c>
      <c r="O25" s="24">
        <v>-42</v>
      </c>
      <c r="P25" s="24">
        <v>735</v>
      </c>
      <c r="Q25">
        <f t="shared" si="0"/>
        <v>1010</v>
      </c>
    </row>
    <row r="26" spans="1:17">
      <c r="A26" s="24">
        <v>1981</v>
      </c>
      <c r="B26" s="24">
        <v>2105000</v>
      </c>
      <c r="C26" s="24">
        <v>22417326</v>
      </c>
      <c r="D26" s="24" t="s">
        <v>44</v>
      </c>
      <c r="E26" s="24">
        <v>1981</v>
      </c>
      <c r="F26" s="24">
        <v>1016</v>
      </c>
      <c r="G26" s="24">
        <v>844</v>
      </c>
      <c r="H26" s="24">
        <v>332</v>
      </c>
      <c r="I26" s="24">
        <v>512</v>
      </c>
      <c r="J26" s="24">
        <v>36</v>
      </c>
      <c r="K26" s="24">
        <v>11</v>
      </c>
      <c r="L26" s="24">
        <v>4707638</v>
      </c>
      <c r="M26" s="24">
        <v>129570</v>
      </c>
      <c r="N26" s="24">
        <v>16</v>
      </c>
      <c r="O26" s="24">
        <v>-44</v>
      </c>
      <c r="P26" s="24">
        <v>818</v>
      </c>
      <c r="Q26">
        <f t="shared" si="0"/>
        <v>988</v>
      </c>
    </row>
    <row r="27" spans="1:17">
      <c r="A27" s="24">
        <v>1982</v>
      </c>
      <c r="B27" s="24">
        <v>2105000</v>
      </c>
      <c r="C27" s="24">
        <v>24522326</v>
      </c>
      <c r="D27" s="24" t="s">
        <v>44</v>
      </c>
      <c r="E27" s="24">
        <v>1982</v>
      </c>
      <c r="F27" s="24">
        <v>1016</v>
      </c>
      <c r="G27" s="24">
        <v>896</v>
      </c>
      <c r="H27" s="24">
        <v>332</v>
      </c>
      <c r="I27" s="24">
        <v>563</v>
      </c>
      <c r="J27" s="24">
        <v>36</v>
      </c>
      <c r="K27" s="24">
        <v>11</v>
      </c>
      <c r="L27" s="24">
        <v>5149688</v>
      </c>
      <c r="M27" s="24">
        <v>137060</v>
      </c>
      <c r="N27" s="24">
        <v>17</v>
      </c>
      <c r="O27" s="24">
        <v>-50</v>
      </c>
      <c r="P27" s="24">
        <v>864</v>
      </c>
      <c r="Q27">
        <f t="shared" si="0"/>
        <v>983</v>
      </c>
    </row>
    <row r="28" spans="1:17">
      <c r="A28" s="24">
        <v>1983</v>
      </c>
      <c r="B28" s="24">
        <v>2105000</v>
      </c>
      <c r="C28" s="24">
        <v>26627326</v>
      </c>
      <c r="D28" s="24" t="s">
        <v>44</v>
      </c>
      <c r="E28" s="24">
        <v>1983</v>
      </c>
      <c r="F28" s="24">
        <v>1016</v>
      </c>
      <c r="G28" s="24">
        <v>929</v>
      </c>
      <c r="H28" s="24">
        <v>332</v>
      </c>
      <c r="I28" s="24">
        <v>596</v>
      </c>
      <c r="J28" s="24">
        <v>36</v>
      </c>
      <c r="K28" s="24">
        <v>11</v>
      </c>
      <c r="L28" s="24">
        <v>5591738</v>
      </c>
      <c r="M28" s="24">
        <v>152830</v>
      </c>
      <c r="N28" s="24">
        <v>20</v>
      </c>
      <c r="O28" s="24">
        <v>-56</v>
      </c>
      <c r="P28" s="24">
        <v>894</v>
      </c>
      <c r="Q28">
        <f t="shared" si="0"/>
        <v>980</v>
      </c>
    </row>
    <row r="29" spans="1:17">
      <c r="A29" s="24">
        <v>1984</v>
      </c>
      <c r="B29" s="24">
        <v>2105000</v>
      </c>
      <c r="C29" s="24">
        <v>28732326</v>
      </c>
      <c r="D29" s="24" t="s">
        <v>44</v>
      </c>
      <c r="E29" s="24">
        <v>1984</v>
      </c>
      <c r="F29" s="24">
        <v>1016</v>
      </c>
      <c r="G29" s="24">
        <v>951</v>
      </c>
      <c r="H29" s="24">
        <v>332</v>
      </c>
      <c r="I29" s="24">
        <v>619</v>
      </c>
      <c r="J29" s="24">
        <v>36</v>
      </c>
      <c r="K29" s="24">
        <v>11</v>
      </c>
      <c r="L29" s="24">
        <v>6033788</v>
      </c>
      <c r="M29" s="24">
        <v>160746</v>
      </c>
      <c r="N29" s="24">
        <v>21</v>
      </c>
      <c r="O29" s="24">
        <v>-62</v>
      </c>
      <c r="P29" s="24">
        <v>912</v>
      </c>
      <c r="Q29">
        <f t="shared" si="0"/>
        <v>975</v>
      </c>
    </row>
    <row r="30" spans="1:17">
      <c r="A30" s="24">
        <v>1985</v>
      </c>
      <c r="B30" s="24">
        <v>2105000</v>
      </c>
      <c r="C30" s="24">
        <v>30837326</v>
      </c>
      <c r="D30" s="24" t="s">
        <v>44</v>
      </c>
      <c r="E30" s="24">
        <v>1985</v>
      </c>
      <c r="F30" s="24">
        <v>1016</v>
      </c>
      <c r="G30" s="24">
        <v>967</v>
      </c>
      <c r="H30" s="24">
        <v>332</v>
      </c>
      <c r="I30" s="24">
        <v>634</v>
      </c>
      <c r="J30" s="24">
        <v>36</v>
      </c>
      <c r="K30" s="24">
        <v>11</v>
      </c>
      <c r="L30" s="24">
        <v>6475838</v>
      </c>
      <c r="M30" s="24">
        <v>186986</v>
      </c>
      <c r="N30" s="24">
        <v>24</v>
      </c>
      <c r="O30" s="24">
        <v>-67</v>
      </c>
      <c r="P30" s="24">
        <v>924</v>
      </c>
      <c r="Q30">
        <f t="shared" si="0"/>
        <v>973</v>
      </c>
    </row>
    <row r="31" spans="1:17">
      <c r="A31" s="24">
        <v>1986</v>
      </c>
      <c r="B31" s="24">
        <v>2105000</v>
      </c>
      <c r="C31" s="24">
        <v>32942326</v>
      </c>
      <c r="D31" s="24" t="s">
        <v>44</v>
      </c>
      <c r="E31" s="24">
        <v>1986</v>
      </c>
      <c r="F31" s="24">
        <v>1016</v>
      </c>
      <c r="G31" s="24">
        <v>978</v>
      </c>
      <c r="H31" s="24">
        <v>332</v>
      </c>
      <c r="I31" s="24">
        <v>646</v>
      </c>
      <c r="J31" s="24">
        <v>36</v>
      </c>
      <c r="K31" s="24">
        <v>11</v>
      </c>
      <c r="L31" s="24">
        <v>6917888</v>
      </c>
      <c r="M31" s="24">
        <v>224934</v>
      </c>
      <c r="N31" s="24">
        <v>27</v>
      </c>
      <c r="O31" s="24">
        <v>-73</v>
      </c>
      <c r="P31" s="24">
        <v>933</v>
      </c>
      <c r="Q31">
        <f t="shared" si="0"/>
        <v>970</v>
      </c>
    </row>
    <row r="32" spans="1:17">
      <c r="A32" s="24">
        <v>1987</v>
      </c>
      <c r="B32" s="24">
        <v>2105000</v>
      </c>
      <c r="C32" s="24">
        <v>35047326</v>
      </c>
      <c r="D32" s="24" t="s">
        <v>44</v>
      </c>
      <c r="E32" s="24">
        <v>1987</v>
      </c>
      <c r="F32" s="24">
        <v>1016</v>
      </c>
      <c r="G32" s="24">
        <v>986</v>
      </c>
      <c r="H32" s="24">
        <v>332</v>
      </c>
      <c r="I32" s="24">
        <v>654</v>
      </c>
      <c r="J32" s="24">
        <v>36</v>
      </c>
      <c r="K32" s="24">
        <v>11</v>
      </c>
      <c r="L32" s="24">
        <v>7359938</v>
      </c>
      <c r="M32" s="24">
        <v>249581</v>
      </c>
      <c r="N32" s="24">
        <v>30</v>
      </c>
      <c r="O32" s="24">
        <v>-78</v>
      </c>
      <c r="P32" s="24">
        <v>939</v>
      </c>
      <c r="Q32">
        <f t="shared" si="0"/>
        <v>968</v>
      </c>
    </row>
    <row r="33" spans="1:17">
      <c r="A33" s="24">
        <v>1988</v>
      </c>
      <c r="B33" s="24">
        <v>2105000</v>
      </c>
      <c r="C33" s="24">
        <v>37152326</v>
      </c>
      <c r="D33" s="24" t="s">
        <v>44</v>
      </c>
      <c r="E33" s="24">
        <v>1988</v>
      </c>
      <c r="F33" s="24">
        <v>1016</v>
      </c>
      <c r="G33" s="24">
        <v>993</v>
      </c>
      <c r="H33" s="24">
        <v>332</v>
      </c>
      <c r="I33" s="24">
        <v>660</v>
      </c>
      <c r="J33" s="24">
        <v>36</v>
      </c>
      <c r="K33" s="24">
        <v>11</v>
      </c>
      <c r="L33" s="24">
        <v>7801988</v>
      </c>
      <c r="M33" s="24">
        <v>273450</v>
      </c>
      <c r="N33" s="24">
        <v>33</v>
      </c>
      <c r="O33" s="24">
        <v>-83</v>
      </c>
      <c r="P33" s="24">
        <v>944</v>
      </c>
      <c r="Q33">
        <f t="shared" si="0"/>
        <v>966</v>
      </c>
    </row>
    <row r="34" spans="1:17">
      <c r="A34" s="24">
        <v>1989</v>
      </c>
      <c r="B34" s="24">
        <v>1777000</v>
      </c>
      <c r="C34" s="24">
        <v>38929326</v>
      </c>
      <c r="D34" s="24" t="s">
        <v>44</v>
      </c>
      <c r="E34" s="24">
        <v>1989</v>
      </c>
      <c r="F34" s="24">
        <v>858</v>
      </c>
      <c r="G34" s="24">
        <v>946</v>
      </c>
      <c r="H34" s="24">
        <v>280</v>
      </c>
      <c r="I34" s="24">
        <v>666</v>
      </c>
      <c r="J34" s="24">
        <v>30</v>
      </c>
      <c r="K34" s="24">
        <v>9</v>
      </c>
      <c r="L34" s="24">
        <v>8175158</v>
      </c>
      <c r="M34" s="24">
        <v>315170</v>
      </c>
      <c r="N34" s="24">
        <v>37</v>
      </c>
      <c r="O34" s="24">
        <v>-82</v>
      </c>
      <c r="P34" s="24">
        <v>903</v>
      </c>
      <c r="Q34">
        <f t="shared" si="0"/>
        <v>813</v>
      </c>
    </row>
    <row r="35" spans="1:17">
      <c r="A35" s="24">
        <v>1990</v>
      </c>
      <c r="B35" s="24">
        <v>1373000</v>
      </c>
      <c r="C35" s="24">
        <v>40302326</v>
      </c>
      <c r="D35" s="24" t="s">
        <v>44</v>
      </c>
      <c r="E35" s="24">
        <v>1990</v>
      </c>
      <c r="F35" s="24">
        <v>662</v>
      </c>
      <c r="G35" s="24">
        <v>849</v>
      </c>
      <c r="H35" s="24">
        <v>216</v>
      </c>
      <c r="I35" s="24">
        <v>632</v>
      </c>
      <c r="J35" s="24">
        <v>23</v>
      </c>
      <c r="K35" s="24">
        <v>7</v>
      </c>
      <c r="L35" s="24">
        <v>8463488</v>
      </c>
      <c r="M35" s="24">
        <v>338382</v>
      </c>
      <c r="N35" s="24">
        <v>41</v>
      </c>
      <c r="O35" s="24">
        <v>-87</v>
      </c>
      <c r="P35" s="24">
        <v>804</v>
      </c>
      <c r="Q35">
        <f t="shared" si="0"/>
        <v>616</v>
      </c>
    </row>
    <row r="36" spans="1:17">
      <c r="A36" s="24">
        <v>1991</v>
      </c>
      <c r="B36" s="24">
        <v>1103000</v>
      </c>
      <c r="C36" s="24">
        <v>41405326</v>
      </c>
      <c r="D36" s="24" t="s">
        <v>44</v>
      </c>
      <c r="E36" s="24">
        <v>1991</v>
      </c>
      <c r="F36" s="24">
        <v>532</v>
      </c>
      <c r="G36" s="24">
        <v>742</v>
      </c>
      <c r="H36" s="24">
        <v>174</v>
      </c>
      <c r="I36" s="24">
        <v>567</v>
      </c>
      <c r="J36" s="24">
        <v>19</v>
      </c>
      <c r="K36" s="24">
        <v>5</v>
      </c>
      <c r="L36" s="24">
        <v>8695118</v>
      </c>
      <c r="M36" s="24">
        <v>360325</v>
      </c>
      <c r="N36" s="24">
        <v>42</v>
      </c>
      <c r="O36" s="24">
        <v>-92</v>
      </c>
      <c r="P36" s="24">
        <v>693</v>
      </c>
      <c r="Q36">
        <f t="shared" si="0"/>
        <v>482</v>
      </c>
    </row>
    <row r="37" spans="1:17">
      <c r="A37" s="24">
        <v>1992</v>
      </c>
      <c r="B37" s="24">
        <v>1378600</v>
      </c>
      <c r="C37" s="24">
        <v>42783926</v>
      </c>
      <c r="D37" s="24" t="s">
        <v>44</v>
      </c>
      <c r="E37" s="24">
        <v>1992</v>
      </c>
      <c r="F37" s="24">
        <v>665</v>
      </c>
      <c r="G37" s="24">
        <v>716</v>
      </c>
      <c r="H37" s="24">
        <v>217</v>
      </c>
      <c r="I37" s="24">
        <v>498</v>
      </c>
      <c r="J37" s="24">
        <v>23</v>
      </c>
      <c r="K37" s="24">
        <v>7</v>
      </c>
      <c r="L37" s="24">
        <v>8984624</v>
      </c>
      <c r="M37" s="24">
        <v>382625</v>
      </c>
      <c r="N37" s="24">
        <v>46</v>
      </c>
      <c r="O37" s="24">
        <v>-96</v>
      </c>
      <c r="P37" s="24">
        <v>666</v>
      </c>
      <c r="Q37">
        <f t="shared" si="0"/>
        <v>615</v>
      </c>
    </row>
    <row r="38" spans="1:17">
      <c r="A38" s="24">
        <v>1993</v>
      </c>
      <c r="B38" s="24">
        <v>1489600</v>
      </c>
      <c r="C38" s="24">
        <v>44273526</v>
      </c>
      <c r="D38" s="24" t="s">
        <v>44</v>
      </c>
      <c r="E38" s="24">
        <v>1993</v>
      </c>
      <c r="F38" s="24">
        <v>719</v>
      </c>
      <c r="G38" s="24">
        <v>722</v>
      </c>
      <c r="H38" s="24">
        <v>235</v>
      </c>
      <c r="I38" s="24">
        <v>487</v>
      </c>
      <c r="J38" s="24">
        <v>25</v>
      </c>
      <c r="K38" s="24">
        <v>7</v>
      </c>
      <c r="L38" s="24">
        <v>9297440</v>
      </c>
      <c r="M38" s="24">
        <v>431497</v>
      </c>
      <c r="N38" s="24">
        <v>50</v>
      </c>
      <c r="O38" s="24">
        <v>-100</v>
      </c>
      <c r="P38" s="24">
        <v>673</v>
      </c>
      <c r="Q38">
        <f t="shared" si="0"/>
        <v>669</v>
      </c>
    </row>
    <row r="39" spans="1:17">
      <c r="A39" s="24">
        <v>1994</v>
      </c>
      <c r="B39" s="24">
        <v>1489600</v>
      </c>
      <c r="C39" s="24">
        <v>45763126</v>
      </c>
      <c r="D39" s="24" t="s">
        <v>44</v>
      </c>
      <c r="E39" s="24">
        <v>1994</v>
      </c>
      <c r="F39" s="24">
        <v>719</v>
      </c>
      <c r="G39" s="24">
        <v>728</v>
      </c>
      <c r="H39" s="24">
        <v>235</v>
      </c>
      <c r="I39" s="24">
        <v>493</v>
      </c>
      <c r="J39" s="24">
        <v>25</v>
      </c>
      <c r="K39" s="24">
        <v>7</v>
      </c>
      <c r="L39" s="24">
        <v>9610256</v>
      </c>
      <c r="M39" s="24">
        <v>456019</v>
      </c>
      <c r="N39" s="24">
        <v>53</v>
      </c>
      <c r="O39" s="24">
        <v>-102</v>
      </c>
      <c r="P39" s="24">
        <v>679</v>
      </c>
      <c r="Q39">
        <f t="shared" si="0"/>
        <v>670</v>
      </c>
    </row>
    <row r="40" spans="1:17">
      <c r="A40" s="24">
        <v>1995</v>
      </c>
      <c r="B40" s="24">
        <v>2905900</v>
      </c>
      <c r="C40" s="24">
        <v>48669026</v>
      </c>
      <c r="D40" s="24" t="s">
        <v>44</v>
      </c>
      <c r="E40" s="24">
        <v>1995</v>
      </c>
      <c r="F40" s="24">
        <v>1403</v>
      </c>
      <c r="G40" s="24">
        <v>954</v>
      </c>
      <c r="H40" s="24">
        <v>458</v>
      </c>
      <c r="I40" s="24">
        <v>495</v>
      </c>
      <c r="J40" s="24">
        <v>50</v>
      </c>
      <c r="K40" s="24">
        <v>15</v>
      </c>
      <c r="L40" s="24">
        <v>10220495</v>
      </c>
      <c r="M40" s="24">
        <v>473986</v>
      </c>
      <c r="N40" s="24">
        <v>56</v>
      </c>
      <c r="O40" s="24">
        <v>-106</v>
      </c>
      <c r="P40" s="24">
        <v>905</v>
      </c>
      <c r="Q40">
        <f t="shared" si="0"/>
        <v>1353</v>
      </c>
    </row>
    <row r="41" spans="1:17">
      <c r="A41" s="24">
        <v>1996</v>
      </c>
      <c r="B41" s="24">
        <v>1816100</v>
      </c>
      <c r="C41" s="24">
        <v>50485126</v>
      </c>
      <c r="D41" s="24" t="s">
        <v>44</v>
      </c>
      <c r="E41" s="24">
        <v>1996</v>
      </c>
      <c r="F41" s="24">
        <v>876</v>
      </c>
      <c r="G41" s="24">
        <v>944</v>
      </c>
      <c r="H41" s="24">
        <v>286</v>
      </c>
      <c r="I41" s="24">
        <v>657</v>
      </c>
      <c r="J41" s="24">
        <v>31</v>
      </c>
      <c r="K41" s="24">
        <v>9</v>
      </c>
      <c r="L41" s="24">
        <v>10601876</v>
      </c>
      <c r="M41" s="24">
        <v>486195</v>
      </c>
      <c r="N41" s="24">
        <v>59</v>
      </c>
      <c r="O41" s="24">
        <v>-109</v>
      </c>
      <c r="P41" s="24">
        <v>895</v>
      </c>
      <c r="Q41">
        <f t="shared" si="0"/>
        <v>826</v>
      </c>
    </row>
    <row r="42" spans="1:17">
      <c r="A42" s="24">
        <v>1997</v>
      </c>
      <c r="B42" s="24">
        <v>1322700</v>
      </c>
      <c r="C42" s="24">
        <v>51807826</v>
      </c>
      <c r="D42" s="24" t="s">
        <v>44</v>
      </c>
      <c r="E42" s="24">
        <v>1997</v>
      </c>
      <c r="F42" s="24">
        <v>638</v>
      </c>
      <c r="G42" s="24">
        <v>839</v>
      </c>
      <c r="H42" s="24">
        <v>208</v>
      </c>
      <c r="I42" s="24">
        <v>631</v>
      </c>
      <c r="J42" s="24">
        <v>22</v>
      </c>
      <c r="K42" s="24">
        <v>6</v>
      </c>
      <c r="L42" s="24">
        <v>10879643</v>
      </c>
      <c r="M42" s="24">
        <v>519775</v>
      </c>
      <c r="N42" s="24">
        <v>62</v>
      </c>
      <c r="O42" s="24">
        <v>-113</v>
      </c>
      <c r="P42" s="24">
        <v>789</v>
      </c>
      <c r="Q42">
        <f t="shared" si="0"/>
        <v>587</v>
      </c>
    </row>
    <row r="43" spans="1:17">
      <c r="A43" s="24">
        <v>1998</v>
      </c>
      <c r="B43" s="24">
        <v>1738300</v>
      </c>
      <c r="C43" s="24">
        <v>53546126</v>
      </c>
      <c r="D43" s="24" t="s">
        <v>44</v>
      </c>
      <c r="E43" s="24">
        <v>1998</v>
      </c>
      <c r="F43" s="24">
        <v>839</v>
      </c>
      <c r="G43" s="24">
        <v>835</v>
      </c>
      <c r="H43" s="24">
        <v>274</v>
      </c>
      <c r="I43" s="24">
        <v>560</v>
      </c>
      <c r="J43" s="24">
        <v>29</v>
      </c>
      <c r="K43" s="24">
        <v>9</v>
      </c>
      <c r="L43" s="24">
        <v>11244686</v>
      </c>
      <c r="M43" s="24">
        <v>533963</v>
      </c>
      <c r="N43" s="24">
        <v>65</v>
      </c>
      <c r="O43" s="24">
        <v>-121</v>
      </c>
      <c r="P43" s="24">
        <v>779</v>
      </c>
      <c r="Q43">
        <f t="shared" si="0"/>
        <v>783</v>
      </c>
    </row>
    <row r="44" spans="1:17">
      <c r="A44" s="24">
        <v>1999</v>
      </c>
      <c r="B44" s="24">
        <v>1725900</v>
      </c>
      <c r="C44" s="24">
        <v>55272026</v>
      </c>
      <c r="D44" s="24" t="s">
        <v>44</v>
      </c>
      <c r="E44" s="24">
        <v>1999</v>
      </c>
      <c r="F44" s="24">
        <v>833</v>
      </c>
      <c r="G44" s="24">
        <v>838</v>
      </c>
      <c r="H44" s="24">
        <v>272</v>
      </c>
      <c r="I44" s="24">
        <v>566</v>
      </c>
      <c r="J44" s="24">
        <v>29</v>
      </c>
      <c r="K44" s="24">
        <v>9</v>
      </c>
      <c r="L44" s="24">
        <v>11607125</v>
      </c>
      <c r="M44" s="24">
        <v>551578</v>
      </c>
      <c r="N44" s="24">
        <v>68</v>
      </c>
      <c r="O44" s="24">
        <v>-126</v>
      </c>
      <c r="P44" s="24">
        <v>781</v>
      </c>
      <c r="Q44">
        <f t="shared" si="0"/>
        <v>775</v>
      </c>
    </row>
    <row r="45" spans="1:17">
      <c r="A45" s="24">
        <v>2000</v>
      </c>
      <c r="B45" s="24">
        <v>1822600</v>
      </c>
      <c r="C45" s="24">
        <v>57094626</v>
      </c>
      <c r="D45" s="24" t="s">
        <v>44</v>
      </c>
      <c r="E45" s="24">
        <v>2000</v>
      </c>
      <c r="F45" s="24">
        <v>880</v>
      </c>
      <c r="G45" s="24">
        <v>856</v>
      </c>
      <c r="H45" s="24">
        <v>287</v>
      </c>
      <c r="I45" s="24">
        <v>568</v>
      </c>
      <c r="J45" s="24">
        <v>31</v>
      </c>
      <c r="K45" s="24">
        <v>9</v>
      </c>
      <c r="L45" s="24">
        <v>11989871</v>
      </c>
      <c r="M45" s="24">
        <v>572604</v>
      </c>
      <c r="N45" s="24">
        <v>71</v>
      </c>
      <c r="O45" s="24">
        <v>-130</v>
      </c>
      <c r="P45" s="24">
        <v>798</v>
      </c>
      <c r="Q45">
        <f t="shared" si="0"/>
        <v>821</v>
      </c>
    </row>
    <row r="46" spans="1:17">
      <c r="A46" s="24">
        <v>2001</v>
      </c>
      <c r="B46" s="24">
        <v>1816500</v>
      </c>
      <c r="C46" s="24">
        <v>58911126</v>
      </c>
      <c r="D46" s="24" t="s">
        <v>44</v>
      </c>
      <c r="E46" s="24">
        <v>2001</v>
      </c>
      <c r="F46" s="24">
        <v>877</v>
      </c>
      <c r="G46" s="24">
        <v>867</v>
      </c>
      <c r="H46" s="24">
        <v>286</v>
      </c>
      <c r="I46" s="24">
        <v>580</v>
      </c>
      <c r="J46" s="24">
        <v>31</v>
      </c>
      <c r="K46" s="24">
        <v>9</v>
      </c>
      <c r="L46" s="24">
        <v>12371336</v>
      </c>
      <c r="M46" s="24">
        <v>626457</v>
      </c>
      <c r="N46" s="24">
        <v>76</v>
      </c>
      <c r="O46" s="24">
        <v>-134</v>
      </c>
      <c r="P46" s="24">
        <v>809</v>
      </c>
      <c r="Q46">
        <f t="shared" si="0"/>
        <v>819</v>
      </c>
    </row>
    <row r="47" spans="1:17">
      <c r="A47" s="24">
        <v>2002</v>
      </c>
      <c r="B47" s="24">
        <v>2165118</v>
      </c>
      <c r="C47" s="24">
        <v>61076244</v>
      </c>
      <c r="D47" s="24" t="s">
        <v>44</v>
      </c>
      <c r="E47" s="24">
        <v>2002</v>
      </c>
      <c r="F47" s="24">
        <v>1045</v>
      </c>
      <c r="G47" s="24">
        <v>929</v>
      </c>
      <c r="H47" s="24">
        <v>341</v>
      </c>
      <c r="I47" s="24">
        <v>587</v>
      </c>
      <c r="J47" s="24">
        <v>37</v>
      </c>
      <c r="K47" s="24">
        <v>11</v>
      </c>
      <c r="L47" s="24">
        <v>12826011</v>
      </c>
      <c r="M47" s="24">
        <v>684795</v>
      </c>
      <c r="N47" s="24">
        <v>78</v>
      </c>
      <c r="O47" s="24">
        <v>-138</v>
      </c>
      <c r="P47" s="24">
        <v>869</v>
      </c>
      <c r="Q47">
        <f t="shared" si="0"/>
        <v>985</v>
      </c>
    </row>
    <row r="48" spans="1:17">
      <c r="A48" s="24">
        <v>2003</v>
      </c>
      <c r="B48" s="24">
        <v>2539686</v>
      </c>
      <c r="C48" s="24">
        <v>63615930</v>
      </c>
      <c r="D48" s="24" t="s">
        <v>44</v>
      </c>
      <c r="E48" s="24">
        <v>2003</v>
      </c>
      <c r="F48" s="24">
        <v>1226</v>
      </c>
      <c r="G48" s="24">
        <v>1032</v>
      </c>
      <c r="H48" s="24">
        <v>400</v>
      </c>
      <c r="I48" s="24">
        <v>631</v>
      </c>
      <c r="J48" s="24">
        <v>43</v>
      </c>
      <c r="K48" s="24">
        <v>13</v>
      </c>
      <c r="L48" s="24">
        <v>13359345</v>
      </c>
      <c r="M48" s="24">
        <v>695042</v>
      </c>
      <c r="N48" s="24">
        <v>80</v>
      </c>
      <c r="O48" s="24">
        <v>-142</v>
      </c>
      <c r="P48" s="24">
        <v>971</v>
      </c>
      <c r="Q48">
        <f t="shared" si="0"/>
        <v>1164</v>
      </c>
    </row>
    <row r="49" spans="1:17">
      <c r="A49" s="24">
        <v>2004</v>
      </c>
      <c r="B49" s="24">
        <v>2777204</v>
      </c>
      <c r="C49" s="24">
        <v>66393134</v>
      </c>
      <c r="D49" s="24" t="s">
        <v>44</v>
      </c>
      <c r="E49" s="24">
        <v>2004</v>
      </c>
      <c r="F49" s="24">
        <v>1341</v>
      </c>
      <c r="G49" s="24">
        <v>1139</v>
      </c>
      <c r="H49" s="24">
        <v>438</v>
      </c>
      <c r="I49" s="24">
        <v>700</v>
      </c>
      <c r="J49" s="24">
        <v>47</v>
      </c>
      <c r="K49" s="24">
        <v>14</v>
      </c>
      <c r="L49" s="24">
        <v>13942558</v>
      </c>
      <c r="M49" s="24">
        <v>719606</v>
      </c>
      <c r="N49" s="24">
        <v>84</v>
      </c>
      <c r="O49" s="24">
        <v>-146</v>
      </c>
      <c r="P49" s="24">
        <v>1077</v>
      </c>
      <c r="Q49">
        <f t="shared" si="0"/>
        <v>1279</v>
      </c>
    </row>
    <row r="50" spans="1:17">
      <c r="A50" s="24">
        <v>2005</v>
      </c>
      <c r="B50" s="24">
        <v>1901418</v>
      </c>
      <c r="C50" s="24">
        <v>68294552</v>
      </c>
      <c r="D50" s="24" t="s">
        <v>44</v>
      </c>
      <c r="E50" s="24">
        <v>2005</v>
      </c>
      <c r="F50" s="24">
        <v>918</v>
      </c>
      <c r="G50" s="24">
        <v>1070</v>
      </c>
      <c r="H50" s="24">
        <v>300</v>
      </c>
      <c r="I50" s="24">
        <v>770</v>
      </c>
      <c r="J50" s="24">
        <v>32</v>
      </c>
      <c r="K50" s="24">
        <v>9</v>
      </c>
      <c r="L50" s="24">
        <v>14341855</v>
      </c>
      <c r="M50" s="24">
        <v>742490</v>
      </c>
      <c r="N50" s="24">
        <v>87</v>
      </c>
      <c r="O50" s="24">
        <v>-151</v>
      </c>
      <c r="P50" s="24">
        <v>1007</v>
      </c>
      <c r="Q50">
        <f t="shared" si="0"/>
        <v>854</v>
      </c>
    </row>
    <row r="51" spans="1:17">
      <c r="A51" s="24">
        <v>2006</v>
      </c>
      <c r="B51" s="24">
        <v>1428600</v>
      </c>
      <c r="C51" s="24">
        <v>69723152</v>
      </c>
      <c r="D51" s="24" t="s">
        <v>44</v>
      </c>
      <c r="E51" s="24">
        <v>2006</v>
      </c>
      <c r="F51" s="24">
        <v>689</v>
      </c>
      <c r="G51" s="24">
        <v>938</v>
      </c>
      <c r="H51" s="24">
        <v>225</v>
      </c>
      <c r="I51" s="24">
        <v>713</v>
      </c>
      <c r="J51" s="24">
        <v>24</v>
      </c>
      <c r="K51" s="24">
        <v>7</v>
      </c>
      <c r="L51" s="24">
        <v>14641861</v>
      </c>
      <c r="M51" s="24">
        <v>767321</v>
      </c>
      <c r="N51" s="24">
        <v>91</v>
      </c>
      <c r="O51" s="24">
        <v>-158</v>
      </c>
      <c r="P51" s="24">
        <v>872</v>
      </c>
      <c r="Q51">
        <f t="shared" si="0"/>
        <v>622</v>
      </c>
    </row>
    <row r="52" spans="1:17">
      <c r="A52" s="24">
        <v>2007</v>
      </c>
      <c r="B52" s="24">
        <v>1165100</v>
      </c>
      <c r="C52" s="24">
        <v>70888252</v>
      </c>
      <c r="D52" s="24" t="s">
        <v>44</v>
      </c>
      <c r="E52" s="24">
        <v>2007</v>
      </c>
      <c r="F52" s="24">
        <v>562</v>
      </c>
      <c r="G52" s="24">
        <v>811</v>
      </c>
      <c r="H52" s="24">
        <v>183</v>
      </c>
      <c r="I52" s="24">
        <v>627</v>
      </c>
      <c r="J52" s="24">
        <v>20</v>
      </c>
      <c r="K52" s="24">
        <v>6</v>
      </c>
      <c r="L52" s="24">
        <v>14886532</v>
      </c>
      <c r="M52" s="24">
        <v>791493</v>
      </c>
      <c r="N52" s="24">
        <v>94</v>
      </c>
      <c r="O52" s="24">
        <v>-166</v>
      </c>
      <c r="P52" s="24">
        <v>740</v>
      </c>
      <c r="Q52">
        <f t="shared" si="0"/>
        <v>490</v>
      </c>
    </row>
    <row r="53" spans="1:17">
      <c r="A53" s="24">
        <v>2008</v>
      </c>
      <c r="B53" s="24">
        <v>1291100</v>
      </c>
      <c r="C53" s="24">
        <v>72179352</v>
      </c>
      <c r="D53" s="24" t="s">
        <v>44</v>
      </c>
      <c r="E53" s="24">
        <v>2008</v>
      </c>
      <c r="F53" s="24">
        <v>623</v>
      </c>
      <c r="G53" s="24">
        <v>749</v>
      </c>
      <c r="H53" s="24">
        <v>203</v>
      </c>
      <c r="I53" s="24">
        <v>546</v>
      </c>
      <c r="J53" s="24">
        <v>22</v>
      </c>
      <c r="K53" s="24">
        <v>6</v>
      </c>
      <c r="L53" s="24">
        <v>15157663</v>
      </c>
      <c r="M53" s="24">
        <v>828983</v>
      </c>
      <c r="N53" s="24">
        <v>98</v>
      </c>
      <c r="O53" s="24">
        <v>-170</v>
      </c>
      <c r="P53" s="24">
        <v>678</v>
      </c>
      <c r="Q53">
        <f t="shared" si="0"/>
        <v>551</v>
      </c>
    </row>
    <row r="54" spans="1:17">
      <c r="A54" s="24">
        <v>2009</v>
      </c>
      <c r="B54" s="24">
        <v>746400</v>
      </c>
      <c r="C54" s="24">
        <v>72925752</v>
      </c>
      <c r="D54" s="24" t="s">
        <v>44</v>
      </c>
      <c r="E54" s="24">
        <v>2009</v>
      </c>
      <c r="F54" s="24">
        <v>360</v>
      </c>
      <c r="G54" s="24">
        <v>629</v>
      </c>
      <c r="H54" s="24">
        <v>117</v>
      </c>
      <c r="I54" s="24">
        <v>511</v>
      </c>
      <c r="J54" s="24">
        <v>12</v>
      </c>
      <c r="K54" s="24">
        <v>3</v>
      </c>
      <c r="L54" s="24">
        <v>15314407</v>
      </c>
      <c r="M54" s="24">
        <v>879353</v>
      </c>
      <c r="N54" s="24">
        <v>103</v>
      </c>
      <c r="O54" s="24">
        <v>-173</v>
      </c>
      <c r="P54" s="24">
        <v>559</v>
      </c>
      <c r="Q54">
        <f t="shared" si="0"/>
        <v>290</v>
      </c>
    </row>
    <row r="55" spans="1:17">
      <c r="A55" s="24">
        <v>2010</v>
      </c>
      <c r="B55" s="24">
        <v>700006</v>
      </c>
      <c r="C55" s="24">
        <v>73625758</v>
      </c>
      <c r="D55" s="24" t="s">
        <v>44</v>
      </c>
      <c r="E55" s="24">
        <v>2010</v>
      </c>
      <c r="F55" s="24">
        <v>338</v>
      </c>
      <c r="G55" s="24">
        <v>537</v>
      </c>
      <c r="H55" s="24">
        <v>110</v>
      </c>
      <c r="I55" s="24">
        <v>426</v>
      </c>
      <c r="J55" s="24">
        <v>12</v>
      </c>
      <c r="K55" s="24">
        <v>3</v>
      </c>
      <c r="L55" s="24">
        <v>15461409</v>
      </c>
      <c r="M55" s="24">
        <v>930985</v>
      </c>
      <c r="N55" s="24">
        <v>109</v>
      </c>
      <c r="O55" s="24">
        <v>-175</v>
      </c>
      <c r="P55" s="24">
        <v>471</v>
      </c>
      <c r="Q55">
        <f t="shared" si="0"/>
        <v>272</v>
      </c>
    </row>
    <row r="56" spans="1:17">
      <c r="A56" s="24">
        <v>2011</v>
      </c>
      <c r="B56" s="24">
        <v>641807</v>
      </c>
      <c r="C56" s="24">
        <v>74267565</v>
      </c>
      <c r="D56" s="24" t="s">
        <v>44</v>
      </c>
      <c r="E56" s="24">
        <v>2011</v>
      </c>
      <c r="F56" s="24">
        <v>309</v>
      </c>
      <c r="G56" s="24">
        <v>470</v>
      </c>
      <c r="H56" s="24">
        <v>101</v>
      </c>
      <c r="I56" s="24">
        <v>369</v>
      </c>
      <c r="J56" s="24">
        <v>11</v>
      </c>
      <c r="K56" s="24">
        <v>3</v>
      </c>
      <c r="L56" s="24">
        <v>15596188</v>
      </c>
      <c r="M56" s="24">
        <v>955309</v>
      </c>
      <c r="N56" s="24">
        <v>113</v>
      </c>
      <c r="O56" s="24">
        <v>-177</v>
      </c>
      <c r="P56" s="24">
        <v>407</v>
      </c>
      <c r="Q56">
        <f t="shared" si="0"/>
        <v>245</v>
      </c>
    </row>
    <row r="57" spans="1:17">
      <c r="A57" s="24">
        <v>2012</v>
      </c>
      <c r="B57" s="24">
        <v>457108</v>
      </c>
      <c r="C57" s="24">
        <v>74724673</v>
      </c>
      <c r="D57" s="24" t="s">
        <v>44</v>
      </c>
      <c r="E57" s="24">
        <v>2012</v>
      </c>
      <c r="F57" s="24">
        <v>220</v>
      </c>
      <c r="G57" s="24">
        <v>398</v>
      </c>
      <c r="H57" s="24">
        <v>72</v>
      </c>
      <c r="I57" s="24">
        <v>326</v>
      </c>
      <c r="J57" s="24">
        <v>7</v>
      </c>
      <c r="K57" s="24">
        <v>2</v>
      </c>
      <c r="L57" s="24">
        <v>15692181</v>
      </c>
      <c r="M57" s="24">
        <v>966594</v>
      </c>
      <c r="N57" s="24">
        <v>116</v>
      </c>
      <c r="O57" s="24">
        <v>-178</v>
      </c>
      <c r="P57" s="24">
        <v>338</v>
      </c>
      <c r="Q57">
        <f t="shared" si="0"/>
        <v>158</v>
      </c>
    </row>
    <row r="58" spans="1:17">
      <c r="A58" s="24">
        <v>2013</v>
      </c>
      <c r="B58" s="24">
        <v>589100</v>
      </c>
      <c r="C58" s="24">
        <v>75313773</v>
      </c>
      <c r="D58" s="24" t="s">
        <v>44</v>
      </c>
      <c r="E58" s="24">
        <v>2013</v>
      </c>
      <c r="F58" s="24">
        <v>284</v>
      </c>
      <c r="G58" s="24">
        <v>371</v>
      </c>
      <c r="H58" s="24">
        <v>92</v>
      </c>
      <c r="I58" s="24">
        <v>278</v>
      </c>
      <c r="J58" s="24">
        <v>10</v>
      </c>
      <c r="K58" s="24">
        <v>3</v>
      </c>
      <c r="L58" s="24">
        <v>15815892</v>
      </c>
      <c r="M58" s="24">
        <v>972470</v>
      </c>
      <c r="N58" s="24">
        <v>119</v>
      </c>
      <c r="O58" s="24">
        <v>-179</v>
      </c>
      <c r="P58" s="24">
        <v>312</v>
      </c>
      <c r="Q58">
        <f t="shared" si="0"/>
        <v>224</v>
      </c>
    </row>
    <row r="59" spans="1:17">
      <c r="A59" s="24">
        <v>2014</v>
      </c>
      <c r="B59" s="24">
        <v>484800</v>
      </c>
      <c r="C59" s="24">
        <v>75798573</v>
      </c>
      <c r="D59" s="24" t="s">
        <v>44</v>
      </c>
      <c r="E59" s="24">
        <v>2014</v>
      </c>
      <c r="F59" s="24">
        <v>234</v>
      </c>
      <c r="G59" s="24">
        <v>338</v>
      </c>
      <c r="H59" s="24">
        <v>76</v>
      </c>
      <c r="I59" s="24">
        <v>261</v>
      </c>
      <c r="J59" s="24">
        <v>8</v>
      </c>
      <c r="K59" s="24">
        <v>2</v>
      </c>
      <c r="L59" s="24">
        <v>15917700</v>
      </c>
      <c r="M59" s="24">
        <v>984140</v>
      </c>
      <c r="N59" s="24">
        <v>122</v>
      </c>
      <c r="O59" s="24">
        <v>-180</v>
      </c>
      <c r="P59" s="24">
        <v>281</v>
      </c>
      <c r="Q59">
        <f t="shared" si="0"/>
        <v>176</v>
      </c>
    </row>
    <row r="60" spans="1:17">
      <c r="A60" s="24">
        <v>2015</v>
      </c>
      <c r="B60" s="24">
        <v>520568</v>
      </c>
      <c r="C60" s="24">
        <v>76319141</v>
      </c>
      <c r="D60" s="24" t="s">
        <v>44</v>
      </c>
      <c r="E60" s="24">
        <v>2015</v>
      </c>
      <c r="F60" s="24">
        <v>251</v>
      </c>
      <c r="G60" s="24">
        <v>320</v>
      </c>
      <c r="H60" s="24">
        <v>82</v>
      </c>
      <c r="I60" s="24">
        <v>238</v>
      </c>
      <c r="J60" s="24">
        <v>8</v>
      </c>
      <c r="K60" s="24">
        <v>2</v>
      </c>
      <c r="L60" s="24">
        <v>16027019</v>
      </c>
      <c r="M60" s="24">
        <v>984345</v>
      </c>
      <c r="N60" s="24">
        <v>124</v>
      </c>
      <c r="O60" s="24">
        <v>-181</v>
      </c>
      <c r="P60" s="24">
        <v>264</v>
      </c>
      <c r="Q60">
        <f t="shared" si="0"/>
        <v>194</v>
      </c>
    </row>
    <row r="61" spans="1:17">
      <c r="A61" s="24">
        <v>2016</v>
      </c>
      <c r="B61" s="24">
        <v>491358</v>
      </c>
      <c r="C61" s="24">
        <v>76810500</v>
      </c>
      <c r="D61" s="24" t="s">
        <v>44</v>
      </c>
      <c r="E61" s="24">
        <v>2016</v>
      </c>
      <c r="F61" s="24">
        <v>237</v>
      </c>
      <c r="G61" s="24">
        <v>303</v>
      </c>
      <c r="H61" s="24">
        <v>77</v>
      </c>
      <c r="I61" s="24">
        <v>226</v>
      </c>
      <c r="J61" s="24">
        <v>8</v>
      </c>
      <c r="K61" s="24">
        <v>2</v>
      </c>
      <c r="L61" s="24">
        <v>16130205</v>
      </c>
      <c r="M61" s="24">
        <v>989783</v>
      </c>
      <c r="N61" s="24">
        <v>126</v>
      </c>
      <c r="O61" s="24">
        <v>-183</v>
      </c>
      <c r="P61" s="24">
        <v>248</v>
      </c>
      <c r="Q61">
        <f t="shared" si="0"/>
        <v>180</v>
      </c>
    </row>
    <row r="62" spans="1:17">
      <c r="A62" s="24">
        <v>2017</v>
      </c>
      <c r="B62" s="24">
        <v>463788</v>
      </c>
      <c r="C62" s="24">
        <v>77274288</v>
      </c>
      <c r="D62" s="24" t="s">
        <v>44</v>
      </c>
      <c r="E62" s="24">
        <v>2017</v>
      </c>
      <c r="F62" s="24">
        <v>223</v>
      </c>
      <c r="G62" s="24">
        <v>287</v>
      </c>
      <c r="H62" s="24">
        <v>73</v>
      </c>
      <c r="I62" s="24">
        <v>214</v>
      </c>
      <c r="J62" s="24">
        <v>8</v>
      </c>
      <c r="K62" s="24">
        <v>2</v>
      </c>
      <c r="L62" s="24">
        <v>16227600</v>
      </c>
      <c r="M62" s="24">
        <v>999617</v>
      </c>
      <c r="N62" s="24">
        <v>129</v>
      </c>
      <c r="O62" s="24">
        <v>-184</v>
      </c>
      <c r="P62" s="24">
        <v>233</v>
      </c>
      <c r="Q62">
        <f t="shared" si="0"/>
        <v>168</v>
      </c>
    </row>
    <row r="63" spans="1:17">
      <c r="A63" s="24">
        <v>2018</v>
      </c>
      <c r="B63" s="24">
        <v>437764</v>
      </c>
      <c r="C63" s="24">
        <v>77712053</v>
      </c>
      <c r="D63" s="24" t="s">
        <v>44</v>
      </c>
      <c r="E63" s="24">
        <v>2018</v>
      </c>
      <c r="F63" s="24">
        <v>211</v>
      </c>
      <c r="G63" s="24">
        <v>271</v>
      </c>
      <c r="H63" s="24">
        <v>69</v>
      </c>
      <c r="I63" s="24">
        <v>202</v>
      </c>
      <c r="J63" s="24">
        <v>7</v>
      </c>
      <c r="K63" s="24">
        <v>2</v>
      </c>
      <c r="L63" s="24">
        <v>16319531</v>
      </c>
      <c r="M63" s="24">
        <v>1006307</v>
      </c>
      <c r="N63" s="24">
        <v>131</v>
      </c>
      <c r="O63" s="24">
        <v>-185</v>
      </c>
      <c r="P63" s="24">
        <v>218</v>
      </c>
      <c r="Q63">
        <f t="shared" si="0"/>
        <v>157</v>
      </c>
    </row>
    <row r="64" spans="1:17">
      <c r="A64" s="24">
        <v>2019</v>
      </c>
      <c r="B64" s="24">
        <v>413201</v>
      </c>
      <c r="C64" s="24">
        <v>78125255</v>
      </c>
      <c r="D64" s="24" t="s">
        <v>44</v>
      </c>
      <c r="E64" s="24">
        <v>2019</v>
      </c>
      <c r="F64" s="24">
        <v>199</v>
      </c>
      <c r="G64" s="24">
        <v>256</v>
      </c>
      <c r="H64" s="24">
        <v>65</v>
      </c>
      <c r="I64" s="24">
        <v>191</v>
      </c>
      <c r="J64" s="24">
        <v>7</v>
      </c>
      <c r="K64" s="24">
        <v>2</v>
      </c>
      <c r="L64" s="24">
        <v>16406303</v>
      </c>
      <c r="M64" s="24">
        <v>1017180</v>
      </c>
      <c r="N64" s="24">
        <v>133</v>
      </c>
      <c r="O64" s="24">
        <v>-186</v>
      </c>
      <c r="P64" s="24">
        <v>203</v>
      </c>
      <c r="Q64">
        <f t="shared" si="0"/>
        <v>146</v>
      </c>
    </row>
    <row r="65" spans="1:17">
      <c r="A65" s="24">
        <v>2020</v>
      </c>
      <c r="B65" s="24">
        <v>390000</v>
      </c>
      <c r="C65" s="24">
        <v>78515255</v>
      </c>
      <c r="D65" s="24" t="s">
        <v>44</v>
      </c>
      <c r="E65" s="24">
        <v>2020</v>
      </c>
      <c r="F65" s="24">
        <v>188</v>
      </c>
      <c r="G65" s="24">
        <v>242</v>
      </c>
      <c r="H65" s="24">
        <v>61</v>
      </c>
      <c r="I65" s="24">
        <v>180</v>
      </c>
      <c r="J65" s="24">
        <v>6</v>
      </c>
      <c r="K65" s="24">
        <v>2</v>
      </c>
      <c r="L65" s="24">
        <v>16488203</v>
      </c>
      <c r="M65" s="24">
        <v>1024570</v>
      </c>
      <c r="N65" s="24">
        <v>134</v>
      </c>
      <c r="O65" s="24">
        <v>-187</v>
      </c>
      <c r="P65" s="24">
        <v>190</v>
      </c>
      <c r="Q65">
        <f t="shared" si="0"/>
        <v>135</v>
      </c>
    </row>
    <row r="66" spans="1:17">
      <c r="A66" s="24">
        <v>2021</v>
      </c>
      <c r="B66" s="24">
        <v>352000</v>
      </c>
      <c r="C66" s="24">
        <v>78867255</v>
      </c>
      <c r="D66" s="24" t="s">
        <v>44</v>
      </c>
      <c r="E66" s="24">
        <v>2021</v>
      </c>
      <c r="F66" s="24">
        <v>169</v>
      </c>
      <c r="G66" s="24">
        <v>226</v>
      </c>
      <c r="H66" s="24">
        <v>55</v>
      </c>
      <c r="I66" s="24">
        <v>170</v>
      </c>
      <c r="J66" s="24">
        <v>6</v>
      </c>
      <c r="K66" s="24">
        <v>1</v>
      </c>
      <c r="L66" s="24">
        <v>16562123</v>
      </c>
      <c r="M66" s="24">
        <v>24</v>
      </c>
      <c r="N66" s="24">
        <v>0</v>
      </c>
      <c r="O66" s="24">
        <v>-188</v>
      </c>
      <c r="P66" s="24">
        <v>38</v>
      </c>
      <c r="Q66">
        <f t="shared" si="0"/>
        <v>-19</v>
      </c>
    </row>
    <row r="67" spans="1:17">
      <c r="A67" s="24">
        <v>2022</v>
      </c>
      <c r="B67" s="24">
        <v>314000</v>
      </c>
      <c r="C67" s="24">
        <v>79181255</v>
      </c>
      <c r="D67" s="24" t="s">
        <v>44</v>
      </c>
      <c r="E67" s="24">
        <v>2022</v>
      </c>
      <c r="F67" s="24">
        <v>151</v>
      </c>
      <c r="G67" s="24">
        <v>208</v>
      </c>
      <c r="H67" s="24">
        <v>49</v>
      </c>
      <c r="I67" s="24">
        <v>159</v>
      </c>
      <c r="J67" s="24">
        <v>5</v>
      </c>
      <c r="K67" s="24">
        <v>1</v>
      </c>
      <c r="L67" s="24">
        <v>16628063</v>
      </c>
      <c r="M67" s="24">
        <v>25</v>
      </c>
      <c r="N67" s="24">
        <v>0</v>
      </c>
      <c r="O67" s="24">
        <v>-204</v>
      </c>
      <c r="P67" s="24">
        <v>5</v>
      </c>
      <c r="Q67">
        <f t="shared" si="0"/>
        <v>-53</v>
      </c>
    </row>
    <row r="68" spans="1:17">
      <c r="A68" s="24">
        <v>2023</v>
      </c>
      <c r="B68" s="24">
        <v>276000</v>
      </c>
      <c r="C68" s="24">
        <v>79457255</v>
      </c>
      <c r="D68" s="24" t="s">
        <v>44</v>
      </c>
      <c r="E68" s="24">
        <v>2023</v>
      </c>
      <c r="F68" s="24">
        <v>133</v>
      </c>
      <c r="G68" s="24">
        <v>190</v>
      </c>
      <c r="H68" s="24">
        <v>43</v>
      </c>
      <c r="I68" s="24">
        <v>147</v>
      </c>
      <c r="J68" s="24">
        <v>4</v>
      </c>
      <c r="K68" s="24">
        <v>1</v>
      </c>
      <c r="L68" s="24">
        <v>16686023</v>
      </c>
      <c r="M68" s="24">
        <v>26</v>
      </c>
      <c r="N68" s="24">
        <v>0</v>
      </c>
      <c r="O68" s="24">
        <v>-220</v>
      </c>
      <c r="P68" s="24">
        <v>-29</v>
      </c>
      <c r="Q68">
        <f t="shared" si="0"/>
        <v>-87</v>
      </c>
    </row>
    <row r="69" spans="1:17">
      <c r="A69" s="24">
        <v>2024</v>
      </c>
      <c r="B69" s="24">
        <v>238000</v>
      </c>
      <c r="C69" s="24">
        <v>79695255</v>
      </c>
      <c r="D69" s="24" t="s">
        <v>44</v>
      </c>
      <c r="E69" s="24">
        <v>2024</v>
      </c>
      <c r="F69" s="24">
        <v>114</v>
      </c>
      <c r="G69" s="24">
        <v>172</v>
      </c>
      <c r="H69" s="24">
        <v>37</v>
      </c>
      <c r="I69" s="24">
        <v>134</v>
      </c>
      <c r="J69" s="24">
        <v>4</v>
      </c>
      <c r="K69" s="24">
        <v>1</v>
      </c>
      <c r="L69" s="24">
        <v>16736003</v>
      </c>
      <c r="M69" s="24">
        <v>26</v>
      </c>
      <c r="N69" s="24">
        <v>0</v>
      </c>
      <c r="O69" s="24">
        <v>-235</v>
      </c>
      <c r="P69" s="24">
        <v>-63</v>
      </c>
      <c r="Q69">
        <f t="shared" ref="Q69:Q94" si="1">F69+N69+O69</f>
        <v>-121</v>
      </c>
    </row>
    <row r="70" spans="1:17">
      <c r="A70" s="24">
        <v>2025</v>
      </c>
      <c r="B70" s="24">
        <v>200000</v>
      </c>
      <c r="C70" s="24">
        <v>79895255</v>
      </c>
      <c r="D70" s="24" t="s">
        <v>44</v>
      </c>
      <c r="E70" s="24">
        <v>2025</v>
      </c>
      <c r="F70" s="24">
        <v>96</v>
      </c>
      <c r="G70" s="24">
        <v>153</v>
      </c>
      <c r="H70" s="24">
        <v>31</v>
      </c>
      <c r="I70" s="24">
        <v>122</v>
      </c>
      <c r="J70" s="24">
        <v>3</v>
      </c>
      <c r="K70" s="24">
        <v>1</v>
      </c>
      <c r="L70" s="24">
        <v>16778003</v>
      </c>
      <c r="M70" s="24">
        <v>27</v>
      </c>
      <c r="N70" s="24">
        <v>0</v>
      </c>
      <c r="O70" s="24">
        <v>-236</v>
      </c>
      <c r="P70" s="24">
        <v>-82</v>
      </c>
      <c r="Q70">
        <f t="shared" si="1"/>
        <v>-140</v>
      </c>
    </row>
    <row r="71" spans="1:17">
      <c r="A71" s="24">
        <v>2026</v>
      </c>
      <c r="B71" s="24">
        <v>200000</v>
      </c>
      <c r="C71" s="24">
        <v>80095255</v>
      </c>
      <c r="D71" s="24" t="s">
        <v>44</v>
      </c>
      <c r="E71" s="24">
        <v>2026</v>
      </c>
      <c r="F71" s="24">
        <v>96</v>
      </c>
      <c r="G71" s="24">
        <v>140</v>
      </c>
      <c r="H71" s="24">
        <v>31</v>
      </c>
      <c r="I71" s="24">
        <v>109</v>
      </c>
      <c r="J71" s="24">
        <v>3</v>
      </c>
      <c r="K71" s="24">
        <v>1</v>
      </c>
      <c r="L71" s="24">
        <v>16820003</v>
      </c>
      <c r="M71" s="24">
        <v>28</v>
      </c>
      <c r="N71" s="24">
        <v>0</v>
      </c>
      <c r="O71" s="24">
        <v>-237</v>
      </c>
      <c r="P71" s="24">
        <v>-96</v>
      </c>
      <c r="Q71">
        <f t="shared" si="1"/>
        <v>-141</v>
      </c>
    </row>
    <row r="72" spans="1:17">
      <c r="A72" s="24">
        <v>2027</v>
      </c>
      <c r="B72" s="24">
        <v>200000</v>
      </c>
      <c r="C72" s="24">
        <v>80295255</v>
      </c>
      <c r="D72" s="24" t="s">
        <v>44</v>
      </c>
      <c r="E72" s="24">
        <v>2027</v>
      </c>
      <c r="F72" s="24">
        <v>96</v>
      </c>
      <c r="G72" s="24">
        <v>132</v>
      </c>
      <c r="H72" s="24">
        <v>31</v>
      </c>
      <c r="I72" s="24">
        <v>100</v>
      </c>
      <c r="J72" s="24">
        <v>3</v>
      </c>
      <c r="K72" s="24">
        <v>1</v>
      </c>
      <c r="L72" s="24">
        <v>16862003</v>
      </c>
      <c r="M72" s="24">
        <v>29</v>
      </c>
      <c r="N72" s="24">
        <v>0</v>
      </c>
      <c r="O72" s="24">
        <v>-238</v>
      </c>
      <c r="P72" s="24">
        <v>-105</v>
      </c>
      <c r="Q72">
        <f t="shared" si="1"/>
        <v>-142</v>
      </c>
    </row>
    <row r="73" spans="1:17">
      <c r="A73" s="24">
        <v>2028</v>
      </c>
      <c r="B73" s="24">
        <v>200000</v>
      </c>
      <c r="C73" s="24">
        <v>80495255</v>
      </c>
      <c r="D73" s="24" t="s">
        <v>44</v>
      </c>
      <c r="E73" s="24">
        <v>2028</v>
      </c>
      <c r="F73" s="24">
        <v>96</v>
      </c>
      <c r="G73" s="24">
        <v>126</v>
      </c>
      <c r="H73" s="24">
        <v>31</v>
      </c>
      <c r="I73" s="24">
        <v>94</v>
      </c>
      <c r="J73" s="24">
        <v>3</v>
      </c>
      <c r="K73" s="24">
        <v>1</v>
      </c>
      <c r="L73" s="24">
        <v>16904003</v>
      </c>
      <c r="M73" s="24">
        <v>29</v>
      </c>
      <c r="N73" s="24">
        <v>0</v>
      </c>
      <c r="O73" s="24">
        <v>-238</v>
      </c>
      <c r="P73" s="24">
        <v>-112</v>
      </c>
      <c r="Q73">
        <f t="shared" si="1"/>
        <v>-142</v>
      </c>
    </row>
    <row r="74" spans="1:17">
      <c r="A74" s="24">
        <v>2029</v>
      </c>
      <c r="B74" s="24">
        <v>200000</v>
      </c>
      <c r="C74" s="24">
        <v>80695255</v>
      </c>
      <c r="D74" s="24" t="s">
        <v>44</v>
      </c>
      <c r="E74" s="24">
        <v>2029</v>
      </c>
      <c r="F74" s="24">
        <v>96</v>
      </c>
      <c r="G74" s="24">
        <v>122</v>
      </c>
      <c r="H74" s="24">
        <v>31</v>
      </c>
      <c r="I74" s="24">
        <v>90</v>
      </c>
      <c r="J74" s="24">
        <v>3</v>
      </c>
      <c r="K74" s="24">
        <v>1</v>
      </c>
      <c r="L74" s="24">
        <v>16946003</v>
      </c>
      <c r="M74" s="24">
        <v>29</v>
      </c>
      <c r="N74" s="24">
        <v>0</v>
      </c>
      <c r="O74" s="24">
        <v>-239</v>
      </c>
      <c r="P74" s="24">
        <v>-117</v>
      </c>
      <c r="Q74">
        <f t="shared" si="1"/>
        <v>-143</v>
      </c>
    </row>
    <row r="75" spans="1:17">
      <c r="A75" s="24">
        <v>2030</v>
      </c>
      <c r="B75" s="24">
        <v>200000</v>
      </c>
      <c r="C75" s="24">
        <v>80895255</v>
      </c>
      <c r="D75" s="24" t="s">
        <v>44</v>
      </c>
      <c r="E75" s="24">
        <v>2030</v>
      </c>
      <c r="F75" s="24">
        <v>96</v>
      </c>
      <c r="G75" s="24">
        <v>118</v>
      </c>
      <c r="H75" s="24">
        <v>31</v>
      </c>
      <c r="I75" s="24">
        <v>87</v>
      </c>
      <c r="J75" s="24">
        <v>3</v>
      </c>
      <c r="K75" s="24">
        <v>1</v>
      </c>
      <c r="L75" s="24">
        <v>16988003</v>
      </c>
      <c r="M75" s="24">
        <v>29</v>
      </c>
      <c r="N75" s="24">
        <v>0</v>
      </c>
      <c r="O75" s="24">
        <v>-239</v>
      </c>
      <c r="P75" s="24">
        <v>-121</v>
      </c>
      <c r="Q75">
        <f t="shared" si="1"/>
        <v>-143</v>
      </c>
    </row>
    <row r="76" spans="1:17">
      <c r="A76" s="24">
        <v>2031</v>
      </c>
      <c r="B76" s="24">
        <v>200000</v>
      </c>
      <c r="C76" s="24">
        <v>81095255</v>
      </c>
      <c r="D76" s="24" t="s">
        <v>44</v>
      </c>
      <c r="E76" s="24">
        <v>2031</v>
      </c>
      <c r="F76" s="24">
        <v>96</v>
      </c>
      <c r="G76" s="24">
        <v>116</v>
      </c>
      <c r="H76" s="24">
        <v>31</v>
      </c>
      <c r="I76" s="24">
        <v>84</v>
      </c>
      <c r="J76" s="24">
        <v>3</v>
      </c>
      <c r="K76" s="24">
        <v>1</v>
      </c>
      <c r="L76" s="24">
        <v>17030003</v>
      </c>
      <c r="M76" s="24">
        <v>29</v>
      </c>
      <c r="N76" s="24">
        <v>0</v>
      </c>
      <c r="O76" s="24">
        <v>-240</v>
      </c>
      <c r="P76" s="24">
        <v>-124</v>
      </c>
      <c r="Q76">
        <f t="shared" si="1"/>
        <v>-144</v>
      </c>
    </row>
    <row r="77" spans="1:17">
      <c r="A77" s="24">
        <v>2032</v>
      </c>
      <c r="B77" s="24">
        <v>200000</v>
      </c>
      <c r="C77" s="24">
        <v>81295255</v>
      </c>
      <c r="D77" s="24" t="s">
        <v>44</v>
      </c>
      <c r="E77" s="24">
        <v>2032</v>
      </c>
      <c r="F77" s="24">
        <v>96</v>
      </c>
      <c r="G77" s="24">
        <v>114</v>
      </c>
      <c r="H77" s="24">
        <v>31</v>
      </c>
      <c r="I77" s="24">
        <v>82</v>
      </c>
      <c r="J77" s="24">
        <v>3</v>
      </c>
      <c r="K77" s="24">
        <v>1</v>
      </c>
      <c r="L77" s="24">
        <v>17072003</v>
      </c>
      <c r="M77" s="24">
        <v>29</v>
      </c>
      <c r="N77" s="24">
        <v>0</v>
      </c>
      <c r="O77" s="24">
        <v>-241</v>
      </c>
      <c r="P77" s="24">
        <v>-127</v>
      </c>
      <c r="Q77">
        <f t="shared" si="1"/>
        <v>-145</v>
      </c>
    </row>
    <row r="78" spans="1:17">
      <c r="A78" s="24">
        <v>2033</v>
      </c>
      <c r="B78" s="24">
        <v>200000</v>
      </c>
      <c r="C78" s="24">
        <v>81495255</v>
      </c>
      <c r="D78" s="24" t="s">
        <v>44</v>
      </c>
      <c r="E78" s="24">
        <v>2033</v>
      </c>
      <c r="F78" s="24">
        <v>96</v>
      </c>
      <c r="G78" s="24">
        <v>112</v>
      </c>
      <c r="H78" s="24">
        <v>31</v>
      </c>
      <c r="I78" s="24">
        <v>80</v>
      </c>
      <c r="J78" s="24">
        <v>3</v>
      </c>
      <c r="K78" s="24">
        <v>1</v>
      </c>
      <c r="L78" s="24">
        <v>17114003</v>
      </c>
      <c r="M78" s="24">
        <v>29</v>
      </c>
      <c r="N78" s="24">
        <v>0</v>
      </c>
      <c r="O78" s="24">
        <v>-241</v>
      </c>
      <c r="P78" s="24">
        <v>-129</v>
      </c>
      <c r="Q78">
        <f t="shared" si="1"/>
        <v>-145</v>
      </c>
    </row>
    <row r="79" spans="1:17">
      <c r="A79" s="24">
        <v>2034</v>
      </c>
      <c r="B79" s="24">
        <v>200000</v>
      </c>
      <c r="C79" s="24">
        <v>81695255</v>
      </c>
      <c r="D79" s="24" t="s">
        <v>44</v>
      </c>
      <c r="E79" s="24">
        <v>2034</v>
      </c>
      <c r="F79" s="24">
        <v>96</v>
      </c>
      <c r="G79" s="24">
        <v>110</v>
      </c>
      <c r="H79" s="24">
        <v>31</v>
      </c>
      <c r="I79" s="24">
        <v>79</v>
      </c>
      <c r="J79" s="24">
        <v>3</v>
      </c>
      <c r="K79" s="24">
        <v>1</v>
      </c>
      <c r="L79" s="24">
        <v>17156003</v>
      </c>
      <c r="M79" s="24">
        <v>29</v>
      </c>
      <c r="N79" s="24">
        <v>0</v>
      </c>
      <c r="O79" s="24">
        <v>-242</v>
      </c>
      <c r="P79" s="24">
        <v>-131</v>
      </c>
      <c r="Q79">
        <f t="shared" si="1"/>
        <v>-146</v>
      </c>
    </row>
    <row r="80" spans="1:17">
      <c r="A80" s="24">
        <v>2035</v>
      </c>
      <c r="B80" s="24">
        <v>200000</v>
      </c>
      <c r="C80" s="24">
        <v>81895255</v>
      </c>
      <c r="D80" s="24" t="s">
        <v>44</v>
      </c>
      <c r="E80" s="24">
        <v>2035</v>
      </c>
      <c r="F80" s="24">
        <v>96</v>
      </c>
      <c r="G80" s="24">
        <v>109</v>
      </c>
      <c r="H80" s="24">
        <v>31</v>
      </c>
      <c r="I80" s="24">
        <v>77</v>
      </c>
      <c r="J80" s="24">
        <v>3</v>
      </c>
      <c r="K80" s="24">
        <v>1</v>
      </c>
      <c r="L80" s="24">
        <v>17198003</v>
      </c>
      <c r="M80" s="24">
        <v>29</v>
      </c>
      <c r="N80" s="24">
        <v>0</v>
      </c>
      <c r="O80" s="24">
        <v>-242</v>
      </c>
      <c r="P80" s="24">
        <v>-133</v>
      </c>
      <c r="Q80">
        <f t="shared" si="1"/>
        <v>-146</v>
      </c>
    </row>
    <row r="81" spans="1:17">
      <c r="A81" s="24">
        <v>2036</v>
      </c>
      <c r="B81" s="24">
        <v>200000</v>
      </c>
      <c r="C81" s="24">
        <v>82095255</v>
      </c>
      <c r="D81" s="24" t="s">
        <v>44</v>
      </c>
      <c r="E81" s="24">
        <v>2036</v>
      </c>
      <c r="F81" s="24">
        <v>96</v>
      </c>
      <c r="G81" s="24">
        <v>108</v>
      </c>
      <c r="H81" s="24">
        <v>31</v>
      </c>
      <c r="I81" s="24">
        <v>76</v>
      </c>
      <c r="J81" s="24">
        <v>3</v>
      </c>
      <c r="K81" s="24">
        <v>1</v>
      </c>
      <c r="L81" s="24">
        <v>17240003</v>
      </c>
      <c r="M81" s="24">
        <v>29</v>
      </c>
      <c r="N81" s="24">
        <v>0</v>
      </c>
      <c r="O81" s="24">
        <v>-243</v>
      </c>
      <c r="P81" s="24">
        <v>-135</v>
      </c>
      <c r="Q81">
        <f t="shared" si="1"/>
        <v>-147</v>
      </c>
    </row>
    <row r="82" spans="1:17">
      <c r="A82" s="24">
        <v>2037</v>
      </c>
      <c r="B82" s="24">
        <v>200000</v>
      </c>
      <c r="C82" s="24">
        <v>82295255</v>
      </c>
      <c r="D82" s="24" t="s">
        <v>44</v>
      </c>
      <c r="E82" s="24">
        <v>2037</v>
      </c>
      <c r="F82" s="24">
        <v>96</v>
      </c>
      <c r="G82" s="24">
        <v>107</v>
      </c>
      <c r="H82" s="24">
        <v>31</v>
      </c>
      <c r="I82" s="24">
        <v>75</v>
      </c>
      <c r="J82" s="24">
        <v>3</v>
      </c>
      <c r="K82" s="24">
        <v>1</v>
      </c>
      <c r="L82" s="24">
        <v>17282003</v>
      </c>
      <c r="M82" s="24">
        <v>29</v>
      </c>
      <c r="N82" s="24">
        <v>0</v>
      </c>
      <c r="O82" s="24">
        <v>-244</v>
      </c>
      <c r="P82" s="24">
        <v>-136</v>
      </c>
      <c r="Q82">
        <f t="shared" si="1"/>
        <v>-148</v>
      </c>
    </row>
    <row r="83" spans="1:17">
      <c r="A83" s="24">
        <v>2038</v>
      </c>
      <c r="B83" s="24">
        <v>200000</v>
      </c>
      <c r="C83" s="24">
        <v>82495255</v>
      </c>
      <c r="D83" s="24" t="s">
        <v>44</v>
      </c>
      <c r="E83" s="24">
        <v>2038</v>
      </c>
      <c r="F83" s="24">
        <v>96</v>
      </c>
      <c r="G83" s="24">
        <v>106</v>
      </c>
      <c r="H83" s="24">
        <v>31</v>
      </c>
      <c r="I83" s="24">
        <v>74</v>
      </c>
      <c r="J83" s="24">
        <v>3</v>
      </c>
      <c r="K83" s="24">
        <v>1</v>
      </c>
      <c r="L83" s="24">
        <v>17324003</v>
      </c>
      <c r="M83" s="24">
        <v>29</v>
      </c>
      <c r="N83" s="24">
        <v>0</v>
      </c>
      <c r="O83" s="24">
        <v>-244</v>
      </c>
      <c r="P83" s="24">
        <v>-138</v>
      </c>
      <c r="Q83">
        <f t="shared" si="1"/>
        <v>-148</v>
      </c>
    </row>
    <row r="84" spans="1:17">
      <c r="A84" s="24">
        <v>2039</v>
      </c>
      <c r="B84" s="24">
        <v>200000</v>
      </c>
      <c r="C84" s="24">
        <v>82695255</v>
      </c>
      <c r="D84" s="24" t="s">
        <v>44</v>
      </c>
      <c r="E84" s="24">
        <v>2039</v>
      </c>
      <c r="F84" s="24">
        <v>96</v>
      </c>
      <c r="G84" s="24">
        <v>105</v>
      </c>
      <c r="H84" s="24">
        <v>31</v>
      </c>
      <c r="I84" s="24">
        <v>74</v>
      </c>
      <c r="J84" s="24">
        <v>3</v>
      </c>
      <c r="K84" s="24">
        <v>1</v>
      </c>
      <c r="L84" s="24">
        <v>17366003</v>
      </c>
      <c r="M84" s="24">
        <v>29</v>
      </c>
      <c r="N84" s="24">
        <v>0</v>
      </c>
      <c r="O84" s="24">
        <v>-245</v>
      </c>
      <c r="P84" s="24">
        <v>-139</v>
      </c>
      <c r="Q84">
        <f t="shared" si="1"/>
        <v>-149</v>
      </c>
    </row>
    <row r="85" spans="1:17">
      <c r="A85" s="24">
        <v>2040</v>
      </c>
      <c r="B85" s="24">
        <v>200000</v>
      </c>
      <c r="C85" s="24">
        <v>82895255</v>
      </c>
      <c r="D85" s="24" t="s">
        <v>44</v>
      </c>
      <c r="E85" s="24">
        <v>2040</v>
      </c>
      <c r="F85" s="24">
        <v>96</v>
      </c>
      <c r="G85" s="24">
        <v>105</v>
      </c>
      <c r="H85" s="24">
        <v>31</v>
      </c>
      <c r="I85" s="24">
        <v>73</v>
      </c>
      <c r="J85" s="24">
        <v>3</v>
      </c>
      <c r="K85" s="24">
        <v>1</v>
      </c>
      <c r="L85" s="24">
        <v>17408003</v>
      </c>
      <c r="M85" s="24">
        <v>29</v>
      </c>
      <c r="N85" s="24">
        <v>0</v>
      </c>
      <c r="O85" s="24">
        <v>-245</v>
      </c>
      <c r="P85" s="24">
        <v>-140</v>
      </c>
      <c r="Q85">
        <f t="shared" si="1"/>
        <v>-149</v>
      </c>
    </row>
    <row r="86" spans="1:17">
      <c r="A86" s="24">
        <v>2041</v>
      </c>
      <c r="B86" s="24">
        <v>200000</v>
      </c>
      <c r="C86" s="24">
        <v>83095255</v>
      </c>
      <c r="D86" s="24" t="s">
        <v>44</v>
      </c>
      <c r="E86" s="24">
        <v>2041</v>
      </c>
      <c r="F86" s="24">
        <v>96</v>
      </c>
      <c r="G86" s="24">
        <v>104</v>
      </c>
      <c r="H86" s="24">
        <v>31</v>
      </c>
      <c r="I86" s="24">
        <v>72</v>
      </c>
      <c r="J86" s="24">
        <v>3</v>
      </c>
      <c r="K86" s="24">
        <v>1</v>
      </c>
      <c r="L86" s="24">
        <v>17450003</v>
      </c>
      <c r="M86" s="24">
        <v>29</v>
      </c>
      <c r="N86" s="24">
        <v>0</v>
      </c>
      <c r="O86" s="24">
        <v>-246</v>
      </c>
      <c r="P86" s="24">
        <v>-142</v>
      </c>
      <c r="Q86">
        <f t="shared" si="1"/>
        <v>-150</v>
      </c>
    </row>
    <row r="87" spans="1:17">
      <c r="A87" s="24">
        <v>2042</v>
      </c>
      <c r="B87" s="24">
        <v>200000</v>
      </c>
      <c r="C87" s="24">
        <v>83295255</v>
      </c>
      <c r="D87" s="24" t="s">
        <v>44</v>
      </c>
      <c r="E87" s="24">
        <v>2042</v>
      </c>
      <c r="F87" s="24">
        <v>96</v>
      </c>
      <c r="G87" s="24">
        <v>103</v>
      </c>
      <c r="H87" s="24">
        <v>31</v>
      </c>
      <c r="I87" s="24">
        <v>72</v>
      </c>
      <c r="J87" s="24">
        <v>3</v>
      </c>
      <c r="K87" s="24">
        <v>1</v>
      </c>
      <c r="L87" s="24">
        <v>17492003</v>
      </c>
      <c r="M87" s="24">
        <v>29</v>
      </c>
      <c r="N87" s="24">
        <v>0</v>
      </c>
      <c r="O87" s="24">
        <v>-247</v>
      </c>
      <c r="P87" s="24">
        <v>-143</v>
      </c>
      <c r="Q87">
        <f t="shared" si="1"/>
        <v>-151</v>
      </c>
    </row>
    <row r="88" spans="1:17">
      <c r="A88" s="24">
        <v>2043</v>
      </c>
      <c r="B88" s="24">
        <v>200000</v>
      </c>
      <c r="C88" s="24">
        <v>83495255</v>
      </c>
      <c r="D88" s="24" t="s">
        <v>44</v>
      </c>
      <c r="E88" s="24">
        <v>2043</v>
      </c>
      <c r="F88" s="24">
        <v>96</v>
      </c>
      <c r="G88" s="24">
        <v>103</v>
      </c>
      <c r="H88" s="24">
        <v>31</v>
      </c>
      <c r="I88" s="24">
        <v>71</v>
      </c>
      <c r="J88" s="24">
        <v>3</v>
      </c>
      <c r="K88" s="24">
        <v>1</v>
      </c>
      <c r="L88" s="24">
        <v>17534003</v>
      </c>
      <c r="M88" s="24">
        <v>29</v>
      </c>
      <c r="N88" s="24">
        <v>0</v>
      </c>
      <c r="O88" s="24">
        <v>-247</v>
      </c>
      <c r="P88" s="24">
        <v>-144</v>
      </c>
      <c r="Q88">
        <f t="shared" si="1"/>
        <v>-151</v>
      </c>
    </row>
    <row r="89" spans="1:17">
      <c r="A89" s="24">
        <v>2044</v>
      </c>
      <c r="B89" s="24">
        <v>200000</v>
      </c>
      <c r="C89" s="24">
        <v>83695255</v>
      </c>
      <c r="D89" s="24" t="s">
        <v>44</v>
      </c>
      <c r="E89" s="24">
        <v>2044</v>
      </c>
      <c r="F89" s="24">
        <v>96</v>
      </c>
      <c r="G89" s="24">
        <v>102</v>
      </c>
      <c r="H89" s="24">
        <v>31</v>
      </c>
      <c r="I89" s="24">
        <v>71</v>
      </c>
      <c r="J89" s="24">
        <v>3</v>
      </c>
      <c r="K89" s="24">
        <v>1</v>
      </c>
      <c r="L89" s="24">
        <v>17576003</v>
      </c>
      <c r="M89" s="24">
        <v>29</v>
      </c>
      <c r="N89" s="24">
        <v>0</v>
      </c>
      <c r="O89" s="24">
        <v>-248</v>
      </c>
      <c r="P89" s="24">
        <v>-145</v>
      </c>
      <c r="Q89">
        <f t="shared" si="1"/>
        <v>-152</v>
      </c>
    </row>
    <row r="90" spans="1:17">
      <c r="A90" s="24">
        <v>2045</v>
      </c>
      <c r="B90" s="24">
        <v>200000</v>
      </c>
      <c r="C90" s="24">
        <v>83895255</v>
      </c>
      <c r="D90" s="24" t="s">
        <v>44</v>
      </c>
      <c r="E90" s="24">
        <v>2045</v>
      </c>
      <c r="F90" s="24">
        <v>96</v>
      </c>
      <c r="G90" s="24">
        <v>102</v>
      </c>
      <c r="H90" s="24">
        <v>31</v>
      </c>
      <c r="I90" s="24">
        <v>70</v>
      </c>
      <c r="J90" s="24">
        <v>3</v>
      </c>
      <c r="K90" s="24">
        <v>1</v>
      </c>
      <c r="L90" s="24">
        <v>17618003</v>
      </c>
      <c r="M90" s="24">
        <v>29</v>
      </c>
      <c r="N90" s="24">
        <v>0</v>
      </c>
      <c r="O90" s="24">
        <v>-248</v>
      </c>
      <c r="P90" s="24">
        <v>-146</v>
      </c>
      <c r="Q90">
        <f t="shared" si="1"/>
        <v>-152</v>
      </c>
    </row>
    <row r="91" spans="1:17">
      <c r="A91" s="24">
        <v>2046</v>
      </c>
      <c r="B91" s="24">
        <v>200000</v>
      </c>
      <c r="C91" s="24">
        <v>84095255</v>
      </c>
      <c r="D91" s="24" t="s">
        <v>44</v>
      </c>
      <c r="E91" s="24">
        <v>2046</v>
      </c>
      <c r="F91" s="24">
        <v>96</v>
      </c>
      <c r="G91" s="24">
        <v>102</v>
      </c>
      <c r="H91" s="24">
        <v>31</v>
      </c>
      <c r="I91" s="24">
        <v>70</v>
      </c>
      <c r="J91" s="24">
        <v>3</v>
      </c>
      <c r="K91" s="24">
        <v>1</v>
      </c>
      <c r="L91" s="24">
        <v>17660003</v>
      </c>
      <c r="M91" s="24">
        <v>29</v>
      </c>
      <c r="N91" s="24">
        <v>0</v>
      </c>
      <c r="O91" s="24">
        <v>-249</v>
      </c>
      <c r="P91" s="24">
        <v>-147</v>
      </c>
      <c r="Q91">
        <f t="shared" si="1"/>
        <v>-153</v>
      </c>
    </row>
    <row r="92" spans="1:17">
      <c r="A92" s="24">
        <v>2047</v>
      </c>
      <c r="B92" s="24">
        <v>200000</v>
      </c>
      <c r="C92" s="24">
        <v>84295255</v>
      </c>
      <c r="D92" s="24" t="s">
        <v>44</v>
      </c>
      <c r="E92" s="24">
        <v>2047</v>
      </c>
      <c r="F92" s="24">
        <v>96</v>
      </c>
      <c r="G92" s="24">
        <v>101</v>
      </c>
      <c r="H92" s="24">
        <v>31</v>
      </c>
      <c r="I92" s="24">
        <v>70</v>
      </c>
      <c r="J92" s="24">
        <v>3</v>
      </c>
      <c r="K92" s="24">
        <v>1</v>
      </c>
      <c r="L92" s="24">
        <v>17702003</v>
      </c>
      <c r="M92" s="24">
        <v>29</v>
      </c>
      <c r="N92" s="24">
        <v>0</v>
      </c>
      <c r="O92" s="24">
        <v>-250</v>
      </c>
      <c r="P92" s="24">
        <v>-148</v>
      </c>
      <c r="Q92">
        <f t="shared" si="1"/>
        <v>-154</v>
      </c>
    </row>
    <row r="93" spans="1:17">
      <c r="A93" s="24">
        <v>2048</v>
      </c>
      <c r="B93" s="24">
        <v>200000</v>
      </c>
      <c r="C93" s="24">
        <v>84495255</v>
      </c>
      <c r="D93" s="24" t="s">
        <v>44</v>
      </c>
      <c r="E93" s="24">
        <v>2048</v>
      </c>
      <c r="F93" s="24">
        <v>96</v>
      </c>
      <c r="G93" s="24">
        <v>101</v>
      </c>
      <c r="H93" s="24">
        <v>31</v>
      </c>
      <c r="I93" s="24">
        <v>69</v>
      </c>
      <c r="J93" s="24">
        <v>3</v>
      </c>
      <c r="K93" s="24">
        <v>1</v>
      </c>
      <c r="L93" s="24">
        <v>17744003</v>
      </c>
      <c r="M93" s="24">
        <v>29</v>
      </c>
      <c r="N93" s="24">
        <v>0</v>
      </c>
      <c r="O93" s="24">
        <v>-250</v>
      </c>
      <c r="P93" s="24">
        <v>-149</v>
      </c>
      <c r="Q93">
        <f t="shared" si="1"/>
        <v>-154</v>
      </c>
    </row>
    <row r="94" spans="1:17">
      <c r="A94" s="24">
        <v>2049</v>
      </c>
      <c r="B94" s="24">
        <v>200000</v>
      </c>
      <c r="C94" s="24">
        <v>84695255</v>
      </c>
      <c r="D94" s="24" t="s">
        <v>44</v>
      </c>
      <c r="E94" s="24">
        <v>2049</v>
      </c>
      <c r="F94" s="24">
        <v>96</v>
      </c>
      <c r="G94" s="24">
        <v>101</v>
      </c>
      <c r="H94" s="24">
        <v>31</v>
      </c>
      <c r="I94" s="24">
        <v>69</v>
      </c>
      <c r="J94" s="24">
        <v>3</v>
      </c>
      <c r="K94" s="24">
        <v>1</v>
      </c>
      <c r="L94" s="24">
        <v>17786003</v>
      </c>
      <c r="M94" s="24">
        <v>29</v>
      </c>
      <c r="N94" s="24">
        <v>0</v>
      </c>
      <c r="O94" s="24">
        <v>-251</v>
      </c>
      <c r="P94" s="24">
        <v>-150</v>
      </c>
      <c r="Q94">
        <f t="shared" si="1"/>
        <v>-155</v>
      </c>
    </row>
    <row r="95" spans="1:17">
      <c r="A95" s="24">
        <v>2050</v>
      </c>
      <c r="B95" s="24">
        <v>200000</v>
      </c>
      <c r="C95" s="24">
        <v>84895255</v>
      </c>
      <c r="D95" s="24" t="s">
        <v>44</v>
      </c>
      <c r="E95" s="24">
        <v>2050</v>
      </c>
      <c r="F95" s="24">
        <v>96</v>
      </c>
      <c r="G95" s="24">
        <v>100</v>
      </c>
      <c r="H95" s="24">
        <v>31</v>
      </c>
      <c r="I95" s="24">
        <v>69</v>
      </c>
      <c r="J95" s="24">
        <v>3</v>
      </c>
      <c r="K95" s="24">
        <v>1</v>
      </c>
      <c r="L95" s="24">
        <v>17828003</v>
      </c>
      <c r="M95" s="24">
        <v>29</v>
      </c>
      <c r="N95" s="24">
        <v>0</v>
      </c>
      <c r="O95" s="24">
        <v>-251</v>
      </c>
      <c r="P95" s="24">
        <v>-150</v>
      </c>
      <c r="Q95">
        <f>F95+N95+O95</f>
        <v>-155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1:T53"/>
  <sheetViews>
    <sheetView tabSelected="1" topLeftCell="D1" workbookViewId="0">
      <selection activeCell="J17" sqref="J17"/>
    </sheetView>
  </sheetViews>
  <sheetFormatPr defaultRowHeight="15"/>
  <cols>
    <col min="3" max="4" width="12.28515625" customWidth="1"/>
    <col min="17" max="17" width="10.7109375" customWidth="1"/>
    <col min="18" max="18" width="12.28515625" customWidth="1"/>
    <col min="19" max="19" width="12.140625" customWidth="1"/>
    <col min="20" max="20" width="12.28515625" customWidth="1"/>
  </cols>
  <sheetData>
    <row r="1" spans="1:20">
      <c r="C1" t="s">
        <v>5</v>
      </c>
      <c r="Q1" t="s">
        <v>5</v>
      </c>
    </row>
    <row r="2" spans="1:20" s="1" customFormat="1" ht="79.5">
      <c r="C2" s="1" t="s">
        <v>0</v>
      </c>
      <c r="D2" s="1" t="s">
        <v>1</v>
      </c>
      <c r="E2" s="1" t="s">
        <v>2</v>
      </c>
      <c r="P2" s="1" t="s">
        <v>9</v>
      </c>
      <c r="Q2" s="1" t="s">
        <v>7</v>
      </c>
      <c r="R2" s="1" t="s">
        <v>8</v>
      </c>
      <c r="S2" s="1" t="s">
        <v>1</v>
      </c>
      <c r="T2" s="1" t="s">
        <v>2</v>
      </c>
    </row>
    <row r="3" spans="1:20">
      <c r="A3">
        <v>2000</v>
      </c>
      <c r="C3">
        <f>SceB2000!$G45+SceB2000!$N45</f>
        <v>927</v>
      </c>
      <c r="D3">
        <f>SceB2000!$O45</f>
        <v>-130</v>
      </c>
      <c r="E3">
        <f>SceB2000!$P45</f>
        <v>798</v>
      </c>
      <c r="O3">
        <v>2000</v>
      </c>
      <c r="P3">
        <f>SceB2000!$G45</f>
        <v>856</v>
      </c>
      <c r="Q3">
        <f>SceB2000!N45</f>
        <v>71</v>
      </c>
      <c r="R3">
        <f>P3+Q3</f>
        <v>927</v>
      </c>
      <c r="S3">
        <f>SceB2000!$O45</f>
        <v>-130</v>
      </c>
      <c r="T3">
        <f>SceB2000!$P45</f>
        <v>798</v>
      </c>
    </row>
    <row r="4" spans="1:20">
      <c r="A4">
        <f>A3+1</f>
        <v>2001</v>
      </c>
      <c r="C4">
        <f>SceB2000!$G46+SceB2000!$N46</f>
        <v>943</v>
      </c>
      <c r="D4">
        <f>SceB2000!$O46</f>
        <v>-134</v>
      </c>
      <c r="E4">
        <f>SceB2000!$P46</f>
        <v>809</v>
      </c>
      <c r="O4">
        <f>O3+1</f>
        <v>2001</v>
      </c>
      <c r="P4">
        <f>SceB2000!$G46</f>
        <v>867</v>
      </c>
      <c r="Q4">
        <f>SceB2000!N46</f>
        <v>76</v>
      </c>
      <c r="R4">
        <f t="shared" ref="R4:R53" si="0">P4+Q4</f>
        <v>943</v>
      </c>
      <c r="S4">
        <f>SceB2000!$O46</f>
        <v>-134</v>
      </c>
      <c r="T4">
        <f>SceB2000!$P46</f>
        <v>809</v>
      </c>
    </row>
    <row r="5" spans="1:20">
      <c r="A5">
        <f t="shared" ref="A5:A52" si="1">A4+1</f>
        <v>2002</v>
      </c>
      <c r="C5">
        <f>SceB2000!$G47+SceB2000!$N47</f>
        <v>1007</v>
      </c>
      <c r="D5">
        <f>SceB2000!$O47</f>
        <v>-138</v>
      </c>
      <c r="E5">
        <f>SceB2000!$P47</f>
        <v>869</v>
      </c>
      <c r="O5">
        <f t="shared" ref="O5:O52" si="2">O4+1</f>
        <v>2002</v>
      </c>
      <c r="P5">
        <f>SceB2000!$G47</f>
        <v>929</v>
      </c>
      <c r="Q5">
        <f>SceB2000!N47</f>
        <v>78</v>
      </c>
      <c r="R5">
        <f t="shared" si="0"/>
        <v>1007</v>
      </c>
      <c r="S5">
        <f>SceB2000!$O47</f>
        <v>-138</v>
      </c>
      <c r="T5">
        <f>SceB2000!$P47</f>
        <v>869</v>
      </c>
    </row>
    <row r="6" spans="1:20">
      <c r="A6">
        <f t="shared" si="1"/>
        <v>2003</v>
      </c>
      <c r="C6">
        <f>SceB2000!$G48+SceB2000!$N48</f>
        <v>1112</v>
      </c>
      <c r="D6">
        <f>SceB2000!$O48</f>
        <v>-142</v>
      </c>
      <c r="E6">
        <f>SceB2000!$P48</f>
        <v>971</v>
      </c>
      <c r="O6">
        <f t="shared" si="2"/>
        <v>2003</v>
      </c>
      <c r="P6">
        <f>SceB2000!$G48</f>
        <v>1032</v>
      </c>
      <c r="Q6">
        <f>SceB2000!N48</f>
        <v>80</v>
      </c>
      <c r="R6">
        <f t="shared" si="0"/>
        <v>1112</v>
      </c>
      <c r="S6">
        <f>SceB2000!$O48</f>
        <v>-142</v>
      </c>
      <c r="T6">
        <f>SceB2000!$P48</f>
        <v>971</v>
      </c>
    </row>
    <row r="7" spans="1:20">
      <c r="A7">
        <f t="shared" si="1"/>
        <v>2004</v>
      </c>
      <c r="C7">
        <f>SceB2000!$G49+SceB2000!$N49</f>
        <v>1223</v>
      </c>
      <c r="D7">
        <f>SceB2000!$O49</f>
        <v>-146</v>
      </c>
      <c r="E7">
        <f>SceB2000!$P49</f>
        <v>1077</v>
      </c>
      <c r="O7">
        <f t="shared" si="2"/>
        <v>2004</v>
      </c>
      <c r="P7">
        <f>SceB2000!$G49</f>
        <v>1139</v>
      </c>
      <c r="Q7">
        <f>SceB2000!N49</f>
        <v>84</v>
      </c>
      <c r="R7">
        <f t="shared" si="0"/>
        <v>1223</v>
      </c>
      <c r="S7">
        <f>SceB2000!$O49</f>
        <v>-146</v>
      </c>
      <c r="T7">
        <f>SceB2000!$P49</f>
        <v>1077</v>
      </c>
    </row>
    <row r="8" spans="1:20">
      <c r="A8">
        <f t="shared" si="1"/>
        <v>2005</v>
      </c>
      <c r="C8">
        <f>SceB2000!$G50+SceB2000!$N50</f>
        <v>1157</v>
      </c>
      <c r="D8">
        <f>SceB2000!$O50</f>
        <v>-151</v>
      </c>
      <c r="E8">
        <f>SceB2000!$P50</f>
        <v>1007</v>
      </c>
      <c r="O8">
        <f t="shared" si="2"/>
        <v>2005</v>
      </c>
      <c r="P8">
        <f>SceB2000!$G50</f>
        <v>1070</v>
      </c>
      <c r="Q8">
        <f>SceB2000!N50</f>
        <v>87</v>
      </c>
      <c r="R8">
        <f t="shared" si="0"/>
        <v>1157</v>
      </c>
      <c r="S8">
        <f>SceB2000!$O50</f>
        <v>-151</v>
      </c>
      <c r="T8">
        <f>SceB2000!$P50</f>
        <v>1007</v>
      </c>
    </row>
    <row r="9" spans="1:20">
      <c r="A9">
        <f t="shared" si="1"/>
        <v>2006</v>
      </c>
      <c r="C9">
        <f>SceB2000!$G51+SceB2000!$N51</f>
        <v>1029</v>
      </c>
      <c r="D9">
        <f>SceB2000!$O51</f>
        <v>-158</v>
      </c>
      <c r="E9">
        <f>SceB2000!$P51</f>
        <v>872</v>
      </c>
      <c r="O9">
        <f t="shared" si="2"/>
        <v>2006</v>
      </c>
      <c r="P9">
        <f>SceB2000!$G51</f>
        <v>938</v>
      </c>
      <c r="Q9">
        <f>SceB2000!N51</f>
        <v>91</v>
      </c>
      <c r="R9">
        <f t="shared" si="0"/>
        <v>1029</v>
      </c>
      <c r="S9">
        <f>SceB2000!$O51</f>
        <v>-158</v>
      </c>
      <c r="T9">
        <f>SceB2000!$P51</f>
        <v>872</v>
      </c>
    </row>
    <row r="10" spans="1:20">
      <c r="A10">
        <f t="shared" si="1"/>
        <v>2007</v>
      </c>
      <c r="C10">
        <f>SceB2000!$G52+SceB2000!$N52</f>
        <v>905</v>
      </c>
      <c r="D10">
        <f>SceB2000!$O52</f>
        <v>-166</v>
      </c>
      <c r="E10">
        <f>SceB2000!$P52</f>
        <v>740</v>
      </c>
      <c r="O10">
        <f t="shared" si="2"/>
        <v>2007</v>
      </c>
      <c r="P10">
        <f>SceB2000!$G52</f>
        <v>811</v>
      </c>
      <c r="Q10">
        <f>SceB2000!N52</f>
        <v>94</v>
      </c>
      <c r="R10">
        <f t="shared" si="0"/>
        <v>905</v>
      </c>
      <c r="S10">
        <f>SceB2000!$O52</f>
        <v>-166</v>
      </c>
      <c r="T10">
        <f>SceB2000!$P52</f>
        <v>740</v>
      </c>
    </row>
    <row r="11" spans="1:20">
      <c r="A11">
        <f t="shared" si="1"/>
        <v>2008</v>
      </c>
      <c r="C11">
        <f>SceB2000!$G53+SceB2000!$N53</f>
        <v>847</v>
      </c>
      <c r="D11">
        <f>SceB2000!$O53</f>
        <v>-170</v>
      </c>
      <c r="E11">
        <f>SceB2000!$P53</f>
        <v>678</v>
      </c>
      <c r="O11">
        <f t="shared" si="2"/>
        <v>2008</v>
      </c>
      <c r="P11">
        <f>SceB2000!$G53</f>
        <v>749</v>
      </c>
      <c r="Q11">
        <f>SceB2000!N53</f>
        <v>98</v>
      </c>
      <c r="R11">
        <f t="shared" si="0"/>
        <v>847</v>
      </c>
      <c r="S11">
        <f>SceB2000!$O53</f>
        <v>-170</v>
      </c>
      <c r="T11">
        <f>SceB2000!$P53</f>
        <v>678</v>
      </c>
    </row>
    <row r="12" spans="1:20">
      <c r="A12">
        <f t="shared" si="1"/>
        <v>2009</v>
      </c>
      <c r="C12">
        <f>SceB2000!$G54+SceB2000!$N54</f>
        <v>732</v>
      </c>
      <c r="D12">
        <f>SceB2000!$O54</f>
        <v>-173</v>
      </c>
      <c r="E12">
        <f>SceB2000!$P54</f>
        <v>559</v>
      </c>
      <c r="O12">
        <f t="shared" si="2"/>
        <v>2009</v>
      </c>
      <c r="P12">
        <f>SceB2000!$G54</f>
        <v>629</v>
      </c>
      <c r="Q12">
        <f>SceB2000!N54</f>
        <v>103</v>
      </c>
      <c r="R12">
        <f t="shared" si="0"/>
        <v>732</v>
      </c>
      <c r="S12">
        <f>SceB2000!$O54</f>
        <v>-173</v>
      </c>
      <c r="T12">
        <f>SceB2000!$P54</f>
        <v>559</v>
      </c>
    </row>
    <row r="13" spans="1:20">
      <c r="A13">
        <f t="shared" si="1"/>
        <v>2010</v>
      </c>
      <c r="C13">
        <f>SceB2000!$G55+SceB2000!$N55</f>
        <v>646</v>
      </c>
      <c r="D13">
        <f>SceB2000!$O55</f>
        <v>-175</v>
      </c>
      <c r="E13">
        <f>SceB2000!$P55</f>
        <v>471</v>
      </c>
      <c r="O13">
        <f t="shared" si="2"/>
        <v>2010</v>
      </c>
      <c r="P13">
        <f>SceB2000!$G55</f>
        <v>537</v>
      </c>
      <c r="Q13">
        <f>SceB2000!N55</f>
        <v>109</v>
      </c>
      <c r="R13">
        <f t="shared" si="0"/>
        <v>646</v>
      </c>
      <c r="S13">
        <f>SceB2000!$O55</f>
        <v>-175</v>
      </c>
      <c r="T13">
        <f>SceB2000!$P55</f>
        <v>471</v>
      </c>
    </row>
    <row r="14" spans="1:20">
      <c r="A14">
        <f t="shared" si="1"/>
        <v>2011</v>
      </c>
      <c r="C14">
        <f>SceB2000!$G56+SceB2000!$N56</f>
        <v>583</v>
      </c>
      <c r="D14">
        <f>SceB2000!$O56</f>
        <v>-177</v>
      </c>
      <c r="E14">
        <f>SceB2000!$P56</f>
        <v>407</v>
      </c>
      <c r="O14">
        <f t="shared" si="2"/>
        <v>2011</v>
      </c>
      <c r="P14">
        <f>SceB2000!$G56</f>
        <v>470</v>
      </c>
      <c r="Q14">
        <f>SceB2000!N56</f>
        <v>113</v>
      </c>
      <c r="R14">
        <f t="shared" si="0"/>
        <v>583</v>
      </c>
      <c r="S14">
        <f>SceB2000!$O56</f>
        <v>-177</v>
      </c>
      <c r="T14">
        <f>SceB2000!$P56</f>
        <v>407</v>
      </c>
    </row>
    <row r="15" spans="1:20">
      <c r="A15">
        <f t="shared" si="1"/>
        <v>2012</v>
      </c>
      <c r="C15">
        <f>SceB2000!$G57+SceB2000!$N57</f>
        <v>514</v>
      </c>
      <c r="D15">
        <f>SceB2000!$O57</f>
        <v>-178</v>
      </c>
      <c r="E15">
        <f>SceB2000!$P57</f>
        <v>338</v>
      </c>
      <c r="O15">
        <f t="shared" si="2"/>
        <v>2012</v>
      </c>
      <c r="P15">
        <f>SceB2000!$G57</f>
        <v>398</v>
      </c>
      <c r="Q15">
        <f>SceB2000!N57</f>
        <v>116</v>
      </c>
      <c r="R15">
        <f t="shared" si="0"/>
        <v>514</v>
      </c>
      <c r="S15">
        <f>SceB2000!$O57</f>
        <v>-178</v>
      </c>
      <c r="T15">
        <f>SceB2000!$P57</f>
        <v>338</v>
      </c>
    </row>
    <row r="16" spans="1:20">
      <c r="A16">
        <f t="shared" si="1"/>
        <v>2013</v>
      </c>
      <c r="C16">
        <f>SceB2000!$G58+SceB2000!$N58</f>
        <v>490</v>
      </c>
      <c r="D16">
        <f>SceB2000!$O58</f>
        <v>-179</v>
      </c>
      <c r="E16">
        <f>SceB2000!$P58</f>
        <v>312</v>
      </c>
      <c r="O16">
        <f t="shared" si="2"/>
        <v>2013</v>
      </c>
      <c r="P16">
        <f>SceB2000!$G58</f>
        <v>371</v>
      </c>
      <c r="Q16">
        <f>SceB2000!N58</f>
        <v>119</v>
      </c>
      <c r="R16">
        <f t="shared" si="0"/>
        <v>490</v>
      </c>
      <c r="S16">
        <f>SceB2000!$O58</f>
        <v>-179</v>
      </c>
      <c r="T16">
        <f>SceB2000!$P58</f>
        <v>312</v>
      </c>
    </row>
    <row r="17" spans="1:20">
      <c r="A17">
        <f t="shared" si="1"/>
        <v>2014</v>
      </c>
      <c r="C17">
        <f>SceB2000!$G59+SceB2000!$N59</f>
        <v>460</v>
      </c>
      <c r="D17">
        <f>SceB2000!$O59</f>
        <v>-180</v>
      </c>
      <c r="E17">
        <f>SceB2000!$P59</f>
        <v>281</v>
      </c>
      <c r="O17">
        <f t="shared" si="2"/>
        <v>2014</v>
      </c>
      <c r="P17">
        <f>SceB2000!$G59</f>
        <v>338</v>
      </c>
      <c r="Q17">
        <f>SceB2000!N59</f>
        <v>122</v>
      </c>
      <c r="R17">
        <f t="shared" si="0"/>
        <v>460</v>
      </c>
      <c r="S17">
        <f>SceB2000!$O59</f>
        <v>-180</v>
      </c>
      <c r="T17">
        <f>SceB2000!$P59</f>
        <v>281</v>
      </c>
    </row>
    <row r="18" spans="1:20">
      <c r="A18">
        <f t="shared" si="1"/>
        <v>2015</v>
      </c>
      <c r="C18">
        <f>SceB2000!$G60+SceB2000!$N60</f>
        <v>444</v>
      </c>
      <c r="D18">
        <f>SceB2000!$O60</f>
        <v>-181</v>
      </c>
      <c r="E18">
        <f>SceB2000!$P60</f>
        <v>264</v>
      </c>
      <c r="O18">
        <f t="shared" si="2"/>
        <v>2015</v>
      </c>
      <c r="P18">
        <f>SceB2000!$G60</f>
        <v>320</v>
      </c>
      <c r="Q18">
        <f>SceB2000!N60</f>
        <v>124</v>
      </c>
      <c r="R18">
        <f t="shared" si="0"/>
        <v>444</v>
      </c>
      <c r="S18">
        <f>SceB2000!$O60</f>
        <v>-181</v>
      </c>
      <c r="T18">
        <f>SceB2000!$P60</f>
        <v>264</v>
      </c>
    </row>
    <row r="19" spans="1:20">
      <c r="A19">
        <f t="shared" si="1"/>
        <v>2016</v>
      </c>
      <c r="C19">
        <f>SceB2000!$G61+SceB2000!$N61</f>
        <v>429</v>
      </c>
      <c r="D19">
        <f>SceB2000!$O61</f>
        <v>-183</v>
      </c>
      <c r="E19">
        <f>SceB2000!$P61</f>
        <v>248</v>
      </c>
      <c r="O19">
        <f t="shared" si="2"/>
        <v>2016</v>
      </c>
      <c r="P19">
        <f>SceB2000!$G61</f>
        <v>303</v>
      </c>
      <c r="Q19">
        <f>SceB2000!N61</f>
        <v>126</v>
      </c>
      <c r="R19">
        <f t="shared" si="0"/>
        <v>429</v>
      </c>
      <c r="S19">
        <f>SceB2000!$O61</f>
        <v>-183</v>
      </c>
      <c r="T19">
        <f>SceB2000!$P61</f>
        <v>248</v>
      </c>
    </row>
    <row r="20" spans="1:20">
      <c r="A20">
        <f t="shared" si="1"/>
        <v>2017</v>
      </c>
      <c r="C20">
        <f>SceB2000!$G62+SceB2000!$N62</f>
        <v>416</v>
      </c>
      <c r="D20">
        <f>SceB2000!$O62</f>
        <v>-184</v>
      </c>
      <c r="E20">
        <f>SceB2000!$P62</f>
        <v>233</v>
      </c>
      <c r="O20">
        <f t="shared" si="2"/>
        <v>2017</v>
      </c>
      <c r="P20">
        <f>SceB2000!$G62</f>
        <v>287</v>
      </c>
      <c r="Q20">
        <f>SceB2000!N62</f>
        <v>129</v>
      </c>
      <c r="R20">
        <f t="shared" si="0"/>
        <v>416</v>
      </c>
      <c r="S20">
        <f>SceB2000!$O62</f>
        <v>-184</v>
      </c>
      <c r="T20">
        <f>SceB2000!$P62</f>
        <v>233</v>
      </c>
    </row>
    <row r="21" spans="1:20">
      <c r="A21">
        <f t="shared" si="1"/>
        <v>2018</v>
      </c>
      <c r="C21">
        <f>SceB2000!$G63+SceB2000!$N63</f>
        <v>402</v>
      </c>
      <c r="D21">
        <f>SceB2000!$O63</f>
        <v>-185</v>
      </c>
      <c r="E21">
        <f>SceB2000!$P63</f>
        <v>218</v>
      </c>
      <c r="O21">
        <f t="shared" si="2"/>
        <v>2018</v>
      </c>
      <c r="P21">
        <f>SceB2000!$G63</f>
        <v>271</v>
      </c>
      <c r="Q21">
        <f>SceB2000!N63</f>
        <v>131</v>
      </c>
      <c r="R21">
        <f t="shared" si="0"/>
        <v>402</v>
      </c>
      <c r="S21">
        <f>SceB2000!$O63</f>
        <v>-185</v>
      </c>
      <c r="T21">
        <f>SceB2000!$P63</f>
        <v>218</v>
      </c>
    </row>
    <row r="22" spans="1:20">
      <c r="A22">
        <f t="shared" si="1"/>
        <v>2019</v>
      </c>
      <c r="C22">
        <f>SceB2000!$G64+SceB2000!$N64</f>
        <v>389</v>
      </c>
      <c r="D22">
        <f>SceB2000!$O64</f>
        <v>-186</v>
      </c>
      <c r="E22">
        <f>SceB2000!$P64</f>
        <v>203</v>
      </c>
      <c r="O22">
        <f t="shared" si="2"/>
        <v>2019</v>
      </c>
      <c r="P22">
        <f>SceB2000!$G64</f>
        <v>256</v>
      </c>
      <c r="Q22">
        <f>SceB2000!N64</f>
        <v>133</v>
      </c>
      <c r="R22">
        <f t="shared" si="0"/>
        <v>389</v>
      </c>
      <c r="S22">
        <f>SceB2000!$O64</f>
        <v>-186</v>
      </c>
      <c r="T22">
        <f>SceB2000!$P64</f>
        <v>203</v>
      </c>
    </row>
    <row r="23" spans="1:20">
      <c r="A23">
        <f t="shared" si="1"/>
        <v>2020</v>
      </c>
      <c r="C23">
        <f>SceB2000!$G65+SceB2000!$N65</f>
        <v>376</v>
      </c>
      <c r="D23">
        <f>SceB2000!$O65</f>
        <v>-187</v>
      </c>
      <c r="E23">
        <f>SceB2000!$P65</f>
        <v>190</v>
      </c>
      <c r="O23">
        <f t="shared" si="2"/>
        <v>2020</v>
      </c>
      <c r="P23">
        <f>SceB2000!$G65</f>
        <v>242</v>
      </c>
      <c r="Q23">
        <f>SceB2000!N65</f>
        <v>134</v>
      </c>
      <c r="R23">
        <f t="shared" si="0"/>
        <v>376</v>
      </c>
      <c r="S23">
        <f>SceB2000!$O65</f>
        <v>-187</v>
      </c>
      <c r="T23">
        <f>SceB2000!$P65</f>
        <v>190</v>
      </c>
    </row>
    <row r="24" spans="1:20">
      <c r="A24">
        <f t="shared" si="1"/>
        <v>2021</v>
      </c>
      <c r="C24">
        <f>SceB2000!$G66+SceB2000!$N66</f>
        <v>226</v>
      </c>
      <c r="D24">
        <f>SceB2000!$O66</f>
        <v>-188</v>
      </c>
      <c r="E24">
        <f>SceB2000!$P66</f>
        <v>38</v>
      </c>
      <c r="O24">
        <f t="shared" si="2"/>
        <v>2021</v>
      </c>
      <c r="P24">
        <f>SceB2000!$G66</f>
        <v>226</v>
      </c>
      <c r="Q24">
        <f>SceB2000!N66</f>
        <v>0</v>
      </c>
      <c r="R24">
        <f t="shared" si="0"/>
        <v>226</v>
      </c>
      <c r="S24">
        <f>SceB2000!$O66</f>
        <v>-188</v>
      </c>
      <c r="T24">
        <f>SceB2000!$P66</f>
        <v>38</v>
      </c>
    </row>
    <row r="25" spans="1:20">
      <c r="A25">
        <f t="shared" si="1"/>
        <v>2022</v>
      </c>
      <c r="C25">
        <f>SceB2000!$G67+SceB2000!$N67</f>
        <v>208</v>
      </c>
      <c r="D25">
        <f>SceB2000!$O67</f>
        <v>-204</v>
      </c>
      <c r="E25">
        <f>SceB2000!$P67</f>
        <v>5</v>
      </c>
      <c r="O25">
        <f t="shared" si="2"/>
        <v>2022</v>
      </c>
      <c r="P25">
        <f>SceB2000!$G67</f>
        <v>208</v>
      </c>
      <c r="Q25">
        <f>SceB2000!N67</f>
        <v>0</v>
      </c>
      <c r="R25">
        <f t="shared" si="0"/>
        <v>208</v>
      </c>
      <c r="S25">
        <f>SceB2000!$O67</f>
        <v>-204</v>
      </c>
      <c r="T25">
        <f>SceB2000!$P67</f>
        <v>5</v>
      </c>
    </row>
    <row r="26" spans="1:20">
      <c r="A26">
        <f t="shared" si="1"/>
        <v>2023</v>
      </c>
      <c r="C26">
        <f>SceB2000!$G68+SceB2000!$N68</f>
        <v>190</v>
      </c>
      <c r="D26">
        <f>SceB2000!$O68</f>
        <v>-220</v>
      </c>
      <c r="E26">
        <f>SceB2000!$P68</f>
        <v>-29</v>
      </c>
      <c r="O26">
        <f t="shared" si="2"/>
        <v>2023</v>
      </c>
      <c r="P26">
        <f>SceB2000!$G68</f>
        <v>190</v>
      </c>
      <c r="Q26">
        <f>SceB2000!N68</f>
        <v>0</v>
      </c>
      <c r="R26">
        <f t="shared" si="0"/>
        <v>190</v>
      </c>
      <c r="S26">
        <f>SceB2000!$O68</f>
        <v>-220</v>
      </c>
      <c r="T26">
        <f>SceB2000!$P68</f>
        <v>-29</v>
      </c>
    </row>
    <row r="27" spans="1:20">
      <c r="A27">
        <f t="shared" si="1"/>
        <v>2024</v>
      </c>
      <c r="C27">
        <f>SceB2000!$G69+SceB2000!$N69</f>
        <v>172</v>
      </c>
      <c r="D27">
        <f>SceB2000!$O69</f>
        <v>-235</v>
      </c>
      <c r="E27">
        <f>SceB2000!$P69</f>
        <v>-63</v>
      </c>
      <c r="O27">
        <f t="shared" si="2"/>
        <v>2024</v>
      </c>
      <c r="P27">
        <f>SceB2000!$G69</f>
        <v>172</v>
      </c>
      <c r="Q27">
        <f>SceB2000!N69</f>
        <v>0</v>
      </c>
      <c r="R27">
        <f t="shared" si="0"/>
        <v>172</v>
      </c>
      <c r="S27">
        <f>SceB2000!$O69</f>
        <v>-235</v>
      </c>
      <c r="T27">
        <f>SceB2000!$P69</f>
        <v>-63</v>
      </c>
    </row>
    <row r="28" spans="1:20">
      <c r="A28">
        <f t="shared" si="1"/>
        <v>2025</v>
      </c>
      <c r="C28">
        <f>SceB2000!$G70+SceB2000!$N70</f>
        <v>153</v>
      </c>
      <c r="D28">
        <f>SceB2000!$O70</f>
        <v>-236</v>
      </c>
      <c r="E28">
        <f>SceB2000!$P70</f>
        <v>-82</v>
      </c>
      <c r="O28">
        <f t="shared" si="2"/>
        <v>2025</v>
      </c>
      <c r="P28">
        <f>SceB2000!$G70</f>
        <v>153</v>
      </c>
      <c r="Q28">
        <f>SceB2000!N70</f>
        <v>0</v>
      </c>
      <c r="R28">
        <f t="shared" si="0"/>
        <v>153</v>
      </c>
      <c r="S28">
        <f>SceB2000!$O70</f>
        <v>-236</v>
      </c>
      <c r="T28">
        <f>SceB2000!$P70</f>
        <v>-82</v>
      </c>
    </row>
    <row r="29" spans="1:20">
      <c r="A29">
        <f t="shared" si="1"/>
        <v>2026</v>
      </c>
      <c r="C29">
        <f>SceB2000!$G71+SceB2000!$N71</f>
        <v>140</v>
      </c>
      <c r="D29">
        <f>SceB2000!$O71</f>
        <v>-237</v>
      </c>
      <c r="E29">
        <f>SceB2000!$P71</f>
        <v>-96</v>
      </c>
      <c r="O29">
        <f t="shared" si="2"/>
        <v>2026</v>
      </c>
      <c r="P29">
        <f>SceB2000!$G71</f>
        <v>140</v>
      </c>
      <c r="Q29">
        <f>SceB2000!N71</f>
        <v>0</v>
      </c>
      <c r="R29">
        <f t="shared" si="0"/>
        <v>140</v>
      </c>
      <c r="S29">
        <f>SceB2000!$O71</f>
        <v>-237</v>
      </c>
      <c r="T29">
        <f>SceB2000!$P71</f>
        <v>-96</v>
      </c>
    </row>
    <row r="30" spans="1:20">
      <c r="A30">
        <f t="shared" si="1"/>
        <v>2027</v>
      </c>
      <c r="C30">
        <f>SceB2000!$G72+SceB2000!$N72</f>
        <v>132</v>
      </c>
      <c r="D30">
        <f>SceB2000!$O72</f>
        <v>-238</v>
      </c>
      <c r="E30">
        <f>SceB2000!$P72</f>
        <v>-105</v>
      </c>
      <c r="O30">
        <f t="shared" si="2"/>
        <v>2027</v>
      </c>
      <c r="P30">
        <f>SceB2000!$G72</f>
        <v>132</v>
      </c>
      <c r="Q30">
        <f>SceB2000!N72</f>
        <v>0</v>
      </c>
      <c r="R30">
        <f t="shared" si="0"/>
        <v>132</v>
      </c>
      <c r="S30">
        <f>SceB2000!$O72</f>
        <v>-238</v>
      </c>
      <c r="T30">
        <f>SceB2000!$P72</f>
        <v>-105</v>
      </c>
    </row>
    <row r="31" spans="1:20">
      <c r="A31">
        <f t="shared" si="1"/>
        <v>2028</v>
      </c>
      <c r="C31">
        <f>SceB2000!$G73+SceB2000!$N73</f>
        <v>126</v>
      </c>
      <c r="D31">
        <f>SceB2000!$O73</f>
        <v>-238</v>
      </c>
      <c r="E31">
        <f>SceB2000!$P73</f>
        <v>-112</v>
      </c>
      <c r="O31">
        <f t="shared" si="2"/>
        <v>2028</v>
      </c>
      <c r="P31">
        <f>SceB2000!$G73</f>
        <v>126</v>
      </c>
      <c r="Q31">
        <f>SceB2000!N73</f>
        <v>0</v>
      </c>
      <c r="R31">
        <f t="shared" si="0"/>
        <v>126</v>
      </c>
      <c r="S31">
        <f>SceB2000!$O73</f>
        <v>-238</v>
      </c>
      <c r="T31">
        <f>SceB2000!$P73</f>
        <v>-112</v>
      </c>
    </row>
    <row r="32" spans="1:20">
      <c r="A32">
        <f t="shared" si="1"/>
        <v>2029</v>
      </c>
      <c r="C32">
        <f>SceB2000!$G74+SceB2000!$N74</f>
        <v>122</v>
      </c>
      <c r="D32">
        <f>SceB2000!$O74</f>
        <v>-239</v>
      </c>
      <c r="E32">
        <f>SceB2000!$P74</f>
        <v>-117</v>
      </c>
      <c r="O32">
        <f t="shared" si="2"/>
        <v>2029</v>
      </c>
      <c r="P32">
        <f>SceB2000!$G74</f>
        <v>122</v>
      </c>
      <c r="Q32">
        <f>SceB2000!N74</f>
        <v>0</v>
      </c>
      <c r="R32">
        <f t="shared" si="0"/>
        <v>122</v>
      </c>
      <c r="S32">
        <f>SceB2000!$O74</f>
        <v>-239</v>
      </c>
      <c r="T32">
        <f>SceB2000!$P74</f>
        <v>-117</v>
      </c>
    </row>
    <row r="33" spans="1:20">
      <c r="A33">
        <f t="shared" si="1"/>
        <v>2030</v>
      </c>
      <c r="C33">
        <f>SceB2000!$G75+SceB2000!$N75</f>
        <v>118</v>
      </c>
      <c r="D33">
        <f>SceB2000!$O75</f>
        <v>-239</v>
      </c>
      <c r="E33">
        <f>SceB2000!$P75</f>
        <v>-121</v>
      </c>
      <c r="O33">
        <f t="shared" si="2"/>
        <v>2030</v>
      </c>
      <c r="P33">
        <f>SceB2000!$G75</f>
        <v>118</v>
      </c>
      <c r="Q33">
        <f>SceB2000!N75</f>
        <v>0</v>
      </c>
      <c r="R33">
        <f t="shared" si="0"/>
        <v>118</v>
      </c>
      <c r="S33">
        <f>SceB2000!$O75</f>
        <v>-239</v>
      </c>
      <c r="T33">
        <f>SceB2000!$P75</f>
        <v>-121</v>
      </c>
    </row>
    <row r="34" spans="1:20">
      <c r="A34">
        <f t="shared" si="1"/>
        <v>2031</v>
      </c>
      <c r="C34">
        <f>SceB2000!$G76+SceB2000!$N76</f>
        <v>116</v>
      </c>
      <c r="D34">
        <f>SceB2000!$O76</f>
        <v>-240</v>
      </c>
      <c r="E34">
        <f>SceB2000!$P76</f>
        <v>-124</v>
      </c>
      <c r="O34">
        <f t="shared" si="2"/>
        <v>2031</v>
      </c>
      <c r="P34">
        <f>SceB2000!$G76</f>
        <v>116</v>
      </c>
      <c r="Q34">
        <f>SceB2000!N76</f>
        <v>0</v>
      </c>
      <c r="R34">
        <f t="shared" si="0"/>
        <v>116</v>
      </c>
      <c r="S34">
        <f>SceB2000!$O76</f>
        <v>-240</v>
      </c>
      <c r="T34">
        <f>SceB2000!$P76</f>
        <v>-124</v>
      </c>
    </row>
    <row r="35" spans="1:20">
      <c r="A35">
        <f t="shared" si="1"/>
        <v>2032</v>
      </c>
      <c r="C35">
        <f>SceB2000!$G77+SceB2000!$N77</f>
        <v>114</v>
      </c>
      <c r="D35">
        <f>SceB2000!$O77</f>
        <v>-241</v>
      </c>
      <c r="E35">
        <f>SceB2000!$P77</f>
        <v>-127</v>
      </c>
      <c r="O35">
        <f t="shared" si="2"/>
        <v>2032</v>
      </c>
      <c r="P35">
        <f>SceB2000!$G77</f>
        <v>114</v>
      </c>
      <c r="Q35">
        <f>SceB2000!N77</f>
        <v>0</v>
      </c>
      <c r="R35">
        <f t="shared" si="0"/>
        <v>114</v>
      </c>
      <c r="S35">
        <f>SceB2000!$O77</f>
        <v>-241</v>
      </c>
      <c r="T35">
        <f>SceB2000!$P77</f>
        <v>-127</v>
      </c>
    </row>
    <row r="36" spans="1:20">
      <c r="A36">
        <f t="shared" si="1"/>
        <v>2033</v>
      </c>
      <c r="C36">
        <f>SceB2000!$G78+SceB2000!$N78</f>
        <v>112</v>
      </c>
      <c r="D36">
        <f>SceB2000!$O78</f>
        <v>-241</v>
      </c>
      <c r="E36">
        <f>SceB2000!$P78</f>
        <v>-129</v>
      </c>
      <c r="O36">
        <f t="shared" si="2"/>
        <v>2033</v>
      </c>
      <c r="P36">
        <f>SceB2000!$G78</f>
        <v>112</v>
      </c>
      <c r="Q36">
        <f>SceB2000!N78</f>
        <v>0</v>
      </c>
      <c r="R36">
        <f t="shared" si="0"/>
        <v>112</v>
      </c>
      <c r="S36">
        <f>SceB2000!$O78</f>
        <v>-241</v>
      </c>
      <c r="T36">
        <f>SceB2000!$P78</f>
        <v>-129</v>
      </c>
    </row>
    <row r="37" spans="1:20">
      <c r="A37">
        <f t="shared" si="1"/>
        <v>2034</v>
      </c>
      <c r="C37">
        <f>SceB2000!$G79+SceB2000!$N79</f>
        <v>110</v>
      </c>
      <c r="D37">
        <f>SceB2000!$O79</f>
        <v>-242</v>
      </c>
      <c r="E37">
        <f>SceB2000!$P79</f>
        <v>-131</v>
      </c>
      <c r="O37">
        <f t="shared" si="2"/>
        <v>2034</v>
      </c>
      <c r="P37">
        <f>SceB2000!$G79</f>
        <v>110</v>
      </c>
      <c r="Q37">
        <f>SceB2000!N79</f>
        <v>0</v>
      </c>
      <c r="R37">
        <f t="shared" si="0"/>
        <v>110</v>
      </c>
      <c r="S37">
        <f>SceB2000!$O79</f>
        <v>-242</v>
      </c>
      <c r="T37">
        <f>SceB2000!$P79</f>
        <v>-131</v>
      </c>
    </row>
    <row r="38" spans="1:20">
      <c r="A38">
        <f t="shared" si="1"/>
        <v>2035</v>
      </c>
      <c r="C38">
        <f>SceB2000!$G80+SceB2000!$N80</f>
        <v>109</v>
      </c>
      <c r="D38">
        <f>SceB2000!$O80</f>
        <v>-242</v>
      </c>
      <c r="E38">
        <f>SceB2000!$P80</f>
        <v>-133</v>
      </c>
      <c r="O38">
        <f t="shared" si="2"/>
        <v>2035</v>
      </c>
      <c r="P38">
        <f>SceB2000!$G80</f>
        <v>109</v>
      </c>
      <c r="Q38">
        <f>SceB2000!N80</f>
        <v>0</v>
      </c>
      <c r="R38">
        <f t="shared" si="0"/>
        <v>109</v>
      </c>
      <c r="S38">
        <f>SceB2000!$O80</f>
        <v>-242</v>
      </c>
      <c r="T38">
        <f>SceB2000!$P80</f>
        <v>-133</v>
      </c>
    </row>
    <row r="39" spans="1:20">
      <c r="A39">
        <f t="shared" si="1"/>
        <v>2036</v>
      </c>
      <c r="C39">
        <f>SceB2000!$G81+SceB2000!$N81</f>
        <v>108</v>
      </c>
      <c r="D39">
        <f>SceB2000!$O81</f>
        <v>-243</v>
      </c>
      <c r="E39">
        <f>SceB2000!$P81</f>
        <v>-135</v>
      </c>
      <c r="O39">
        <f t="shared" si="2"/>
        <v>2036</v>
      </c>
      <c r="P39">
        <f>SceB2000!$G81</f>
        <v>108</v>
      </c>
      <c r="Q39">
        <f>SceB2000!N81</f>
        <v>0</v>
      </c>
      <c r="R39">
        <f t="shared" si="0"/>
        <v>108</v>
      </c>
      <c r="S39">
        <f>SceB2000!$O81</f>
        <v>-243</v>
      </c>
      <c r="T39">
        <f>SceB2000!$P81</f>
        <v>-135</v>
      </c>
    </row>
    <row r="40" spans="1:20">
      <c r="A40">
        <f t="shared" si="1"/>
        <v>2037</v>
      </c>
      <c r="C40">
        <f>SceB2000!$G82+SceB2000!$N82</f>
        <v>107</v>
      </c>
      <c r="D40">
        <f>SceB2000!$O82</f>
        <v>-244</v>
      </c>
      <c r="E40">
        <f>SceB2000!$P82</f>
        <v>-136</v>
      </c>
      <c r="O40">
        <f t="shared" si="2"/>
        <v>2037</v>
      </c>
      <c r="P40">
        <f>SceB2000!$G82</f>
        <v>107</v>
      </c>
      <c r="Q40">
        <f>SceB2000!N82</f>
        <v>0</v>
      </c>
      <c r="R40">
        <f t="shared" si="0"/>
        <v>107</v>
      </c>
      <c r="S40">
        <f>SceB2000!$O82</f>
        <v>-244</v>
      </c>
      <c r="T40">
        <f>SceB2000!$P82</f>
        <v>-136</v>
      </c>
    </row>
    <row r="41" spans="1:20">
      <c r="A41">
        <f t="shared" si="1"/>
        <v>2038</v>
      </c>
      <c r="C41">
        <f>SceB2000!$G83+SceB2000!$N83</f>
        <v>106</v>
      </c>
      <c r="D41">
        <f>SceB2000!$O83</f>
        <v>-244</v>
      </c>
      <c r="E41">
        <f>SceB2000!$P83</f>
        <v>-138</v>
      </c>
      <c r="O41">
        <f t="shared" si="2"/>
        <v>2038</v>
      </c>
      <c r="P41">
        <f>SceB2000!$G83</f>
        <v>106</v>
      </c>
      <c r="Q41">
        <f>SceB2000!N83</f>
        <v>0</v>
      </c>
      <c r="R41">
        <f t="shared" si="0"/>
        <v>106</v>
      </c>
      <c r="S41">
        <f>SceB2000!$O83</f>
        <v>-244</v>
      </c>
      <c r="T41">
        <f>SceB2000!$P83</f>
        <v>-138</v>
      </c>
    </row>
    <row r="42" spans="1:20">
      <c r="A42">
        <f t="shared" si="1"/>
        <v>2039</v>
      </c>
      <c r="C42">
        <f>SceB2000!$G84+SceB2000!$N84</f>
        <v>105</v>
      </c>
      <c r="D42">
        <f>SceB2000!$O84</f>
        <v>-245</v>
      </c>
      <c r="E42">
        <f>SceB2000!$P84</f>
        <v>-139</v>
      </c>
      <c r="O42">
        <f t="shared" si="2"/>
        <v>2039</v>
      </c>
      <c r="P42">
        <f>SceB2000!$G84</f>
        <v>105</v>
      </c>
      <c r="Q42">
        <f>SceB2000!N84</f>
        <v>0</v>
      </c>
      <c r="R42">
        <f t="shared" si="0"/>
        <v>105</v>
      </c>
      <c r="S42">
        <f>SceB2000!$O84</f>
        <v>-245</v>
      </c>
      <c r="T42">
        <f>SceB2000!$P84</f>
        <v>-139</v>
      </c>
    </row>
    <row r="43" spans="1:20">
      <c r="A43">
        <f t="shared" si="1"/>
        <v>2040</v>
      </c>
      <c r="C43">
        <f>SceB2000!$G85+SceB2000!$N85</f>
        <v>105</v>
      </c>
      <c r="D43">
        <f>SceB2000!$O85</f>
        <v>-245</v>
      </c>
      <c r="E43">
        <f>SceB2000!$P85</f>
        <v>-140</v>
      </c>
      <c r="O43">
        <f t="shared" si="2"/>
        <v>2040</v>
      </c>
      <c r="P43">
        <f>SceB2000!$G85</f>
        <v>105</v>
      </c>
      <c r="Q43">
        <f>SceB2000!N85</f>
        <v>0</v>
      </c>
      <c r="R43">
        <f t="shared" si="0"/>
        <v>105</v>
      </c>
      <c r="S43">
        <f>SceB2000!$O85</f>
        <v>-245</v>
      </c>
      <c r="T43">
        <f>SceB2000!$P85</f>
        <v>-140</v>
      </c>
    </row>
    <row r="44" spans="1:20">
      <c r="A44">
        <f t="shared" si="1"/>
        <v>2041</v>
      </c>
      <c r="C44">
        <f>SceB2000!$G86+SceB2000!$N86</f>
        <v>104</v>
      </c>
      <c r="D44">
        <f>SceB2000!$O86</f>
        <v>-246</v>
      </c>
      <c r="E44">
        <f>SceB2000!$P86</f>
        <v>-142</v>
      </c>
      <c r="O44">
        <f t="shared" si="2"/>
        <v>2041</v>
      </c>
      <c r="P44">
        <f>SceB2000!$G86</f>
        <v>104</v>
      </c>
      <c r="Q44">
        <f>SceB2000!N86</f>
        <v>0</v>
      </c>
      <c r="R44">
        <f t="shared" si="0"/>
        <v>104</v>
      </c>
      <c r="S44">
        <f>SceB2000!$O86</f>
        <v>-246</v>
      </c>
      <c r="T44">
        <f>SceB2000!$P86</f>
        <v>-142</v>
      </c>
    </row>
    <row r="45" spans="1:20">
      <c r="A45">
        <f t="shared" si="1"/>
        <v>2042</v>
      </c>
      <c r="C45">
        <f>SceB2000!$G87+SceB2000!$N87</f>
        <v>103</v>
      </c>
      <c r="D45">
        <f>SceB2000!$O87</f>
        <v>-247</v>
      </c>
      <c r="E45">
        <f>SceB2000!$P87</f>
        <v>-143</v>
      </c>
      <c r="O45">
        <f t="shared" si="2"/>
        <v>2042</v>
      </c>
      <c r="P45">
        <f>SceB2000!$G87</f>
        <v>103</v>
      </c>
      <c r="Q45">
        <f>SceB2000!N87</f>
        <v>0</v>
      </c>
      <c r="R45">
        <f t="shared" si="0"/>
        <v>103</v>
      </c>
      <c r="S45">
        <f>SceB2000!$O87</f>
        <v>-247</v>
      </c>
      <c r="T45">
        <f>SceB2000!$P87</f>
        <v>-143</v>
      </c>
    </row>
    <row r="46" spans="1:20">
      <c r="A46">
        <f t="shared" si="1"/>
        <v>2043</v>
      </c>
      <c r="C46">
        <f>SceB2000!$G88+SceB2000!$N88</f>
        <v>103</v>
      </c>
      <c r="D46">
        <f>SceB2000!$O88</f>
        <v>-247</v>
      </c>
      <c r="E46">
        <f>SceB2000!$P88</f>
        <v>-144</v>
      </c>
      <c r="O46">
        <f t="shared" si="2"/>
        <v>2043</v>
      </c>
      <c r="P46">
        <f>SceB2000!$G88</f>
        <v>103</v>
      </c>
      <c r="Q46">
        <f>SceB2000!N88</f>
        <v>0</v>
      </c>
      <c r="R46">
        <f t="shared" si="0"/>
        <v>103</v>
      </c>
      <c r="S46">
        <f>SceB2000!$O88</f>
        <v>-247</v>
      </c>
      <c r="T46">
        <f>SceB2000!$P88</f>
        <v>-144</v>
      </c>
    </row>
    <row r="47" spans="1:20">
      <c r="A47">
        <f t="shared" si="1"/>
        <v>2044</v>
      </c>
      <c r="C47">
        <f>SceB2000!$G89+SceB2000!$N89</f>
        <v>102</v>
      </c>
      <c r="D47">
        <f>SceB2000!$O89</f>
        <v>-248</v>
      </c>
      <c r="E47">
        <f>SceB2000!$P89</f>
        <v>-145</v>
      </c>
      <c r="O47">
        <f t="shared" si="2"/>
        <v>2044</v>
      </c>
      <c r="P47">
        <f>SceB2000!$G89</f>
        <v>102</v>
      </c>
      <c r="Q47">
        <f>SceB2000!N89</f>
        <v>0</v>
      </c>
      <c r="R47">
        <f t="shared" si="0"/>
        <v>102</v>
      </c>
      <c r="S47">
        <f>SceB2000!$O89</f>
        <v>-248</v>
      </c>
      <c r="T47">
        <f>SceB2000!$P89</f>
        <v>-145</v>
      </c>
    </row>
    <row r="48" spans="1:20">
      <c r="A48">
        <f t="shared" si="1"/>
        <v>2045</v>
      </c>
      <c r="C48">
        <f>SceB2000!$G90+SceB2000!$N90</f>
        <v>102</v>
      </c>
      <c r="D48">
        <f>SceB2000!$O90</f>
        <v>-248</v>
      </c>
      <c r="E48">
        <f>SceB2000!$P90</f>
        <v>-146</v>
      </c>
      <c r="O48">
        <f t="shared" si="2"/>
        <v>2045</v>
      </c>
      <c r="P48">
        <f>SceB2000!$G90</f>
        <v>102</v>
      </c>
      <c r="Q48">
        <f>SceB2000!N90</f>
        <v>0</v>
      </c>
      <c r="R48">
        <f t="shared" si="0"/>
        <v>102</v>
      </c>
      <c r="S48">
        <f>SceB2000!$O90</f>
        <v>-248</v>
      </c>
      <c r="T48">
        <f>SceB2000!$P90</f>
        <v>-146</v>
      </c>
    </row>
    <row r="49" spans="1:20">
      <c r="A49">
        <f t="shared" si="1"/>
        <v>2046</v>
      </c>
      <c r="C49">
        <f>SceB2000!$G91+SceB2000!$N91</f>
        <v>102</v>
      </c>
      <c r="D49">
        <f>SceB2000!$O91</f>
        <v>-249</v>
      </c>
      <c r="E49">
        <f>SceB2000!$P91</f>
        <v>-147</v>
      </c>
      <c r="O49">
        <f t="shared" si="2"/>
        <v>2046</v>
      </c>
      <c r="P49">
        <f>SceB2000!$G91</f>
        <v>102</v>
      </c>
      <c r="Q49">
        <f>SceB2000!N91</f>
        <v>0</v>
      </c>
      <c r="R49">
        <f t="shared" si="0"/>
        <v>102</v>
      </c>
      <c r="S49">
        <f>SceB2000!$O91</f>
        <v>-249</v>
      </c>
      <c r="T49">
        <f>SceB2000!$P91</f>
        <v>-147</v>
      </c>
    </row>
    <row r="50" spans="1:20">
      <c r="A50">
        <f t="shared" si="1"/>
        <v>2047</v>
      </c>
      <c r="C50">
        <f>SceB2000!$G92+SceB2000!$N92</f>
        <v>101</v>
      </c>
      <c r="D50">
        <f>SceB2000!$O92</f>
        <v>-250</v>
      </c>
      <c r="E50">
        <f>SceB2000!$P92</f>
        <v>-148</v>
      </c>
      <c r="O50">
        <f t="shared" si="2"/>
        <v>2047</v>
      </c>
      <c r="P50">
        <f>SceB2000!$G92</f>
        <v>101</v>
      </c>
      <c r="Q50">
        <f>SceB2000!N92</f>
        <v>0</v>
      </c>
      <c r="R50">
        <f t="shared" si="0"/>
        <v>101</v>
      </c>
      <c r="S50">
        <f>SceB2000!$O92</f>
        <v>-250</v>
      </c>
      <c r="T50">
        <f>SceB2000!$P92</f>
        <v>-148</v>
      </c>
    </row>
    <row r="51" spans="1:20">
      <c r="A51">
        <f t="shared" si="1"/>
        <v>2048</v>
      </c>
      <c r="C51">
        <f>SceB2000!$G93+SceB2000!$N93</f>
        <v>101</v>
      </c>
      <c r="D51">
        <f>SceB2000!$O93</f>
        <v>-250</v>
      </c>
      <c r="E51">
        <f>SceB2000!$P93</f>
        <v>-149</v>
      </c>
      <c r="O51">
        <f t="shared" si="2"/>
        <v>2048</v>
      </c>
      <c r="P51">
        <f>SceB2000!$G93</f>
        <v>101</v>
      </c>
      <c r="Q51">
        <f>SceB2000!N93</f>
        <v>0</v>
      </c>
      <c r="R51">
        <f t="shared" si="0"/>
        <v>101</v>
      </c>
      <c r="S51">
        <f>SceB2000!$O93</f>
        <v>-250</v>
      </c>
      <c r="T51">
        <f>SceB2000!$P93</f>
        <v>-149</v>
      </c>
    </row>
    <row r="52" spans="1:20">
      <c r="A52">
        <f t="shared" si="1"/>
        <v>2049</v>
      </c>
      <c r="C52">
        <f>SceB2000!$G94+SceB2000!$N94</f>
        <v>101</v>
      </c>
      <c r="D52">
        <f>SceB2000!$O94</f>
        <v>-251</v>
      </c>
      <c r="E52">
        <f>SceB2000!$P94</f>
        <v>-150</v>
      </c>
      <c r="O52">
        <f t="shared" si="2"/>
        <v>2049</v>
      </c>
      <c r="P52">
        <f>SceB2000!$G94</f>
        <v>101</v>
      </c>
      <c r="Q52">
        <f>SceB2000!N94</f>
        <v>0</v>
      </c>
      <c r="R52">
        <f t="shared" si="0"/>
        <v>101</v>
      </c>
      <c r="S52">
        <f>SceB2000!$O94</f>
        <v>-251</v>
      </c>
      <c r="T52">
        <f>SceB2000!$P94</f>
        <v>-150</v>
      </c>
    </row>
    <row r="53" spans="1:20">
      <c r="A53">
        <f>A52+1</f>
        <v>2050</v>
      </c>
      <c r="C53">
        <f>SceB2000!$G95+SceB2000!$N95</f>
        <v>100</v>
      </c>
      <c r="D53">
        <f>SceB2000!$O95</f>
        <v>-251</v>
      </c>
      <c r="E53">
        <f>SceB2000!$P95</f>
        <v>-150</v>
      </c>
      <c r="O53">
        <f>O52+1</f>
        <v>2050</v>
      </c>
      <c r="P53">
        <f>SceB2000!$G95</f>
        <v>100</v>
      </c>
      <c r="Q53">
        <f>SceB2000!N95</f>
        <v>0</v>
      </c>
      <c r="R53">
        <f t="shared" si="0"/>
        <v>100</v>
      </c>
      <c r="S53">
        <f>SceB2000!$O95</f>
        <v>-251</v>
      </c>
      <c r="T53">
        <f>SceB2000!$P95</f>
        <v>-150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1:Q95"/>
  <sheetViews>
    <sheetView workbookViewId="0">
      <selection activeCell="Q1" sqref="Q1:Q1048576"/>
    </sheetView>
  </sheetViews>
  <sheetFormatPr defaultRowHeight="15"/>
  <cols>
    <col min="3" max="3" width="15.7109375" customWidth="1"/>
  </cols>
  <sheetData>
    <row r="1" spans="1:17">
      <c r="A1" t="s">
        <v>32</v>
      </c>
      <c r="B1" t="s">
        <v>33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  <c r="H1" t="s">
        <v>39</v>
      </c>
      <c r="I1" t="s">
        <v>57</v>
      </c>
    </row>
    <row r="2" spans="1:17">
      <c r="A2" t="s">
        <v>40</v>
      </c>
    </row>
    <row r="4" spans="1:17">
      <c r="A4" t="s">
        <v>41</v>
      </c>
      <c r="B4" t="s">
        <v>42</v>
      </c>
      <c r="C4" t="s">
        <v>43</v>
      </c>
      <c r="D4" t="s">
        <v>44</v>
      </c>
      <c r="E4" t="s">
        <v>45</v>
      </c>
      <c r="F4" t="s">
        <v>46</v>
      </c>
      <c r="G4" t="s">
        <v>47</v>
      </c>
      <c r="H4" t="s">
        <v>48</v>
      </c>
      <c r="I4" t="s">
        <v>49</v>
      </c>
      <c r="J4" t="s">
        <v>50</v>
      </c>
      <c r="K4" t="s">
        <v>51</v>
      </c>
      <c r="L4" t="s">
        <v>52</v>
      </c>
      <c r="M4" t="s">
        <v>53</v>
      </c>
      <c r="N4" t="s">
        <v>54</v>
      </c>
      <c r="O4" t="s">
        <v>55</v>
      </c>
      <c r="P4" t="s">
        <v>56</v>
      </c>
      <c r="Q4" t="s">
        <v>59</v>
      </c>
    </row>
    <row r="5" spans="1:17">
      <c r="A5">
        <v>1960</v>
      </c>
      <c r="B5">
        <v>842754</v>
      </c>
      <c r="C5">
        <v>842754</v>
      </c>
      <c r="D5" t="s">
        <v>44</v>
      </c>
      <c r="E5">
        <v>1960</v>
      </c>
      <c r="F5">
        <v>406</v>
      </c>
      <c r="G5">
        <v>133</v>
      </c>
      <c r="H5">
        <v>133</v>
      </c>
      <c r="I5">
        <v>0</v>
      </c>
      <c r="J5">
        <v>14</v>
      </c>
      <c r="K5">
        <v>4</v>
      </c>
      <c r="L5">
        <v>176978</v>
      </c>
      <c r="M5">
        <v>0</v>
      </c>
      <c r="N5">
        <v>0</v>
      </c>
      <c r="O5">
        <v>0</v>
      </c>
      <c r="P5">
        <v>133</v>
      </c>
      <c r="Q5">
        <f t="shared" ref="Q5:Q68" si="0">F5+N5+O5</f>
        <v>406</v>
      </c>
    </row>
    <row r="6" spans="1:17">
      <c r="A6">
        <v>1961</v>
      </c>
      <c r="B6">
        <v>842754</v>
      </c>
      <c r="C6">
        <v>1685508</v>
      </c>
      <c r="D6" t="s">
        <v>44</v>
      </c>
      <c r="E6">
        <v>1961</v>
      </c>
      <c r="F6">
        <v>406</v>
      </c>
      <c r="G6">
        <v>229</v>
      </c>
      <c r="H6">
        <v>133</v>
      </c>
      <c r="I6">
        <v>96</v>
      </c>
      <c r="J6">
        <v>14</v>
      </c>
      <c r="K6">
        <v>4</v>
      </c>
      <c r="L6">
        <v>353956</v>
      </c>
      <c r="M6">
        <v>0</v>
      </c>
      <c r="N6">
        <v>0</v>
      </c>
      <c r="O6">
        <v>0</v>
      </c>
      <c r="P6">
        <v>229</v>
      </c>
      <c r="Q6">
        <f t="shared" si="0"/>
        <v>406</v>
      </c>
    </row>
    <row r="7" spans="1:17">
      <c r="A7">
        <v>1962</v>
      </c>
      <c r="B7">
        <v>842754</v>
      </c>
      <c r="C7">
        <v>2528262</v>
      </c>
      <c r="D7" t="s">
        <v>44</v>
      </c>
      <c r="E7">
        <v>1962</v>
      </c>
      <c r="F7">
        <v>406</v>
      </c>
      <c r="G7">
        <v>286</v>
      </c>
      <c r="H7">
        <v>133</v>
      </c>
      <c r="I7">
        <v>153</v>
      </c>
      <c r="J7">
        <v>14</v>
      </c>
      <c r="K7">
        <v>4</v>
      </c>
      <c r="L7">
        <v>530935</v>
      </c>
      <c r="M7">
        <v>0</v>
      </c>
      <c r="N7">
        <v>0</v>
      </c>
      <c r="O7">
        <v>0</v>
      </c>
      <c r="P7">
        <v>286</v>
      </c>
      <c r="Q7">
        <f t="shared" si="0"/>
        <v>406</v>
      </c>
    </row>
    <row r="8" spans="1:17">
      <c r="A8">
        <v>1963</v>
      </c>
      <c r="B8">
        <v>842754</v>
      </c>
      <c r="C8">
        <v>3371016</v>
      </c>
      <c r="D8" t="s">
        <v>44</v>
      </c>
      <c r="E8">
        <v>1963</v>
      </c>
      <c r="F8">
        <v>406</v>
      </c>
      <c r="G8">
        <v>322</v>
      </c>
      <c r="H8">
        <v>133</v>
      </c>
      <c r="I8">
        <v>189</v>
      </c>
      <c r="J8">
        <v>14</v>
      </c>
      <c r="K8">
        <v>4</v>
      </c>
      <c r="L8">
        <v>707913</v>
      </c>
      <c r="M8">
        <v>0</v>
      </c>
      <c r="N8">
        <v>0</v>
      </c>
      <c r="O8">
        <v>-3</v>
      </c>
      <c r="P8">
        <v>320</v>
      </c>
      <c r="Q8">
        <f t="shared" si="0"/>
        <v>403</v>
      </c>
    </row>
    <row r="9" spans="1:17">
      <c r="A9">
        <v>1964</v>
      </c>
      <c r="B9">
        <v>842754</v>
      </c>
      <c r="C9">
        <v>4213770</v>
      </c>
      <c r="D9" t="s">
        <v>44</v>
      </c>
      <c r="E9">
        <v>1964</v>
      </c>
      <c r="F9">
        <v>406</v>
      </c>
      <c r="G9">
        <v>345</v>
      </c>
      <c r="H9">
        <v>133</v>
      </c>
      <c r="I9">
        <v>212</v>
      </c>
      <c r="J9">
        <v>14</v>
      </c>
      <c r="K9">
        <v>4</v>
      </c>
      <c r="L9">
        <v>884891</v>
      </c>
      <c r="M9">
        <v>0</v>
      </c>
      <c r="N9">
        <v>0</v>
      </c>
      <c r="O9">
        <v>-6</v>
      </c>
      <c r="P9">
        <v>340</v>
      </c>
      <c r="Q9">
        <f t="shared" si="0"/>
        <v>400</v>
      </c>
    </row>
    <row r="10" spans="1:17">
      <c r="A10">
        <v>1965</v>
      </c>
      <c r="B10">
        <v>842754</v>
      </c>
      <c r="C10">
        <v>5056524</v>
      </c>
      <c r="D10" t="s">
        <v>44</v>
      </c>
      <c r="E10">
        <v>1965</v>
      </c>
      <c r="F10">
        <v>406</v>
      </c>
      <c r="G10">
        <v>360</v>
      </c>
      <c r="H10">
        <v>133</v>
      </c>
      <c r="I10">
        <v>227</v>
      </c>
      <c r="J10">
        <v>14</v>
      </c>
      <c r="K10">
        <v>4</v>
      </c>
      <c r="L10">
        <v>1061870</v>
      </c>
      <c r="M10">
        <v>0</v>
      </c>
      <c r="N10">
        <v>0</v>
      </c>
      <c r="O10">
        <v>-8</v>
      </c>
      <c r="P10">
        <v>353</v>
      </c>
      <c r="Q10">
        <f t="shared" si="0"/>
        <v>398</v>
      </c>
    </row>
    <row r="11" spans="1:17">
      <c r="A11">
        <v>1966</v>
      </c>
      <c r="B11">
        <v>842754</v>
      </c>
      <c r="C11">
        <v>5899278</v>
      </c>
      <c r="D11" t="s">
        <v>44</v>
      </c>
      <c r="E11">
        <v>1966</v>
      </c>
      <c r="F11">
        <v>406</v>
      </c>
      <c r="G11">
        <v>371</v>
      </c>
      <c r="H11">
        <v>133</v>
      </c>
      <c r="I11">
        <v>238</v>
      </c>
      <c r="J11">
        <v>14</v>
      </c>
      <c r="K11">
        <v>4</v>
      </c>
      <c r="L11">
        <v>1238848</v>
      </c>
      <c r="M11">
        <v>7070</v>
      </c>
      <c r="N11">
        <v>0</v>
      </c>
      <c r="O11">
        <v>-11</v>
      </c>
      <c r="P11">
        <v>361</v>
      </c>
      <c r="Q11">
        <f t="shared" si="0"/>
        <v>395</v>
      </c>
    </row>
    <row r="12" spans="1:17">
      <c r="A12">
        <v>1967</v>
      </c>
      <c r="B12">
        <v>842754</v>
      </c>
      <c r="C12">
        <v>6742032</v>
      </c>
      <c r="D12" t="s">
        <v>44</v>
      </c>
      <c r="E12">
        <v>1967</v>
      </c>
      <c r="F12">
        <v>406</v>
      </c>
      <c r="G12">
        <v>379</v>
      </c>
      <c r="H12">
        <v>133</v>
      </c>
      <c r="I12">
        <v>245</v>
      </c>
      <c r="J12">
        <v>14</v>
      </c>
      <c r="K12">
        <v>4</v>
      </c>
      <c r="L12">
        <v>1415826</v>
      </c>
      <c r="M12">
        <v>13857</v>
      </c>
      <c r="N12">
        <v>0</v>
      </c>
      <c r="O12">
        <v>-13</v>
      </c>
      <c r="P12">
        <v>367</v>
      </c>
      <c r="Q12">
        <f t="shared" si="0"/>
        <v>393</v>
      </c>
    </row>
    <row r="13" spans="1:17">
      <c r="A13">
        <v>1968</v>
      </c>
      <c r="B13">
        <v>842754</v>
      </c>
      <c r="C13">
        <v>7584786</v>
      </c>
      <c r="D13" t="s">
        <v>44</v>
      </c>
      <c r="E13">
        <v>1968</v>
      </c>
      <c r="F13">
        <v>406</v>
      </c>
      <c r="G13">
        <v>384</v>
      </c>
      <c r="H13">
        <v>133</v>
      </c>
      <c r="I13">
        <v>251</v>
      </c>
      <c r="J13">
        <v>14</v>
      </c>
      <c r="K13">
        <v>4</v>
      </c>
      <c r="L13">
        <v>1592805</v>
      </c>
      <c r="M13">
        <v>21566</v>
      </c>
      <c r="N13">
        <v>1</v>
      </c>
      <c r="O13">
        <v>-15</v>
      </c>
      <c r="P13">
        <v>371</v>
      </c>
      <c r="Q13">
        <f t="shared" si="0"/>
        <v>392</v>
      </c>
    </row>
    <row r="14" spans="1:17">
      <c r="A14">
        <v>1969</v>
      </c>
      <c r="B14">
        <v>842754</v>
      </c>
      <c r="C14">
        <v>8427540</v>
      </c>
      <c r="D14" t="s">
        <v>44</v>
      </c>
      <c r="E14">
        <v>1969</v>
      </c>
      <c r="F14">
        <v>406</v>
      </c>
      <c r="G14">
        <v>388</v>
      </c>
      <c r="H14">
        <v>133</v>
      </c>
      <c r="I14">
        <v>255</v>
      </c>
      <c r="J14">
        <v>14</v>
      </c>
      <c r="K14">
        <v>4</v>
      </c>
      <c r="L14">
        <v>1769783</v>
      </c>
      <c r="M14">
        <v>28155</v>
      </c>
      <c r="N14">
        <v>2</v>
      </c>
      <c r="O14">
        <v>-18</v>
      </c>
      <c r="P14">
        <v>373</v>
      </c>
      <c r="Q14">
        <f t="shared" si="0"/>
        <v>390</v>
      </c>
    </row>
    <row r="15" spans="1:17">
      <c r="A15">
        <v>1970</v>
      </c>
      <c r="B15">
        <v>842754</v>
      </c>
      <c r="C15">
        <v>9270294</v>
      </c>
      <c r="D15" t="s">
        <v>44</v>
      </c>
      <c r="E15">
        <v>1970</v>
      </c>
      <c r="F15">
        <v>406</v>
      </c>
      <c r="G15">
        <v>392</v>
      </c>
      <c r="H15">
        <v>133</v>
      </c>
      <c r="I15">
        <v>259</v>
      </c>
      <c r="J15">
        <v>14</v>
      </c>
      <c r="K15">
        <v>4</v>
      </c>
      <c r="L15">
        <v>1946761</v>
      </c>
      <c r="M15">
        <v>36507</v>
      </c>
      <c r="N15">
        <v>2</v>
      </c>
      <c r="O15">
        <v>-20</v>
      </c>
      <c r="P15">
        <v>375</v>
      </c>
      <c r="Q15">
        <f t="shared" si="0"/>
        <v>388</v>
      </c>
    </row>
    <row r="16" spans="1:17">
      <c r="A16">
        <v>1971</v>
      </c>
      <c r="B16">
        <v>842754</v>
      </c>
      <c r="C16">
        <v>10113048</v>
      </c>
      <c r="D16" t="s">
        <v>44</v>
      </c>
      <c r="E16">
        <v>1971</v>
      </c>
      <c r="F16">
        <v>406</v>
      </c>
      <c r="G16">
        <v>394</v>
      </c>
      <c r="H16">
        <v>133</v>
      </c>
      <c r="I16">
        <v>261</v>
      </c>
      <c r="J16">
        <v>14</v>
      </c>
      <c r="K16">
        <v>4</v>
      </c>
      <c r="L16">
        <v>2123740</v>
      </c>
      <c r="M16">
        <v>42849</v>
      </c>
      <c r="N16">
        <v>3</v>
      </c>
      <c r="O16">
        <v>-22</v>
      </c>
      <c r="P16">
        <v>376</v>
      </c>
      <c r="Q16">
        <f t="shared" si="0"/>
        <v>387</v>
      </c>
    </row>
    <row r="17" spans="1:17">
      <c r="A17">
        <v>1972</v>
      </c>
      <c r="B17">
        <v>842754</v>
      </c>
      <c r="C17">
        <v>10955802</v>
      </c>
      <c r="D17" t="s">
        <v>44</v>
      </c>
      <c r="E17">
        <v>1972</v>
      </c>
      <c r="F17">
        <v>406</v>
      </c>
      <c r="G17">
        <v>396</v>
      </c>
      <c r="H17">
        <v>133</v>
      </c>
      <c r="I17">
        <v>263</v>
      </c>
      <c r="J17">
        <v>14</v>
      </c>
      <c r="K17">
        <v>4</v>
      </c>
      <c r="L17">
        <v>2300718</v>
      </c>
      <c r="M17">
        <v>51831</v>
      </c>
      <c r="N17">
        <v>4</v>
      </c>
      <c r="O17">
        <v>-24</v>
      </c>
      <c r="P17">
        <v>377</v>
      </c>
      <c r="Q17">
        <f t="shared" si="0"/>
        <v>386</v>
      </c>
    </row>
    <row r="18" spans="1:17">
      <c r="A18">
        <v>1973</v>
      </c>
      <c r="B18">
        <v>842754</v>
      </c>
      <c r="C18">
        <v>11798556</v>
      </c>
      <c r="D18" t="s">
        <v>44</v>
      </c>
      <c r="E18">
        <v>1973</v>
      </c>
      <c r="F18">
        <v>406</v>
      </c>
      <c r="G18">
        <v>398</v>
      </c>
      <c r="H18">
        <v>133</v>
      </c>
      <c r="I18">
        <v>265</v>
      </c>
      <c r="J18">
        <v>14</v>
      </c>
      <c r="K18">
        <v>4</v>
      </c>
      <c r="L18">
        <v>2477696</v>
      </c>
      <c r="M18">
        <v>58217</v>
      </c>
      <c r="N18">
        <v>5</v>
      </c>
      <c r="O18">
        <v>-26</v>
      </c>
      <c r="P18">
        <v>378</v>
      </c>
      <c r="Q18">
        <f t="shared" si="0"/>
        <v>385</v>
      </c>
    </row>
    <row r="19" spans="1:17">
      <c r="A19">
        <v>1974</v>
      </c>
      <c r="B19">
        <v>842754</v>
      </c>
      <c r="C19">
        <v>12641310</v>
      </c>
      <c r="D19" t="s">
        <v>44</v>
      </c>
      <c r="E19">
        <v>1974</v>
      </c>
      <c r="F19">
        <v>406</v>
      </c>
      <c r="G19">
        <v>400</v>
      </c>
      <c r="H19">
        <v>133</v>
      </c>
      <c r="I19">
        <v>267</v>
      </c>
      <c r="J19">
        <v>14</v>
      </c>
      <c r="K19">
        <v>4</v>
      </c>
      <c r="L19">
        <v>2654675</v>
      </c>
      <c r="M19">
        <v>68514</v>
      </c>
      <c r="N19">
        <v>6</v>
      </c>
      <c r="O19">
        <v>-29</v>
      </c>
      <c r="P19">
        <v>379</v>
      </c>
      <c r="Q19">
        <f t="shared" si="0"/>
        <v>383</v>
      </c>
    </row>
    <row r="20" spans="1:17">
      <c r="A20">
        <v>1975</v>
      </c>
      <c r="B20">
        <v>842754</v>
      </c>
      <c r="C20">
        <v>13484064</v>
      </c>
      <c r="D20" t="s">
        <v>44</v>
      </c>
      <c r="E20">
        <v>1975</v>
      </c>
      <c r="F20">
        <v>406</v>
      </c>
      <c r="G20">
        <v>401</v>
      </c>
      <c r="H20">
        <v>133</v>
      </c>
      <c r="I20">
        <v>268</v>
      </c>
      <c r="J20">
        <v>14</v>
      </c>
      <c r="K20">
        <v>4</v>
      </c>
      <c r="L20">
        <v>2831653</v>
      </c>
      <c r="M20">
        <v>75265</v>
      </c>
      <c r="N20">
        <v>7</v>
      </c>
      <c r="O20">
        <v>-31</v>
      </c>
      <c r="P20">
        <v>379</v>
      </c>
      <c r="Q20">
        <f t="shared" si="0"/>
        <v>382</v>
      </c>
    </row>
    <row r="21" spans="1:17">
      <c r="A21">
        <v>1976</v>
      </c>
      <c r="B21">
        <v>842754</v>
      </c>
      <c r="C21">
        <v>14326818</v>
      </c>
      <c r="D21" t="s">
        <v>44</v>
      </c>
      <c r="E21">
        <v>1976</v>
      </c>
      <c r="F21">
        <v>406</v>
      </c>
      <c r="G21">
        <v>402</v>
      </c>
      <c r="H21">
        <v>133</v>
      </c>
      <c r="I21">
        <v>269</v>
      </c>
      <c r="J21">
        <v>14</v>
      </c>
      <c r="K21">
        <v>4</v>
      </c>
      <c r="L21">
        <v>3008631</v>
      </c>
      <c r="M21">
        <v>86970</v>
      </c>
      <c r="N21">
        <v>9</v>
      </c>
      <c r="O21">
        <v>-33</v>
      </c>
      <c r="P21">
        <v>380</v>
      </c>
      <c r="Q21">
        <f t="shared" si="0"/>
        <v>382</v>
      </c>
    </row>
    <row r="22" spans="1:17">
      <c r="A22">
        <v>1977</v>
      </c>
      <c r="B22">
        <v>842754</v>
      </c>
      <c r="C22">
        <v>15169572</v>
      </c>
      <c r="D22" t="s">
        <v>44</v>
      </c>
      <c r="E22">
        <v>1977</v>
      </c>
      <c r="F22">
        <v>406</v>
      </c>
      <c r="G22">
        <v>404</v>
      </c>
      <c r="H22">
        <v>133</v>
      </c>
      <c r="I22">
        <v>270</v>
      </c>
      <c r="J22">
        <v>14</v>
      </c>
      <c r="K22">
        <v>4</v>
      </c>
      <c r="L22">
        <v>3185610</v>
      </c>
      <c r="M22">
        <v>94070</v>
      </c>
      <c r="N22">
        <v>10</v>
      </c>
      <c r="O22">
        <v>-35</v>
      </c>
      <c r="P22">
        <v>380</v>
      </c>
      <c r="Q22">
        <f t="shared" si="0"/>
        <v>381</v>
      </c>
    </row>
    <row r="23" spans="1:17">
      <c r="A23">
        <v>1978</v>
      </c>
      <c r="B23">
        <v>842754</v>
      </c>
      <c r="C23">
        <v>16012326</v>
      </c>
      <c r="D23" t="s">
        <v>44</v>
      </c>
      <c r="E23">
        <v>1978</v>
      </c>
      <c r="F23">
        <v>406</v>
      </c>
      <c r="G23">
        <v>404</v>
      </c>
      <c r="H23">
        <v>133</v>
      </c>
      <c r="I23">
        <v>271</v>
      </c>
      <c r="J23">
        <v>14</v>
      </c>
      <c r="K23">
        <v>4</v>
      </c>
      <c r="L23">
        <v>3362588</v>
      </c>
      <c r="M23">
        <v>101127</v>
      </c>
      <c r="N23">
        <v>11</v>
      </c>
      <c r="O23">
        <v>-37</v>
      </c>
      <c r="P23">
        <v>380</v>
      </c>
      <c r="Q23">
        <f t="shared" si="0"/>
        <v>380</v>
      </c>
    </row>
    <row r="24" spans="1:17">
      <c r="A24">
        <v>1979</v>
      </c>
      <c r="B24">
        <v>2150000</v>
      </c>
      <c r="C24">
        <v>18162326</v>
      </c>
      <c r="D24" t="s">
        <v>44</v>
      </c>
      <c r="E24">
        <v>1979</v>
      </c>
      <c r="F24">
        <v>1038</v>
      </c>
      <c r="G24">
        <v>612</v>
      </c>
      <c r="H24">
        <v>339</v>
      </c>
      <c r="I24">
        <v>272</v>
      </c>
      <c r="J24">
        <v>37</v>
      </c>
      <c r="K24">
        <v>11</v>
      </c>
      <c r="L24">
        <v>3814088</v>
      </c>
      <c r="M24">
        <v>108293</v>
      </c>
      <c r="N24">
        <v>13</v>
      </c>
      <c r="O24">
        <v>-39</v>
      </c>
      <c r="P24">
        <v>586</v>
      </c>
      <c r="Q24">
        <f t="shared" si="0"/>
        <v>1012</v>
      </c>
    </row>
    <row r="25" spans="1:17">
      <c r="A25">
        <v>1980</v>
      </c>
      <c r="B25">
        <v>2150000</v>
      </c>
      <c r="C25">
        <v>20312326</v>
      </c>
      <c r="D25" t="s">
        <v>44</v>
      </c>
      <c r="E25">
        <v>1980</v>
      </c>
      <c r="F25">
        <v>1038</v>
      </c>
      <c r="G25">
        <v>761</v>
      </c>
      <c r="H25">
        <v>339</v>
      </c>
      <c r="I25">
        <v>422</v>
      </c>
      <c r="J25">
        <v>37</v>
      </c>
      <c r="K25">
        <v>11</v>
      </c>
      <c r="L25">
        <v>4265588</v>
      </c>
      <c r="M25">
        <v>115415</v>
      </c>
      <c r="N25">
        <v>14</v>
      </c>
      <c r="O25">
        <v>-42</v>
      </c>
      <c r="P25">
        <v>735</v>
      </c>
      <c r="Q25">
        <f t="shared" si="0"/>
        <v>1010</v>
      </c>
    </row>
    <row r="26" spans="1:17">
      <c r="A26">
        <v>1981</v>
      </c>
      <c r="B26">
        <v>2105000</v>
      </c>
      <c r="C26">
        <v>22417326</v>
      </c>
      <c r="D26" t="s">
        <v>44</v>
      </c>
      <c r="E26">
        <v>1981</v>
      </c>
      <c r="F26">
        <v>1016</v>
      </c>
      <c r="G26">
        <v>844</v>
      </c>
      <c r="H26">
        <v>332</v>
      </c>
      <c r="I26">
        <v>512</v>
      </c>
      <c r="J26">
        <v>36</v>
      </c>
      <c r="K26">
        <v>11</v>
      </c>
      <c r="L26">
        <v>4707638</v>
      </c>
      <c r="M26">
        <v>129570</v>
      </c>
      <c r="N26">
        <v>16</v>
      </c>
      <c r="O26">
        <v>-44</v>
      </c>
      <c r="P26">
        <v>818</v>
      </c>
      <c r="Q26">
        <f t="shared" si="0"/>
        <v>988</v>
      </c>
    </row>
    <row r="27" spans="1:17">
      <c r="A27">
        <v>1982</v>
      </c>
      <c r="B27">
        <v>2105000</v>
      </c>
      <c r="C27">
        <v>24522326</v>
      </c>
      <c r="D27" t="s">
        <v>44</v>
      </c>
      <c r="E27">
        <v>1982</v>
      </c>
      <c r="F27">
        <v>1016</v>
      </c>
      <c r="G27">
        <v>896</v>
      </c>
      <c r="H27">
        <v>332</v>
      </c>
      <c r="I27">
        <v>563</v>
      </c>
      <c r="J27">
        <v>36</v>
      </c>
      <c r="K27">
        <v>11</v>
      </c>
      <c r="L27">
        <v>5149688</v>
      </c>
      <c r="M27">
        <v>137060</v>
      </c>
      <c r="N27">
        <v>17</v>
      </c>
      <c r="O27">
        <v>-50</v>
      </c>
      <c r="P27">
        <v>864</v>
      </c>
      <c r="Q27">
        <f t="shared" si="0"/>
        <v>983</v>
      </c>
    </row>
    <row r="28" spans="1:17">
      <c r="A28">
        <v>1983</v>
      </c>
      <c r="B28">
        <v>2105000</v>
      </c>
      <c r="C28">
        <v>26627326</v>
      </c>
      <c r="D28" t="s">
        <v>44</v>
      </c>
      <c r="E28">
        <v>1983</v>
      </c>
      <c r="F28">
        <v>1016</v>
      </c>
      <c r="G28">
        <v>929</v>
      </c>
      <c r="H28">
        <v>332</v>
      </c>
      <c r="I28">
        <v>596</v>
      </c>
      <c r="J28">
        <v>36</v>
      </c>
      <c r="K28">
        <v>11</v>
      </c>
      <c r="L28">
        <v>5591738</v>
      </c>
      <c r="M28">
        <v>152830</v>
      </c>
      <c r="N28">
        <v>20</v>
      </c>
      <c r="O28">
        <v>-56</v>
      </c>
      <c r="P28">
        <v>894</v>
      </c>
      <c r="Q28">
        <f t="shared" si="0"/>
        <v>980</v>
      </c>
    </row>
    <row r="29" spans="1:17">
      <c r="A29">
        <v>1984</v>
      </c>
      <c r="B29">
        <v>2105000</v>
      </c>
      <c r="C29">
        <v>28732326</v>
      </c>
      <c r="D29" t="s">
        <v>44</v>
      </c>
      <c r="E29">
        <v>1984</v>
      </c>
      <c r="F29">
        <v>1016</v>
      </c>
      <c r="G29">
        <v>951</v>
      </c>
      <c r="H29">
        <v>332</v>
      </c>
      <c r="I29">
        <v>619</v>
      </c>
      <c r="J29">
        <v>36</v>
      </c>
      <c r="K29">
        <v>11</v>
      </c>
      <c r="L29">
        <v>6033788</v>
      </c>
      <c r="M29">
        <v>160746</v>
      </c>
      <c r="N29">
        <v>21</v>
      </c>
      <c r="O29">
        <v>-62</v>
      </c>
      <c r="P29">
        <v>912</v>
      </c>
      <c r="Q29">
        <f t="shared" si="0"/>
        <v>975</v>
      </c>
    </row>
    <row r="30" spans="1:17">
      <c r="A30">
        <v>1985</v>
      </c>
      <c r="B30">
        <v>2105000</v>
      </c>
      <c r="C30">
        <v>30837326</v>
      </c>
      <c r="D30" t="s">
        <v>44</v>
      </c>
      <c r="E30">
        <v>1985</v>
      </c>
      <c r="F30">
        <v>1016</v>
      </c>
      <c r="G30">
        <v>967</v>
      </c>
      <c r="H30">
        <v>332</v>
      </c>
      <c r="I30">
        <v>634</v>
      </c>
      <c r="J30">
        <v>36</v>
      </c>
      <c r="K30">
        <v>11</v>
      </c>
      <c r="L30">
        <v>6475838</v>
      </c>
      <c r="M30">
        <v>186986</v>
      </c>
      <c r="N30">
        <v>24</v>
      </c>
      <c r="O30">
        <v>-67</v>
      </c>
      <c r="P30">
        <v>924</v>
      </c>
      <c r="Q30">
        <f t="shared" si="0"/>
        <v>973</v>
      </c>
    </row>
    <row r="31" spans="1:17">
      <c r="A31">
        <v>1986</v>
      </c>
      <c r="B31">
        <v>2105000</v>
      </c>
      <c r="C31">
        <v>32942326</v>
      </c>
      <c r="D31" t="s">
        <v>44</v>
      </c>
      <c r="E31">
        <v>1986</v>
      </c>
      <c r="F31">
        <v>1016</v>
      </c>
      <c r="G31">
        <v>978</v>
      </c>
      <c r="H31">
        <v>332</v>
      </c>
      <c r="I31">
        <v>646</v>
      </c>
      <c r="J31">
        <v>36</v>
      </c>
      <c r="K31">
        <v>11</v>
      </c>
      <c r="L31">
        <v>6917888</v>
      </c>
      <c r="M31">
        <v>224934</v>
      </c>
      <c r="N31">
        <v>27</v>
      </c>
      <c r="O31">
        <v>-73</v>
      </c>
      <c r="P31">
        <v>933</v>
      </c>
      <c r="Q31">
        <f t="shared" si="0"/>
        <v>970</v>
      </c>
    </row>
    <row r="32" spans="1:17">
      <c r="A32">
        <v>1987</v>
      </c>
      <c r="B32">
        <v>2105000</v>
      </c>
      <c r="C32">
        <v>35047326</v>
      </c>
      <c r="D32" t="s">
        <v>44</v>
      </c>
      <c r="E32">
        <v>1987</v>
      </c>
      <c r="F32">
        <v>1016</v>
      </c>
      <c r="G32">
        <v>986</v>
      </c>
      <c r="H32">
        <v>332</v>
      </c>
      <c r="I32">
        <v>654</v>
      </c>
      <c r="J32">
        <v>36</v>
      </c>
      <c r="K32">
        <v>11</v>
      </c>
      <c r="L32">
        <v>7359938</v>
      </c>
      <c r="M32">
        <v>249581</v>
      </c>
      <c r="N32">
        <v>30</v>
      </c>
      <c r="O32">
        <v>-78</v>
      </c>
      <c r="P32">
        <v>939</v>
      </c>
      <c r="Q32">
        <f t="shared" si="0"/>
        <v>968</v>
      </c>
    </row>
    <row r="33" spans="1:17">
      <c r="A33">
        <v>1988</v>
      </c>
      <c r="B33">
        <v>2105000</v>
      </c>
      <c r="C33">
        <v>37152326</v>
      </c>
      <c r="D33" t="s">
        <v>44</v>
      </c>
      <c r="E33">
        <v>1988</v>
      </c>
      <c r="F33">
        <v>1016</v>
      </c>
      <c r="G33">
        <v>993</v>
      </c>
      <c r="H33">
        <v>332</v>
      </c>
      <c r="I33">
        <v>660</v>
      </c>
      <c r="J33">
        <v>36</v>
      </c>
      <c r="K33">
        <v>11</v>
      </c>
      <c r="L33">
        <v>7801988</v>
      </c>
      <c r="M33">
        <v>273450</v>
      </c>
      <c r="N33">
        <v>33</v>
      </c>
      <c r="O33">
        <v>-83</v>
      </c>
      <c r="P33">
        <v>944</v>
      </c>
      <c r="Q33">
        <f t="shared" si="0"/>
        <v>966</v>
      </c>
    </row>
    <row r="34" spans="1:17">
      <c r="A34">
        <v>1989</v>
      </c>
      <c r="B34">
        <v>1777000</v>
      </c>
      <c r="C34">
        <v>38929326</v>
      </c>
      <c r="D34" t="s">
        <v>44</v>
      </c>
      <c r="E34">
        <v>1989</v>
      </c>
      <c r="F34">
        <v>858</v>
      </c>
      <c r="G34">
        <v>946</v>
      </c>
      <c r="H34">
        <v>280</v>
      </c>
      <c r="I34">
        <v>666</v>
      </c>
      <c r="J34">
        <v>30</v>
      </c>
      <c r="K34">
        <v>9</v>
      </c>
      <c r="L34">
        <v>8175158</v>
      </c>
      <c r="M34">
        <v>315170</v>
      </c>
      <c r="N34">
        <v>37</v>
      </c>
      <c r="O34">
        <v>-82</v>
      </c>
      <c r="P34">
        <v>903</v>
      </c>
      <c r="Q34">
        <f t="shared" si="0"/>
        <v>813</v>
      </c>
    </row>
    <row r="35" spans="1:17">
      <c r="A35">
        <v>1990</v>
      </c>
      <c r="B35">
        <v>1373000</v>
      </c>
      <c r="C35">
        <v>40302326</v>
      </c>
      <c r="D35" t="s">
        <v>44</v>
      </c>
      <c r="E35">
        <v>1990</v>
      </c>
      <c r="F35">
        <v>662</v>
      </c>
      <c r="G35">
        <v>849</v>
      </c>
      <c r="H35">
        <v>216</v>
      </c>
      <c r="I35">
        <v>632</v>
      </c>
      <c r="J35">
        <v>23</v>
      </c>
      <c r="K35">
        <v>7</v>
      </c>
      <c r="L35">
        <v>8463488</v>
      </c>
      <c r="M35">
        <v>338382</v>
      </c>
      <c r="N35">
        <v>41</v>
      </c>
      <c r="O35">
        <v>-87</v>
      </c>
      <c r="P35">
        <v>804</v>
      </c>
      <c r="Q35">
        <f t="shared" si="0"/>
        <v>616</v>
      </c>
    </row>
    <row r="36" spans="1:17">
      <c r="A36">
        <v>1991</v>
      </c>
      <c r="B36">
        <v>1103000</v>
      </c>
      <c r="C36">
        <v>41405326</v>
      </c>
      <c r="D36" t="s">
        <v>44</v>
      </c>
      <c r="E36">
        <v>1991</v>
      </c>
      <c r="F36">
        <v>532</v>
      </c>
      <c r="G36">
        <v>742</v>
      </c>
      <c r="H36">
        <v>174</v>
      </c>
      <c r="I36">
        <v>567</v>
      </c>
      <c r="J36">
        <v>19</v>
      </c>
      <c r="K36">
        <v>5</v>
      </c>
      <c r="L36">
        <v>8695118</v>
      </c>
      <c r="M36">
        <v>360325</v>
      </c>
      <c r="N36">
        <v>42</v>
      </c>
      <c r="O36">
        <v>-92</v>
      </c>
      <c r="P36">
        <v>693</v>
      </c>
      <c r="Q36">
        <f t="shared" si="0"/>
        <v>482</v>
      </c>
    </row>
    <row r="37" spans="1:17">
      <c r="A37">
        <v>1992</v>
      </c>
      <c r="B37">
        <v>1378600</v>
      </c>
      <c r="C37">
        <v>42783926</v>
      </c>
      <c r="D37" t="s">
        <v>44</v>
      </c>
      <c r="E37">
        <v>1992</v>
      </c>
      <c r="F37">
        <v>665</v>
      </c>
      <c r="G37">
        <v>716</v>
      </c>
      <c r="H37">
        <v>217</v>
      </c>
      <c r="I37">
        <v>498</v>
      </c>
      <c r="J37">
        <v>23</v>
      </c>
      <c r="K37">
        <v>7</v>
      </c>
      <c r="L37">
        <v>8984624</v>
      </c>
      <c r="M37">
        <v>382625</v>
      </c>
      <c r="N37">
        <v>46</v>
      </c>
      <c r="O37">
        <v>-96</v>
      </c>
      <c r="P37">
        <v>666</v>
      </c>
      <c r="Q37">
        <f t="shared" si="0"/>
        <v>615</v>
      </c>
    </row>
    <row r="38" spans="1:17">
      <c r="A38">
        <v>1993</v>
      </c>
      <c r="B38">
        <v>1489600</v>
      </c>
      <c r="C38">
        <v>44273526</v>
      </c>
      <c r="D38" t="s">
        <v>44</v>
      </c>
      <c r="E38">
        <v>1993</v>
      </c>
      <c r="F38">
        <v>719</v>
      </c>
      <c r="G38">
        <v>722</v>
      </c>
      <c r="H38">
        <v>235</v>
      </c>
      <c r="I38">
        <v>487</v>
      </c>
      <c r="J38">
        <v>25</v>
      </c>
      <c r="K38">
        <v>7</v>
      </c>
      <c r="L38">
        <v>9297440</v>
      </c>
      <c r="M38">
        <v>431497</v>
      </c>
      <c r="N38">
        <v>50</v>
      </c>
      <c r="O38">
        <v>-100</v>
      </c>
      <c r="P38">
        <v>673</v>
      </c>
      <c r="Q38">
        <f t="shared" si="0"/>
        <v>669</v>
      </c>
    </row>
    <row r="39" spans="1:17">
      <c r="A39">
        <v>1994</v>
      </c>
      <c r="B39">
        <v>1489600</v>
      </c>
      <c r="C39">
        <v>45763126</v>
      </c>
      <c r="D39" t="s">
        <v>44</v>
      </c>
      <c r="E39">
        <v>1994</v>
      </c>
      <c r="F39">
        <v>719</v>
      </c>
      <c r="G39">
        <v>728</v>
      </c>
      <c r="H39">
        <v>235</v>
      </c>
      <c r="I39">
        <v>493</v>
      </c>
      <c r="J39">
        <v>25</v>
      </c>
      <c r="K39">
        <v>7</v>
      </c>
      <c r="L39">
        <v>9610256</v>
      </c>
      <c r="M39">
        <v>456019</v>
      </c>
      <c r="N39">
        <v>53</v>
      </c>
      <c r="O39">
        <v>-102</v>
      </c>
      <c r="P39">
        <v>679</v>
      </c>
      <c r="Q39">
        <f t="shared" si="0"/>
        <v>670</v>
      </c>
    </row>
    <row r="40" spans="1:17">
      <c r="A40">
        <v>1995</v>
      </c>
      <c r="B40">
        <v>2905900</v>
      </c>
      <c r="C40">
        <v>48669026</v>
      </c>
      <c r="D40" t="s">
        <v>44</v>
      </c>
      <c r="E40">
        <v>1995</v>
      </c>
      <c r="F40">
        <v>1403</v>
      </c>
      <c r="G40">
        <v>954</v>
      </c>
      <c r="H40">
        <v>458</v>
      </c>
      <c r="I40">
        <v>495</v>
      </c>
      <c r="J40">
        <v>50</v>
      </c>
      <c r="K40">
        <v>15</v>
      </c>
      <c r="L40">
        <v>10220495</v>
      </c>
      <c r="M40">
        <v>473986</v>
      </c>
      <c r="N40">
        <v>56</v>
      </c>
      <c r="O40">
        <v>-106</v>
      </c>
      <c r="P40">
        <v>905</v>
      </c>
      <c r="Q40">
        <f t="shared" si="0"/>
        <v>1353</v>
      </c>
    </row>
    <row r="41" spans="1:17">
      <c r="A41">
        <v>1996</v>
      </c>
      <c r="B41">
        <v>1816100</v>
      </c>
      <c r="C41">
        <v>50485126</v>
      </c>
      <c r="D41" t="s">
        <v>44</v>
      </c>
      <c r="E41">
        <v>1996</v>
      </c>
      <c r="F41">
        <v>876</v>
      </c>
      <c r="G41">
        <v>944</v>
      </c>
      <c r="H41">
        <v>286</v>
      </c>
      <c r="I41">
        <v>657</v>
      </c>
      <c r="J41">
        <v>31</v>
      </c>
      <c r="K41">
        <v>9</v>
      </c>
      <c r="L41">
        <v>10601876</v>
      </c>
      <c r="M41">
        <v>486195</v>
      </c>
      <c r="N41">
        <v>59</v>
      </c>
      <c r="O41">
        <v>-109</v>
      </c>
      <c r="P41">
        <v>895</v>
      </c>
      <c r="Q41">
        <f t="shared" si="0"/>
        <v>826</v>
      </c>
    </row>
    <row r="42" spans="1:17">
      <c r="A42">
        <v>1997</v>
      </c>
      <c r="B42">
        <v>1322700</v>
      </c>
      <c r="C42">
        <v>51807826</v>
      </c>
      <c r="D42" t="s">
        <v>44</v>
      </c>
      <c r="E42">
        <v>1997</v>
      </c>
      <c r="F42">
        <v>638</v>
      </c>
      <c r="G42">
        <v>839</v>
      </c>
      <c r="H42">
        <v>208</v>
      </c>
      <c r="I42">
        <v>631</v>
      </c>
      <c r="J42">
        <v>22</v>
      </c>
      <c r="K42">
        <v>6</v>
      </c>
      <c r="L42">
        <v>10879643</v>
      </c>
      <c r="M42">
        <v>519775</v>
      </c>
      <c r="N42">
        <v>62</v>
      </c>
      <c r="O42">
        <v>-113</v>
      </c>
      <c r="P42">
        <v>789</v>
      </c>
      <c r="Q42">
        <f t="shared" si="0"/>
        <v>587</v>
      </c>
    </row>
    <row r="43" spans="1:17">
      <c r="A43">
        <v>1998</v>
      </c>
      <c r="B43">
        <v>1738300</v>
      </c>
      <c r="C43">
        <v>53546126</v>
      </c>
      <c r="D43" t="s">
        <v>44</v>
      </c>
      <c r="E43">
        <v>1998</v>
      </c>
      <c r="F43">
        <v>839</v>
      </c>
      <c r="G43">
        <v>835</v>
      </c>
      <c r="H43">
        <v>274</v>
      </c>
      <c r="I43">
        <v>560</v>
      </c>
      <c r="J43">
        <v>29</v>
      </c>
      <c r="K43">
        <v>9</v>
      </c>
      <c r="L43">
        <v>11244686</v>
      </c>
      <c r="M43">
        <v>533963</v>
      </c>
      <c r="N43">
        <v>65</v>
      </c>
      <c r="O43">
        <v>-121</v>
      </c>
      <c r="P43">
        <v>779</v>
      </c>
      <c r="Q43">
        <f t="shared" si="0"/>
        <v>783</v>
      </c>
    </row>
    <row r="44" spans="1:17">
      <c r="A44">
        <v>1999</v>
      </c>
      <c r="B44">
        <v>1725900</v>
      </c>
      <c r="C44">
        <v>55272026</v>
      </c>
      <c r="D44" t="s">
        <v>44</v>
      </c>
      <c r="E44">
        <v>1999</v>
      </c>
      <c r="F44">
        <v>833</v>
      </c>
      <c r="G44">
        <v>838</v>
      </c>
      <c r="H44">
        <v>272</v>
      </c>
      <c r="I44">
        <v>566</v>
      </c>
      <c r="J44">
        <v>29</v>
      </c>
      <c r="K44">
        <v>9</v>
      </c>
      <c r="L44">
        <v>11607125</v>
      </c>
      <c r="M44">
        <v>551578</v>
      </c>
      <c r="N44">
        <v>68</v>
      </c>
      <c r="O44">
        <v>-126</v>
      </c>
      <c r="P44">
        <v>781</v>
      </c>
      <c r="Q44">
        <f t="shared" si="0"/>
        <v>775</v>
      </c>
    </row>
    <row r="45" spans="1:17">
      <c r="A45">
        <v>2000</v>
      </c>
      <c r="B45">
        <v>1822600</v>
      </c>
      <c r="C45">
        <v>57094626</v>
      </c>
      <c r="D45" t="s">
        <v>44</v>
      </c>
      <c r="E45">
        <v>2000</v>
      </c>
      <c r="F45">
        <v>880</v>
      </c>
      <c r="G45">
        <v>856</v>
      </c>
      <c r="H45">
        <v>287</v>
      </c>
      <c r="I45">
        <v>568</v>
      </c>
      <c r="J45">
        <v>31</v>
      </c>
      <c r="K45">
        <v>9</v>
      </c>
      <c r="L45">
        <v>11989871</v>
      </c>
      <c r="M45">
        <v>572604</v>
      </c>
      <c r="N45">
        <v>71</v>
      </c>
      <c r="O45">
        <v>-130</v>
      </c>
      <c r="P45">
        <v>798</v>
      </c>
      <c r="Q45">
        <f t="shared" si="0"/>
        <v>821</v>
      </c>
    </row>
    <row r="46" spans="1:17">
      <c r="A46">
        <v>2001</v>
      </c>
      <c r="B46">
        <v>1816500</v>
      </c>
      <c r="C46">
        <v>58911126</v>
      </c>
      <c r="D46" t="s">
        <v>44</v>
      </c>
      <c r="E46">
        <v>2001</v>
      </c>
      <c r="F46">
        <v>877</v>
      </c>
      <c r="G46">
        <v>867</v>
      </c>
      <c r="H46">
        <v>286</v>
      </c>
      <c r="I46">
        <v>580</v>
      </c>
      <c r="J46">
        <v>31</v>
      </c>
      <c r="K46">
        <v>9</v>
      </c>
      <c r="L46">
        <v>12371336</v>
      </c>
      <c r="M46">
        <v>626457</v>
      </c>
      <c r="N46">
        <v>76</v>
      </c>
      <c r="O46">
        <v>-134</v>
      </c>
      <c r="P46">
        <v>809</v>
      </c>
      <c r="Q46">
        <f t="shared" si="0"/>
        <v>819</v>
      </c>
    </row>
    <row r="47" spans="1:17">
      <c r="A47">
        <v>2002</v>
      </c>
      <c r="B47">
        <v>2165118</v>
      </c>
      <c r="C47">
        <v>61076244</v>
      </c>
      <c r="D47" t="s">
        <v>44</v>
      </c>
      <c r="E47">
        <v>2002</v>
      </c>
      <c r="F47">
        <v>1045</v>
      </c>
      <c r="G47">
        <v>929</v>
      </c>
      <c r="H47">
        <v>341</v>
      </c>
      <c r="I47">
        <v>587</v>
      </c>
      <c r="J47">
        <v>37</v>
      </c>
      <c r="K47">
        <v>11</v>
      </c>
      <c r="L47">
        <v>12826011</v>
      </c>
      <c r="M47">
        <v>684795</v>
      </c>
      <c r="N47">
        <v>78</v>
      </c>
      <c r="O47">
        <v>-138</v>
      </c>
      <c r="P47">
        <v>869</v>
      </c>
      <c r="Q47">
        <f t="shared" si="0"/>
        <v>985</v>
      </c>
    </row>
    <row r="48" spans="1:17">
      <c r="A48">
        <v>2003</v>
      </c>
      <c r="B48">
        <v>2539686</v>
      </c>
      <c r="C48">
        <v>63615930</v>
      </c>
      <c r="D48" t="s">
        <v>44</v>
      </c>
      <c r="E48">
        <v>2003</v>
      </c>
      <c r="F48">
        <v>1226</v>
      </c>
      <c r="G48">
        <v>1032</v>
      </c>
      <c r="H48">
        <v>400</v>
      </c>
      <c r="I48">
        <v>631</v>
      </c>
      <c r="J48">
        <v>43</v>
      </c>
      <c r="K48">
        <v>13</v>
      </c>
      <c r="L48">
        <v>13359345</v>
      </c>
      <c r="M48">
        <v>695042</v>
      </c>
      <c r="N48">
        <v>80</v>
      </c>
      <c r="O48">
        <v>-142</v>
      </c>
      <c r="P48">
        <v>971</v>
      </c>
      <c r="Q48">
        <f t="shared" si="0"/>
        <v>1164</v>
      </c>
    </row>
    <row r="49" spans="1:17">
      <c r="A49">
        <v>2004</v>
      </c>
      <c r="B49">
        <v>2777204</v>
      </c>
      <c r="C49">
        <v>66393134</v>
      </c>
      <c r="D49" t="s">
        <v>44</v>
      </c>
      <c r="E49">
        <v>2004</v>
      </c>
      <c r="F49">
        <v>1341</v>
      </c>
      <c r="G49">
        <v>1139</v>
      </c>
      <c r="H49">
        <v>438</v>
      </c>
      <c r="I49">
        <v>700</v>
      </c>
      <c r="J49">
        <v>47</v>
      </c>
      <c r="K49">
        <v>14</v>
      </c>
      <c r="L49">
        <v>13942558</v>
      </c>
      <c r="M49">
        <v>719606</v>
      </c>
      <c r="N49">
        <v>84</v>
      </c>
      <c r="O49">
        <v>-146</v>
      </c>
      <c r="P49">
        <v>1077</v>
      </c>
      <c r="Q49">
        <f t="shared" si="0"/>
        <v>1279</v>
      </c>
    </row>
    <row r="50" spans="1:17">
      <c r="A50">
        <v>2005</v>
      </c>
      <c r="B50">
        <v>1901418</v>
      </c>
      <c r="C50">
        <v>68294552</v>
      </c>
      <c r="D50" t="s">
        <v>44</v>
      </c>
      <c r="E50">
        <v>2005</v>
      </c>
      <c r="F50">
        <v>918</v>
      </c>
      <c r="G50">
        <v>1070</v>
      </c>
      <c r="H50">
        <v>300</v>
      </c>
      <c r="I50">
        <v>770</v>
      </c>
      <c r="J50">
        <v>32</v>
      </c>
      <c r="K50">
        <v>9</v>
      </c>
      <c r="L50">
        <v>14341855</v>
      </c>
      <c r="M50">
        <v>742490</v>
      </c>
      <c r="N50">
        <v>87</v>
      </c>
      <c r="O50">
        <v>-151</v>
      </c>
      <c r="P50">
        <v>1007</v>
      </c>
      <c r="Q50">
        <f t="shared" si="0"/>
        <v>854</v>
      </c>
    </row>
    <row r="51" spans="1:17">
      <c r="A51">
        <v>2006</v>
      </c>
      <c r="B51">
        <v>1428600</v>
      </c>
      <c r="C51">
        <v>69723152</v>
      </c>
      <c r="D51" t="s">
        <v>44</v>
      </c>
      <c r="E51">
        <v>2006</v>
      </c>
      <c r="F51">
        <v>689</v>
      </c>
      <c r="G51">
        <v>938</v>
      </c>
      <c r="H51">
        <v>225</v>
      </c>
      <c r="I51">
        <v>713</v>
      </c>
      <c r="J51">
        <v>24</v>
      </c>
      <c r="K51">
        <v>7</v>
      </c>
      <c r="L51">
        <v>14641861</v>
      </c>
      <c r="M51">
        <v>767321</v>
      </c>
      <c r="N51">
        <v>91</v>
      </c>
      <c r="O51">
        <v>-158</v>
      </c>
      <c r="P51">
        <v>872</v>
      </c>
      <c r="Q51">
        <f t="shared" si="0"/>
        <v>622</v>
      </c>
    </row>
    <row r="52" spans="1:17">
      <c r="A52">
        <v>2007</v>
      </c>
      <c r="B52">
        <v>1165100</v>
      </c>
      <c r="C52">
        <v>70888252</v>
      </c>
      <c r="D52" t="s">
        <v>44</v>
      </c>
      <c r="E52">
        <v>2007</v>
      </c>
      <c r="F52">
        <v>562</v>
      </c>
      <c r="G52">
        <v>811</v>
      </c>
      <c r="H52">
        <v>183</v>
      </c>
      <c r="I52">
        <v>627</v>
      </c>
      <c r="J52">
        <v>20</v>
      </c>
      <c r="K52">
        <v>6</v>
      </c>
      <c r="L52">
        <v>14886532</v>
      </c>
      <c r="M52">
        <v>791493</v>
      </c>
      <c r="N52">
        <v>94</v>
      </c>
      <c r="O52">
        <v>-166</v>
      </c>
      <c r="P52">
        <v>740</v>
      </c>
      <c r="Q52">
        <f t="shared" si="0"/>
        <v>490</v>
      </c>
    </row>
    <row r="53" spans="1:17">
      <c r="A53">
        <v>2008</v>
      </c>
      <c r="B53">
        <v>1291100</v>
      </c>
      <c r="C53">
        <v>72179352</v>
      </c>
      <c r="D53" t="s">
        <v>44</v>
      </c>
      <c r="E53">
        <v>2008</v>
      </c>
      <c r="F53">
        <v>623</v>
      </c>
      <c r="G53">
        <v>749</v>
      </c>
      <c r="H53">
        <v>203</v>
      </c>
      <c r="I53">
        <v>546</v>
      </c>
      <c r="J53">
        <v>22</v>
      </c>
      <c r="K53">
        <v>6</v>
      </c>
      <c r="L53">
        <v>15157663</v>
      </c>
      <c r="M53">
        <v>828983</v>
      </c>
      <c r="N53">
        <v>98</v>
      </c>
      <c r="O53">
        <v>-170</v>
      </c>
      <c r="P53">
        <v>678</v>
      </c>
      <c r="Q53">
        <f t="shared" si="0"/>
        <v>551</v>
      </c>
    </row>
    <row r="54" spans="1:17">
      <c r="A54">
        <v>2009</v>
      </c>
      <c r="B54">
        <v>746400</v>
      </c>
      <c r="C54">
        <v>72925752</v>
      </c>
      <c r="D54" t="s">
        <v>44</v>
      </c>
      <c r="E54">
        <v>2009</v>
      </c>
      <c r="F54">
        <v>360</v>
      </c>
      <c r="G54">
        <v>629</v>
      </c>
      <c r="H54">
        <v>117</v>
      </c>
      <c r="I54">
        <v>511</v>
      </c>
      <c r="J54">
        <v>12</v>
      </c>
      <c r="K54">
        <v>3</v>
      </c>
      <c r="L54">
        <v>15314407</v>
      </c>
      <c r="M54">
        <v>879353</v>
      </c>
      <c r="N54">
        <v>103</v>
      </c>
      <c r="O54">
        <v>-173</v>
      </c>
      <c r="P54">
        <v>559</v>
      </c>
      <c r="Q54">
        <f t="shared" si="0"/>
        <v>290</v>
      </c>
    </row>
    <row r="55" spans="1:17">
      <c r="A55">
        <v>2010</v>
      </c>
      <c r="B55">
        <v>700006</v>
      </c>
      <c r="C55">
        <v>73625758</v>
      </c>
      <c r="D55" t="s">
        <v>44</v>
      </c>
      <c r="E55">
        <v>2010</v>
      </c>
      <c r="F55">
        <v>338</v>
      </c>
      <c r="G55">
        <v>537</v>
      </c>
      <c r="H55">
        <v>110</v>
      </c>
      <c r="I55">
        <v>426</v>
      </c>
      <c r="J55">
        <v>12</v>
      </c>
      <c r="K55">
        <v>3</v>
      </c>
      <c r="L55">
        <v>15461409</v>
      </c>
      <c r="M55">
        <v>930985</v>
      </c>
      <c r="N55">
        <v>109</v>
      </c>
      <c r="O55">
        <v>-175</v>
      </c>
      <c r="P55">
        <v>471</v>
      </c>
      <c r="Q55">
        <f t="shared" si="0"/>
        <v>272</v>
      </c>
    </row>
    <row r="56" spans="1:17">
      <c r="A56">
        <v>2011</v>
      </c>
      <c r="B56">
        <v>641807</v>
      </c>
      <c r="C56">
        <v>74267565</v>
      </c>
      <c r="D56" t="s">
        <v>44</v>
      </c>
      <c r="E56">
        <v>2011</v>
      </c>
      <c r="F56">
        <v>309</v>
      </c>
      <c r="G56">
        <v>470</v>
      </c>
      <c r="H56">
        <v>101</v>
      </c>
      <c r="I56">
        <v>369</v>
      </c>
      <c r="J56">
        <v>11</v>
      </c>
      <c r="K56">
        <v>3</v>
      </c>
      <c r="L56">
        <v>15596188</v>
      </c>
      <c r="M56">
        <v>955309</v>
      </c>
      <c r="N56">
        <v>113</v>
      </c>
      <c r="O56">
        <v>-177</v>
      </c>
      <c r="P56">
        <v>407</v>
      </c>
      <c r="Q56">
        <f t="shared" si="0"/>
        <v>245</v>
      </c>
    </row>
    <row r="57" spans="1:17">
      <c r="A57">
        <v>2012</v>
      </c>
      <c r="B57">
        <v>457108</v>
      </c>
      <c r="C57">
        <v>74724673</v>
      </c>
      <c r="D57" t="s">
        <v>44</v>
      </c>
      <c r="E57">
        <v>2012</v>
      </c>
      <c r="F57">
        <v>220</v>
      </c>
      <c r="G57">
        <v>398</v>
      </c>
      <c r="H57">
        <v>72</v>
      </c>
      <c r="I57">
        <v>326</v>
      </c>
      <c r="J57">
        <v>7</v>
      </c>
      <c r="K57">
        <v>2</v>
      </c>
      <c r="L57">
        <v>15692181</v>
      </c>
      <c r="M57">
        <v>966594</v>
      </c>
      <c r="N57">
        <v>116</v>
      </c>
      <c r="O57">
        <v>-178</v>
      </c>
      <c r="P57">
        <v>338</v>
      </c>
      <c r="Q57">
        <f t="shared" si="0"/>
        <v>158</v>
      </c>
    </row>
    <row r="58" spans="1:17">
      <c r="A58">
        <v>2013</v>
      </c>
      <c r="B58">
        <v>589100</v>
      </c>
      <c r="C58">
        <v>75313773</v>
      </c>
      <c r="D58" t="s">
        <v>44</v>
      </c>
      <c r="E58">
        <v>2013</v>
      </c>
      <c r="F58">
        <v>284</v>
      </c>
      <c r="G58">
        <v>371</v>
      </c>
      <c r="H58">
        <v>92</v>
      </c>
      <c r="I58">
        <v>278</v>
      </c>
      <c r="J58">
        <v>10</v>
      </c>
      <c r="K58">
        <v>3</v>
      </c>
      <c r="L58">
        <v>15815892</v>
      </c>
      <c r="M58">
        <v>972470</v>
      </c>
      <c r="N58">
        <v>119</v>
      </c>
      <c r="O58">
        <v>-179</v>
      </c>
      <c r="P58">
        <v>312</v>
      </c>
      <c r="Q58">
        <f t="shared" si="0"/>
        <v>224</v>
      </c>
    </row>
    <row r="59" spans="1:17">
      <c r="A59">
        <v>2014</v>
      </c>
      <c r="B59">
        <v>484800</v>
      </c>
      <c r="C59">
        <v>75798573</v>
      </c>
      <c r="D59" t="s">
        <v>44</v>
      </c>
      <c r="E59">
        <v>2014</v>
      </c>
      <c r="F59">
        <v>234</v>
      </c>
      <c r="G59">
        <v>338</v>
      </c>
      <c r="H59">
        <v>76</v>
      </c>
      <c r="I59">
        <v>261</v>
      </c>
      <c r="J59">
        <v>8</v>
      </c>
      <c r="K59">
        <v>2</v>
      </c>
      <c r="L59">
        <v>15917700</v>
      </c>
      <c r="M59">
        <v>984140</v>
      </c>
      <c r="N59">
        <v>122</v>
      </c>
      <c r="O59">
        <v>-180</v>
      </c>
      <c r="P59">
        <v>281</v>
      </c>
      <c r="Q59">
        <f t="shared" si="0"/>
        <v>176</v>
      </c>
    </row>
    <row r="60" spans="1:17">
      <c r="A60">
        <v>2015</v>
      </c>
      <c r="B60">
        <v>520568</v>
      </c>
      <c r="C60">
        <v>76319141</v>
      </c>
      <c r="D60" t="s">
        <v>44</v>
      </c>
      <c r="E60">
        <v>2015</v>
      </c>
      <c r="F60">
        <v>251</v>
      </c>
      <c r="G60">
        <v>320</v>
      </c>
      <c r="H60">
        <v>82</v>
      </c>
      <c r="I60">
        <v>238</v>
      </c>
      <c r="J60">
        <v>8</v>
      </c>
      <c r="K60">
        <v>2</v>
      </c>
      <c r="L60">
        <v>16027019</v>
      </c>
      <c r="M60">
        <v>984345</v>
      </c>
      <c r="N60">
        <v>124</v>
      </c>
      <c r="O60">
        <v>-181</v>
      </c>
      <c r="P60">
        <v>264</v>
      </c>
      <c r="Q60">
        <f t="shared" si="0"/>
        <v>194</v>
      </c>
    </row>
    <row r="61" spans="1:17">
      <c r="A61">
        <v>2016</v>
      </c>
      <c r="B61">
        <v>491358</v>
      </c>
      <c r="C61">
        <v>76810500</v>
      </c>
      <c r="D61" t="s">
        <v>44</v>
      </c>
      <c r="E61">
        <v>2016</v>
      </c>
      <c r="F61">
        <v>237</v>
      </c>
      <c r="G61">
        <v>303</v>
      </c>
      <c r="H61">
        <v>77</v>
      </c>
      <c r="I61">
        <v>226</v>
      </c>
      <c r="J61">
        <v>8</v>
      </c>
      <c r="K61">
        <v>2</v>
      </c>
      <c r="L61">
        <v>16130205</v>
      </c>
      <c r="M61">
        <v>989783</v>
      </c>
      <c r="N61">
        <v>126</v>
      </c>
      <c r="O61">
        <v>-183</v>
      </c>
      <c r="P61">
        <v>248</v>
      </c>
      <c r="Q61">
        <f t="shared" si="0"/>
        <v>180</v>
      </c>
    </row>
    <row r="62" spans="1:17">
      <c r="A62">
        <v>2017</v>
      </c>
      <c r="B62">
        <v>463788</v>
      </c>
      <c r="C62">
        <v>77274288</v>
      </c>
      <c r="D62" t="s">
        <v>44</v>
      </c>
      <c r="E62">
        <v>2017</v>
      </c>
      <c r="F62">
        <v>223</v>
      </c>
      <c r="G62">
        <v>287</v>
      </c>
      <c r="H62">
        <v>73</v>
      </c>
      <c r="I62">
        <v>214</v>
      </c>
      <c r="J62">
        <v>8</v>
      </c>
      <c r="K62">
        <v>2</v>
      </c>
      <c r="L62">
        <v>16227600</v>
      </c>
      <c r="M62">
        <v>999617</v>
      </c>
      <c r="N62">
        <v>129</v>
      </c>
      <c r="O62">
        <v>-184</v>
      </c>
      <c r="P62">
        <v>233</v>
      </c>
      <c r="Q62">
        <f t="shared" si="0"/>
        <v>168</v>
      </c>
    </row>
    <row r="63" spans="1:17">
      <c r="A63">
        <v>2018</v>
      </c>
      <c r="B63">
        <v>437764</v>
      </c>
      <c r="C63">
        <v>77712053</v>
      </c>
      <c r="D63" t="s">
        <v>44</v>
      </c>
      <c r="E63">
        <v>2018</v>
      </c>
      <c r="F63">
        <v>211</v>
      </c>
      <c r="G63">
        <v>271</v>
      </c>
      <c r="H63">
        <v>69</v>
      </c>
      <c r="I63">
        <v>202</v>
      </c>
      <c r="J63">
        <v>7</v>
      </c>
      <c r="K63">
        <v>2</v>
      </c>
      <c r="L63">
        <v>16319531</v>
      </c>
      <c r="M63">
        <v>1006307</v>
      </c>
      <c r="N63">
        <v>131</v>
      </c>
      <c r="O63">
        <v>-185</v>
      </c>
      <c r="P63">
        <v>218</v>
      </c>
      <c r="Q63">
        <f t="shared" si="0"/>
        <v>157</v>
      </c>
    </row>
    <row r="64" spans="1:17">
      <c r="A64">
        <v>2019</v>
      </c>
      <c r="B64">
        <v>413201</v>
      </c>
      <c r="C64">
        <v>78125255</v>
      </c>
      <c r="D64" t="s">
        <v>44</v>
      </c>
      <c r="E64">
        <v>2019</v>
      </c>
      <c r="F64">
        <v>199</v>
      </c>
      <c r="G64">
        <v>256</v>
      </c>
      <c r="H64">
        <v>65</v>
      </c>
      <c r="I64">
        <v>191</v>
      </c>
      <c r="J64">
        <v>7</v>
      </c>
      <c r="K64">
        <v>2</v>
      </c>
      <c r="L64">
        <v>16406303</v>
      </c>
      <c r="M64">
        <v>1017180</v>
      </c>
      <c r="N64">
        <v>133</v>
      </c>
      <c r="O64">
        <v>-186</v>
      </c>
      <c r="P64">
        <v>203</v>
      </c>
      <c r="Q64">
        <f t="shared" si="0"/>
        <v>146</v>
      </c>
    </row>
    <row r="65" spans="1:17">
      <c r="A65">
        <v>2020</v>
      </c>
      <c r="B65">
        <v>390000</v>
      </c>
      <c r="C65">
        <v>78515255</v>
      </c>
      <c r="D65" t="s">
        <v>44</v>
      </c>
      <c r="E65">
        <v>2020</v>
      </c>
      <c r="F65">
        <v>188</v>
      </c>
      <c r="G65">
        <v>242</v>
      </c>
      <c r="H65">
        <v>61</v>
      </c>
      <c r="I65">
        <v>180</v>
      </c>
      <c r="J65">
        <v>6</v>
      </c>
      <c r="K65">
        <v>2</v>
      </c>
      <c r="L65">
        <v>16488203</v>
      </c>
      <c r="M65">
        <v>1024570</v>
      </c>
      <c r="N65">
        <v>134</v>
      </c>
      <c r="O65">
        <v>-187</v>
      </c>
      <c r="P65">
        <v>190</v>
      </c>
      <c r="Q65">
        <f t="shared" si="0"/>
        <v>135</v>
      </c>
    </row>
    <row r="66" spans="1:17">
      <c r="A66">
        <v>2021</v>
      </c>
      <c r="B66">
        <v>372000</v>
      </c>
      <c r="C66">
        <v>78887255</v>
      </c>
      <c r="D66" t="s">
        <v>44</v>
      </c>
      <c r="E66">
        <v>2021</v>
      </c>
      <c r="F66">
        <v>179</v>
      </c>
      <c r="G66">
        <v>229</v>
      </c>
      <c r="H66">
        <v>58</v>
      </c>
      <c r="I66">
        <v>170</v>
      </c>
      <c r="J66">
        <v>6</v>
      </c>
      <c r="K66">
        <v>1</v>
      </c>
      <c r="L66">
        <v>16566323</v>
      </c>
      <c r="M66">
        <v>24</v>
      </c>
      <c r="N66">
        <v>0</v>
      </c>
      <c r="O66">
        <v>-188</v>
      </c>
      <c r="P66">
        <v>41</v>
      </c>
      <c r="Q66">
        <f t="shared" si="0"/>
        <v>-9</v>
      </c>
    </row>
    <row r="67" spans="1:17">
      <c r="A67">
        <v>2022</v>
      </c>
      <c r="B67">
        <v>354000</v>
      </c>
      <c r="C67">
        <v>79241255</v>
      </c>
      <c r="D67" t="s">
        <v>44</v>
      </c>
      <c r="E67">
        <v>2022</v>
      </c>
      <c r="F67">
        <v>170</v>
      </c>
      <c r="G67">
        <v>217</v>
      </c>
      <c r="H67">
        <v>55</v>
      </c>
      <c r="I67">
        <v>161</v>
      </c>
      <c r="J67">
        <v>6</v>
      </c>
      <c r="K67">
        <v>1</v>
      </c>
      <c r="L67">
        <v>16640663</v>
      </c>
      <c r="M67">
        <v>25</v>
      </c>
      <c r="N67">
        <v>0</v>
      </c>
      <c r="O67">
        <v>-204</v>
      </c>
      <c r="P67">
        <v>14</v>
      </c>
      <c r="Q67">
        <f t="shared" si="0"/>
        <v>-34</v>
      </c>
    </row>
    <row r="68" spans="1:17">
      <c r="A68">
        <v>2023</v>
      </c>
      <c r="B68">
        <v>336000</v>
      </c>
      <c r="C68">
        <v>79577255</v>
      </c>
      <c r="D68" t="s">
        <v>44</v>
      </c>
      <c r="E68">
        <v>2023</v>
      </c>
      <c r="F68">
        <v>162</v>
      </c>
      <c r="G68">
        <v>206</v>
      </c>
      <c r="H68">
        <v>53</v>
      </c>
      <c r="I68">
        <v>153</v>
      </c>
      <c r="J68">
        <v>5</v>
      </c>
      <c r="K68">
        <v>1</v>
      </c>
      <c r="L68">
        <v>16711223</v>
      </c>
      <c r="M68">
        <v>26</v>
      </c>
      <c r="N68">
        <v>0</v>
      </c>
      <c r="O68">
        <v>-220</v>
      </c>
      <c r="P68">
        <v>-13</v>
      </c>
      <c r="Q68">
        <f t="shared" si="0"/>
        <v>-58</v>
      </c>
    </row>
    <row r="69" spans="1:17">
      <c r="A69">
        <v>2024</v>
      </c>
      <c r="B69">
        <v>318000</v>
      </c>
      <c r="C69">
        <v>79895255</v>
      </c>
      <c r="D69" t="s">
        <v>44</v>
      </c>
      <c r="E69">
        <v>2024</v>
      </c>
      <c r="F69">
        <v>153</v>
      </c>
      <c r="G69">
        <v>195</v>
      </c>
      <c r="H69">
        <v>50</v>
      </c>
      <c r="I69">
        <v>145</v>
      </c>
      <c r="J69">
        <v>5</v>
      </c>
      <c r="K69">
        <v>1</v>
      </c>
      <c r="L69">
        <v>16778003</v>
      </c>
      <c r="M69">
        <v>26</v>
      </c>
      <c r="N69">
        <v>0</v>
      </c>
      <c r="O69">
        <v>-235</v>
      </c>
      <c r="P69">
        <v>-40</v>
      </c>
      <c r="Q69">
        <f t="shared" ref="Q69:Q94" si="1">F69+N69+O69</f>
        <v>-82</v>
      </c>
    </row>
    <row r="70" spans="1:17">
      <c r="A70">
        <v>2025</v>
      </c>
      <c r="B70">
        <v>300000</v>
      </c>
      <c r="C70">
        <v>80195255</v>
      </c>
      <c r="D70" t="s">
        <v>44</v>
      </c>
      <c r="E70">
        <v>2025</v>
      </c>
      <c r="F70">
        <v>144</v>
      </c>
      <c r="G70">
        <v>185</v>
      </c>
      <c r="H70">
        <v>47</v>
      </c>
      <c r="I70">
        <v>137</v>
      </c>
      <c r="J70">
        <v>5</v>
      </c>
      <c r="K70">
        <v>1</v>
      </c>
      <c r="L70">
        <v>16841003</v>
      </c>
      <c r="M70">
        <v>27</v>
      </c>
      <c r="N70">
        <v>0</v>
      </c>
      <c r="O70">
        <v>-236</v>
      </c>
      <c r="P70">
        <v>-51</v>
      </c>
      <c r="Q70">
        <f t="shared" si="1"/>
        <v>-92</v>
      </c>
    </row>
    <row r="71" spans="1:17">
      <c r="A71">
        <v>2026</v>
      </c>
      <c r="B71">
        <v>300000</v>
      </c>
      <c r="C71">
        <v>80495255</v>
      </c>
      <c r="D71" t="s">
        <v>44</v>
      </c>
      <c r="E71">
        <v>2026</v>
      </c>
      <c r="F71">
        <v>144</v>
      </c>
      <c r="G71">
        <v>177</v>
      </c>
      <c r="H71">
        <v>47</v>
      </c>
      <c r="I71">
        <v>130</v>
      </c>
      <c r="J71">
        <v>5</v>
      </c>
      <c r="K71">
        <v>1</v>
      </c>
      <c r="L71">
        <v>16904003</v>
      </c>
      <c r="M71">
        <v>28</v>
      </c>
      <c r="N71">
        <v>0</v>
      </c>
      <c r="O71">
        <v>-237</v>
      </c>
      <c r="P71">
        <v>-60</v>
      </c>
      <c r="Q71">
        <f t="shared" si="1"/>
        <v>-93</v>
      </c>
    </row>
    <row r="72" spans="1:17">
      <c r="A72">
        <v>2027</v>
      </c>
      <c r="B72">
        <v>300000</v>
      </c>
      <c r="C72">
        <v>80795255</v>
      </c>
      <c r="D72" t="s">
        <v>44</v>
      </c>
      <c r="E72">
        <v>2027</v>
      </c>
      <c r="F72">
        <v>144</v>
      </c>
      <c r="G72">
        <v>172</v>
      </c>
      <c r="H72">
        <v>47</v>
      </c>
      <c r="I72">
        <v>125</v>
      </c>
      <c r="J72">
        <v>5</v>
      </c>
      <c r="K72">
        <v>1</v>
      </c>
      <c r="L72">
        <v>16967003</v>
      </c>
      <c r="M72">
        <v>29</v>
      </c>
      <c r="N72">
        <v>0</v>
      </c>
      <c r="O72">
        <v>-238</v>
      </c>
      <c r="P72">
        <v>-66</v>
      </c>
      <c r="Q72">
        <f t="shared" si="1"/>
        <v>-94</v>
      </c>
    </row>
    <row r="73" spans="1:17">
      <c r="A73">
        <v>2028</v>
      </c>
      <c r="B73">
        <v>300000</v>
      </c>
      <c r="C73">
        <v>81095255</v>
      </c>
      <c r="D73" t="s">
        <v>44</v>
      </c>
      <c r="E73">
        <v>2028</v>
      </c>
      <c r="F73">
        <v>144</v>
      </c>
      <c r="G73">
        <v>168</v>
      </c>
      <c r="H73">
        <v>47</v>
      </c>
      <c r="I73">
        <v>121</v>
      </c>
      <c r="J73">
        <v>5</v>
      </c>
      <c r="K73">
        <v>1</v>
      </c>
      <c r="L73">
        <v>17030003</v>
      </c>
      <c r="M73">
        <v>29</v>
      </c>
      <c r="N73">
        <v>0</v>
      </c>
      <c r="O73">
        <v>-239</v>
      </c>
      <c r="P73">
        <v>-70</v>
      </c>
      <c r="Q73">
        <f t="shared" si="1"/>
        <v>-95</v>
      </c>
    </row>
    <row r="74" spans="1:17">
      <c r="A74">
        <v>2029</v>
      </c>
      <c r="B74">
        <v>300000</v>
      </c>
      <c r="C74">
        <v>81395255</v>
      </c>
      <c r="D74" t="s">
        <v>44</v>
      </c>
      <c r="E74">
        <v>2029</v>
      </c>
      <c r="F74">
        <v>144</v>
      </c>
      <c r="G74">
        <v>165</v>
      </c>
      <c r="H74">
        <v>47</v>
      </c>
      <c r="I74">
        <v>118</v>
      </c>
      <c r="J74">
        <v>5</v>
      </c>
      <c r="K74">
        <v>1</v>
      </c>
      <c r="L74">
        <v>17093003</v>
      </c>
      <c r="M74">
        <v>29</v>
      </c>
      <c r="N74">
        <v>0</v>
      </c>
      <c r="O74">
        <v>-240</v>
      </c>
      <c r="P74">
        <v>-74</v>
      </c>
      <c r="Q74">
        <f t="shared" si="1"/>
        <v>-96</v>
      </c>
    </row>
    <row r="75" spans="1:17">
      <c r="A75">
        <v>2030</v>
      </c>
      <c r="B75">
        <v>300000</v>
      </c>
      <c r="C75">
        <v>81695255</v>
      </c>
      <c r="D75" t="s">
        <v>44</v>
      </c>
      <c r="E75">
        <v>2030</v>
      </c>
      <c r="F75">
        <v>144</v>
      </c>
      <c r="G75">
        <v>163</v>
      </c>
      <c r="H75">
        <v>47</v>
      </c>
      <c r="I75">
        <v>116</v>
      </c>
      <c r="J75">
        <v>5</v>
      </c>
      <c r="K75">
        <v>1</v>
      </c>
      <c r="L75">
        <v>17156003</v>
      </c>
      <c r="M75">
        <v>29</v>
      </c>
      <c r="N75">
        <v>0</v>
      </c>
      <c r="O75">
        <v>-241</v>
      </c>
      <c r="P75">
        <v>-77</v>
      </c>
      <c r="Q75">
        <f t="shared" si="1"/>
        <v>-97</v>
      </c>
    </row>
    <row r="76" spans="1:17">
      <c r="A76">
        <v>2031</v>
      </c>
      <c r="B76">
        <v>300000</v>
      </c>
      <c r="C76">
        <v>81995255</v>
      </c>
      <c r="D76" t="s">
        <v>44</v>
      </c>
      <c r="E76">
        <v>2031</v>
      </c>
      <c r="F76">
        <v>144</v>
      </c>
      <c r="G76">
        <v>161</v>
      </c>
      <c r="H76">
        <v>47</v>
      </c>
      <c r="I76">
        <v>114</v>
      </c>
      <c r="J76">
        <v>5</v>
      </c>
      <c r="K76">
        <v>1</v>
      </c>
      <c r="L76">
        <v>17219003</v>
      </c>
      <c r="M76">
        <v>29</v>
      </c>
      <c r="N76">
        <v>0</v>
      </c>
      <c r="O76">
        <v>-242</v>
      </c>
      <c r="P76">
        <v>-80</v>
      </c>
      <c r="Q76">
        <f t="shared" si="1"/>
        <v>-98</v>
      </c>
    </row>
    <row r="77" spans="1:17">
      <c r="A77">
        <v>2032</v>
      </c>
      <c r="B77">
        <v>300000</v>
      </c>
      <c r="C77">
        <v>82295255</v>
      </c>
      <c r="D77" t="s">
        <v>44</v>
      </c>
      <c r="E77">
        <v>2032</v>
      </c>
      <c r="F77">
        <v>144</v>
      </c>
      <c r="G77">
        <v>160</v>
      </c>
      <c r="H77">
        <v>47</v>
      </c>
      <c r="I77">
        <v>112</v>
      </c>
      <c r="J77">
        <v>5</v>
      </c>
      <c r="K77">
        <v>1</v>
      </c>
      <c r="L77">
        <v>17282003</v>
      </c>
      <c r="M77">
        <v>29</v>
      </c>
      <c r="N77">
        <v>0</v>
      </c>
      <c r="O77">
        <v>-243</v>
      </c>
      <c r="P77">
        <v>-83</v>
      </c>
      <c r="Q77">
        <f t="shared" si="1"/>
        <v>-99</v>
      </c>
    </row>
    <row r="78" spans="1:17">
      <c r="A78">
        <v>2033</v>
      </c>
      <c r="B78">
        <v>300000</v>
      </c>
      <c r="C78">
        <v>82595255</v>
      </c>
      <c r="D78" t="s">
        <v>44</v>
      </c>
      <c r="E78">
        <v>2033</v>
      </c>
      <c r="F78">
        <v>144</v>
      </c>
      <c r="G78">
        <v>158</v>
      </c>
      <c r="H78">
        <v>47</v>
      </c>
      <c r="I78">
        <v>111</v>
      </c>
      <c r="J78">
        <v>5</v>
      </c>
      <c r="K78">
        <v>1</v>
      </c>
      <c r="L78">
        <v>17345003</v>
      </c>
      <c r="M78">
        <v>29</v>
      </c>
      <c r="N78">
        <v>0</v>
      </c>
      <c r="O78">
        <v>-244</v>
      </c>
      <c r="P78">
        <v>-85</v>
      </c>
      <c r="Q78">
        <f t="shared" si="1"/>
        <v>-100</v>
      </c>
    </row>
    <row r="79" spans="1:17">
      <c r="A79">
        <v>2034</v>
      </c>
      <c r="B79">
        <v>300000</v>
      </c>
      <c r="C79">
        <v>82895255</v>
      </c>
      <c r="D79" t="s">
        <v>44</v>
      </c>
      <c r="E79">
        <v>2034</v>
      </c>
      <c r="F79">
        <v>144</v>
      </c>
      <c r="G79">
        <v>157</v>
      </c>
      <c r="H79">
        <v>47</v>
      </c>
      <c r="I79">
        <v>110</v>
      </c>
      <c r="J79">
        <v>5</v>
      </c>
      <c r="K79">
        <v>1</v>
      </c>
      <c r="L79">
        <v>17408003</v>
      </c>
      <c r="M79">
        <v>29</v>
      </c>
      <c r="N79">
        <v>0</v>
      </c>
      <c r="O79">
        <v>-245</v>
      </c>
      <c r="P79">
        <v>-87</v>
      </c>
      <c r="Q79">
        <f t="shared" si="1"/>
        <v>-101</v>
      </c>
    </row>
    <row r="80" spans="1:17">
      <c r="A80">
        <v>2035</v>
      </c>
      <c r="B80">
        <v>300000</v>
      </c>
      <c r="C80">
        <v>83195255</v>
      </c>
      <c r="D80" t="s">
        <v>44</v>
      </c>
      <c r="E80">
        <v>2035</v>
      </c>
      <c r="F80">
        <v>144</v>
      </c>
      <c r="G80">
        <v>156</v>
      </c>
      <c r="H80">
        <v>47</v>
      </c>
      <c r="I80">
        <v>109</v>
      </c>
      <c r="J80">
        <v>5</v>
      </c>
      <c r="K80">
        <v>1</v>
      </c>
      <c r="L80">
        <v>17471003</v>
      </c>
      <c r="M80">
        <v>29</v>
      </c>
      <c r="N80">
        <v>0</v>
      </c>
      <c r="O80">
        <v>-245</v>
      </c>
      <c r="P80">
        <v>-89</v>
      </c>
      <c r="Q80">
        <f t="shared" si="1"/>
        <v>-101</v>
      </c>
    </row>
    <row r="81" spans="1:17">
      <c r="A81">
        <v>2036</v>
      </c>
      <c r="B81">
        <v>300000</v>
      </c>
      <c r="C81">
        <v>83495255</v>
      </c>
      <c r="D81" t="s">
        <v>44</v>
      </c>
      <c r="E81">
        <v>2036</v>
      </c>
      <c r="F81">
        <v>144</v>
      </c>
      <c r="G81">
        <v>155</v>
      </c>
      <c r="H81">
        <v>47</v>
      </c>
      <c r="I81">
        <v>108</v>
      </c>
      <c r="J81">
        <v>5</v>
      </c>
      <c r="K81">
        <v>1</v>
      </c>
      <c r="L81">
        <v>17534003</v>
      </c>
      <c r="M81">
        <v>29</v>
      </c>
      <c r="N81">
        <v>0</v>
      </c>
      <c r="O81">
        <v>-246</v>
      </c>
      <c r="P81">
        <v>-91</v>
      </c>
      <c r="Q81">
        <f t="shared" si="1"/>
        <v>-102</v>
      </c>
    </row>
    <row r="82" spans="1:17">
      <c r="A82">
        <v>2037</v>
      </c>
      <c r="B82">
        <v>300000</v>
      </c>
      <c r="C82">
        <v>83795255</v>
      </c>
      <c r="D82" t="s">
        <v>44</v>
      </c>
      <c r="E82">
        <v>2037</v>
      </c>
      <c r="F82">
        <v>144</v>
      </c>
      <c r="G82">
        <v>154</v>
      </c>
      <c r="H82">
        <v>47</v>
      </c>
      <c r="I82">
        <v>107</v>
      </c>
      <c r="J82">
        <v>5</v>
      </c>
      <c r="K82">
        <v>1</v>
      </c>
      <c r="L82">
        <v>17597003</v>
      </c>
      <c r="M82">
        <v>29</v>
      </c>
      <c r="N82">
        <v>0</v>
      </c>
      <c r="O82">
        <v>-247</v>
      </c>
      <c r="P82">
        <v>-92</v>
      </c>
      <c r="Q82">
        <f t="shared" si="1"/>
        <v>-103</v>
      </c>
    </row>
    <row r="83" spans="1:17">
      <c r="A83">
        <v>2038</v>
      </c>
      <c r="B83">
        <v>300000</v>
      </c>
      <c r="C83">
        <v>84095255</v>
      </c>
      <c r="D83" t="s">
        <v>44</v>
      </c>
      <c r="E83">
        <v>2038</v>
      </c>
      <c r="F83">
        <v>144</v>
      </c>
      <c r="G83">
        <v>154</v>
      </c>
      <c r="H83">
        <v>47</v>
      </c>
      <c r="I83">
        <v>106</v>
      </c>
      <c r="J83">
        <v>5</v>
      </c>
      <c r="K83">
        <v>1</v>
      </c>
      <c r="L83">
        <v>17660003</v>
      </c>
      <c r="M83">
        <v>29</v>
      </c>
      <c r="N83">
        <v>0</v>
      </c>
      <c r="O83">
        <v>-248</v>
      </c>
      <c r="P83">
        <v>-94</v>
      </c>
      <c r="Q83">
        <f t="shared" si="1"/>
        <v>-104</v>
      </c>
    </row>
    <row r="84" spans="1:17">
      <c r="A84">
        <v>2039</v>
      </c>
      <c r="B84">
        <v>300000</v>
      </c>
      <c r="C84">
        <v>84395255</v>
      </c>
      <c r="D84" t="s">
        <v>44</v>
      </c>
      <c r="E84">
        <v>2039</v>
      </c>
      <c r="F84">
        <v>144</v>
      </c>
      <c r="G84">
        <v>153</v>
      </c>
      <c r="H84">
        <v>47</v>
      </c>
      <c r="I84">
        <v>106</v>
      </c>
      <c r="J84">
        <v>5</v>
      </c>
      <c r="K84">
        <v>1</v>
      </c>
      <c r="L84">
        <v>17723003</v>
      </c>
      <c r="M84">
        <v>29</v>
      </c>
      <c r="N84">
        <v>0</v>
      </c>
      <c r="O84">
        <v>-249</v>
      </c>
      <c r="P84">
        <v>-95</v>
      </c>
      <c r="Q84">
        <f t="shared" si="1"/>
        <v>-105</v>
      </c>
    </row>
    <row r="85" spans="1:17">
      <c r="A85">
        <v>2040</v>
      </c>
      <c r="B85">
        <v>300000</v>
      </c>
      <c r="C85">
        <v>84695255</v>
      </c>
      <c r="D85" t="s">
        <v>44</v>
      </c>
      <c r="E85">
        <v>2040</v>
      </c>
      <c r="F85">
        <v>144</v>
      </c>
      <c r="G85">
        <v>153</v>
      </c>
      <c r="H85">
        <v>47</v>
      </c>
      <c r="I85">
        <v>105</v>
      </c>
      <c r="J85">
        <v>5</v>
      </c>
      <c r="K85">
        <v>1</v>
      </c>
      <c r="L85">
        <v>17786003</v>
      </c>
      <c r="M85">
        <v>29</v>
      </c>
      <c r="N85">
        <v>0</v>
      </c>
      <c r="O85">
        <v>-250</v>
      </c>
      <c r="P85">
        <v>-97</v>
      </c>
      <c r="Q85">
        <f t="shared" si="1"/>
        <v>-106</v>
      </c>
    </row>
    <row r="86" spans="1:17">
      <c r="A86">
        <v>2041</v>
      </c>
      <c r="B86">
        <v>300000</v>
      </c>
      <c r="C86">
        <v>84995255</v>
      </c>
      <c r="D86" t="s">
        <v>44</v>
      </c>
      <c r="E86">
        <v>2041</v>
      </c>
      <c r="F86">
        <v>144</v>
      </c>
      <c r="G86">
        <v>152</v>
      </c>
      <c r="H86">
        <v>47</v>
      </c>
      <c r="I86">
        <v>105</v>
      </c>
      <c r="J86">
        <v>5</v>
      </c>
      <c r="K86">
        <v>1</v>
      </c>
      <c r="L86">
        <v>17849003</v>
      </c>
      <c r="M86">
        <v>29</v>
      </c>
      <c r="N86">
        <v>0</v>
      </c>
      <c r="O86">
        <v>-251</v>
      </c>
      <c r="P86">
        <v>-98</v>
      </c>
      <c r="Q86">
        <f t="shared" si="1"/>
        <v>-107</v>
      </c>
    </row>
    <row r="87" spans="1:17">
      <c r="A87">
        <v>2042</v>
      </c>
      <c r="B87">
        <v>300000</v>
      </c>
      <c r="C87">
        <v>85295255</v>
      </c>
      <c r="D87" t="s">
        <v>44</v>
      </c>
      <c r="E87">
        <v>2042</v>
      </c>
      <c r="F87">
        <v>144</v>
      </c>
      <c r="G87">
        <v>152</v>
      </c>
      <c r="H87">
        <v>47</v>
      </c>
      <c r="I87">
        <v>104</v>
      </c>
      <c r="J87">
        <v>5</v>
      </c>
      <c r="K87">
        <v>1</v>
      </c>
      <c r="L87">
        <v>17912003</v>
      </c>
      <c r="M87">
        <v>29</v>
      </c>
      <c r="N87">
        <v>0</v>
      </c>
      <c r="O87">
        <v>-252</v>
      </c>
      <c r="P87">
        <v>-100</v>
      </c>
      <c r="Q87">
        <f t="shared" si="1"/>
        <v>-108</v>
      </c>
    </row>
    <row r="88" spans="1:17">
      <c r="A88">
        <v>2043</v>
      </c>
      <c r="B88">
        <v>300000</v>
      </c>
      <c r="C88">
        <v>85595255</v>
      </c>
      <c r="D88" t="s">
        <v>44</v>
      </c>
      <c r="E88">
        <v>2043</v>
      </c>
      <c r="F88">
        <v>144</v>
      </c>
      <c r="G88">
        <v>151</v>
      </c>
      <c r="H88">
        <v>47</v>
      </c>
      <c r="I88">
        <v>104</v>
      </c>
      <c r="J88">
        <v>5</v>
      </c>
      <c r="K88">
        <v>1</v>
      </c>
      <c r="L88">
        <v>17975003</v>
      </c>
      <c r="M88">
        <v>29</v>
      </c>
      <c r="N88">
        <v>0</v>
      </c>
      <c r="O88">
        <v>-253</v>
      </c>
      <c r="P88">
        <v>-101</v>
      </c>
      <c r="Q88">
        <f t="shared" si="1"/>
        <v>-109</v>
      </c>
    </row>
    <row r="89" spans="1:17">
      <c r="A89">
        <v>2044</v>
      </c>
      <c r="B89">
        <v>300000</v>
      </c>
      <c r="C89">
        <v>85895255</v>
      </c>
      <c r="D89" t="s">
        <v>44</v>
      </c>
      <c r="E89">
        <v>2044</v>
      </c>
      <c r="F89">
        <v>144</v>
      </c>
      <c r="G89">
        <v>151</v>
      </c>
      <c r="H89">
        <v>47</v>
      </c>
      <c r="I89">
        <v>103</v>
      </c>
      <c r="J89">
        <v>5</v>
      </c>
      <c r="K89">
        <v>1</v>
      </c>
      <c r="L89">
        <v>18038003</v>
      </c>
      <c r="M89">
        <v>29</v>
      </c>
      <c r="N89">
        <v>0</v>
      </c>
      <c r="O89">
        <v>-253</v>
      </c>
      <c r="P89">
        <v>-102</v>
      </c>
      <c r="Q89">
        <f t="shared" si="1"/>
        <v>-109</v>
      </c>
    </row>
    <row r="90" spans="1:17">
      <c r="A90">
        <v>2045</v>
      </c>
      <c r="B90">
        <v>300000</v>
      </c>
      <c r="C90">
        <v>86195255</v>
      </c>
      <c r="D90" t="s">
        <v>44</v>
      </c>
      <c r="E90">
        <v>2045</v>
      </c>
      <c r="F90">
        <v>144</v>
      </c>
      <c r="G90">
        <v>150</v>
      </c>
      <c r="H90">
        <v>47</v>
      </c>
      <c r="I90">
        <v>103</v>
      </c>
      <c r="J90">
        <v>5</v>
      </c>
      <c r="K90">
        <v>1</v>
      </c>
      <c r="L90">
        <v>18101003</v>
      </c>
      <c r="M90">
        <v>29</v>
      </c>
      <c r="N90">
        <v>0</v>
      </c>
      <c r="O90">
        <v>-254</v>
      </c>
      <c r="P90">
        <v>-103</v>
      </c>
      <c r="Q90">
        <f t="shared" si="1"/>
        <v>-110</v>
      </c>
    </row>
    <row r="91" spans="1:17">
      <c r="A91">
        <v>2046</v>
      </c>
      <c r="B91">
        <v>300000</v>
      </c>
      <c r="C91">
        <v>86495255</v>
      </c>
      <c r="D91" t="s">
        <v>44</v>
      </c>
      <c r="E91">
        <v>2046</v>
      </c>
      <c r="F91">
        <v>144</v>
      </c>
      <c r="G91">
        <v>150</v>
      </c>
      <c r="H91">
        <v>47</v>
      </c>
      <c r="I91">
        <v>103</v>
      </c>
      <c r="J91">
        <v>5</v>
      </c>
      <c r="K91">
        <v>1</v>
      </c>
      <c r="L91">
        <v>18164003</v>
      </c>
      <c r="M91">
        <v>29</v>
      </c>
      <c r="N91">
        <v>0</v>
      </c>
      <c r="O91">
        <v>-255</v>
      </c>
      <c r="P91">
        <v>-105</v>
      </c>
      <c r="Q91">
        <f t="shared" si="1"/>
        <v>-111</v>
      </c>
    </row>
    <row r="92" spans="1:17">
      <c r="A92">
        <v>2047</v>
      </c>
      <c r="B92">
        <v>300000</v>
      </c>
      <c r="C92">
        <v>86795255</v>
      </c>
      <c r="D92" t="s">
        <v>44</v>
      </c>
      <c r="E92">
        <v>2047</v>
      </c>
      <c r="F92">
        <v>144</v>
      </c>
      <c r="G92">
        <v>150</v>
      </c>
      <c r="H92">
        <v>47</v>
      </c>
      <c r="I92">
        <v>102</v>
      </c>
      <c r="J92">
        <v>5</v>
      </c>
      <c r="K92">
        <v>1</v>
      </c>
      <c r="L92">
        <v>18227003</v>
      </c>
      <c r="M92">
        <v>29</v>
      </c>
      <c r="N92">
        <v>0</v>
      </c>
      <c r="O92">
        <v>-256</v>
      </c>
      <c r="P92">
        <v>-106</v>
      </c>
      <c r="Q92">
        <f t="shared" si="1"/>
        <v>-112</v>
      </c>
    </row>
    <row r="93" spans="1:17">
      <c r="A93">
        <v>2048</v>
      </c>
      <c r="B93">
        <v>300000</v>
      </c>
      <c r="C93">
        <v>87095255</v>
      </c>
      <c r="D93" t="s">
        <v>44</v>
      </c>
      <c r="E93">
        <v>2048</v>
      </c>
      <c r="F93">
        <v>144</v>
      </c>
      <c r="G93">
        <v>150</v>
      </c>
      <c r="H93">
        <v>47</v>
      </c>
      <c r="I93">
        <v>102</v>
      </c>
      <c r="J93">
        <v>5</v>
      </c>
      <c r="K93">
        <v>1</v>
      </c>
      <c r="L93">
        <v>18290003</v>
      </c>
      <c r="M93">
        <v>30</v>
      </c>
      <c r="N93">
        <v>0</v>
      </c>
      <c r="O93">
        <v>-257</v>
      </c>
      <c r="P93">
        <v>-107</v>
      </c>
      <c r="Q93">
        <f t="shared" si="1"/>
        <v>-113</v>
      </c>
    </row>
    <row r="94" spans="1:17">
      <c r="A94">
        <v>2049</v>
      </c>
      <c r="B94">
        <v>300000</v>
      </c>
      <c r="C94">
        <v>87395255</v>
      </c>
      <c r="D94" t="s">
        <v>44</v>
      </c>
      <c r="E94">
        <v>2049</v>
      </c>
      <c r="F94">
        <v>144</v>
      </c>
      <c r="G94">
        <v>149</v>
      </c>
      <c r="H94">
        <v>47</v>
      </c>
      <c r="I94">
        <v>102</v>
      </c>
      <c r="J94">
        <v>5</v>
      </c>
      <c r="K94">
        <v>1</v>
      </c>
      <c r="L94">
        <v>18353003</v>
      </c>
      <c r="M94">
        <v>30</v>
      </c>
      <c r="N94">
        <v>0</v>
      </c>
      <c r="O94">
        <v>-258</v>
      </c>
      <c r="P94">
        <v>-108</v>
      </c>
      <c r="Q94">
        <f t="shared" si="1"/>
        <v>-114</v>
      </c>
    </row>
    <row r="95" spans="1:17">
      <c r="A95">
        <v>2050</v>
      </c>
      <c r="B95">
        <v>300000</v>
      </c>
      <c r="C95">
        <v>87695255</v>
      </c>
      <c r="D95" t="s">
        <v>44</v>
      </c>
      <c r="E95">
        <v>2050</v>
      </c>
      <c r="F95">
        <v>144</v>
      </c>
      <c r="G95">
        <v>149</v>
      </c>
      <c r="H95">
        <v>47</v>
      </c>
      <c r="I95">
        <v>102</v>
      </c>
      <c r="J95">
        <v>5</v>
      </c>
      <c r="K95">
        <v>1</v>
      </c>
      <c r="L95">
        <v>18416003</v>
      </c>
      <c r="M95">
        <v>30</v>
      </c>
      <c r="N95">
        <v>0</v>
      </c>
      <c r="O95">
        <v>-259</v>
      </c>
      <c r="P95">
        <v>-109</v>
      </c>
      <c r="Q95">
        <f>F95+N95+O95</f>
        <v>-115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16</vt:i4>
      </vt:variant>
    </vt:vector>
  </HeadingPairs>
  <TitlesOfParts>
    <vt:vector size="16" baseType="lpstr">
      <vt:lpstr>SceA</vt:lpstr>
      <vt:lpstr>graf_A</vt:lpstr>
      <vt:lpstr>graf_SV_A</vt:lpstr>
      <vt:lpstr>SceB</vt:lpstr>
      <vt:lpstr>graf_B</vt:lpstr>
      <vt:lpstr>graf_SV_B</vt:lpstr>
      <vt:lpstr>SceB2000</vt:lpstr>
      <vt:lpstr>graf_B2000</vt:lpstr>
      <vt:lpstr>SceB3000</vt:lpstr>
      <vt:lpstr>graf_B3000</vt:lpstr>
      <vt:lpstr>SceAB</vt:lpstr>
      <vt:lpstr>graf_AB</vt:lpstr>
      <vt:lpstr>sintese_uso</vt:lpstr>
      <vt:lpstr>sintese</vt:lpstr>
      <vt:lpstr>graf_SV_C1</vt:lpstr>
      <vt:lpstr>Plan1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AnaP Aguiar</dc:creator>
  <cp:lastModifiedBy>Talita</cp:lastModifiedBy>
  <cp:lastPrinted>2015-05-29T13:48:18Z</cp:lastPrinted>
  <dcterms:created xsi:type="dcterms:W3CDTF">2015-03-03T21:49:57Z</dcterms:created>
  <dcterms:modified xsi:type="dcterms:W3CDTF">2015-06-01T19:05:08Z</dcterms:modified>
</cp:coreProperties>
</file>