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<sst xmlns="http://schemas.openxmlformats.org/spreadsheetml/2006/main" count="450" uniqueCount="170">
  <si>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</si>
  <si>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</si>
  <si>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</si>
  <si>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</si>
  <si>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</si>
  <si>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</si>
  <si>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</si>
  <si>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</si>
  <si>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</si>
  <si>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</si>
  <si>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</si>
  <si>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</si>
  <si>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</si>
  <si>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</si>
  <si>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</si>
  <si>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</si>
  <si>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</si>
  <si>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</si>
  <si>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</si>
  <si>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</si>
  <si>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</si>
  <si>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</si>
  <si>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</si>
  <si>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</si>
  <si>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</si>
  <si>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</si>
  <si>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</si>
  <si>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</si>
  <si>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</si>
  <si>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</si>
  <si>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</si>
  <si>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</si>
  <si>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</si>
  <si>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</si>
  <si>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</si>
  <si>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</si>
  <si>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</si>
  <si>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</si>
  <si>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</si>
  <si>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</si>
  <si>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</si>
  <si>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</si>
  <si>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</si>
  <si>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</si>
  <si>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</si>
  <si>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</si>
  <si>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</si>
  <si>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</si>
  <si>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</si>
  <si>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</si>
  <si>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</si>
  <si>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</si>
  <si>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</si>
  <si>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</si>
  <si>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</si>
  <si>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</si>
  <si>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</si>
  <si>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</si>
  <si>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</si>
  <si>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</si>
  <si>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</si>
  <si>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</si>
  <si>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</si>
  <si>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</si>
  <si>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</si>
  <si>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</si>
  <si>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</si>
  <si>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</si>
  <si>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</si>
  <si>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</si>
  <si>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</si>
  <si>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</si>
  <si>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</si>
  <si>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</si>
  <si>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</si>
  <si>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</si>
  <si>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</si>
  <si>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</si>
  <si>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</si>
  <si>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</si>
  <si>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</si>
  <si>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</si>
  <si>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</si>
  <si>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</si>
  <si>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</si>
  <si>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</si>
  <si>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</si>
  <si>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</si>
  <si>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</si>
  <si>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</si>
  <si>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</si>
  <si>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</si>
  <si>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</si>
  <si>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</si>
  <si>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</si>
  <si>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</si>
  <si>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</si>
  <si>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</si>
  <si>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</si>
  <si>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</si>
  <si>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</si>
  <si>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</si>
  <si>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</si>
  <si>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</si>
  <si>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</si>
  <si>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</si>
  <si>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</si>
  <si>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</si>
  <si>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</si>
  <si>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</si>
  <si>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</si>
  <si>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</si>
  <si>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</si>
  <si>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</si>
  <si>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</si>
  <si>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</si>
  <si>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</si>
  <si>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</si>
  <si>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</si>
  <si>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</si>
  <si>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</si>
  <si>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</si>
  <si>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</si>
  <si>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</si>
  <si>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</si>
  <si>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</si>
  <si>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</si>
  <si>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</si>
  <si>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</si>
  <si>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</si>
  <si>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</si>
  <si>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</si>
  <si>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</si>
  <si>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</si>
  <si>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</si>
  <si>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</si>
  <si>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</si>
  <si>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</si>
  <si>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</si>
  <si>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</si>
  <si>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</si>
  <si>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</si>
  <si>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</si>
  <si>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</si>
  <si>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</si>
  <si>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</si>
  <si>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</si>
  <si>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</si>
  <si>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</si>
  <si>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</si>
  <si>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</si>
  <si>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</si>
  <si>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</si>
  <si>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</si>
  <si>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2024-03-31 16:11:16</t>
  </si>
  <si>
    <t>KiCost® v1.1.18 + KiBot v1.6.5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</si>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</sst>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216609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483309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we-online.de/katalog/datasheet/6941xx106102.pdf" TargetMode="External"/><Relationship Id="rId4" Type="http://schemas.openxmlformats.org/officeDocument/2006/relationships/hyperlink" Target="https://cdn.harwin.com/pdfs/M20-998.pdf" TargetMode="External"/><Relationship Id="rId5" Type="http://schemas.openxmlformats.org/officeDocument/2006/relationships/hyperlink" Target="http://ww1.microchip.com/downloads/en/DeviceDoc/doc7799.pdf" TargetMode="External"/><Relationship Id="rId6" Type="http://schemas.openxmlformats.org/officeDocument/2006/relationships/drawing" Target="../drawings/drawing3.xm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urns.com/docs/Product-Datasheets/mfmsmf.pdf" TargetMode="External"/><Relationship Id="rId2" Type="http://schemas.openxmlformats.org/officeDocument/2006/relationships/hyperlink" Target="https://www.murata.com/en-eu/api/pdfdownloadapi?cate=cgsubChipFerriBead&amp;partno=BLM21PG221SN1%23" TargetMode="External"/><Relationship Id="rId3" Type="http://schemas.openxmlformats.org/officeDocument/2006/relationships/hyperlink" Target="https://cdn.harwin.com/pdfs/M20-998.pdf" TargetMode="External"/><Relationship Id="rId4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5" Type="http://schemas.openxmlformats.org/officeDocument/2006/relationships/hyperlink" Target="https://www.bourns.com/docs/Product-Datasheets/MLC.pdf" TargetMode="External"/><Relationship Id="rId6" Type="http://schemas.openxmlformats.org/officeDocument/2006/relationships/hyperlink" Target="https://www.foxonline.com/pdfs/C4ST.pdf" TargetMode="External"/><Relationship Id="rId7" Type="http://schemas.openxmlformats.org/officeDocument/2006/relationships/drawing" Target="../drawings/drawing4.xml"/><Relationship Id="rId8" Type="http://schemas.openxmlformats.org/officeDocument/2006/relationships/vmlDrawing" Target="../drawings/vmlDrawing2.v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9.7109375" customWidth="1"/>
    <col min="3" max="3" width="42.7109375" customWidth="1" outlineLevel="2"/>
    <col min="4" max="4" width="60.7109375" customWidth="1" outlineLevel="1"/>
    <col min="5" max="5" width="17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83</v>
      </c>
      <c r="E1" s="1"/>
      <c r="F1" s="1"/>
      <c r="G1" s="1"/>
    </row>
    <row r="2" spans="1:7">
      <c r="D2" s="2" t="s">
        <v>84</v>
      </c>
      <c r="E2" s="3" t="s">
        <v>85</v>
      </c>
      <c r="F2" s="13" t="s">
        <v>150</v>
      </c>
      <c r="G2" s="13">
        <v>1</v>
      </c>
    </row>
    <row r="3" spans="1:7">
      <c r="D3" s="2" t="s">
        <v>86</v>
      </c>
      <c r="E3" s="3" t="s">
        <v>87</v>
      </c>
      <c r="F3" s="14" t="s">
        <v>152</v>
      </c>
      <c r="G3" s="15">
        <f>TotalCost/BoardQty</f>
        <v>0.0</v>
      </c>
    </row>
    <row r="4" spans="1:7">
      <c r="D4" s="2" t="s">
        <v>88</v>
      </c>
      <c r="E4" s="3" t="s">
        <v>89</v>
      </c>
      <c r="F4" s="14" t="s">
        <v>151</v>
      </c>
      <c r="G4" s="16">
        <f>SUM(G10:G21)</f>
        <v>0</v>
      </c>
    </row>
    <row r="5" spans="1:7">
      <c r="D5" s="2" t="s">
        <v>90</v>
      </c>
      <c r="E5" s="3" t="s">
        <v>91</v>
      </c>
    </row>
    <row r="6" spans="1:7">
      <c r="D6" s="2" t="s">
        <v>92</v>
      </c>
      <c r="E6" s="3" t="s">
        <v>93</v>
      </c>
    </row>
    <row r="8" spans="1:7">
      <c r="A8" s="17" t="s">
        <v>145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146</v>
      </c>
      <c r="E9" s="18" t="s">
        <v>147</v>
      </c>
      <c r="F9" s="18" t="s">
        <v>148</v>
      </c>
      <c r="G9" s="18" t="s">
        <v>149</v>
      </c>
    </row>
    <row r="10" spans="1:7">
      <c r="A10" s="19" t="s">
        <v>15</v>
      </c>
      <c r="B10" s="19" t="s">
        <v>16</v>
      </c>
      <c r="C10" s="19" t="s">
        <v>17</v>
      </c>
      <c r="E10" s="19">
        <f>CEILING(BoardQty*4,1)</f>
        <v>4</v>
      </c>
      <c r="G10" s="20">
        <f>IF(AND(ISNUMBER(E10),ISNUMBER(F10)),E10*F10,"")</f>
        <v/>
      </c>
    </row>
    <row r="11" spans="1:7">
      <c r="A11" s="19" t="s">
        <v>22</v>
      </c>
      <c r="B11" s="19" t="s">
        <v>23</v>
      </c>
      <c r="C11" s="19" t="s">
        <v>17</v>
      </c>
      <c r="E11" s="19">
        <f>BoardQty*1</f>
        <v>1</v>
      </c>
      <c r="G11" s="20">
        <f>IF(AND(ISNUMBER(E11),ISNUMBER(F11)),E11*F11,"")</f>
        <v/>
      </c>
    </row>
    <row r="12" spans="1:7">
      <c r="A12" s="19" t="s">
        <v>26</v>
      </c>
      <c r="B12" s="19" t="s">
        <v>27</v>
      </c>
      <c r="C12" s="19" t="s">
        <v>28</v>
      </c>
      <c r="D12" s="19" t="s">
        <v>29</v>
      </c>
      <c r="E12" s="19">
        <f>BoardQty*1</f>
        <v>1</v>
      </c>
      <c r="G12" s="20">
        <f>IF(AND(ISNUMBER(E12),ISNUMBER(F12)),E12*F12,"")</f>
        <v/>
      </c>
    </row>
    <row r="13" spans="1:7">
      <c r="A13" s="19" t="s">
        <v>33</v>
      </c>
      <c r="B13" s="19" t="s">
        <v>34</v>
      </c>
      <c r="C13" s="19" t="s">
        <v>35</v>
      </c>
      <c r="E13" s="19">
        <f>BoardQty*1</f>
        <v>1</v>
      </c>
      <c r="G13" s="20">
        <f>IF(AND(ISNUMBER(E13),ISNUMBER(F13)),E13*F13,"")</f>
        <v/>
      </c>
    </row>
    <row r="14" spans="1:7" ht="30" customHeight="1">
      <c r="A14" s="19" t="s">
        <v>38</v>
      </c>
      <c r="B14" s="19" t="s">
        <v>37</v>
      </c>
      <c r="C14" s="19" t="s">
        <v>39</v>
      </c>
      <c r="D14" s="19" t="s">
        <v>40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45</v>
      </c>
      <c r="B15" s="19" t="s">
        <v>44</v>
      </c>
      <c r="C15" s="19" t="s">
        <v>46</v>
      </c>
      <c r="D15" s="19" t="s">
        <v>47</v>
      </c>
      <c r="E15" s="19">
        <f>BoardQty*1</f>
        <v>1</v>
      </c>
      <c r="G15" s="20">
        <f>IF(AND(ISNUMBER(E15),ISNUMBER(F15)),E15*F15,"")</f>
        <v/>
      </c>
    </row>
    <row r="16" spans="1:7">
      <c r="A16" s="19" t="s">
        <v>52</v>
      </c>
      <c r="B16" s="19" t="s">
        <v>53</v>
      </c>
      <c r="C16" s="19" t="s">
        <v>54</v>
      </c>
      <c r="D16" s="19" t="s">
        <v>55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61</v>
      </c>
      <c r="B17" s="19" t="s">
        <v>62</v>
      </c>
      <c r="C17" s="19" t="s">
        <v>63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66</v>
      </c>
      <c r="B18" s="19" t="s">
        <v>67</v>
      </c>
      <c r="C18" s="19" t="s">
        <v>68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71</v>
      </c>
      <c r="B19" s="19" t="s">
        <v>72</v>
      </c>
      <c r="C19" s="19" t="s">
        <v>73</v>
      </c>
      <c r="E19" s="19">
        <f>CEILING(BoardQty*3,1)</f>
        <v>3</v>
      </c>
      <c r="G19" s="20">
        <f>IF(AND(ISNUMBER(E19),ISNUMBER(F19)),E19*F19,"")</f>
        <v/>
      </c>
    </row>
    <row r="20" spans="1:7">
      <c r="A20" s="19" t="s">
        <v>75</v>
      </c>
      <c r="B20" s="19" t="s">
        <v>76</v>
      </c>
      <c r="C20" s="19" t="s">
        <v>73</v>
      </c>
      <c r="E20" s="19">
        <f>BoardQty*1</f>
        <v>1</v>
      </c>
      <c r="G20" s="20">
        <f>IF(AND(ISNUMBER(E20),ISNUMBER(F20)),E20*F20,"")</f>
        <v/>
      </c>
    </row>
    <row r="21" spans="1:7">
      <c r="A21" s="19" t="s">
        <v>79</v>
      </c>
      <c r="B21" s="19" t="s">
        <v>80</v>
      </c>
      <c r="C21" s="19" t="s">
        <v>81</v>
      </c>
      <c r="D21" s="19" t="s">
        <v>82</v>
      </c>
      <c r="E21" s="19">
        <f>BoardQty*1</f>
        <v>1</v>
      </c>
      <c r="G21" s="20">
        <f>IF(AND(ISNUMBER(E21),ISNUMBER(F21)),E21*F21,"")</f>
        <v/>
      </c>
    </row>
    <row r="24" spans="1:7">
      <c r="A24" s="21" t="s">
        <v>153</v>
      </c>
      <c r="B24" s="22" t="s">
        <v>154</v>
      </c>
    </row>
    <row r="25" spans="1:7">
      <c r="A25" s="23" t="s">
        <v>155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hyperlinks>
    <hyperlink ref="D12" r:id="rId1"/>
    <hyperlink ref="D14" r:id="rId2"/>
    <hyperlink ref="D15" r:id="rId3"/>
    <hyperlink ref="D16" r:id="rId4"/>
    <hyperlink ref="D21" r:id="rId5"/>
  </hyperlinks>
  <pageMargins left="0.7" right="0.7" top="0.75" bottom="0.75" header="0.3" footer="0.3"/>
  <drawing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5.7109375" customWidth="1"/>
    <col min="3" max="3" width="40.7109375" customWidth="1" outlineLevel="2"/>
    <col min="4" max="4" width="61.7109375" customWidth="1" outlineLevel="1"/>
    <col min="5" max="5" width="17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83</v>
      </c>
      <c r="E1" s="1"/>
      <c r="F1" s="1"/>
      <c r="G1" s="1"/>
    </row>
    <row r="2" spans="1:7">
      <c r="D2" s="2" t="s">
        <v>84</v>
      </c>
      <c r="E2" s="3" t="s">
        <v>85</v>
      </c>
      <c r="F2" s="13" t="s">
        <v>150</v>
      </c>
      <c r="G2" s="13">
        <v>1</v>
      </c>
    </row>
    <row r="3" spans="1:7">
      <c r="D3" s="2" t="s">
        <v>86</v>
      </c>
      <c r="E3" s="3" t="s">
        <v>87</v>
      </c>
      <c r="F3" s="14" t="s">
        <v>152</v>
      </c>
      <c r="G3" s="15">
        <f>TotalCost/BoardQty</f>
        <v>0.0</v>
      </c>
    </row>
    <row r="4" spans="1:7">
      <c r="D4" s="2" t="s">
        <v>88</v>
      </c>
      <c r="E4" s="3" t="s">
        <v>89</v>
      </c>
      <c r="F4" s="14" t="s">
        <v>151</v>
      </c>
      <c r="G4" s="16">
        <f>SUM(G10:G18)</f>
        <v>0</v>
      </c>
    </row>
    <row r="5" spans="1:7">
      <c r="D5" s="2" t="s">
        <v>90</v>
      </c>
      <c r="E5" s="3" t="s">
        <v>91</v>
      </c>
    </row>
    <row r="6" spans="1:7">
      <c r="D6" s="2" t="s">
        <v>92</v>
      </c>
      <c r="E6" s="3" t="s">
        <v>93</v>
      </c>
    </row>
    <row r="8" spans="1:7">
      <c r="A8" s="17" t="s">
        <v>145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146</v>
      </c>
      <c r="E9" s="18" t="s">
        <v>147</v>
      </c>
      <c r="F9" s="18" t="s">
        <v>148</v>
      </c>
      <c r="G9" s="18" t="s">
        <v>149</v>
      </c>
    </row>
    <row r="10" spans="1:7">
      <c r="A10" s="19" t="s">
        <v>101</v>
      </c>
      <c r="B10" s="19" t="s">
        <v>102</v>
      </c>
      <c r="C10" s="19" t="s">
        <v>17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106</v>
      </c>
      <c r="B11" s="19" t="s">
        <v>107</v>
      </c>
      <c r="C11" s="19" t="s">
        <v>108</v>
      </c>
      <c r="D11" s="19" t="s">
        <v>109</v>
      </c>
      <c r="E11" s="19">
        <f>BoardQty*1</f>
        <v>1</v>
      </c>
      <c r="G11" s="20">
        <f>IF(AND(ISNUMBER(E11),ISNUMBER(F11)),E11*F11,"")</f>
        <v/>
      </c>
    </row>
    <row r="12" spans="1:7" ht="30" customHeight="1">
      <c r="A12" s="19" t="s">
        <v>112</v>
      </c>
      <c r="B12" s="19" t="s">
        <v>113</v>
      </c>
      <c r="C12" s="19" t="s">
        <v>73</v>
      </c>
      <c r="D12" s="19" t="s">
        <v>114</v>
      </c>
      <c r="E12" s="19">
        <f>BoardQty*1</f>
        <v>1</v>
      </c>
      <c r="G12" s="20">
        <f>IF(AND(ISNUMBER(E12),ISNUMBER(F12)),E12*F12,"")</f>
        <v/>
      </c>
    </row>
    <row r="13" spans="1:7">
      <c r="A13" s="19" t="s">
        <v>117</v>
      </c>
      <c r="B13" s="19" t="s">
        <v>118</v>
      </c>
      <c r="C13" s="19" t="s">
        <v>119</v>
      </c>
      <c r="D13" s="19" t="s">
        <v>55</v>
      </c>
      <c r="E13" s="19">
        <f>BoardQty*1</f>
        <v>1</v>
      </c>
      <c r="G13" s="20">
        <f>IF(AND(ISNUMBER(E13),ISNUMBER(F13)),E13*F13,"")</f>
        <v/>
      </c>
    </row>
    <row r="14" spans="1:7" ht="45" customHeight="1">
      <c r="A14" s="19" t="s">
        <v>123</v>
      </c>
      <c r="B14" s="19" t="s">
        <v>122</v>
      </c>
      <c r="C14" s="19" t="s">
        <v>124</v>
      </c>
      <c r="D14" s="19" t="s">
        <v>125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128</v>
      </c>
      <c r="B15" s="19" t="s">
        <v>129</v>
      </c>
      <c r="C15" s="19" t="s">
        <v>73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130</v>
      </c>
      <c r="B16" s="19" t="s">
        <v>131</v>
      </c>
      <c r="C16" s="19" t="s">
        <v>73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133</v>
      </c>
      <c r="B17" s="19" t="s">
        <v>134</v>
      </c>
      <c r="C17" s="19" t="s">
        <v>135</v>
      </c>
      <c r="D17" s="19" t="s">
        <v>136</v>
      </c>
      <c r="E17" s="19">
        <f>CEILING(BoardQty*2,1)</f>
        <v>2</v>
      </c>
      <c r="G17" s="20">
        <f>IF(AND(ISNUMBER(E17),ISNUMBER(F17)),E17*F17,"")</f>
        <v/>
      </c>
    </row>
    <row r="18" spans="1:7">
      <c r="A18" s="19" t="s">
        <v>139</v>
      </c>
      <c r="B18" s="19" t="s">
        <v>140</v>
      </c>
      <c r="C18" s="19" t="s">
        <v>141</v>
      </c>
      <c r="D18" s="19" t="s">
        <v>142</v>
      </c>
      <c r="E18" s="19">
        <f>BoardQty*1</f>
        <v>1</v>
      </c>
      <c r="G18" s="20">
        <f>IF(AND(ISNUMBER(E18),ISNUMBER(F18)),E18*F18,"")</f>
        <v/>
      </c>
    </row>
    <row r="21" spans="1:7">
      <c r="A21" s="21" t="s">
        <v>153</v>
      </c>
      <c r="B21" s="22" t="s">
        <v>154</v>
      </c>
    </row>
    <row r="22" spans="1:7">
      <c r="A22" s="23" t="s">
        <v>155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hyperlinks>
    <hyperlink ref="D11" r:id="rId1"/>
    <hyperlink ref="D12" r:id="rId2"/>
    <hyperlink ref="D13" r:id="rId3"/>
    <hyperlink ref="D14" r:id="rId4"/>
    <hyperlink ref="D17" r:id="rId5"/>
    <hyperlink ref="D18" r:id="rId6"/>
  </hyperlinks>
  <pageMargins left="0.7" right="0.7" top="0.75" bottom="0.75" header="0.3" footer="0.3"/>
  <drawing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  <row r="6" spans="1:1">
      <c r="A6" t="s">
        <v>160</v>
      </c>
    </row>
    <row r="7" spans="1:1">
      <c r="A7" s="24" t="s">
        <v>161</v>
      </c>
    </row>
    <row r="8" spans="1:1">
      <c r="A8" s="25" t="s">
        <v>162</v>
      </c>
    </row>
    <row r="9" spans="1:1">
      <c r="A9" s="26" t="s">
        <v>163</v>
      </c>
    </row>
    <row r="10" spans="1:1">
      <c r="A10" s="27" t="s">
        <v>164</v>
      </c>
    </row>
    <row r="11" spans="1:1">
      <c r="A11" s="28" t="s">
        <v>165</v>
      </c>
    </row>
    <row r="12" spans="1:1">
      <c r="A12" s="29" t="s">
        <v>166</v>
      </c>
    </row>
    <row r="13" spans="1:1">
      <c r="A13" s="30" t="s">
        <v>167</v>
      </c>
    </row>
    <row r="14" spans="1:1">
      <c r="A14" s="31" t="s">
        <v>168</v>
      </c>
    </row>
    <row r="15" spans="1:1">
      <c r="A15" s="3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2024-03-31T16:11:16Z</dcterms:created>
  <dcterms:modified xsi:type="dcterms:W3CDTF">2024-03-31T16:11:16Z</dcterms:modified>
</cp:coreProperties>
</file>