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https://d.docs.live.net/2c96e89c5ba13819/GTI/Current_Projects/WB-IMF-Portal-Data/debarment/data_raw/supplementary/"/>
    </mc:Choice>
  </mc:AlternateContent>
  <xr:revisionPtr revIDLastSave="144" documentId="13_ncr:1_{7AA50966-E326-45AE-8774-A53460352831}" xr6:coauthVersionLast="45" xr6:coauthVersionMax="45" xr10:uidLastSave="{9383025A-739E-4544-B61E-C84C13325D1A}"/>
  <bookViews>
    <workbookView xWindow="-108" yWindow="-108" windowWidth="23256" windowHeight="12576" tabRatio="711" xr2:uid="{00000000-000D-0000-FFFF-FFFF00000000}"/>
  </bookViews>
  <sheets>
    <sheet name="final_legalform" sheetId="1" r:id="rId1"/>
    <sheet name="corporate_information_list" sheetId="2" r:id="rId2"/>
    <sheet name="DIGIWHIST_list" sheetId="3" r:id="rId3"/>
    <sheet name="Sheet5" sheetId="4" r:id="rId4"/>
    <sheet name="final_set" sheetId="5" r:id="rId5"/>
    <sheet name="Sheet8" sheetId="6" r:id="rId6"/>
    <sheet name="ECB_list" sheetId="7" r:id="rId7"/>
    <sheet name="DIGIWHIST_consortia" sheetId="8" r:id="rId8"/>
  </sheets>
  <definedNames>
    <definedName name="_xlnm._FilterDatabase" localSheetId="1" hidden="1">corporate_information_list!$A$2:$C$175</definedName>
    <definedName name="_xlnm._FilterDatabase" localSheetId="6" hidden="1">ECB_list!$A$2:$G$991</definedName>
    <definedName name="_xlnm._FilterDatabase" localSheetId="0" hidden="1">final_legalform!$A$1:$DN$30</definedName>
    <definedName name="_xlnm._FilterDatabase" localSheetId="4" hidden="1">final_set!$A$1:$D$781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6" l="1" a="1"/>
  <c r="DN1" i="6" s="1"/>
  <c r="K9" i="4"/>
  <c r="B9" i="4"/>
  <c r="K8" i="4"/>
  <c r="G8" i="4"/>
  <c r="B8" i="4"/>
  <c r="Z7" i="4"/>
  <c r="U7" i="4"/>
  <c r="O7" i="4"/>
  <c r="K7" i="4"/>
  <c r="J7" i="4"/>
  <c r="I7" i="4"/>
  <c r="G7" i="4"/>
  <c r="B7" i="4"/>
  <c r="A7" i="4"/>
  <c r="Z6" i="4"/>
  <c r="X6" i="4"/>
  <c r="U6" i="4"/>
  <c r="T6" i="4"/>
  <c r="O6" i="4"/>
  <c r="M6" i="4"/>
  <c r="L6" i="4"/>
  <c r="K6" i="4"/>
  <c r="J6" i="4"/>
  <c r="I6" i="4"/>
  <c r="G6" i="4"/>
  <c r="C6" i="4"/>
  <c r="B6" i="4"/>
  <c r="A6" i="4"/>
  <c r="Z5" i="4"/>
  <c r="X5" i="4"/>
  <c r="W5" i="4"/>
  <c r="V5" i="4"/>
  <c r="U5" i="4"/>
  <c r="T5" i="4"/>
  <c r="R5" i="4"/>
  <c r="O5" i="4"/>
  <c r="M5" i="4"/>
  <c r="L5" i="4"/>
  <c r="K5" i="4"/>
  <c r="J5" i="4"/>
  <c r="I5" i="4"/>
  <c r="G5" i="4"/>
  <c r="F5" i="4"/>
  <c r="D5" i="4"/>
  <c r="C5" i="4"/>
  <c r="B5" i="4"/>
  <c r="A5" i="4"/>
  <c r="AB4" i="4"/>
  <c r="AA4" i="4"/>
  <c r="Z4" i="4"/>
  <c r="X4" i="4"/>
  <c r="W4" i="4"/>
  <c r="V4" i="4"/>
  <c r="U4" i="4"/>
  <c r="T4" i="4"/>
  <c r="R4" i="4"/>
  <c r="O4" i="4"/>
  <c r="M4" i="4"/>
  <c r="L4" i="4"/>
  <c r="K4" i="4"/>
  <c r="J4" i="4"/>
  <c r="I4" i="4"/>
  <c r="H4" i="4"/>
  <c r="G4" i="4"/>
  <c r="F4" i="4"/>
  <c r="D4" i="4"/>
  <c r="C4" i="4"/>
  <c r="B4" i="4"/>
  <c r="A4" i="4"/>
  <c r="AB3" i="4"/>
  <c r="AA3" i="4"/>
  <c r="Z3" i="4"/>
  <c r="X3" i="4"/>
  <c r="W3" i="4"/>
  <c r="V3" i="4"/>
  <c r="U3" i="4"/>
  <c r="T3" i="4"/>
  <c r="R3" i="4"/>
  <c r="O3" i="4"/>
  <c r="M3" i="4"/>
  <c r="L3" i="4"/>
  <c r="K3" i="4"/>
  <c r="J3" i="4"/>
  <c r="I3" i="4"/>
  <c r="H3" i="4"/>
  <c r="G3" i="4"/>
  <c r="F3" i="4"/>
  <c r="D3" i="4"/>
  <c r="C3" i="4"/>
  <c r="B3" i="4"/>
  <c r="A3" i="4"/>
  <c r="AC2" i="4"/>
  <c r="AB2" i="4"/>
  <c r="AA2" i="4"/>
  <c r="Z2" i="4"/>
  <c r="Y2" i="4"/>
  <c r="X2" i="4"/>
  <c r="W2" i="4"/>
  <c r="V2" i="4"/>
  <c r="U2" i="4"/>
  <c r="T2" i="4"/>
  <c r="S2" i="4"/>
  <c r="R2" i="4"/>
  <c r="Q2" i="4"/>
  <c r="P2" i="4"/>
  <c r="O2" i="4"/>
  <c r="N2" i="4"/>
  <c r="M2" i="4"/>
  <c r="L2" i="4"/>
  <c r="K2" i="4"/>
  <c r="J2" i="4"/>
  <c r="I2" i="4"/>
  <c r="H2" i="4"/>
  <c r="G2" i="4"/>
  <c r="F2" i="4"/>
  <c r="E2" i="4"/>
  <c r="D2" i="4"/>
  <c r="C2" i="4"/>
  <c r="B2" i="4"/>
  <c r="A2" i="4"/>
  <c r="X3" i="3"/>
  <c r="G1" i="6" l="1"/>
  <c r="O1" i="6"/>
  <c r="W1" i="6"/>
  <c r="AE1" i="6"/>
  <c r="AM1" i="6"/>
  <c r="AU1" i="6"/>
  <c r="BC1" i="6"/>
  <c r="BK1" i="6"/>
  <c r="BS1" i="6"/>
  <c r="CA1" i="6"/>
  <c r="CI1" i="6"/>
  <c r="CQ1" i="6"/>
  <c r="CY1" i="6"/>
  <c r="DG1" i="6"/>
  <c r="H1" i="6"/>
  <c r="P1" i="6"/>
  <c r="X1" i="6"/>
  <c r="AF1" i="6"/>
  <c r="AN1" i="6"/>
  <c r="AV1" i="6"/>
  <c r="BD1" i="6"/>
  <c r="BL1" i="6"/>
  <c r="BT1" i="6"/>
  <c r="CB1" i="6"/>
  <c r="CJ1" i="6"/>
  <c r="CR1" i="6"/>
  <c r="CZ1" i="6"/>
  <c r="DH1" i="6"/>
  <c r="B1" i="6"/>
  <c r="I1" i="6"/>
  <c r="Q1" i="6"/>
  <c r="Y1" i="6"/>
  <c r="AG1" i="6"/>
  <c r="AO1" i="6"/>
  <c r="AW1" i="6"/>
  <c r="BE1" i="6"/>
  <c r="BM1" i="6"/>
  <c r="BU1" i="6"/>
  <c r="CC1" i="6"/>
  <c r="CK1" i="6"/>
  <c r="CS1" i="6"/>
  <c r="DA1" i="6"/>
  <c r="DI1" i="6"/>
  <c r="J1" i="6"/>
  <c r="R1" i="6"/>
  <c r="Z1" i="6"/>
  <c r="AH1" i="6"/>
  <c r="AP1" i="6"/>
  <c r="AX1" i="6"/>
  <c r="BF1" i="6"/>
  <c r="BN1" i="6"/>
  <c r="BV1" i="6"/>
  <c r="CD1" i="6"/>
  <c r="CL1" i="6"/>
  <c r="CT1" i="6"/>
  <c r="DB1" i="6"/>
  <c r="DJ1" i="6"/>
  <c r="C1" i="6"/>
  <c r="K1" i="6"/>
  <c r="S1" i="6"/>
  <c r="AA1" i="6"/>
  <c r="AI1" i="6"/>
  <c r="AQ1" i="6"/>
  <c r="AY1" i="6"/>
  <c r="BG1" i="6"/>
  <c r="BO1" i="6"/>
  <c r="BW1" i="6"/>
  <c r="CE1" i="6"/>
  <c r="CM1" i="6"/>
  <c r="CU1" i="6"/>
  <c r="DC1" i="6"/>
  <c r="DK1" i="6"/>
  <c r="D1" i="6"/>
  <c r="L1" i="6"/>
  <c r="T1" i="6"/>
  <c r="AB1" i="6"/>
  <c r="AJ1" i="6"/>
  <c r="AR1" i="6"/>
  <c r="AZ1" i="6"/>
  <c r="BH1" i="6"/>
  <c r="BP1" i="6"/>
  <c r="BX1" i="6"/>
  <c r="CF1" i="6"/>
  <c r="CN1" i="6"/>
  <c r="CV1" i="6"/>
  <c r="DD1" i="6"/>
  <c r="DL1" i="6"/>
  <c r="E1" i="6"/>
  <c r="M1" i="6"/>
  <c r="U1" i="6"/>
  <c r="AC1" i="6"/>
  <c r="AK1" i="6"/>
  <c r="AS1" i="6"/>
  <c r="BA1" i="6"/>
  <c r="BI1" i="6"/>
  <c r="BQ1" i="6"/>
  <c r="BY1" i="6"/>
  <c r="CG1" i="6"/>
  <c r="CO1" i="6"/>
  <c r="CW1" i="6"/>
  <c r="DE1" i="6"/>
  <c r="DM1" i="6"/>
  <c r="F1" i="6"/>
  <c r="N1" i="6"/>
  <c r="V1" i="6"/>
  <c r="AD1" i="6"/>
  <c r="AL1" i="6"/>
  <c r="AT1" i="6"/>
  <c r="BB1" i="6"/>
  <c r="BJ1" i="6"/>
  <c r="BR1" i="6"/>
  <c r="BZ1" i="6"/>
  <c r="CH1" i="6"/>
  <c r="CP1" i="6"/>
  <c r="CX1" i="6"/>
  <c r="DF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tc={BA9FA308-85C6-42A3-A2A4-1E799DC7A9DA}</author>
  </authors>
  <commentList>
    <comment ref="O31" authorId="0" shapeId="0" xr:uid="{BA9FA308-85C6-42A3-A2A4-1E799DC7A9DA}">
      <text>
        <t>[Threaded comment]
Your version of Excel allows you to read this threaded comment; however, any edits to it will get removed if the file is opened in a newer version of Excel. Learn more: https://go.microsoft.com/fwlink/?linkid=870924
Comment:
    O onwards is from Spain</t>
      </text>
    </comment>
  </commentList>
</comments>
</file>

<file path=xl/sharedStrings.xml><?xml version="1.0" encoding="utf-8"?>
<sst xmlns="http://schemas.openxmlformats.org/spreadsheetml/2006/main" count="12423" uniqueCount="4337">
  <si>
    <t>Source: https://www.corporateinformation.com/Company-Extensions-Security-Identifiers.aspx</t>
  </si>
  <si>
    <t>Country</t>
  </si>
  <si>
    <t>Source: DIGIWHIST DATA</t>
  </si>
  <si>
    <t>Ext.</t>
  </si>
  <si>
    <t>Description</t>
  </si>
  <si>
    <t>Mexico</t>
  </si>
  <si>
    <t>A. en P.</t>
  </si>
  <si>
    <t>Asociación en Participación. Joint venture</t>
  </si>
  <si>
    <t>Sweden</t>
  </si>
  <si>
    <t>AB</t>
  </si>
  <si>
    <t>Aktiebolag. Aktiebolag. Stock company -- can be publicly-traded or privately-held. In Sweden, privately-held AB's must have capital of at least SEK 100,000 upon incorporation. AB's are also required to allocate at least 10% of the profits for reserves per year until reserves are at least 20% of the start-up capital. Publicly-traded AB's in Sweden must have capital of at least SEK 500,000. There must be at least three board members for Swedish AB's. An Annual General Meeting is required. AB's are registered with the Swedish Patent and Registration Office (Patent- och Registreringsverket or PRV). The Swedish automobile and aircraft manufacturer SAAB is actually an acronym -- Svenska Aeroplan Aktiebolaget. Aktiebolaget is sometimes used instead of Aktiebolag, since the definite article is appended to the end of the word in Swedish (Aktiebolaget means THE stock company whereas Aktiebolag means just Stock Company).</t>
  </si>
  <si>
    <t>Finland</t>
  </si>
  <si>
    <t>Aktiebolag. In Finland, many companies use both this Swedish abbreviation and the Finnish language Oy designation, since Finland is a bilingual country. In Finland, an AB is only private (Apb is the public equivalent).</t>
  </si>
  <si>
    <t>A.C.</t>
  </si>
  <si>
    <t>Asociación Civil Civil Association of a non-commercial nature.</t>
  </si>
  <si>
    <t>Portugal</t>
  </si>
  <si>
    <t>ACE</t>
  </si>
  <si>
    <t>Agrupamento Complementar de Empresas. Association of businesses</t>
  </si>
  <si>
    <t>Bulgaria</t>
  </si>
  <si>
    <t>AD</t>
  </si>
  <si>
    <t>Aktzionerno Druzhestvo. Limited Liability company, can be publicly-traded.</t>
  </si>
  <si>
    <t>legal_form1</t>
  </si>
  <si>
    <t>Greece</t>
  </si>
  <si>
    <t>AE</t>
  </si>
  <si>
    <t>Anonymos Etairia. Limited company. Must have a board of three to nine members.</t>
  </si>
  <si>
    <t>legal_form2</t>
  </si>
  <si>
    <t>legal_form3</t>
  </si>
  <si>
    <t>Austria</t>
  </si>
  <si>
    <t>legal_form4</t>
  </si>
  <si>
    <t>AG</t>
  </si>
  <si>
    <t>legal_form5</t>
  </si>
  <si>
    <t>legal_form6</t>
  </si>
  <si>
    <t>Aktiengesellschaft. Translates to "stock corporation". Minimum share capital is ATS 1 million. Par value of each share must be ATS 100, ATS 500, or a multiple of ATS 1,000. As in Germany, an Austrian AG must have both a Vorstand and an Aufsichtsrat.</t>
  </si>
  <si>
    <t>legal_form7</t>
  </si>
  <si>
    <t>Germany</t>
  </si>
  <si>
    <t>legal_form8</t>
  </si>
  <si>
    <t>legal_form9</t>
  </si>
  <si>
    <t>legal_form10</t>
  </si>
  <si>
    <t>Aktiengesellschaft. Translates to "stock corporation." In Germany, all publicly traded companies are AG's, but not all AG's are publicly traded. AG's have two sets of boards -- the Vorstand, which usually consists of the CEO, CFO and other top management, and an Aufsichtsrat, which translates to "supervisory board," which has the function of overseeing management and representing the shareholders. German law prohibits individuals from being members of both boards at the same time. AG's in Germany require a minimum of DM 100,000 share capital and at least five shareholders at incorporation. Minimum par value for shares is DM 50.</t>
  </si>
  <si>
    <t>legal_form11</t>
  </si>
  <si>
    <t>legal_form12</t>
  </si>
  <si>
    <t>Switzerland</t>
  </si>
  <si>
    <t>legal_form13</t>
  </si>
  <si>
    <t>legal_form14</t>
  </si>
  <si>
    <t>Aktiengesellschaft. Translates to "stock corporation." In Switzerland, AG's must have at least CHF 100,000 share capital, and each share must be at least CHF 0.01 par value. When a Swiss entity registers as an AG, 3% of the capital must be paid to the authorities as a Tax if the share capital is equal to or more than CHF 250,000. There must be three shareholders (although they can be nominees). An annual audit is required, and an annual directors meeting and shareholders meetings must be held in Switzerland.</t>
  </si>
  <si>
    <t>legal_form15</t>
  </si>
  <si>
    <t>legal_form16</t>
  </si>
  <si>
    <t>Norway</t>
  </si>
  <si>
    <t>legal_form17</t>
  </si>
  <si>
    <t>AL</t>
  </si>
  <si>
    <t>legal_form18</t>
  </si>
  <si>
    <t>Andelslag. Co-operative society.
Note: this was formerly written as A.L. and A/L, but financial law reform has dictated that periods and slashes should no longer be used.</t>
  </si>
  <si>
    <t>legal_form19</t>
  </si>
  <si>
    <t>legal_form20</t>
  </si>
  <si>
    <t>Denmark</t>
  </si>
  <si>
    <t>legal_form21</t>
  </si>
  <si>
    <t>legal_form22</t>
  </si>
  <si>
    <t>AmbA</t>
  </si>
  <si>
    <t>legal_form23</t>
  </si>
  <si>
    <t>Andelsselskab.</t>
  </si>
  <si>
    <t>legal_form24</t>
  </si>
  <si>
    <t>legal_form25</t>
  </si>
  <si>
    <t>ANS</t>
  </si>
  <si>
    <t>legal_form26</t>
  </si>
  <si>
    <t>Ansvarlig selskap. Trading partnership.</t>
  </si>
  <si>
    <t>legal_form27</t>
  </si>
  <si>
    <t>legal_form28</t>
  </si>
  <si>
    <t>legal_form29</t>
  </si>
  <si>
    <t>legal_form30</t>
  </si>
  <si>
    <t>Apb</t>
  </si>
  <si>
    <t>legal_form31</t>
  </si>
  <si>
    <t>Publikt Aktiebolag. Public limited company. This is the Swedish language equivalent to the more commonly used Oyj in Finland. Finland is technically bilingual, so this could be used, but is not likely.</t>
  </si>
  <si>
    <t>legal_form32</t>
  </si>
  <si>
    <t>legal_form33</t>
  </si>
  <si>
    <t>legal_form34</t>
  </si>
  <si>
    <t>ApS</t>
  </si>
  <si>
    <t>legal_form35</t>
  </si>
  <si>
    <t>Anpartsselskab. Limited liability corporation, required minimum share capital of DKK 200,000.</t>
  </si>
  <si>
    <t>legal_form36</t>
  </si>
  <si>
    <t>legal_form37</t>
  </si>
  <si>
    <t>ApS &amp; Co. K/S</t>
  </si>
  <si>
    <t>Similar to a K/S, but the entity with unlimited liability is a company (ApS) instead of an individual.</t>
  </si>
  <si>
    <t>legal_form38</t>
  </si>
  <si>
    <t>legal_form39</t>
  </si>
  <si>
    <t>AS</t>
  </si>
  <si>
    <t>legal_form40</t>
  </si>
  <si>
    <t>Aksjeselskap, translates to "stock company," and gives owners limited liability. In Norway, publicly traded companies now use the ASA notation, and no longer use this notation. Private companies still use this AS notation. An AS requires minimum share capital of NOK 100,000, of which at least 50% must be paid up at incorporation.
Note: this was formerly written as A.S. and A/S, but financial law reform has dictated that periods and slashes should no longer be used.</t>
  </si>
  <si>
    <t>legal_form41</t>
  </si>
  <si>
    <t>Erika's findings</t>
  </si>
  <si>
    <t>legal_form42</t>
  </si>
  <si>
    <t>A/S</t>
  </si>
  <si>
    <t>legal_form43</t>
  </si>
  <si>
    <t>Aktieselskap, translates to "stock company", and gives the owners limited liability. Danish companies require minimum share capital of DKK 500,000.</t>
  </si>
  <si>
    <t>legal_form44</t>
  </si>
  <si>
    <t>legal_form45</t>
  </si>
  <si>
    <t>Czech-Republic</t>
  </si>
  <si>
    <t>legal_form46</t>
  </si>
  <si>
    <t>A.S.</t>
  </si>
  <si>
    <t>legal_form47</t>
  </si>
  <si>
    <t>Akciova spolecnost. Joint stock company. Owners have limited liability. Share capital must be at least CZK 1 million. The company must put at least 20% of the capital into a reserve fund, which is funded by after-tax profits. The accounts must be audited annually. There must be at least three members on the board of directors, and each member must be a Czech citizen or resident.</t>
  </si>
  <si>
    <t>legal_form48</t>
  </si>
  <si>
    <t>legal_form49</t>
  </si>
  <si>
    <t>Estonia</t>
  </si>
  <si>
    <t>legal_form50</t>
  </si>
  <si>
    <t>legal_form51</t>
  </si>
  <si>
    <t>Aktsiaselts, Joint stock company.</t>
  </si>
  <si>
    <t>legal_form52</t>
  </si>
  <si>
    <t>legal_form53</t>
  </si>
  <si>
    <t>Slovakia</t>
  </si>
  <si>
    <t>legal_form54</t>
  </si>
  <si>
    <t>Akciova Spolocnost, Joint stock company</t>
  </si>
  <si>
    <t>legal_form55</t>
  </si>
  <si>
    <t>Turkey</t>
  </si>
  <si>
    <t>legal_form56</t>
  </si>
  <si>
    <t>legal_form57</t>
  </si>
  <si>
    <t>Anonim Sirket, a limited liability company</t>
  </si>
  <si>
    <t>legal_form58</t>
  </si>
  <si>
    <t>legal_form59</t>
  </si>
  <si>
    <t>legal_form60</t>
  </si>
  <si>
    <t>legal_form61</t>
  </si>
  <si>
    <t>ASA</t>
  </si>
  <si>
    <t>legal_form62</t>
  </si>
  <si>
    <t>Allmennaksjeselskap. Stock company. This acronym was chosen because Aas is a very common surname in Norway, which might have created some confusion. Since 1996, all publicly traded Norwegian companies are now incorporated in this legal structure, but not all ASA's are publicly traded.
Note: this was formerly written as A.S.A. and A/S/A, but financial law reform has dictated that periods and slashes should no longer be used.</t>
  </si>
  <si>
    <t>legal_form63</t>
  </si>
  <si>
    <t>Aruba</t>
  </si>
  <si>
    <t>legal_form64</t>
  </si>
  <si>
    <t>AVV</t>
  </si>
  <si>
    <t>legal_form65</t>
  </si>
  <si>
    <t>Aruba Vrijgestelde Vennootschap. Aruba Exempt Company. This type of company is intended for non-residents of Aruba: and such a company pays no taxes (but must instead pay an annual registration fee of AFl 500, or about US$280). Registered or bearer shares may be issued, and preference shares are also allowed. Minimum share capital is AFl 10,000. There are no financial statements that are required to be filed, but there must be representation by a local Aruban company (usually a Trust Agent).</t>
  </si>
  <si>
    <t>legal_form66</t>
  </si>
  <si>
    <t>legal_form67</t>
  </si>
  <si>
    <t>South Africa</t>
  </si>
  <si>
    <t>legal_form68</t>
  </si>
  <si>
    <t>Bpk</t>
  </si>
  <si>
    <t>legal_form69</t>
  </si>
  <si>
    <t>Beperk</t>
  </si>
  <si>
    <t>legal_form70</t>
  </si>
  <si>
    <t>Hungary</t>
  </si>
  <si>
    <t>legal_form71</t>
  </si>
  <si>
    <t>Bt</t>
  </si>
  <si>
    <t>legal_form72</t>
  </si>
  <si>
    <t>Beteti társaság. Limited liability partnership.</t>
  </si>
  <si>
    <t>legal_form73</t>
  </si>
  <si>
    <t>legal_form74</t>
  </si>
  <si>
    <t>Belgium</t>
  </si>
  <si>
    <t>legal_form75</t>
  </si>
  <si>
    <t>B.V.</t>
  </si>
  <si>
    <t>legal_form76</t>
  </si>
  <si>
    <t>legal_form77</t>
  </si>
  <si>
    <t>Besloten Vennootschap. Limited liability company.</t>
  </si>
  <si>
    <t>legal_form78</t>
  </si>
  <si>
    <t>legal_form79</t>
  </si>
  <si>
    <t>Netherlands</t>
  </si>
  <si>
    <t>legal_form80</t>
  </si>
  <si>
    <t>legal_form81</t>
  </si>
  <si>
    <t>legal_form82</t>
  </si>
  <si>
    <t>Besloten Vennootschap. Limited liability company. Capital of at least 40,000 NLG is required to start at BV.</t>
  </si>
  <si>
    <t>legal_form83</t>
  </si>
  <si>
    <t>legal_form84</t>
  </si>
  <si>
    <t>Netherlands Antilles</t>
  </si>
  <si>
    <t>legal_form85</t>
  </si>
  <si>
    <t>legal_form86</t>
  </si>
  <si>
    <t>Besloten Vennootschap. Limited liability company. Many companies incorporated in the Netherlands Antilles are merely shells created for tax purposes.</t>
  </si>
  <si>
    <t>legal_form87</t>
  </si>
  <si>
    <t>legal_form88</t>
  </si>
  <si>
    <t>GmbH &amp; Co KG</t>
  </si>
  <si>
    <t>BVBA</t>
  </si>
  <si>
    <t>legal_form89</t>
  </si>
  <si>
    <t>legal_form90</t>
  </si>
  <si>
    <t>Besloten Vennootschap met Beperkte Aansprakelijkheid Flemish language equivalent of the SPRL. It means that the company is a private limited company. Capital must be at least BEF 750,000, with at least BEF 250,000 paid up.</t>
  </si>
  <si>
    <t>legal_form91</t>
  </si>
  <si>
    <t>legal_form92</t>
  </si>
  <si>
    <t>Ecuador</t>
  </si>
  <si>
    <t>legal_form93</t>
  </si>
  <si>
    <t>CA</t>
  </si>
  <si>
    <t>legal_form94</t>
  </si>
  <si>
    <t>Compania anonima.</t>
  </si>
  <si>
    <t>legal_form95</t>
  </si>
  <si>
    <t>legal_form96</t>
  </si>
  <si>
    <t>USA</t>
  </si>
  <si>
    <t>legal_form97</t>
  </si>
  <si>
    <t>Corp.</t>
  </si>
  <si>
    <t>GmbH &amp; Co. KG</t>
  </si>
  <si>
    <t>Corporation. Same meaning as Incorporated.</t>
  </si>
  <si>
    <t>legal_form98</t>
  </si>
  <si>
    <t>legal_form99</t>
  </si>
  <si>
    <t>C.V.</t>
  </si>
  <si>
    <t>legal_form100</t>
  </si>
  <si>
    <t>Commanditaire Vennootschap. Limited Partnership. One partner must have unlimited liability, and the others can have limited liability.</t>
  </si>
  <si>
    <t>legal_form101</t>
  </si>
  <si>
    <t>legal_form102</t>
  </si>
  <si>
    <t>legal_form103</t>
  </si>
  <si>
    <t>CVA</t>
  </si>
  <si>
    <t>legal_form104</t>
  </si>
  <si>
    <t>legal_form105</t>
  </si>
  <si>
    <t>Commanditaire Vennootschap op Aandelen. Limited partnership with shares. Flemish language equivalent to the French language SCA</t>
  </si>
  <si>
    <t>GmbH Nfg. KG</t>
  </si>
  <si>
    <t>legal_form106</t>
  </si>
  <si>
    <t>AG Nfg. GmbH &amp; Co KG</t>
  </si>
  <si>
    <t>legal_form107</t>
  </si>
  <si>
    <t>GesmbH &amp; Co KG</t>
  </si>
  <si>
    <t>legal_form108</t>
  </si>
  <si>
    <t>CVoA</t>
  </si>
  <si>
    <t>legal_form109</t>
  </si>
  <si>
    <t>Commanditaire Vennootschap op Andelen. Limited Partnership, with shares</t>
  </si>
  <si>
    <t>legal_form110</t>
  </si>
  <si>
    <t>Ges.m.b.H. &amp; Co KG</t>
  </si>
  <si>
    <t>legal_form111</t>
  </si>
  <si>
    <t>m.b.H. &amp; Co KG</t>
  </si>
  <si>
    <t>legal_form112</t>
  </si>
  <si>
    <t>DA</t>
  </si>
  <si>
    <t>legal_form113</t>
  </si>
  <si>
    <t>AG &amp; Co. KG</t>
  </si>
  <si>
    <t>Selskap med delt ansar. Limited Partnership
Note: this was formerly written as D.A. and D/A, but financial law reform has dictated that periods and slashes should no longer be used.</t>
  </si>
  <si>
    <t>legal_form114</t>
  </si>
  <si>
    <t>GmbH&amp;Co KG</t>
  </si>
  <si>
    <t>Ges.m.b.H. &amp; CoKG</t>
  </si>
  <si>
    <t>d/b/a</t>
  </si>
  <si>
    <t>legal_form115</t>
  </si>
  <si>
    <t>Doing Business As. Used often by individuals who want to have a business name, but don't want to incorporate. Companies also use this designation when they operate under a name other than the owner's personal name or the name of a filed corporation/LLC.</t>
  </si>
  <si>
    <t>legal_form116</t>
  </si>
  <si>
    <t>legal_form117</t>
  </si>
  <si>
    <t>Croatia</t>
  </si>
  <si>
    <t>d.d.</t>
  </si>
  <si>
    <t>dionicko drustvo. Joint stock company.</t>
  </si>
  <si>
    <t>OG</t>
  </si>
  <si>
    <t>Slovenia</t>
  </si>
  <si>
    <t>Delniska druzba. Stock company -- all publicly traded companies must have this structure. Must have capital of SIT 3 million, and each share must have par value of SIT 1,000. Minimum of five shareholders.</t>
  </si>
  <si>
    <t>gmbh</t>
  </si>
  <si>
    <t>ges.m.b.H</t>
  </si>
  <si>
    <t>gesmbh</t>
  </si>
  <si>
    <t>d.n.o.</t>
  </si>
  <si>
    <t>mbh</t>
  </si>
  <si>
    <t>Druzba z neomejeno odgovornostjo. Partnership -- all partners have unlimited liability.</t>
  </si>
  <si>
    <t>ag</t>
  </si>
  <si>
    <t>m.b.H.</t>
  </si>
  <si>
    <t>m.b.H</t>
  </si>
  <si>
    <t>d.o.o.</t>
  </si>
  <si>
    <t>KG</t>
  </si>
  <si>
    <t>drustvo s ogranicenom odgovornoscu. Limited Liability company.</t>
  </si>
  <si>
    <t>m.b.H. Nfg. KG</t>
  </si>
  <si>
    <t>GmbH &amp; Co OG</t>
  </si>
  <si>
    <t>Druzba z omejeno odgovornostjo. Limited Liability company. Must have a share capital of at least SIT 1.5 million, and each partner must invest at least SIT 10,000.</t>
  </si>
  <si>
    <t>EE</t>
  </si>
  <si>
    <t>GmbH</t>
  </si>
  <si>
    <t>Eterrorrythmos. Limited liability partnership.</t>
  </si>
  <si>
    <t>GEN</t>
  </si>
  <si>
    <t>V</t>
  </si>
  <si>
    <t>EEG</t>
  </si>
  <si>
    <t>P</t>
  </si>
  <si>
    <t>Eingetragene Erwerbsgesellschaft. Professional Partnership.</t>
  </si>
  <si>
    <t>S</t>
  </si>
  <si>
    <t>SR</t>
  </si>
  <si>
    <t>ÖrK</t>
  </si>
  <si>
    <t>ÖrS</t>
  </si>
  <si>
    <t>Peru</t>
  </si>
  <si>
    <t>VER</t>
  </si>
  <si>
    <t>EIRL</t>
  </si>
  <si>
    <t>EG</t>
  </si>
  <si>
    <t>Empresa Individual de Responsabilidad Limitada. Personal business with limited liability.</t>
  </si>
  <si>
    <t>GesmbH</t>
  </si>
  <si>
    <t>Bahamas</t>
  </si>
  <si>
    <t>ELP</t>
  </si>
  <si>
    <t>OHG</t>
  </si>
  <si>
    <t>Exempted Limited Partnership. Has one or more limited partners, and one general partner, which must be a resident of the Bahamas or a company incorporated in the Bahamas. Cannot conduct business in the Bahamas, but may conduct business elsewhere. Usually set up for tax purposes.</t>
  </si>
  <si>
    <t>EOOD</t>
  </si>
  <si>
    <t>Ednolichno Druzhestvo s Ogranichena Otgovornost. Limited liability company. Requires only one shareholder.</t>
  </si>
  <si>
    <t>EPE</t>
  </si>
  <si>
    <t>Etairia periorismenis evthinis. Limited liability company.</t>
  </si>
  <si>
    <t>France</t>
  </si>
  <si>
    <t>EURL</t>
  </si>
  <si>
    <t>Enterprise Unipersonnelle à Responsabilité Limitée. Sole proprietorship with limited liability.</t>
  </si>
  <si>
    <t>e.V.</t>
  </si>
  <si>
    <t>nv</t>
  </si>
  <si>
    <t>Eingetragener Verein. Non profit society/association.</t>
  </si>
  <si>
    <t>sa</t>
  </si>
  <si>
    <t>bvba</t>
  </si>
  <si>
    <t>sprl</t>
  </si>
  <si>
    <t>OFP</t>
  </si>
  <si>
    <t>BV BVBA</t>
  </si>
  <si>
    <t>GbR</t>
  </si>
  <si>
    <t>Gesellschaft burgerlichen Rechts. Partnership without a legal name. Mainly used for non-commercial purposes. Partners have full liability.</t>
  </si>
  <si>
    <t>ltd</t>
  </si>
  <si>
    <t>thv</t>
  </si>
  <si>
    <t>limited</t>
  </si>
  <si>
    <t>GCV</t>
  </si>
  <si>
    <t>s.a</t>
  </si>
  <si>
    <t>cvba</t>
  </si>
  <si>
    <t>Gewone Commanditaire Vennootschap. Limited Partnership. The Flemish language equivalent to the French language SCS.</t>
  </si>
  <si>
    <t>vzw</t>
  </si>
  <si>
    <t>sas</t>
  </si>
  <si>
    <t>UTVA</t>
  </si>
  <si>
    <t>b.v</t>
  </si>
  <si>
    <t>n.v</t>
  </si>
  <si>
    <t>SCRI</t>
  </si>
  <si>
    <t>See GmbH. This abbreviation is only used in Austria (not Germany or Switzerland).</t>
  </si>
  <si>
    <t>SCRL</t>
  </si>
  <si>
    <t>asbl</t>
  </si>
  <si>
    <t>SNC</t>
  </si>
  <si>
    <t>SCS</t>
  </si>
  <si>
    <t>SCA</t>
  </si>
  <si>
    <t>scrl</t>
  </si>
  <si>
    <t>SA</t>
  </si>
  <si>
    <t>GIE</t>
  </si>
  <si>
    <t>SPRL</t>
  </si>
  <si>
    <t>srl</t>
  </si>
  <si>
    <t>ASBL</t>
  </si>
  <si>
    <t>Groupement d'intéret économique. Economic Grouping of Interest. Two or more persons or entities form an alliance with the goal of facilitating or developing economic activity of the members.</t>
  </si>
  <si>
    <t>MUTU</t>
  </si>
  <si>
    <t>UP</t>
  </si>
  <si>
    <t>sarl</t>
  </si>
  <si>
    <t>AAM</t>
  </si>
  <si>
    <t>sa nv</t>
  </si>
  <si>
    <t>S. Agr.</t>
  </si>
  <si>
    <t>FP</t>
  </si>
  <si>
    <t>ISBL</t>
  </si>
  <si>
    <t>Like a KG, but the entity with unlimited liability is a GmbH instead of a person. (See the KG entry for more information).</t>
  </si>
  <si>
    <t>FUP</t>
  </si>
  <si>
    <t>AFDP PJ</t>
  </si>
  <si>
    <t>ACP</t>
  </si>
  <si>
    <t>SCRI CP</t>
  </si>
  <si>
    <t>SCRL DPU</t>
  </si>
  <si>
    <t>SA DPU</t>
  </si>
  <si>
    <t>ASBL DPU</t>
  </si>
  <si>
    <t>SAM DPU</t>
  </si>
  <si>
    <t>ETSPUBLI</t>
  </si>
  <si>
    <t>Gesellschaft mit beschränkter Haftung. Translates to "Company with limited liability." In Austria, this is often GesmbH, although this abbreviation is not used in Germany or Switzerland. In Austria, there must be at least two founding shareholders of a GmbH. Insurance companies and mortgage banking companies are not permitted to exist in this form. Minimum share capital is ATS 500,000, and at least half of this must be raised in cash. Minimum par value is ATS 1,000 per share. No citizenship or residence requirement for shareholders exists, and shareholders can be other companies. A general meeting must be held at least annually. If an Austrian GmbH controls companies with 300 or more employees, or if the company has more than 300 employees itself, there must be a supervisory board, which must have at least three members, one of whom represents the workers. The supervisory board must meet at least three times annually.</t>
  </si>
  <si>
    <t>AISBL</t>
  </si>
  <si>
    <t>PIETE</t>
  </si>
  <si>
    <t>PW</t>
  </si>
  <si>
    <t>AFL</t>
  </si>
  <si>
    <t>SA\-NV</t>
  </si>
  <si>
    <t>SF</t>
  </si>
  <si>
    <t>SC SCRI</t>
  </si>
  <si>
    <t>SC SCRL</t>
  </si>
  <si>
    <t>Gesellschaft mit beschränkter Haftung. Translates to "Company with limited liability." In Germany, a GmbH means that the company is incorporated, but it is not publicly traded (as public companies must be AG's). GmbH's are essentially partnerships without a legal name, and there must be at least two partners. There must be nominal capital of at least DM 50,000. Subsidiaries of AG's can be GmbH's.</t>
  </si>
  <si>
    <t>SC SNC</t>
  </si>
  <si>
    <t>SC SCS</t>
  </si>
  <si>
    <t>SC SCA</t>
  </si>
  <si>
    <t>SC SA</t>
  </si>
  <si>
    <t>SC SPRL</t>
  </si>
  <si>
    <t>PPEU</t>
  </si>
  <si>
    <t>FPEU</t>
  </si>
  <si>
    <t>SC SAGR</t>
  </si>
  <si>
    <t>BTWE</t>
  </si>
  <si>
    <t>Gesellschaft mit beschränkter Haftung. Translates to "Company with limited liability." In Switzerland, a GmbH cannot have shares, and the owners of the company are entered into the commercial registry. Nominees can be used for anonymity.</t>
  </si>
  <si>
    <t>CVOA</t>
  </si>
  <si>
    <t>CVBA</t>
  </si>
  <si>
    <t>V.O.F.</t>
  </si>
  <si>
    <t>Comm.V</t>
  </si>
  <si>
    <t>HB</t>
  </si>
  <si>
    <t>Comm.VA</t>
  </si>
  <si>
    <t>NV</t>
  </si>
  <si>
    <t>Handelsbolag. Trading Partnership</t>
  </si>
  <si>
    <t>VZW</t>
  </si>
  <si>
    <t>ZIEK F</t>
  </si>
  <si>
    <t>BV</t>
  </si>
  <si>
    <t>Iceland</t>
  </si>
  <si>
    <t>OVV</t>
  </si>
  <si>
    <t>hf</t>
  </si>
  <si>
    <t>LV</t>
  </si>
  <si>
    <t>Hlutafelag. Limited liability company.</t>
  </si>
  <si>
    <t>PS</t>
  </si>
  <si>
    <t>IZW</t>
  </si>
  <si>
    <t>SON</t>
  </si>
  <si>
    <t>Various</t>
  </si>
  <si>
    <t>IBC</t>
  </si>
  <si>
    <t>APRV RP</t>
  </si>
  <si>
    <t>ESV</t>
  </si>
  <si>
    <t>International Business Company. Used for offshore companies, in places such as Bahamas, Turks &amp; Caicos Islands, etc.</t>
  </si>
  <si>
    <t>VME</t>
  </si>
  <si>
    <t>CVOA CD</t>
  </si>
  <si>
    <t>CVBA PR</t>
  </si>
  <si>
    <t>NV PR</t>
  </si>
  <si>
    <t>Inc.</t>
  </si>
  <si>
    <t>VZW PR</t>
  </si>
  <si>
    <t>OVV PR</t>
  </si>
  <si>
    <t>Means a company is Incorporated, and the owners have limited liability. In the United States, companies can be registered in any of the 50 states -- many of the bigger corporations are registered in Delaware due to various regulations. Incorporation in the United States is very easy, and can be done for minimal fees.</t>
  </si>
  <si>
    <t>OI</t>
  </si>
  <si>
    <t>IVZW</t>
  </si>
  <si>
    <t>BVB</t>
  </si>
  <si>
    <t>Canada</t>
  </si>
  <si>
    <t>AV</t>
  </si>
  <si>
    <t>VV</t>
  </si>
  <si>
    <t>Inc</t>
  </si>
  <si>
    <t>Incorporated. Limited liability</t>
  </si>
  <si>
    <t>BV CVOA</t>
  </si>
  <si>
    <t>I/S</t>
  </si>
  <si>
    <t>BV CVBA</t>
  </si>
  <si>
    <t>Interessentskab. Used in Denmark. General partnership; all partners have unlimited liability.</t>
  </si>
  <si>
    <t>BV VOF</t>
  </si>
  <si>
    <t>d.o.o</t>
  </si>
  <si>
    <t>BV GCV</t>
  </si>
  <si>
    <t>d.d</t>
  </si>
  <si>
    <t>BV CVA</t>
  </si>
  <si>
    <t>doo</t>
  </si>
  <si>
    <t>j.t.d.</t>
  </si>
  <si>
    <t>BV NV</t>
  </si>
  <si>
    <t>d o o</t>
  </si>
  <si>
    <t>Javno trgovacko drustvo. Unlimited liability company.</t>
  </si>
  <si>
    <t>sp</t>
  </si>
  <si>
    <t>EUPP</t>
  </si>
  <si>
    <t>EUPS</t>
  </si>
  <si>
    <t>dd</t>
  </si>
  <si>
    <t>BV LV</t>
  </si>
  <si>
    <t>kft</t>
  </si>
  <si>
    <t>MWSE</t>
  </si>
  <si>
    <t>KA/S</t>
  </si>
  <si>
    <t>Gen.mubH</t>
  </si>
  <si>
    <t>Kommanditaktieselskab. Limited partnership with share capital</t>
  </si>
  <si>
    <t>Gen.mbH</t>
  </si>
  <si>
    <t>EKG</t>
  </si>
  <si>
    <t>KGaA</t>
  </si>
  <si>
    <t>Kb</t>
  </si>
  <si>
    <t>PGmbH</t>
  </si>
  <si>
    <t>VoG</t>
  </si>
  <si>
    <t>Kommanditbolag. Limited partnership. There must be at least one partner with unlimited liability, although some partners can have limited liability. In Sweden, all Kommanditbolags must be registered with the Patent and Registration Office. Annual reports must be filed annually. If there are more than 10 employees, then the annual accounts must be audited. If there are more than 200 employees, the annual reports must be filed with the Patent and Registration Office.</t>
  </si>
  <si>
    <t>Kankenka</t>
  </si>
  <si>
    <t>PRVGaG</t>
  </si>
  <si>
    <t>LG</t>
  </si>
  <si>
    <t>PrSt</t>
  </si>
  <si>
    <t>EoG</t>
  </si>
  <si>
    <t>Kommanditbolag. Limited partnership. This is a Swedish term, and since Finland is technically bilingual, this abbreviation can be used there, although the Ky designation is more common.</t>
  </si>
  <si>
    <t>gnS</t>
  </si>
  <si>
    <t>PRRFmRP</t>
  </si>
  <si>
    <t>WIV</t>
  </si>
  <si>
    <t>KD</t>
  </si>
  <si>
    <t>MEV</t>
  </si>
  <si>
    <t>Komanditno drushestwo. Partnership</t>
  </si>
  <si>
    <t>Cyprus</t>
  </si>
  <si>
    <t>GmuHGB</t>
  </si>
  <si>
    <t>ÖfrGmbH</t>
  </si>
  <si>
    <t>k.d.</t>
  </si>
  <si>
    <t>Ö.-r.AG</t>
  </si>
  <si>
    <t>komanditno drustvo. Limited Partnership.</t>
  </si>
  <si>
    <t>ÖrVohGza</t>
  </si>
  <si>
    <t>ÖrVgGe</t>
  </si>
  <si>
    <t>ÖE</t>
  </si>
  <si>
    <t>IVoG</t>
  </si>
  <si>
    <t>Komanditna druzba. Limited Partnership -- there must be at least one limited partner and one unlimited partner.</t>
  </si>
  <si>
    <t>LH</t>
  </si>
  <si>
    <t>Ewg-Bwg</t>
  </si>
  <si>
    <t>ARF</t>
  </si>
  <si>
    <t>KDA</t>
  </si>
  <si>
    <t>Komanditno drushestwo s akzii. Partnership with shares.</t>
  </si>
  <si>
    <t>GbG</t>
  </si>
  <si>
    <t>ZvGGugcH</t>
  </si>
  <si>
    <t>ZvGGbH</t>
  </si>
  <si>
    <t>ZRG OHG</t>
  </si>
  <si>
    <t>ZRG EKG</t>
  </si>
  <si>
    <t>k.d.d.</t>
  </si>
  <si>
    <t>ZRG KGaA</t>
  </si>
  <si>
    <t>Komanditna delniska druzba. Limited Partnership with shares.</t>
  </si>
  <si>
    <t>ZRG AG</t>
  </si>
  <si>
    <t>ZvGPgbH</t>
  </si>
  <si>
    <t>ZRG LG</t>
  </si>
  <si>
    <t>Kft</t>
  </si>
  <si>
    <t>korlátolt felelösségû társaság. Limited liability company. Similar to the German GmbH, this type of company offers limited liability, although the shares cannot trade publicly. Requires only one shareholder. Minimum share capital is HUF 1 million.</t>
  </si>
  <si>
    <t>OOD</t>
  </si>
  <si>
    <t>s.r.o</t>
  </si>
  <si>
    <t>EAD</t>
  </si>
  <si>
    <t>a.s</t>
  </si>
  <si>
    <t>Kommanditgesellschaft. A partnership under a legal name. There must be two partners, at least one limited and at least one unlimited partner. The limited partner's liability is listed in the commercial register.</t>
  </si>
  <si>
    <t>spolecnost</t>
  </si>
  <si>
    <t>SD/S-ie</t>
  </si>
  <si>
    <t>s r.o</t>
  </si>
  <si>
    <t>ADSIC</t>
  </si>
  <si>
    <t>Kommanditgesellschaft. A partnership under a legal name. There must be a minimum of two partners, at least one limited and at least one unlimited.</t>
  </si>
  <si>
    <t>s r o</t>
  </si>
  <si>
    <t>ET</t>
  </si>
  <si>
    <t>Coop</t>
  </si>
  <si>
    <t>DZZD</t>
  </si>
  <si>
    <t>sro</t>
  </si>
  <si>
    <t>as</t>
  </si>
  <si>
    <t>Kommanditgesellschaft auf Aktien. A Limited Partnership that has shares.</t>
  </si>
  <si>
    <t>Japan</t>
  </si>
  <si>
    <t>KK</t>
  </si>
  <si>
    <t>.</t>
  </si>
  <si>
    <t>Sp.z o.o. Sp.k.</t>
  </si>
  <si>
    <t>Kabushiki Kaishi. Joint Stock Company</t>
  </si>
  <si>
    <t>Kkt</t>
  </si>
  <si>
    <t>közkereseti társaság, General Partnership. All partners have unlimited liability.</t>
  </si>
  <si>
    <t>Kol. SrK</t>
  </si>
  <si>
    <t>j.t.d</t>
  </si>
  <si>
    <t>Kollektiv Sirket. Unlimited liability partnership.</t>
  </si>
  <si>
    <t>Kom. SrK</t>
  </si>
  <si>
    <t>j.d.o.o.</t>
  </si>
  <si>
    <t>Komandit Sirket. Limited liability partnership.</t>
  </si>
  <si>
    <t>GIU</t>
  </si>
  <si>
    <t>s.d.d</t>
  </si>
  <si>
    <t>k.s.</t>
  </si>
  <si>
    <t>komanditni spolecnost. Limited partnership. One partner must have unlimited liability, although other partners can carry limited liability.</t>
  </si>
  <si>
    <t>K/S</t>
  </si>
  <si>
    <t>Kommanditselskab. Limited partnership: at least one partner has unlimited liability and at least one partner has limited liability.</t>
  </si>
  <si>
    <t>aps</t>
  </si>
  <si>
    <t>ab</t>
  </si>
  <si>
    <t>KS</t>
  </si>
  <si>
    <t>Kommandittselskap. Limited partnership: at least one partner has unlimited liability and at least one partner has limited liability.
Note: this was formerly written as K.S. and K/S, but financial law reform has dictated that periods and slashes should no longer be used.</t>
  </si>
  <si>
    <t>LTD</t>
  </si>
  <si>
    <t>p/s</t>
  </si>
  <si>
    <t>Kv</t>
  </si>
  <si>
    <t>a.m.b.a.</t>
  </si>
  <si>
    <t>PLC</t>
  </si>
  <si>
    <t>Közös vállalat. Joint Venture</t>
  </si>
  <si>
    <t>f.m.b.a.</t>
  </si>
  <si>
    <t>s.m.b.a.</t>
  </si>
  <si>
    <t>COOP</t>
  </si>
  <si>
    <t>SP</t>
  </si>
  <si>
    <t>Ky</t>
  </si>
  <si>
    <t>IVS</t>
  </si>
  <si>
    <t>Kommandiittiyhtiö. Limited Partnership.</t>
  </si>
  <si>
    <t>PUBLaw</t>
  </si>
  <si>
    <t>PF</t>
  </si>
  <si>
    <t>OTH</t>
  </si>
  <si>
    <t>Lda</t>
  </si>
  <si>
    <t>Sociedade por Quotas Limitada. Must have at least two shareholders, and paid in capital of at least 400,000 Escudos (800 Euros)</t>
  </si>
  <si>
    <t>LDC</t>
  </si>
  <si>
    <t>v.o.s.</t>
  </si>
  <si>
    <t>Limited Duration Company. A company, but it has a life of 30 years or less. Sometimes, these companies can be classified as partnerships in the United States.</t>
  </si>
  <si>
    <t>s.r.o.</t>
  </si>
  <si>
    <t>a.s.</t>
  </si>
  <si>
    <t>LLC</t>
  </si>
  <si>
    <t>o.p.s.</t>
  </si>
  <si>
    <t>svj</t>
  </si>
  <si>
    <t>s.p.</t>
  </si>
  <si>
    <t>Limited Liability Company. Not really a corporation, and not really a partnership; it's something different altogether. Most states require at least two people to form an LLC, but some states require only one. An LLC has limited liability (hence the name), and unlimited life (i.e., the charter does not expire). In the United States, Corporations typically pay taxes, then distribute the profits via dividends, and the recipients must pay taxes on the dividends. An LLC allows for pass through taxation, which means that the income a company makes goes directly to the owners on their tax forms (even if the profits were not distributed). LLC's may have several different classes of stock.</t>
  </si>
  <si>
    <t>EZHS</t>
  </si>
  <si>
    <t>NA</t>
  </si>
  <si>
    <t>LLP</t>
  </si>
  <si>
    <t>Limited Liability Partnership.</t>
  </si>
  <si>
    <t>oăś</t>
  </si>
  <si>
    <t>osaăľhing</t>
  </si>
  <si>
    <t>Ltd.</t>
  </si>
  <si>
    <t>ou</t>
  </si>
  <si>
    <t>Limited. Used in the UK and many former British colonies, as well as in other countries such as Japan. Indicates that a company is incorporated and that the owners have limited liability. This can also be used in the United States, and has the same meaning as Inc.</t>
  </si>
  <si>
    <t>aktsiaselts</t>
  </si>
  <si>
    <t>Brazil</t>
  </si>
  <si>
    <t>mittetulundusăľhing</t>
  </si>
  <si>
    <t>osaăśhing</t>
  </si>
  <si>
    <t>Ltda</t>
  </si>
  <si>
    <t>oy</t>
  </si>
  <si>
    <t>Sociedade por Quotas de Responsabiliadade Limitada. Means the owners have limited liability.</t>
  </si>
  <si>
    <t>sihtasutus</t>
  </si>
  <si>
    <t>Ltée.</t>
  </si>
  <si>
    <t>fie</t>
  </si>
  <si>
    <t>Limitée. French language equivalant of Ltd. (Limited). Indicates that a company is incorporated and that the owners have limited liability.</t>
  </si>
  <si>
    <t>sia</t>
  </si>
  <si>
    <t>uab</t>
  </si>
  <si>
    <t>N.A.</t>
  </si>
  <si>
    <t>National Association. Used by Banks in the United States as a way of getting the word national into their name, which is a legal requirement under certain banking regulations.</t>
  </si>
  <si>
    <t>inc</t>
  </si>
  <si>
    <t>NT</t>
  </si>
  <si>
    <t>iNTermediary. Indicates that a company is a financial intermediary. However, companies are not required to use this abbreviation in their name if they are a financial intermediary -- it's merely a description.</t>
  </si>
  <si>
    <t>Naamloze Vennootschap. All publicly traded Dutch companies are NV's, but not all NV's are publicly traded. Dutch NV's require 100,000 NLG share capital or more.</t>
  </si>
  <si>
    <t>oy ab</t>
  </si>
  <si>
    <t>ky</t>
  </si>
  <si>
    <t>tmi</t>
  </si>
  <si>
    <t>Naamloze Vennootschap. This is Flemish (Dutch): In Belgium, many companies use both NV and SA (the French language equivalent).</t>
  </si>
  <si>
    <t>ry</t>
  </si>
  <si>
    <t>OÜ</t>
  </si>
  <si>
    <t>TÜ</t>
  </si>
  <si>
    <t>t:mi</t>
  </si>
  <si>
    <t>UÜ</t>
  </si>
  <si>
    <t>MTÜ</t>
  </si>
  <si>
    <t>TuÜ</t>
  </si>
  <si>
    <t>oyj</t>
  </si>
  <si>
    <t>RKOA</t>
  </si>
  <si>
    <t>ay</t>
  </si>
  <si>
    <t>KÜ</t>
  </si>
  <si>
    <t>Naamloze Vennootschap. In the Netherlands Antilles, many foreign companies establish subsidiaries to shelter taxes.</t>
  </si>
  <si>
    <t>RAS</t>
  </si>
  <si>
    <t>Suriname</t>
  </si>
  <si>
    <t>Naamloze Vennootschap. All publicly traded companies are NV's, but not all NV's are publicly traded. NV's require SRD 5000 (USD 1850) share capital or more.</t>
  </si>
  <si>
    <t>OE</t>
  </si>
  <si>
    <t>Omorrythmos. Partnership. All partners have unlimited liability.</t>
  </si>
  <si>
    <t>as oy</t>
  </si>
  <si>
    <t>op</t>
  </si>
  <si>
    <t>osk</t>
  </si>
  <si>
    <t>sr</t>
  </si>
  <si>
    <t>Offene Handelsgesellschaft. Partnership, with at least two partners. Partners have unlimited liability.</t>
  </si>
  <si>
    <t>Oy</t>
  </si>
  <si>
    <t>OYJ</t>
  </si>
  <si>
    <t>Offene Handelsgesellschaft. Partnership with a legal name, and must have at least two partners. Partners have unlimited liability.</t>
  </si>
  <si>
    <t>kb</t>
  </si>
  <si>
    <t>Druzhestvo s Ogranichena Otgovornost. Limited liability company. Requires at least two shareholders. Minimum share capital is 5000 leva (2550 Euro).</t>
  </si>
  <si>
    <t>Osaühing. Private limited liability company. Minimum capital of EEK 40,000. This type of company doesn't trade on the stock exchange (as those are of the AS variety).</t>
  </si>
  <si>
    <t>société</t>
  </si>
  <si>
    <t>Osakeyhtiö. All corporations in Finland used to have this legal structure, although now, publicly traded companies will be OYJ (julkinen osakeyhtiö).</t>
  </si>
  <si>
    <t>Julkinen osakeyhtiö. Used by publicly-traded companies in Finland.</t>
  </si>
  <si>
    <t>abp</t>
  </si>
  <si>
    <t>Australia</t>
  </si>
  <si>
    <t>P/L</t>
  </si>
  <si>
    <t>Pty. Ltd. Proprietary Limited Company.</t>
  </si>
  <si>
    <t>PC Ltd</t>
  </si>
  <si>
    <t>Public Company Limited by Shares</t>
  </si>
  <si>
    <t>SPFPL SCA</t>
  </si>
  <si>
    <t>SPFPL SARL</t>
  </si>
  <si>
    <t>SPFPL SAS</t>
  </si>
  <si>
    <t>GmBH Co KG</t>
  </si>
  <si>
    <t>GEIE</t>
  </si>
  <si>
    <t>GmbH &amp; Co.KG</t>
  </si>
  <si>
    <t>CUMA</t>
  </si>
  <si>
    <t>SCPI</t>
  </si>
  <si>
    <t>Public Limited Company A publicly traded company and the owners have limited liability. Used in the UK, Ireland, and elsewhere. In the UK, a PLC must have at least UKP 50,000 in authorized capital, with UKP 12,500 paid up.</t>
  </si>
  <si>
    <t>mbH</t>
  </si>
  <si>
    <t>GAEC</t>
  </si>
  <si>
    <t>gbr</t>
  </si>
  <si>
    <t>SIVOM</t>
  </si>
  <si>
    <t>SIVU</t>
  </si>
  <si>
    <t>Indonesia</t>
  </si>
  <si>
    <t>PETR</t>
  </si>
  <si>
    <t>CIAS</t>
  </si>
  <si>
    <t>PMA</t>
  </si>
  <si>
    <t>OPHLM</t>
  </si>
  <si>
    <t>SDIS</t>
  </si>
  <si>
    <t>Penenaman Modal Asing. Foreign joint venture company.</t>
  </si>
  <si>
    <t>GIP</t>
  </si>
  <si>
    <t>SC</t>
  </si>
  <si>
    <t>gesellschaft mbH</t>
  </si>
  <si>
    <t>PMDN</t>
  </si>
  <si>
    <t>e.v</t>
  </si>
  <si>
    <t>Penanaman Modal Dalam Negeri. Domestic Capital investment company</t>
  </si>
  <si>
    <t>ohg</t>
  </si>
  <si>
    <t>Ireland</t>
  </si>
  <si>
    <t>e.k</t>
  </si>
  <si>
    <t>PrC</t>
  </si>
  <si>
    <t>Private Company limited by shares.</t>
  </si>
  <si>
    <t>Botswana</t>
  </si>
  <si>
    <t>Prp. Ltd.</t>
  </si>
  <si>
    <t>PartG</t>
  </si>
  <si>
    <t>Private company limited by shares.</t>
  </si>
  <si>
    <t>InvAG</t>
  </si>
  <si>
    <t>UG</t>
  </si>
  <si>
    <t>PT</t>
  </si>
  <si>
    <t>wV</t>
  </si>
  <si>
    <t>Perseroan Terbuka. Limited liability company.</t>
  </si>
  <si>
    <t>JPahR</t>
  </si>
  <si>
    <t>eG</t>
  </si>
  <si>
    <t>VVaG</t>
  </si>
  <si>
    <t>Pty.</t>
  </si>
  <si>
    <t>G</t>
  </si>
  <si>
    <t>AöR</t>
  </si>
  <si>
    <t>Stands for Proprietary. Used in South Africa, Australia and elsewhere.</t>
  </si>
  <si>
    <t>KöR</t>
  </si>
  <si>
    <t>SöR</t>
  </si>
  <si>
    <t>BeG</t>
  </si>
  <si>
    <t>SPöR</t>
  </si>
  <si>
    <t>ZweckV</t>
  </si>
  <si>
    <t>SpR</t>
  </si>
  <si>
    <t>Riiklik Aktsiaselts. State (owned) Joint Stock company.</t>
  </si>
  <si>
    <t>WuR</t>
  </si>
  <si>
    <t>Rt</t>
  </si>
  <si>
    <t>Részvénytársaság. Stock Company. All Hungarian publicly-traded companies are incorporated via this structure. However, an Rt doesn't necessarily mean that a company is publicly traded, and Rt companies may have as few as one shareholder. However, there are three board members required. Minimum share capital is HUF 10 million.</t>
  </si>
  <si>
    <t>S. de R.L.</t>
  </si>
  <si>
    <t>Sociedad de Responsabilidad Limitada. Limited Partnership</t>
  </si>
  <si>
    <t>kkt</t>
  </si>
  <si>
    <t>Colombia &amp; Peru</t>
  </si>
  <si>
    <t>zrt</t>
  </si>
  <si>
    <t>S. en C.</t>
  </si>
  <si>
    <t>Ltd. &amp; Co. KG</t>
  </si>
  <si>
    <t>nyrt</t>
  </si>
  <si>
    <t>Sociedad en Comandita. Limited Partnership</t>
  </si>
  <si>
    <t>AG &amp; Co. KGaA</t>
  </si>
  <si>
    <t>GmbH &amp; Co. KGaA</t>
  </si>
  <si>
    <t>SE &amp; Co. KGaA</t>
  </si>
  <si>
    <t>AG &amp; Co. OHG</t>
  </si>
  <si>
    <t>GmbH &amp; Co. OHG</t>
  </si>
  <si>
    <t>CLA</t>
  </si>
  <si>
    <t>SLP</t>
  </si>
  <si>
    <t>IKE</t>
  </si>
  <si>
    <t>JSO</t>
  </si>
  <si>
    <t>CLF</t>
  </si>
  <si>
    <t>JV</t>
  </si>
  <si>
    <t>S. en N.C.</t>
  </si>
  <si>
    <t>Sociedad en Nombre Colectivo. General Partnership</t>
  </si>
  <si>
    <t>PL</t>
  </si>
  <si>
    <t>Co.</t>
  </si>
  <si>
    <t>Other</t>
  </si>
  <si>
    <t>S/A</t>
  </si>
  <si>
    <t>plc</t>
  </si>
  <si>
    <t>llp</t>
  </si>
  <si>
    <t>Sociedades Anônimas. In Brazil, there must be at least two shareholders of an S/A, and they must have paid in cash at least 10% of the subscribed capital. The Capital must be deposited with the Bank of Brazil or other approved entity of the Brazilian Securities and Exchange Commission. Annual accounts must be published.</t>
  </si>
  <si>
    <t>Société Anonyme, the Dutch language equivalent is NV. Initial capital must be BEF 2.5 million, and must be fully paid up upon incorporation.</t>
  </si>
  <si>
    <t>Kft.</t>
  </si>
  <si>
    <t>Rt.</t>
  </si>
  <si>
    <t>Kkt.</t>
  </si>
  <si>
    <t>Bt.</t>
  </si>
  <si>
    <t>Société Anonyme.</t>
  </si>
  <si>
    <t>Kht.</t>
  </si>
  <si>
    <t>OBA</t>
  </si>
  <si>
    <t>Société Anonyme. A Greek SA must have share capital of GRD 10 million.</t>
  </si>
  <si>
    <t>Italy</t>
  </si>
  <si>
    <t>spa</t>
  </si>
  <si>
    <t>Societá in accomandita per azioni. Limited partnership with shares.</t>
  </si>
  <si>
    <t>s.r.l</t>
  </si>
  <si>
    <t>Ivory Coast</t>
  </si>
  <si>
    <t>s.p.a</t>
  </si>
  <si>
    <t>snc</t>
  </si>
  <si>
    <t>Société Anonyme. Requires a minimum of seven shareholders. Each share must have a par value of at least 5000 CFA Francs,</t>
  </si>
  <si>
    <t>Luxembourg</t>
  </si>
  <si>
    <t>cooperativa sociale</t>
  </si>
  <si>
    <t>Société Anonyme. There is a minimum of two shareholders, and a minimum share capital of LUF 1.25 million.</t>
  </si>
  <si>
    <t>soc coop</t>
  </si>
  <si>
    <t>coop sociale</t>
  </si>
  <si>
    <t>Sociedad anónima. Mexican SA's require a minimum capital of N$50,000. At least 20% of this must be paid-in at the time of incorporation. There is a minimum of two shareholders, but no maximum. Ordinary shareholder meetings can be called with 1/2 of the shares voting, and extraordinary meetings require a 3/4 vote. Shareholder meetings must take place in the city where the company is located, but board meetings can be abroad. 5% of annual profits must be allocated to a reserve until the reserve totals 20% of the capital.</t>
  </si>
  <si>
    <t>DAC</t>
  </si>
  <si>
    <t>Morocco</t>
  </si>
  <si>
    <t>CLG</t>
  </si>
  <si>
    <t>s r l</t>
  </si>
  <si>
    <t>SMC</t>
  </si>
  <si>
    <t>s p a</t>
  </si>
  <si>
    <t>UC</t>
  </si>
  <si>
    <t>Société Anonyme. SA's must have at least seven shareholders and a share capital of at least 10,000 dirhams, with each share having a minimum par value of 1000 dirhams.</t>
  </si>
  <si>
    <t>UCITS</t>
  </si>
  <si>
    <t>Poland</t>
  </si>
  <si>
    <t>Spolka Akcyjna. Stock company</t>
  </si>
  <si>
    <t>Latvia</t>
  </si>
  <si>
    <t>sabiedriba ar ierobeâžotu atbildibu</t>
  </si>
  <si>
    <t>se</t>
  </si>
  <si>
    <t>PA</t>
  </si>
  <si>
    <t>Sociedad Anónima. Share capital minimum of PTE 5 million, and a minimum par value of PTE 1000 per share. There is a minimum of 5 shareholders. Companies are registered in the Commercial Registry.</t>
  </si>
  <si>
    <t>ps</t>
  </si>
  <si>
    <t>SAS</t>
  </si>
  <si>
    <t>SS</t>
  </si>
  <si>
    <t>Romania</t>
  </si>
  <si>
    <t>SDF</t>
  </si>
  <si>
    <t>AIMP</t>
  </si>
  <si>
    <t>Societate pe actiuni. Limited liability company, can be publicly-traded. Can be set up by one or more shareholders (but not more than 50) and must have a minimum capital of RL 2 million (about $100.00). At present, capital contributed by a foreign investor is converted to lei at the prevailing market exchange rate in effect at the time the capital is contributed for accounting purposes only. Companies may maintain bank accounts in foreign currency. The registered capital is divided into equal shares whose value cannot be less than RL 100,000 (about $5.00 USD) each.</t>
  </si>
  <si>
    <t>ks</t>
  </si>
  <si>
    <t>SPA</t>
  </si>
  <si>
    <t>SAA</t>
  </si>
  <si>
    <t>SRL</t>
  </si>
  <si>
    <t>S.A.</t>
  </si>
  <si>
    <t>SApA</t>
  </si>
  <si>
    <t>Sociedade por Ações. Privately-held company</t>
  </si>
  <si>
    <t>SpA</t>
  </si>
  <si>
    <t>Srl</t>
  </si>
  <si>
    <t>SA de CV</t>
  </si>
  <si>
    <t>Sociedad Anónima de Capital Variable In Mexico, SA's can have either fixed or variable capital; this abbreviation is used for those with variable capital.</t>
  </si>
  <si>
    <t>Uruguay</t>
  </si>
  <si>
    <t>SAFI</t>
  </si>
  <si>
    <t>Sociedad Anonima Financiera de Inversion. Offshore company.</t>
  </si>
  <si>
    <t>Lithuania</t>
  </si>
  <si>
    <t>Venezuela</t>
  </si>
  <si>
    <t>S.A.I.C.A.</t>
  </si>
  <si>
    <t>Sociedad Anónima Inscrita de Capital Abierto. Open Capital Company</t>
  </si>
  <si>
    <t>SIA</t>
  </si>
  <si>
    <t>VU</t>
  </si>
  <si>
    <t>Societa in Accomandita per Azioni.</t>
  </si>
  <si>
    <t>PSV</t>
  </si>
  <si>
    <t>UZN</t>
  </si>
  <si>
    <t>France &amp; Other</t>
  </si>
  <si>
    <t>Sarl</t>
  </si>
  <si>
    <t>LIG</t>
  </si>
  <si>
    <t>PAJ</t>
  </si>
  <si>
    <t>Société à responsabilité limitée. Used in France and other French speaking countries. Private company.</t>
  </si>
  <si>
    <t>PAP</t>
  </si>
  <si>
    <t>GIM</t>
  </si>
  <si>
    <t>IK</t>
  </si>
  <si>
    <t>IND</t>
  </si>
  <si>
    <t>KB</t>
  </si>
  <si>
    <t>Société à responsabilité limitée. Private company -- must have share capital of at least LUF 500,000, and 100% must be paid up on formation. Requires a minimum of one director and two shareholders.</t>
  </si>
  <si>
    <t>akcine bendrove</t>
  </si>
  <si>
    <t>KBS</t>
  </si>
  <si>
    <t>KBU</t>
  </si>
  <si>
    <t>KSS</t>
  </si>
  <si>
    <t>ZEM</t>
  </si>
  <si>
    <t>uâždaroji akcine bendrove</t>
  </si>
  <si>
    <t>ZVJ</t>
  </si>
  <si>
    <t>imone</t>
  </si>
  <si>
    <t>PPI</t>
  </si>
  <si>
    <t>Societá in Accomandita Semplice. Limited Partnership.</t>
  </si>
  <si>
    <t>REL</t>
  </si>
  <si>
    <t>SOU</t>
  </si>
  <si>
    <t>PAR</t>
  </si>
  <si>
    <t>Société civile. Partnership with full liability.</t>
  </si>
  <si>
    <t>Spólka prawa cywilnego. Partnership with all partners having unlimited liability.</t>
  </si>
  <si>
    <t>Spain</t>
  </si>
  <si>
    <t>S.C.</t>
  </si>
  <si>
    <t>Sociedad en commandita. General Partnership.</t>
  </si>
  <si>
    <t>Societe en commandite par actions. Limited partnership with share capital.</t>
  </si>
  <si>
    <t>UAB</t>
  </si>
  <si>
    <t>KO</t>
  </si>
  <si>
    <t>TUB</t>
  </si>
  <si>
    <t>Societate in còmandita pe actiuni. Limited liability partnership with shares.</t>
  </si>
  <si>
    <t>KUB</t>
  </si>
  <si>
    <t>A</t>
  </si>
  <si>
    <t>SCP</t>
  </si>
  <si>
    <t>MB</t>
  </si>
  <si>
    <t>Sociedade em Conta de Participacão. This is a partnership where there is one partner assumed responsible for running the business. The other partners carry liability, but they do not have to be revealed.</t>
  </si>
  <si>
    <t>ZUB</t>
  </si>
  <si>
    <t>II</t>
  </si>
  <si>
    <t>Belgium &amp; France</t>
  </si>
  <si>
    <t>APB</t>
  </si>
  <si>
    <t>Societe en Commandite Simple.</t>
  </si>
  <si>
    <t>PDB</t>
  </si>
  <si>
    <t>VI</t>
  </si>
  <si>
    <t>S.C.S.</t>
  </si>
  <si>
    <t>Sociedade em Comandita Simples. Limited Partnership</t>
  </si>
  <si>
    <t>SI</t>
  </si>
  <si>
    <t>VS</t>
  </si>
  <si>
    <t>BI</t>
  </si>
  <si>
    <t>Societate in comandita simpla. Limited liability partnership.</t>
  </si>
  <si>
    <t>LF</t>
  </si>
  <si>
    <t>Malaysia</t>
  </si>
  <si>
    <t>BN</t>
  </si>
  <si>
    <t>Sdn Bhd</t>
  </si>
  <si>
    <t>SD</t>
  </si>
  <si>
    <t>PP</t>
  </si>
  <si>
    <t>Sendirian Berhad. Limited Liability Company.</t>
  </si>
  <si>
    <t>SĂ€ RL</t>
  </si>
  <si>
    <t>TR</t>
  </si>
  <si>
    <t>SĂ rl</t>
  </si>
  <si>
    <t>RB</t>
  </si>
  <si>
    <t>SENC</t>
  </si>
  <si>
    <t>Société en Nom Collectif. General Partnership</t>
  </si>
  <si>
    <t>PR</t>
  </si>
  <si>
    <t>LPRA</t>
  </si>
  <si>
    <t>SGPS</t>
  </si>
  <si>
    <t>CRC</t>
  </si>
  <si>
    <t>Sociedade gestora de participações socialis. Holding Enterprise.</t>
  </si>
  <si>
    <t>CB</t>
  </si>
  <si>
    <t>S.A.R.L</t>
  </si>
  <si>
    <t>SK</t>
  </si>
  <si>
    <t>Spólka komandytowa. Limited liability partnership.</t>
  </si>
  <si>
    <t>S.Ă r.l.</t>
  </si>
  <si>
    <t>Société en nom collectif. General Partnership</t>
  </si>
  <si>
    <t>Società in Nome Collettivo. General Partnership.</t>
  </si>
  <si>
    <t>Societate in nume colectiv. General Partnership.</t>
  </si>
  <si>
    <t>EI</t>
  </si>
  <si>
    <t>SARL</t>
  </si>
  <si>
    <t>General Partnership</t>
  </si>
  <si>
    <t>SARLS</t>
  </si>
  <si>
    <t>Malta</t>
  </si>
  <si>
    <t>SECS</t>
  </si>
  <si>
    <t>SECSP</t>
  </si>
  <si>
    <t>SOPARFI</t>
  </si>
  <si>
    <t>Société de Participation Financiére. Holding company.</t>
  </si>
  <si>
    <t>SECA</t>
  </si>
  <si>
    <t>SICAV</t>
  </si>
  <si>
    <t>jv</t>
  </si>
  <si>
    <t>SICAF</t>
  </si>
  <si>
    <t>Societe en participation.</t>
  </si>
  <si>
    <t>SEPCAV</t>
  </si>
  <si>
    <t>SCOP</t>
  </si>
  <si>
    <t>Società per Azioni. Limited share company.</t>
  </si>
  <si>
    <t>FON</t>
  </si>
  <si>
    <t>ASSEP</t>
  </si>
  <si>
    <t>spol s.r.o.</t>
  </si>
  <si>
    <t>AA</t>
  </si>
  <si>
    <t>EP</t>
  </si>
  <si>
    <t>Spolecnost s rucenim omezenym. Limited liability company. This type of company cannot trade on the stock exchange, but owners have limited liability up to their unpaid deposits. This type of company must have share capital of at least CZK 100,000, and each shareholder must contribute at least CZK 20,000. A reserve fund of at least 10% of the share capital must be created from the profits. There is a maximum of 50 shareholders. Directors must be Czech citizens or residents. An annual audit is usually not required.</t>
  </si>
  <si>
    <t>FCP</t>
  </si>
  <si>
    <t>FIAR</t>
  </si>
  <si>
    <t>AUT</t>
  </si>
  <si>
    <t>SICAR</t>
  </si>
  <si>
    <t>Société Privée à Responsabilité Limitée. French language equivalent to BVBA -- see that definition for more information.</t>
  </si>
  <si>
    <t>Sp. z.o.o.</t>
  </si>
  <si>
    <t>Spólka z ograniczona odpowiedzialnoscia. Limited liability company, privately-held.</t>
  </si>
  <si>
    <t>Chile</t>
  </si>
  <si>
    <t>bv</t>
  </si>
  <si>
    <t>Sociedad de responsabilidad limitada, Limited Liability company</t>
  </si>
  <si>
    <t>w.a.</t>
  </si>
  <si>
    <t>u.a</t>
  </si>
  <si>
    <t>Società a Responsabilità Limitata. Limited liability company.</t>
  </si>
  <si>
    <t>PCOMM</t>
  </si>
  <si>
    <t>Sociedad de responsabilidad limitada. This type of limited liability company is really not that common in Mexico. A minimum of N$3,000 is required.</t>
  </si>
  <si>
    <t>OC</t>
  </si>
  <si>
    <t>INVCO</t>
  </si>
  <si>
    <t>SV</t>
  </si>
  <si>
    <t>PCC</t>
  </si>
  <si>
    <t>societate cu raspondere limitata. Limited-liability company, privately-held. Can be set up by one or more shareholders (but not more than 50) and must have a minimum capital of RL 2 million (about $100.00). At present, capital contributed by a foreign investor is converted to lei at the prevailing market exchange rate in effect at the time the capital is contributed for accounting purposes only. Companies may maintain bank accounts in foreign currency. The registered capital is divided into equal shares whose value cannot be less than RL 100,000 (about $5.00) each.</t>
  </si>
  <si>
    <t>VO</t>
  </si>
  <si>
    <t>Sociedad Regular Colectiva .</t>
  </si>
  <si>
    <t>td</t>
  </si>
  <si>
    <t>Tiha druzba. Sole proprietorship.</t>
  </si>
  <si>
    <t>TLS</t>
  </si>
  <si>
    <t>Türk Limited Sirket. Private Limited Liability Company</t>
  </si>
  <si>
    <t>a s</t>
  </si>
  <si>
    <t>East Germany</t>
  </si>
  <si>
    <t>VEB</t>
  </si>
  <si>
    <t>Volkseigner Betrieb. Term for East German companies before Reunification. They were all either shut down, or converted into AGs or GmbHs by the Privitization Agency (Treuhandanstalt).</t>
  </si>
  <si>
    <t>VOF</t>
  </si>
  <si>
    <t>OWM</t>
  </si>
  <si>
    <t>Vennootschap onder firma. General partnership.</t>
  </si>
  <si>
    <t>VVE</t>
  </si>
  <si>
    <t>Verejna obchodni spolecnost. General partnership. Partners are fully liable.</t>
  </si>
  <si>
    <t>sp. z o.o</t>
  </si>
  <si>
    <t>s.c</t>
  </si>
  <si>
    <t>sp.j</t>
  </si>
  <si>
    <t>sp. j</t>
  </si>
  <si>
    <t>sp.z.o.o</t>
  </si>
  <si>
    <t>z.o.o</t>
  </si>
  <si>
    <t>s.j</t>
  </si>
  <si>
    <t>sp. z o. o</t>
  </si>
  <si>
    <t>Sp. z o.o. Sp. k</t>
  </si>
  <si>
    <t>s.c.</t>
  </si>
  <si>
    <t>spăłlka</t>
  </si>
  <si>
    <t>zoo</t>
  </si>
  <si>
    <t>sp.p.</t>
  </si>
  <si>
    <t>sp. z o.o.</t>
  </si>
  <si>
    <t>s.j.</t>
  </si>
  <si>
    <t>sp.k.</t>
  </si>
  <si>
    <t>sc</t>
  </si>
  <si>
    <t>S.K.A.</t>
  </si>
  <si>
    <t>firma</t>
  </si>
  <si>
    <t>TUW</t>
  </si>
  <si>
    <t>biuro</t>
  </si>
  <si>
    <t>OFE</t>
  </si>
  <si>
    <t>spj</t>
  </si>
  <si>
    <t>spk</t>
  </si>
  <si>
    <t>ska</t>
  </si>
  <si>
    <t>lda</t>
  </si>
  <si>
    <t>s.g.p.s</t>
  </si>
  <si>
    <t>SUni</t>
  </si>
  <si>
    <t>Coman</t>
  </si>
  <si>
    <t>SAD</t>
  </si>
  <si>
    <t>SOCI</t>
  </si>
  <si>
    <t>Assoc</t>
  </si>
  <si>
    <t>Fund</t>
  </si>
  <si>
    <t>PCDP</t>
  </si>
  <si>
    <t>EPMR</t>
  </si>
  <si>
    <t>OAP</t>
  </si>
  <si>
    <t>PCR</t>
  </si>
  <si>
    <t>ONG</t>
  </si>
  <si>
    <t>RA</t>
  </si>
  <si>
    <t>spol</t>
  </si>
  <si>
    <t>spolocnost</t>
  </si>
  <si>
    <t>Ing.</t>
  </si>
  <si>
    <t>spol. s r.o</t>
  </si>
  <si>
    <t>ing</t>
  </si>
  <si>
    <t>k. s.</t>
  </si>
  <si>
    <t>N.O.</t>
  </si>
  <si>
    <t>š.p.</t>
  </si>
  <si>
    <t>VÚC</t>
  </si>
  <si>
    <t>s.p</t>
  </si>
  <si>
    <t>GIZ</t>
  </si>
  <si>
    <t>z.o.o.</t>
  </si>
  <si>
    <t>z.b.o.</t>
  </si>
  <si>
    <t>d.v.z.</t>
  </si>
  <si>
    <t>s.l</t>
  </si>
  <si>
    <t>sl</t>
  </si>
  <si>
    <t>s.l.u</t>
  </si>
  <si>
    <t>s.a.u</t>
  </si>
  <si>
    <t>s.l.p</t>
  </si>
  <si>
    <t>s.r.c</t>
  </si>
  <si>
    <t>SAU</t>
  </si>
  <si>
    <t>SLNE</t>
  </si>
  <si>
    <t>S. EN C. o S. COM.</t>
  </si>
  <si>
    <t>S. COM. P.A.</t>
  </si>
  <si>
    <t>S COOP</t>
  </si>
  <si>
    <t>SGR</t>
  </si>
  <si>
    <t>SAT</t>
  </si>
  <si>
    <t>AIE</t>
  </si>
  <si>
    <t>aktiebolag</t>
  </si>
  <si>
    <t>SA LABORAL</t>
  </si>
  <si>
    <t>handelsbolag</t>
  </si>
  <si>
    <t>kommanditbolag</t>
  </si>
  <si>
    <t>SRLU</t>
  </si>
  <si>
    <t>SL LABORAL</t>
  </si>
  <si>
    <t>enkla bolag</t>
  </si>
  <si>
    <t>SRC</t>
  </si>
  <si>
    <t>SAL</t>
  </si>
  <si>
    <t>försäkringsbolag</t>
  </si>
  <si>
    <t>SL</t>
  </si>
  <si>
    <t>SLU</t>
  </si>
  <si>
    <t>SLL</t>
  </si>
  <si>
    <t>HB, KB</t>
  </si>
  <si>
    <t>Ek. för.</t>
  </si>
  <si>
    <t>BRF</t>
  </si>
  <si>
    <t>Spb</t>
  </si>
  <si>
    <t>United Kingdom</t>
  </si>
  <si>
    <t>trading as</t>
  </si>
  <si>
    <t>partnership</t>
  </si>
  <si>
    <t>Alpha-2 Code</t>
  </si>
  <si>
    <t>Company ext</t>
  </si>
  <si>
    <t>source</t>
  </si>
  <si>
    <t>AT</t>
  </si>
  <si>
    <t>EIB</t>
  </si>
  <si>
    <t>ky/kb</t>
  </si>
  <si>
    <t>oy/oyj/ab/abp</t>
  </si>
  <si>
    <t>BE</t>
  </si>
  <si>
    <t>Non actif / Inactief / Nicht aktiv</t>
  </si>
  <si>
    <t>OFP / OFP / OFP</t>
  </si>
  <si>
    <t>UTVA / BTWE / MWSE</t>
  </si>
  <si>
    <t>SCRI / CVOA / Gen.mubH</t>
  </si>
  <si>
    <t>SCRL / CVBA / Gen.mbH</t>
  </si>
  <si>
    <t>SNC / V.O.F. / OHG</t>
  </si>
  <si>
    <t>SCS / Comm.V / EKG</t>
  </si>
  <si>
    <t>SCA / Comm.VA / KGaA</t>
  </si>
  <si>
    <t>SA / NV / AG</t>
  </si>
  <si>
    <t>SPRL / BVBA / PGmbH</t>
  </si>
  <si>
    <t>ASBL / VZW / VoG</t>
  </si>
  <si>
    <t>MUTU / ZIEK F / Kankenka</t>
  </si>
  <si>
    <t>UP / BV / BV</t>
  </si>
  <si>
    <t>AAM / OVV / PRVGaG</t>
  </si>
  <si>
    <t>SAL/SA LABORAL</t>
  </si>
  <si>
    <t>SL/SRL</t>
  </si>
  <si>
    <t>SLU/SRLU</t>
  </si>
  <si>
    <t>SLL/SL LABORAL</t>
  </si>
  <si>
    <t>SC/SRC</t>
  </si>
  <si>
    <t>S. Agr. / LV / LG</t>
  </si>
  <si>
    <t>FP / PS / PrSt</t>
  </si>
  <si>
    <t>ISBL / IZW / EoG</t>
  </si>
  <si>
    <t>FUP / SON / gnS</t>
  </si>
  <si>
    <t>AFDP PJ / APRV RP/ PRRFmRP</t>
  </si>
  <si>
    <t>GIE / ESV / WIV</t>
  </si>
  <si>
    <t>ACP / VME / MEV</t>
  </si>
  <si>
    <t>List of legal forms</t>
  </si>
  <si>
    <t>SCRI CP / CVOA CD / GmuHGB</t>
  </si>
  <si>
    <t>source: https://www.ecb.europa.eu/stats/money_credit_banking/anacredit/html/index.en.html</t>
  </si>
  <si>
    <t>SCRL DPU / CVBA PR / ÖfrGmbH</t>
  </si>
  <si>
    <t>Legal form</t>
  </si>
  <si>
    <t>SA DPU / NV PR / Ö.-r.AG</t>
  </si>
  <si>
    <t>Applicable to legal entities resident in</t>
  </si>
  <si>
    <t>ASBL DPU / VZW PR / ÖrVohGza</t>
  </si>
  <si>
    <t>Country ISO code</t>
  </si>
  <si>
    <t>Legal form acronym
 (in the country of origin, if applicable)</t>
  </si>
  <si>
    <t>Extensive title / description</t>
  </si>
  <si>
    <t>English name / description</t>
  </si>
  <si>
    <t>Comments</t>
  </si>
  <si>
    <t>AT102</t>
  </si>
  <si>
    <t>SAM DPU / OVV PR / ÖrVgGe</t>
  </si>
  <si>
    <t>Offene Gesellschaft</t>
  </si>
  <si>
    <t>General partnership</t>
  </si>
  <si>
    <t>ETSPUBLI / OI / ÖE</t>
  </si>
  <si>
    <t>AT103</t>
  </si>
  <si>
    <t>Kommanditgesellschaft</t>
  </si>
  <si>
    <t>Limited partnership</t>
  </si>
  <si>
    <t>AT201</t>
  </si>
  <si>
    <t>AISBL / IVZW / IVoG</t>
  </si>
  <si>
    <t>Aktiengesellschaft</t>
  </si>
  <si>
    <t>Plc (UK)</t>
  </si>
  <si>
    <t>AT202</t>
  </si>
  <si>
    <t>Gesellschaft mit beschränkter Haftung</t>
  </si>
  <si>
    <t>Ltd (UK)</t>
  </si>
  <si>
    <t>AT401</t>
  </si>
  <si>
    <t>PIETE / BVB / LH</t>
  </si>
  <si>
    <t>Erwerbs- und Wirtschaftsgenossenschaft</t>
  </si>
  <si>
    <t>Cooperative</t>
  </si>
  <si>
    <t>AT501</t>
  </si>
  <si>
    <t>Versicherungsverein auf Gegenseitigkeit</t>
  </si>
  <si>
    <t>Mutual Insurance Corporation</t>
  </si>
  <si>
    <t>PW / PW / Ewg-Bwg</t>
  </si>
  <si>
    <t>AT603</t>
  </si>
  <si>
    <t>Privatstiftung</t>
  </si>
  <si>
    <t>Private foundation</t>
  </si>
  <si>
    <t>AT604</t>
  </si>
  <si>
    <t>Sparkasse</t>
  </si>
  <si>
    <t>Mutual Savings Bank</t>
  </si>
  <si>
    <t>AFL / AV / ARF</t>
  </si>
  <si>
    <t>AT605</t>
  </si>
  <si>
    <t>Sonstiger Rechtsträger</t>
  </si>
  <si>
    <t>Other Legal Entity</t>
  </si>
  <si>
    <t>Legal entities listed as "Sonstiger Rechtsträger" in the Austrian business register, e.g. austrian national libriary ("Österreichische Nationalbibliothek") or the Albertina.</t>
  </si>
  <si>
    <t>AT607</t>
  </si>
  <si>
    <t>SF / VV / GbG</t>
  </si>
  <si>
    <t>Sonstige Rechtsform</t>
  </si>
  <si>
    <t>SC SCRI / BV CVOA / ZvGGugcH</t>
  </si>
  <si>
    <t>Other legal form</t>
  </si>
  <si>
    <t>Only report this value if no other legal form in the list applies to the counterparty</t>
  </si>
  <si>
    <t>AT610</t>
  </si>
  <si>
    <t>Öffentlich rechtliche Körperschaften</t>
  </si>
  <si>
    <t>public corporation, corporation of public law</t>
  </si>
  <si>
    <t>AT611</t>
  </si>
  <si>
    <t>SC SCRL / BV CVBA / ZvGGbH</t>
  </si>
  <si>
    <t>Öffentlich rechtliche Stiftungen</t>
  </si>
  <si>
    <t>public trust, corporation of public law</t>
  </si>
  <si>
    <t>AT612</t>
  </si>
  <si>
    <t>Vereine</t>
  </si>
  <si>
    <t>registered association, corporation of public law</t>
  </si>
  <si>
    <t>AT613</t>
  </si>
  <si>
    <t>SC SNC / BV VOF / ZRG OHG</t>
  </si>
  <si>
    <t>Eigentümergemeinschaft</t>
  </si>
  <si>
    <t>owner association</t>
  </si>
  <si>
    <t>This legal form is used if several natural or legal persons aquire property (house, flats). This legal form has only limited legal rights.</t>
  </si>
  <si>
    <t>BE000</t>
  </si>
  <si>
    <t>Anciennes formes juridiques (plus applicable) / Oude rechtsvormen (niet langer van toepassing) / Alte Rechtsformen (nicht mehr anwendbar)</t>
  </si>
  <si>
    <t>Old or dismissed legal forms (no longer applicable)</t>
  </si>
  <si>
    <t>Generic category to cover all legal forms which were assigned in the past and are no longer in use nowadays</t>
  </si>
  <si>
    <t>SC SCS / BV GCV / ZRG EKG</t>
  </si>
  <si>
    <t>BE002</t>
  </si>
  <si>
    <t>Organisme de financement de pensions / Organisme voor de Financiering van Pensioenen / Organismus für die Finanzierung von Pensionen</t>
  </si>
  <si>
    <t>Organisation for financing pensions</t>
  </si>
  <si>
    <t>BE003</t>
  </si>
  <si>
    <t>Unité TVA / BTW-eenheid / Mehrwertsteuereinheit</t>
  </si>
  <si>
    <t>VAT Group</t>
  </si>
  <si>
    <t>SC SCA / BV CVA / ZRG KGaA</t>
  </si>
  <si>
    <t>BE006</t>
  </si>
  <si>
    <t>Société coopérative à responsabilité illimitée / Coöperatieve vennootschap met onbeperkte aansprakelijkheid / Genossenschaft mit unbeschränkter Haftung</t>
  </si>
  <si>
    <t>Cooperative partnership with unlimited liability</t>
  </si>
  <si>
    <t>BE008</t>
  </si>
  <si>
    <t>Société coopérative à responsabilité limitée / Coöperatieve vennootschap met beperkte aansprakelijkheid / Genossenschaft mit beschränkter Haftung</t>
  </si>
  <si>
    <t>Cooperative company with limited liability</t>
  </si>
  <si>
    <t>SC SA / BV NV / ZRG AG</t>
  </si>
  <si>
    <t>BE011</t>
  </si>
  <si>
    <t>Société en nom collectif / Vennootschap onder firma / Offene Handelsgesellschaft</t>
  </si>
  <si>
    <t>BE012</t>
  </si>
  <si>
    <t>Société en commandite simple / Gewone commanditaire vennootschap / Einfache Kommanditgesellschaft</t>
  </si>
  <si>
    <t>SC SPRL / BV BVBA / ZvGPgbH</t>
  </si>
  <si>
    <t>Ordinary limited partnership</t>
  </si>
  <si>
    <t>BE013</t>
  </si>
  <si>
    <t>Société en commandite par actions / Commanditaire vennootschap op aandelen / Kommanditgesellschaft auf Aktien</t>
  </si>
  <si>
    <t>Partnership limited by shares</t>
  </si>
  <si>
    <t>BE014</t>
  </si>
  <si>
    <t>Société anonyme / Naamloze vennootschap / Aktiengesellschaft</t>
  </si>
  <si>
    <t>Public limited company</t>
  </si>
  <si>
    <t>PPEU/EUPP/EUPP</t>
  </si>
  <si>
    <t>BE015</t>
  </si>
  <si>
    <t>Société privée à responsabilité limitée / Besloten vennootschap met beperkte aansprakelijkheid / Privatgesellschaft mit beschränkter Haftung</t>
  </si>
  <si>
    <t>Private limited liability company</t>
  </si>
  <si>
    <t>BE017</t>
  </si>
  <si>
    <t>Association sans but lucratif / Vereniging zonder winstoogmerk / Vereinigung ohne Gewinnerzielungsabsicht</t>
  </si>
  <si>
    <t>Non-profit association</t>
  </si>
  <si>
    <t>FPEU/EUPS/EUPS</t>
  </si>
  <si>
    <t>BE019</t>
  </si>
  <si>
    <t>Mutualité / Société Mutualiste / Union nationale de mutualités / Ziekenfonds / Maatschappij van onderlinge bijstand / Landsbond van ziekenfondsen / Krankenkasse / Gesellschaft auf Gegenseitigkeit / Krankenkassenlandesverband</t>
  </si>
  <si>
    <t>Mutual health fund / Mutual Benefit Society / National Union of mutual health funds</t>
  </si>
  <si>
    <t>BE020</t>
  </si>
  <si>
    <t>SC SAGR / BV LV / ZRG LG</t>
  </si>
  <si>
    <t>Union professionnelle / Beroepsvereniging / Berufsvereinigung</t>
  </si>
  <si>
    <t>Professional association</t>
  </si>
  <si>
    <t>BE021</t>
  </si>
  <si>
    <t>SPF / FOD / FÖD</t>
  </si>
  <si>
    <t>Association d'assurances mutuelles / Caisse commune d'assurances de droit privé / Onderlinge verzekeringsvereniging / Gemeenschappelijke verzekeringskas van privaat recht / Versicherungsvereinigung auf Gegenseitigkeit / Privatrechtliche Versicherungsgesellschaft</t>
  </si>
  <si>
    <t>Mutual insurance association / Mutual insurance fund under private law</t>
  </si>
  <si>
    <t>BE025</t>
  </si>
  <si>
    <t>Société agricole / Landbouwvennootschap / Landwirtschaftliche Gesellschaft</t>
  </si>
  <si>
    <t>Agricultural company</t>
  </si>
  <si>
    <t>BE026</t>
  </si>
  <si>
    <t>SPP / POD / FÖP</t>
  </si>
  <si>
    <t>Fondation privée / Private stichting / Privatstiftung</t>
  </si>
  <si>
    <t>Private Foundation</t>
  </si>
  <si>
    <t>BE028</t>
  </si>
  <si>
    <t>Institution sans but lucratif / Instelling zonder winstoogmerk / Einrichtung ohne Gewinnerzielungsabsicht</t>
  </si>
  <si>
    <t>Non-profit institution</t>
  </si>
  <si>
    <t>BE029</t>
  </si>
  <si>
    <t>SERVFEDE / FEDEDIEN / FödD</t>
  </si>
  <si>
    <t>Fondation d'utilité publique / Stichting van openbaar nut / Gemeinnützige Stiftung</t>
  </si>
  <si>
    <t>Public utility foundation</t>
  </si>
  <si>
    <t>BE051</t>
  </si>
  <si>
    <t>Autre forme de droit privé avec personnalité juridique / Andere privaatrechtelijke vorm met rechtspersoonlijkheid / Andere privatrechtliche Rechtsform mit Rechtspersönlichkeit</t>
  </si>
  <si>
    <t>Other private-law form with legal personality</t>
  </si>
  <si>
    <t>BE060</t>
  </si>
  <si>
    <t>REGCOMNL / VLGEWGEM / FlRG</t>
  </si>
  <si>
    <t>Groupement d'intérêt économique / Economisch samenwerkingsverband / Wirtschaftliche Interessenvereinigung</t>
  </si>
  <si>
    <t>Economic interest grouping</t>
  </si>
  <si>
    <t>BE070</t>
  </si>
  <si>
    <t>RW / WG / WR</t>
  </si>
  <si>
    <t>Association des copropriétaires / Vereniging van mede-eigenaars / Miteigentümervereinigung</t>
  </si>
  <si>
    <t>Joint owners' association</t>
  </si>
  <si>
    <t>BE107</t>
  </si>
  <si>
    <t>Coopérative à responsabilité illimitée, coopérative de participation, de droit public / Coöperatieve vennootschap met onbeperkte aansprakelijkheid, bij wijze van deelneming van publiek recht / Öffentlich-rechtliche Genossenschaft mit unbeschränkter Haftung, Genossenschaft auf Beteiligung</t>
  </si>
  <si>
    <t>Cooperative company with unlimited liability, Participating cooperative, governed by public law</t>
  </si>
  <si>
    <t>BE108</t>
  </si>
  <si>
    <t>Société coopérative à responsabilité limitée de droit public / Coöperatieve vennootschap met beperkte aansprakelijkheid van publiek recht / Öffentlich-rechtliche Genossenschaft mit beschränkter Haftung</t>
  </si>
  <si>
    <t>Cooperative company with limited liability, governed by public law</t>
  </si>
  <si>
    <t>BE114</t>
  </si>
  <si>
    <t>Société anonyme de droit public / Naamloze vennootschap van publiek recht / Öffentlich-rechtliche Aktiengesellschaft</t>
  </si>
  <si>
    <t>Public limited company, governed by public law</t>
  </si>
  <si>
    <t>AISBL DPU / IVZW PR / ÖrIVoG</t>
  </si>
  <si>
    <t>BE117</t>
  </si>
  <si>
    <t>Association sans but lucratif de droit public / Vereniging zonder winstoogmerk van publiek recht / Öffentlich-rechtliche Vereinigung ohne Gewinnerzielungsabsicht</t>
  </si>
  <si>
    <t>Non-profit association, governed by public law</t>
  </si>
  <si>
    <t>BE121</t>
  </si>
  <si>
    <t>Association d'assurances mutuelles de droit public / Onderlinge verzekeringsvereniging van publiek recht / Öffentlich-rechtliche Versicherungsvereinigung auf Gegenseitigkeit</t>
  </si>
  <si>
    <t>Mutual insurance association, governed by public law</t>
  </si>
  <si>
    <t>BE124</t>
  </si>
  <si>
    <t>Etablissement public / Openbare instelling / Öffentliche Einrichtung</t>
  </si>
  <si>
    <t>REGBRXCA / BRUHOOGE / RBH</t>
  </si>
  <si>
    <t>Public institution</t>
  </si>
  <si>
    <t>Yuliia's findings</t>
  </si>
  <si>
    <t>BE125</t>
  </si>
  <si>
    <t>Association internationale sans but lucratif / Internationale vereniging zonder winstoogmerk / Internationale Vereinigung ohne Gewinnerzielungsabsicht</t>
  </si>
  <si>
    <t>International non-profit association</t>
  </si>
  <si>
    <t>BE127</t>
  </si>
  <si>
    <t>COMMFRAN / FRAGEMEE / FrG</t>
  </si>
  <si>
    <t>Monts-de-Piété / Berg van Barmhartigheid / Pfandleihhaus</t>
  </si>
  <si>
    <t>Pawnshop</t>
  </si>
  <si>
    <t>BE129</t>
  </si>
  <si>
    <t>Polder - wateringue / Polder - Watering / Entwässerungsgenossenschaft - Bewässerungsgenossenschaft</t>
  </si>
  <si>
    <t>Polder - watering</t>
  </si>
  <si>
    <t>BE151</t>
  </si>
  <si>
    <t>bietergemeinschaft</t>
  </si>
  <si>
    <t>COMGERMA / DUITGEME / DG</t>
  </si>
  <si>
    <t>arge</t>
  </si>
  <si>
    <t>arbeitsgemeinschaft</t>
  </si>
  <si>
    <t>bietgemeinschaft</t>
  </si>
  <si>
    <t>Autre forme juridique / Andere rechtsvorm / Andere Rechtsform</t>
  </si>
  <si>
    <t>BG</t>
  </si>
  <si>
    <t>consortium</t>
  </si>
  <si>
    <t>Other legal form (active)</t>
  </si>
  <si>
    <t>konsortium</t>
  </si>
  <si>
    <t>Association momentan</t>
  </si>
  <si>
    <t>BE200</t>
  </si>
  <si>
    <t>SM</t>
  </si>
  <si>
    <t>au 1er rang</t>
  </si>
  <si>
    <t>AUTOPROV / PROVOVER / Provbehö</t>
  </si>
  <si>
    <t>in partnership</t>
  </si>
  <si>
    <t>Société en formation / Vennootschap in oprichting / In Gründung befindliche Gesellschaft</t>
  </si>
  <si>
    <t>Â—</t>
  </si>
  <si>
    <t>Company under formation</t>
  </si>
  <si>
    <t>leader</t>
  </si>
  <si>
    <t>lead</t>
  </si>
  <si>
    <t>joint</t>
  </si>
  <si>
    <t>BE206</t>
  </si>
  <si>
    <t>Société Momentanée</t>
  </si>
  <si>
    <t>Société civile sous forme de société coopérative à responsabilité illimitée / Burgerlijke vennootschap onder vorm van coöperatieve vennootschap met onbeperkte aansprakelijkheid / Zivilrechtliche Gesellschaft in der Rechtsform einer Genossenschaft mit unbeschränkter Haftung</t>
  </si>
  <si>
    <t>Non-trading company in the form of a cooperative company with unlimited liability</t>
  </si>
  <si>
    <t>konso</t>
  </si>
  <si>
    <t>COMMUNES / GEMEENTE / Gemeinde</t>
  </si>
  <si>
    <t>BE208</t>
  </si>
  <si>
    <t>zajednica ponuditelja</t>
  </si>
  <si>
    <t>Société civile sous forme de société coopérative à responsabilité limitée / Burgerlijke vennootschap onder vorm van coöperatieve vennootschap met beperkte aansprakelijkheid / Zivilrechtliche Gesellschaft in der Rechtsform einer Genossenschaft mit beschränkter Haftung</t>
  </si>
  <si>
    <t>Non-trading company in the form of a cooperative company with limited liability</t>
  </si>
  <si>
    <t>BE211</t>
  </si>
  <si>
    <t>CPAS / OCMW / ÖSHZ</t>
  </si>
  <si>
    <t>Société civile sous forme de société en nom collectif / Burgerlijke vennootschap onder vorm van vennootschap onder firma / Zivilrechtliche Gesellschaft in der Rechtsform einer offenen Handelsgesellschaft</t>
  </si>
  <si>
    <t>Non-trading company in the form of a general partnership</t>
  </si>
  <si>
    <t>BE212</t>
  </si>
  <si>
    <t>sdruâženă­</t>
  </si>
  <si>
    <t>vedoucă­</t>
  </si>
  <si>
    <t>Société civile sous forme de société en commandite simple / Burgerlijke vennootschap onder vorm van gewone commanditaire vennootschap / Zivilrechtliche Gesellschaft in der Rechtsform einer einfachen Kommanditgesellschaft</t>
  </si>
  <si>
    <t>Non-trading company in the form of an ordinary limited partnership</t>
  </si>
  <si>
    <t>POLLOC / LOKPOL / LP</t>
  </si>
  <si>
    <t>BE213</t>
  </si>
  <si>
    <t>Société civile sous forme de société en commandite par actions / Burgerlijke vennootschap onder vorm van commanditaire vennootschap op aandelen / Zivilrechtliche Gesellschaft in der Rechtsform einer Kommanditgesellschaft auf Aktien</t>
  </si>
  <si>
    <t>Non-trading company in the form of a partnership limited by shares</t>
  </si>
  <si>
    <t>konsortiet</t>
  </si>
  <si>
    <t>joint venture</t>
  </si>
  <si>
    <t>BE214</t>
  </si>
  <si>
    <t>Société civile sous forme de société anonyme / Burgerlijke vennootschap onder vorm van naamloze vennootschap / Zivilrechtliche Gesellschaft in der Rechtsform einer Aktiengesellschaft</t>
  </si>
  <si>
    <t>Non-trading company in the form of a public limited company</t>
  </si>
  <si>
    <t>IC / IC / IK</t>
  </si>
  <si>
    <t>BE215</t>
  </si>
  <si>
    <t>Société civile sous forme de société privée à responsabilité limitée / Burgerlijke vennootschap onder vorm van besloten vennootschap met beperkte aansprakelijkheid / Zivilrechtliche Gesellschaft in der Rechtsform einer Privatgesellschaft mit beschränkter Haftung</t>
  </si>
  <si>
    <t>Non-trading company in the form of a private limited liability company</t>
  </si>
  <si>
    <t>BE217</t>
  </si>
  <si>
    <t>yhteenliittymă</t>
  </si>
  <si>
    <t>APROJ / PROJ V / Prjverng</t>
  </si>
  <si>
    <t>Parti politique européen / Europese politieke partij / Europäische politische Partei</t>
  </si>
  <si>
    <t>ryhmittymă</t>
  </si>
  <si>
    <t>European political party</t>
  </si>
  <si>
    <t>This legal form is included in the list of Belgian legal form as it is not taken into account in the european legal form list.</t>
  </si>
  <si>
    <t>BE218</t>
  </si>
  <si>
    <t>konsortio</t>
  </si>
  <si>
    <t>yhteenliittymä</t>
  </si>
  <si>
    <t>Fondation politique européenne / Europese politieke stichting / Europäische politische Stiftung</t>
  </si>
  <si>
    <t>European political foundation</t>
  </si>
  <si>
    <t>groupement conjoint</t>
  </si>
  <si>
    <t>ASS SERV / DIENSTV / DlvFL</t>
  </si>
  <si>
    <t>conjointement</t>
  </si>
  <si>
    <t>BE225</t>
  </si>
  <si>
    <t>groupement momentané</t>
  </si>
  <si>
    <t>groupement composé</t>
  </si>
  <si>
    <t>groupement d'entreprises</t>
  </si>
  <si>
    <t>mandataire du groupement</t>
  </si>
  <si>
    <t>Société civile sous forme de société agricole / Burgerlijke Vennootschap onder vorm van Landbouwvennootschap (BV LV) / Zivilrechtliche Gesellschaft in der Rechtsform einer landwirtschaftlichen Gesellschaft</t>
  </si>
  <si>
    <t>Non-trading company in the form of an agricultural company</t>
  </si>
  <si>
    <t>BE301</t>
  </si>
  <si>
    <t>ACMISS / OPDRAVER / BVerFL</t>
  </si>
  <si>
    <t>Service public fédéral / Federale overheidsdienst / Föderaler öffentlicher Dienst</t>
  </si>
  <si>
    <t>Federal Public Service</t>
  </si>
  <si>
    <t>BE302</t>
  </si>
  <si>
    <t>ARGE</t>
  </si>
  <si>
    <t>konsor…</t>
  </si>
  <si>
    <t>consor</t>
  </si>
  <si>
    <t>Service public fédéral de programmation / Programmatorische federale overheidsdienst / Föderaler öffentlicher Programmierungsdienst</t>
  </si>
  <si>
    <t>Federal Public Planning Service</t>
  </si>
  <si>
    <t>BE303</t>
  </si>
  <si>
    <t>RCOMAUT / AUTOGEMB / AutGemRg</t>
  </si>
  <si>
    <t>Autre service fédéral / Andere federale dienst / Anderer föderale Dienst</t>
  </si>
  <si>
    <t>Other federal service</t>
  </si>
  <si>
    <t>BE310</t>
  </si>
  <si>
    <t>Autorité de la Région flamande et de la Communauté flamande / Overheid van het Vlaamse Gewest en van de Vlaamse Gemeenschap / Behörde der Flämischen Region und der Flämischen Gemeinschaft</t>
  </si>
  <si>
    <t>Authorities of the Flemish Region and the Flemish Community</t>
  </si>
  <si>
    <t>BE320</t>
  </si>
  <si>
    <t>RPROVAUT / AUTOPRB / AutPrvRg</t>
  </si>
  <si>
    <t>Autorité de la Région wallonne / Overheid van het Waalse Gewest / Behörde der Wallonischen Region</t>
  </si>
  <si>
    <t>Authorities of the Walloon Region</t>
  </si>
  <si>
    <t>BE325</t>
  </si>
  <si>
    <t>Ass.CPAS / Ver.OCMW / VÖSHZ</t>
  </si>
  <si>
    <t>conso</t>
  </si>
  <si>
    <t>rti</t>
  </si>
  <si>
    <t>mandante</t>
  </si>
  <si>
    <t>ati</t>
  </si>
  <si>
    <t>mandataria</t>
  </si>
  <si>
    <t>a.t.i</t>
  </si>
  <si>
    <t>r.t.i</t>
  </si>
  <si>
    <t>mandanti</t>
  </si>
  <si>
    <t>Association internationale sans but lucratif de droit public/ Internationale vereniging zonder winstoogmerk van publiek recht / Öffentlich-rechtliche Internationale Vereinigung ohne Gewinnerzielungsabsicht</t>
  </si>
  <si>
    <t>International non-profit association, governed by public law</t>
  </si>
  <si>
    <t>ZDS / HVZ / HLZ</t>
  </si>
  <si>
    <t>apvieniba</t>
  </si>
  <si>
    <t>BE330</t>
  </si>
  <si>
    <t>ukio subjektu grupe</t>
  </si>
  <si>
    <t>jungtines veiklos</t>
  </si>
  <si>
    <t>SCRI FS / CVOA SO / GuHsZ</t>
  </si>
  <si>
    <t>Autorité de la Région de Bruxelles-Capitale / Overheid van het Brusselse Hoofdstedelijk Gewest / Behörde der Region Brüssel-Hauptstadt</t>
  </si>
  <si>
    <t>jungtineje veikloje</t>
  </si>
  <si>
    <t>Authorities of the Brussels Capital Region</t>
  </si>
  <si>
    <t>jungtin…</t>
  </si>
  <si>
    <t>BE340</t>
  </si>
  <si>
    <t>Autorité de la Communauté française / Overheid van de Franse Gemeenschap / Behörde der Französischen Gemeinschaft</t>
  </si>
  <si>
    <t>Authorities of the French Community</t>
  </si>
  <si>
    <t>BE350</t>
  </si>
  <si>
    <t>Association momentan…</t>
  </si>
  <si>
    <t>SCRL FS / CVBA SO / GbHsZ</t>
  </si>
  <si>
    <t>SociĂ©tĂ© momentan</t>
  </si>
  <si>
    <t>Autorité de la Communauté germanophone / Overheid van de Duitstalige Gemeenschap / Behörde der Deutschsprachigen Gemeinschaft</t>
  </si>
  <si>
    <t>groupement</t>
  </si>
  <si>
    <t>Authorities of the German-speaking Community</t>
  </si>
  <si>
    <t>BE400</t>
  </si>
  <si>
    <t>Autorité provinciale / Provinciale overheid / Provinzialbehörde</t>
  </si>
  <si>
    <t>consorzio</t>
  </si>
  <si>
    <t>Provincial Authority</t>
  </si>
  <si>
    <t>SNC FS / VOF SO / OHGmsZ</t>
  </si>
  <si>
    <t>BE411</t>
  </si>
  <si>
    <t>Ville / commune / Stad / gemeente / Stadt / Gemeinde</t>
  </si>
  <si>
    <t>City / municipality</t>
  </si>
  <si>
    <t>combinatie</t>
  </si>
  <si>
    <t>BE412</t>
  </si>
  <si>
    <t>SCS FS / GCW SO / EKGmsZ</t>
  </si>
  <si>
    <t>Centre public d'action sociale / Openbaar centrum voor maatschappelijk welzijn / Öffentliches Sozialhilfezentrum</t>
  </si>
  <si>
    <t>Public social welfare centre</t>
  </si>
  <si>
    <t>BE413</t>
  </si>
  <si>
    <t>Police locale / Lokale politiezone / Lokale Polizeizone</t>
  </si>
  <si>
    <t>Local Police</t>
  </si>
  <si>
    <t>BE414</t>
  </si>
  <si>
    <t>SCA FS / CVA SO / KGaAmsZ</t>
  </si>
  <si>
    <t>konsorcjum</t>
  </si>
  <si>
    <t>lider</t>
  </si>
  <si>
    <t>Intercommunale / Intercommunale / Interkommunale</t>
  </si>
  <si>
    <t>Intermunicipal company</t>
  </si>
  <si>
    <t>BE415</t>
  </si>
  <si>
    <t>consó</t>
  </si>
  <si>
    <t>Association de projet / Projectvereniging / Projektvereinigung</t>
  </si>
  <si>
    <t>fornecedores adjudicados</t>
  </si>
  <si>
    <t>Project association</t>
  </si>
  <si>
    <t>SA FS / NV SO / AGmsZ</t>
  </si>
  <si>
    <t>BE416</t>
  </si>
  <si>
    <t>Association prestataire de services (Région flamande) / Dienstverlenende vereniging (Vlaams Gewest) / Dienstleistungsvereinigung (Flämische Region)</t>
  </si>
  <si>
    <t>Services provider association (Flemish Region)</t>
  </si>
  <si>
    <t>asocierea</t>
  </si>
  <si>
    <t>asociere</t>
  </si>
  <si>
    <t>BE417</t>
  </si>
  <si>
    <t>asocierii</t>
  </si>
  <si>
    <t>asociatie</t>
  </si>
  <si>
    <t>SPRL FS / BVBA SO / PmbHsZ</t>
  </si>
  <si>
    <t>Association chargée de mission (Région flamande) / Opdrachthoudende vereniging (Vlaams Gewest) / Beauftragte Vereinigung (Flämische Region)</t>
  </si>
  <si>
    <t>Project entrusted association (Flemish Region)</t>
  </si>
  <si>
    <t>BE418</t>
  </si>
  <si>
    <t>zdruâženie</t>
  </si>
  <si>
    <t>hlavnĂ˝</t>
  </si>
  <si>
    <t>Régie communale autonome / Autonoom gemeentebedrijf / Autonome Gemeinderegie</t>
  </si>
  <si>
    <t>skupina</t>
  </si>
  <si>
    <t>hlavný</t>
  </si>
  <si>
    <t>GIE FS / ESV SO / WIVmsZ</t>
  </si>
  <si>
    <t>Autonomous municipal company</t>
  </si>
  <si>
    <t>BE419</t>
  </si>
  <si>
    <t>Régie provinciale autonome / Autonoom provinciebedrijf / Autonome Provinzialregie</t>
  </si>
  <si>
    <t>Autonomous provincial company</t>
  </si>
  <si>
    <t>BE420</t>
  </si>
  <si>
    <t>SRL / BV / GmbH</t>
  </si>
  <si>
    <t>ute</t>
  </si>
  <si>
    <t>u.t.e</t>
  </si>
  <si>
    <t>Association de CPAS / Vereniging van OCMW's / Vereinigung von öffentlichen Sozialhilfezentren</t>
  </si>
  <si>
    <t>unión temporal de empresas</t>
  </si>
  <si>
    <t>unión temporal</t>
  </si>
  <si>
    <t>Association of public centres for social welfare</t>
  </si>
  <si>
    <t>BE422</t>
  </si>
  <si>
    <t>Zone de secours / Hulpverleningszone / Hilfeleistungszone</t>
  </si>
  <si>
    <t>Relief zone</t>
  </si>
  <si>
    <t>BE506</t>
  </si>
  <si>
    <t>Société coopérative à responsabilité illimitée à finalité sociale / Coöperatieve vennootschap met onbeperkte aansprakelijkheid met een sociaal oogmerk / Genossenschaft mit unbeschränkter Haftung mit sozialer Zielsetzung</t>
  </si>
  <si>
    <t>Cooperative company with unlimited liability with a social purpose</t>
  </si>
  <si>
    <t>BE508</t>
  </si>
  <si>
    <t>SComm/CommV/KommG</t>
  </si>
  <si>
    <t>Société coopérative à responsabilité limitée à finalité sociale / Coöperatieve vennootschap met beperkte aansprakelijkheid met een sociaal oogmerk / Genossenschaft mit beschränkter Haftung mit sozialer Zielsetzung</t>
  </si>
  <si>
    <t>Cooperative company with limited liability with a social purpose</t>
  </si>
  <si>
    <t>BE511</t>
  </si>
  <si>
    <t>Société en nom collectif à finalité sociale / Vennootschap onder firma met een sociaal oogmerk / Offene Handelsgesellschaft mit sozialer Zielsetzung</t>
  </si>
  <si>
    <t>General partnership with a social purpose</t>
  </si>
  <si>
    <t>SRL DPU / BV PR / ÖrGmbH</t>
  </si>
  <si>
    <t>BE512</t>
  </si>
  <si>
    <t>Société en commandite simple à finalité sociale / Gewone commanditaire vennootschap met een sociaal oogmerk / Einfache Kommanditgesellschaft mit sozialer Zielsetzung</t>
  </si>
  <si>
    <t>Ordinary limited partnership with a social purpose</t>
  </si>
  <si>
    <t>BE513</t>
  </si>
  <si>
    <t>Société en commandite par actions à finalité sociale / Commanditaire vennootschap op aandelen met een sociaal oogmerk / Kommanditgesellschaft auf Aktien mit sozialer Zielsetzung</t>
  </si>
  <si>
    <t>SCommDPU / CommV PR / ÖrKommG</t>
  </si>
  <si>
    <t>Partnership limited by shares with a social purpose</t>
  </si>
  <si>
    <t>BE514</t>
  </si>
  <si>
    <t>Société anonyme à finalité sociale / Naamloze vennootschap met een sociaal oogmerk / Aktiengesellschaft mit sozialer Zielsetzung</t>
  </si>
  <si>
    <t>Public limited company with a social purpose</t>
  </si>
  <si>
    <t>BE515</t>
  </si>
  <si>
    <t>Société privée à responsabilité limitée à finalité sociale / Besloten vennootschap met beperkte aansprakelijkheid met een sociaal oogmerk / Privatgesellschaft mit beschränkter Haftung mit sozialer Zielsetzung</t>
  </si>
  <si>
    <t>Private limited liability company with a social purpose</t>
  </si>
  <si>
    <t>FORME FS / VORM SO / RFmsZ</t>
  </si>
  <si>
    <t>BE560</t>
  </si>
  <si>
    <t>Groupement d'intérêt économique à finalité sociale / Economisch samenwerkingsverband met een sociaal oogmerk / Wirtschaftliche Interessenvereinigung mit sozialer Zielsetzung</t>
  </si>
  <si>
    <t>Economic interest grouping with a social purpose</t>
  </si>
  <si>
    <t>BE610</t>
  </si>
  <si>
    <t>SDC / MS / GaR</t>
  </si>
  <si>
    <t>Société à responsabilité limitée / Besloten Vennootschap / Gesellschaft mit beschränkter Haftung</t>
  </si>
  <si>
    <t>SC / CV / Gen</t>
  </si>
  <si>
    <t>Limited liability company</t>
  </si>
  <si>
    <t>New Belgian company law since 1 May 2019; validity range of code 01/05/2019 to 31/12/9999</t>
  </si>
  <si>
    <t>SC DPU / CV PR / ÖrGen</t>
  </si>
  <si>
    <t>BE612</t>
  </si>
  <si>
    <t>Société en commandite / Commanditaire vennootschap / Kommanditgesellschaft</t>
  </si>
  <si>
    <t>BE616</t>
  </si>
  <si>
    <t>SASPJ / VVZRL / GVoRP</t>
  </si>
  <si>
    <t>Société à responsabilité limitée de droit public / Besloten Vennootschap van publiek recht / Öffentlich-rechtliche Gesellschaft mit beschränkter Haftung</t>
  </si>
  <si>
    <t>Limited liability company, governed by public law</t>
  </si>
  <si>
    <t>BE617</t>
  </si>
  <si>
    <t>Société en commandite de droit public / Commanditaire vennootschap van publiek recht / Öffentlich-rechtliche Kommanditgesellschaft</t>
  </si>
  <si>
    <t>Limited partnership, governed by public law</t>
  </si>
  <si>
    <t>BE651</t>
  </si>
  <si>
    <t>Autre forme à finalité sociale de droit public / Andere vorm met een sociaal oogmerk van publiek recht / Andere öffentlich-rechtliche Rechtsform mit sozialer Zielsetzung</t>
  </si>
  <si>
    <t>Other form with a social purpose, governed by public law</t>
  </si>
  <si>
    <t>BE702</t>
  </si>
  <si>
    <t>Société de droit commun / Maatschap / Gesellschaft des allgemeinen Rechts</t>
  </si>
  <si>
    <t>Partnership</t>
  </si>
  <si>
    <t>BE706</t>
  </si>
  <si>
    <t>Société coopérative / Coöperatieve vennootschap / Genossenschaft</t>
  </si>
  <si>
    <t>Cooperative partnership</t>
  </si>
  <si>
    <t>BE716</t>
  </si>
  <si>
    <t>Société coopérative de droit public / Coöperatieve vennootschap van publiek recht / Öffentlich rechtliche Genossenschaft</t>
  </si>
  <si>
    <t>Cooperative partnership, governed by public law</t>
  </si>
  <si>
    <t>BE721</t>
  </si>
  <si>
    <t>Société ou association sans personnalité juridique / Vennootschap of vereniging zonder rechtspersoonlijkheid / Gesellschaften oder Vereinigungen ohne Rechtspersönlichkeit</t>
  </si>
  <si>
    <t>Company or association without legal personality</t>
  </si>
  <si>
    <t>BG101</t>
  </si>
  <si>
    <t>Акционерно дружество (АД)</t>
  </si>
  <si>
    <t>Joint-stock company</t>
  </si>
  <si>
    <t>BG102</t>
  </si>
  <si>
    <t>Дружество с ограничена отговорност (ООД)</t>
  </si>
  <si>
    <t>BG103</t>
  </si>
  <si>
    <t>Командиртно дружество с акции (КДА)</t>
  </si>
  <si>
    <t>BG104</t>
  </si>
  <si>
    <t>Еднолично акционерно дружество (ЕАД)</t>
  </si>
  <si>
    <t>Single person joint-stock company</t>
  </si>
  <si>
    <t>BG105</t>
  </si>
  <si>
    <t>Еднолично дружество с ограничена отговорност (ЕООД)</t>
  </si>
  <si>
    <t>Single person limited liability company</t>
  </si>
  <si>
    <t>BG106</t>
  </si>
  <si>
    <t>Командиртно дружество (КД)</t>
  </si>
  <si>
    <t>BG107</t>
  </si>
  <si>
    <t>Събирателно дружество (СД)/Съдружие (С-ие)</t>
  </si>
  <si>
    <t>BG1539</t>
  </si>
  <si>
    <t>Акционерно дружество със специална инвестиционна цел (АДСИЦ)</t>
  </si>
  <si>
    <t>Joint-Stock Special Investment Company</t>
  </si>
  <si>
    <t>Sub-type of Joint-stock company</t>
  </si>
  <si>
    <t>BG462</t>
  </si>
  <si>
    <t>Едноличен търговец (ЕТ)</t>
  </si>
  <si>
    <t>Sole proprietor</t>
  </si>
  <si>
    <t>BG466</t>
  </si>
  <si>
    <t>Кооперация</t>
  </si>
  <si>
    <t>Cooperation/Cooperative society</t>
  </si>
  <si>
    <t>BG472</t>
  </si>
  <si>
    <t>Дружество учредено по Закона за задълженията и договорите (ДЗЗД)</t>
  </si>
  <si>
    <t>Partnership by Law of Obligations And Contracts</t>
  </si>
  <si>
    <t>CY102</t>
  </si>
  <si>
    <t>CY</t>
  </si>
  <si>
    <t>Ιδιωτική Εταιρεία</t>
  </si>
  <si>
    <t>Private limited company/ Ltd</t>
  </si>
  <si>
    <t>CY103</t>
  </si>
  <si>
    <t>Δημόσια Εταιρεία</t>
  </si>
  <si>
    <t>Public limited company/ Plc</t>
  </si>
  <si>
    <t>CY109</t>
  </si>
  <si>
    <t>Συνεταιρισμός</t>
  </si>
  <si>
    <t>CY111</t>
  </si>
  <si>
    <t>Συνεργατικά Πιστωτικά Ιδρύματα</t>
  </si>
  <si>
    <t>Cooperative Credit Societies</t>
  </si>
  <si>
    <t>CY112</t>
  </si>
  <si>
    <t>Αυτοτελώς εργαζόμενος</t>
  </si>
  <si>
    <t>Sole proprietorship</t>
  </si>
  <si>
    <t>CY113</t>
  </si>
  <si>
    <t>Σωματεία και Ιδρυμάτα</t>
  </si>
  <si>
    <t>Societies &amp; Foundations</t>
  </si>
  <si>
    <t>They are usually classified under non-profit organizations.</t>
  </si>
  <si>
    <t>CY114</t>
  </si>
  <si>
    <t>Οντότητες που διέπονται από το δημόσιο δίκαιο</t>
  </si>
  <si>
    <t>Entities governed by public law</t>
  </si>
  <si>
    <t>This includes the public sector, semi-governmental organizations, municipalities and community councils</t>
  </si>
  <si>
    <t>CY116</t>
  </si>
  <si>
    <t>Ταμεία Προνοίας/ Συντάξεως</t>
  </si>
  <si>
    <t>Pension/ Provident Funds</t>
  </si>
  <si>
    <t>CY117</t>
  </si>
  <si>
    <t>Άλλη νομική μορφή</t>
  </si>
  <si>
    <t>CZ111</t>
  </si>
  <si>
    <t>Czech Republic</t>
  </si>
  <si>
    <t>CZ</t>
  </si>
  <si>
    <t>Veřejná obchodní společnost</t>
  </si>
  <si>
    <t>CZ112</t>
  </si>
  <si>
    <t>Společnost s ručením omezeným</t>
  </si>
  <si>
    <t>CZ113</t>
  </si>
  <si>
    <t>Společnost komanditní</t>
  </si>
  <si>
    <t>CZ115</t>
  </si>
  <si>
    <t>Společný podnik</t>
  </si>
  <si>
    <t>Joint venture</t>
  </si>
  <si>
    <t>CZ116</t>
  </si>
  <si>
    <t>Zájmové sdružení</t>
  </si>
  <si>
    <t>Special interest club</t>
  </si>
  <si>
    <t>CZ117</t>
  </si>
  <si>
    <t>Nadace</t>
  </si>
  <si>
    <t>Foundation</t>
  </si>
  <si>
    <t>CZ118</t>
  </si>
  <si>
    <t>Nadační fond</t>
  </si>
  <si>
    <t>Foundation fund</t>
  </si>
  <si>
    <t>CZ121</t>
  </si>
  <si>
    <t>Akciová společnost</t>
  </si>
  <si>
    <t>CZ141</t>
  </si>
  <si>
    <t>Obecně prospěšná společnost</t>
  </si>
  <si>
    <t>One of the legal forms for non-governmental non-profit organizations</t>
  </si>
  <si>
    <t>CZ145</t>
  </si>
  <si>
    <t>Společenství vlastníků jednotek</t>
  </si>
  <si>
    <t>Owners’ association (apartment owners’ association)</t>
  </si>
  <si>
    <t>CZ151</t>
  </si>
  <si>
    <t>Komoditní burza</t>
  </si>
  <si>
    <t>Commodity exchange</t>
  </si>
  <si>
    <t>CZ152</t>
  </si>
  <si>
    <t>Garanční fond obchodníků s cennými papíry</t>
  </si>
  <si>
    <t>Guarantee Fund of Investment Firms</t>
  </si>
  <si>
    <t>CZ161</t>
  </si>
  <si>
    <t>Ústav</t>
  </si>
  <si>
    <t>Institute</t>
  </si>
  <si>
    <t>CZ205</t>
  </si>
  <si>
    <t>Družstvo</t>
  </si>
  <si>
    <t>CZ301</t>
  </si>
  <si>
    <t>Státní podnik</t>
  </si>
  <si>
    <t>State enterprise</t>
  </si>
  <si>
    <t>CZ313</t>
  </si>
  <si>
    <t>Česká národní banka</t>
  </si>
  <si>
    <t>Czech National Bank</t>
  </si>
  <si>
    <t>CZ325</t>
  </si>
  <si>
    <t>Organizační složka státu</t>
  </si>
  <si>
    <t>Organisational unit of the state</t>
  </si>
  <si>
    <t>CZ326</t>
  </si>
  <si>
    <t>Stálý rozhodčí soud</t>
  </si>
  <si>
    <t>Permanent Court of Arbitration</t>
  </si>
  <si>
    <t>CZ331</t>
  </si>
  <si>
    <t>Příspěvková organizace</t>
  </si>
  <si>
    <t>Subsidised organisation, semi-budgetary organisation</t>
  </si>
  <si>
    <t>CZ352</t>
  </si>
  <si>
    <t>Správa železniční dopravní cesty, státní organizace</t>
  </si>
  <si>
    <t>Railway Transport Route Administration (state organisation)</t>
  </si>
  <si>
    <t>CZ353</t>
  </si>
  <si>
    <t>Rada pro veřejný dohled nad auditem</t>
  </si>
  <si>
    <t>Council for Public Audit Supervision</t>
  </si>
  <si>
    <t>CZ361</t>
  </si>
  <si>
    <t>Veřejnoprávní instituce (ČT,ČRo,ČTK)</t>
  </si>
  <si>
    <t>Public law institution (Czech Television, Czech Radio, Czech Press Agency)</t>
  </si>
  <si>
    <t>CZ381</t>
  </si>
  <si>
    <t>Fond (ze zákona)</t>
  </si>
  <si>
    <t>Fund (statutory)</t>
  </si>
  <si>
    <t>CZ391</t>
  </si>
  <si>
    <t>Zdravotní pojišťovna</t>
  </si>
  <si>
    <t>Health insurance company</t>
  </si>
  <si>
    <t>CZ501</t>
  </si>
  <si>
    <t>Odštěpný závod nebo jiná organizační složka podniku zapisující se do obchodního rejstříku</t>
  </si>
  <si>
    <t>Branch or other organisational unit of an incorporated enterprise</t>
  </si>
  <si>
    <t>CZ521</t>
  </si>
  <si>
    <t>Samostatná drobná provozovna obecního úřadu</t>
  </si>
  <si>
    <t>Independent small office of a municipal office</t>
  </si>
  <si>
    <t>DE</t>
  </si>
  <si>
    <t>CZ541</t>
  </si>
  <si>
    <t>Podílový nebo penzijní fond</t>
  </si>
  <si>
    <t>Unit trust or pension fund</t>
  </si>
  <si>
    <t>CZ601</t>
  </si>
  <si>
    <t>Vysoká škola</t>
  </si>
  <si>
    <t>University, college</t>
  </si>
  <si>
    <t>CZ641</t>
  </si>
  <si>
    <t>Školská právnická osoba</t>
  </si>
  <si>
    <t>Educational legal entity</t>
  </si>
  <si>
    <t>CZ661</t>
  </si>
  <si>
    <t>Veřejná výzkumná instituce</t>
  </si>
  <si>
    <t>Public research institution</t>
  </si>
  <si>
    <t>CZ703</t>
  </si>
  <si>
    <t>Odborová organizace a organizace zaměstnavatelů</t>
  </si>
  <si>
    <t>Trade union organisation and emloyers’ organisation</t>
  </si>
  <si>
    <t>CZ704</t>
  </si>
  <si>
    <t>Zvláštní organizace pro zastoupení českých zájmů v mezinárodních nevládních organizacích</t>
  </si>
  <si>
    <t>Special organisation to represent Czech interests in international non-governmental organisations</t>
  </si>
  <si>
    <t>CZ705</t>
  </si>
  <si>
    <t>Podnik nebo hospodářské zařízení sdružení</t>
  </si>
  <si>
    <t>Enterprise or economic organisation of an association</t>
  </si>
  <si>
    <t>CZ706</t>
  </si>
  <si>
    <t>Spolek</t>
  </si>
  <si>
    <t>.. &amp; Co. KG</t>
  </si>
  <si>
    <t>Society</t>
  </si>
  <si>
    <t>CZ707</t>
  </si>
  <si>
    <t>Odborová organizace</t>
  </si>
  <si>
    <t>Trade union organisation</t>
  </si>
  <si>
    <t>.. &amp; Co. KGaA</t>
  </si>
  <si>
    <t>CZ708</t>
  </si>
  <si>
    <t>.. &amp; Co. OHG</t>
  </si>
  <si>
    <t>Organizace zaměstnavatelů</t>
  </si>
  <si>
    <t>Employers organisation</t>
  </si>
  <si>
    <t>CZ711</t>
  </si>
  <si>
    <t>Politická strana, politické hnutí</t>
  </si>
  <si>
    <t>Political party, political movement</t>
  </si>
  <si>
    <t>CZ715</t>
  </si>
  <si>
    <t>Podnik nebo hospodářské zařízení politické strany</t>
  </si>
  <si>
    <t>Enterprise or economic organisation of a political party</t>
  </si>
  <si>
    <t>CZ721</t>
  </si>
  <si>
    <t>Církevní organizace a náboženské společnosti</t>
  </si>
  <si>
    <t>Church organisation and religious societes</t>
  </si>
  <si>
    <t>CZ722</t>
  </si>
  <si>
    <t>Evidované církevní právnické osoby</t>
  </si>
  <si>
    <t>Registered church (legal entity)</t>
  </si>
  <si>
    <t>CZ723</t>
  </si>
  <si>
    <t>Svazy církví a náboženských společností</t>
  </si>
  <si>
    <t>Unions of churches and religious societies</t>
  </si>
  <si>
    <t>CZ731</t>
  </si>
  <si>
    <t>Organizační jednotka sdružení</t>
  </si>
  <si>
    <t>Organisational unit of an association</t>
  </si>
  <si>
    <t>CZ732</t>
  </si>
  <si>
    <t>Organizační jednotka politické strany nebo politického hnutí</t>
  </si>
  <si>
    <t>Organisational unit of a political party or political movement</t>
  </si>
  <si>
    <t>CZ733</t>
  </si>
  <si>
    <t>Organizační jednotka odborové organizace a organizace zaměstnavatelů</t>
  </si>
  <si>
    <t>Organisational unit of a trade union organisation and emloyers’ organisation</t>
  </si>
  <si>
    <t>CZ734</t>
  </si>
  <si>
    <t>UG (haftungsbeschränkt)</t>
  </si>
  <si>
    <t>Organizační jednotka zvláštní organizace pro zastoupení českých zájmů v mezinárodních nevládních organizacích</t>
  </si>
  <si>
    <t>Organisational unit of the special organisation to represent Czech interests in international non-governmental organisations</t>
  </si>
  <si>
    <t>CZ736</t>
  </si>
  <si>
    <t>Pobočný spolek</t>
  </si>
  <si>
    <t>Subsidiary society</t>
  </si>
  <si>
    <t>CZ741</t>
  </si>
  <si>
    <t>Stavovská organizace - profesní komora</t>
  </si>
  <si>
    <t>Professional chamber</t>
  </si>
  <si>
    <t>CZ745</t>
  </si>
  <si>
    <t>Komora (s výjimkou profesních komor)</t>
  </si>
  <si>
    <t>Chamber (excluding professional chambers)</t>
  </si>
  <si>
    <t>CZ751</t>
  </si>
  <si>
    <t>Zájmové sdružení právnických osob</t>
  </si>
  <si>
    <t>Special interest club of legal entities</t>
  </si>
  <si>
    <t>CZ761</t>
  </si>
  <si>
    <t>Honební společenstvo</t>
  </si>
  <si>
    <t>Hunting society</t>
  </si>
  <si>
    <t>CZ771</t>
  </si>
  <si>
    <t>Svazek obcí</t>
  </si>
  <si>
    <t>Union of municipalities</t>
  </si>
  <si>
    <t>CZ801</t>
  </si>
  <si>
    <t>Obec nebo městská část hlavního města Prahy</t>
  </si>
  <si>
    <t>Municipality or city district of Prague</t>
  </si>
  <si>
    <t>CZ804</t>
  </si>
  <si>
    <t>Kraj a hlavní město Praha</t>
  </si>
  <si>
    <t>Region or capital city Prague</t>
  </si>
  <si>
    <t>CZ805</t>
  </si>
  <si>
    <t>Regionální rada regionu soudržnosti</t>
  </si>
  <si>
    <t>Regional Council of a cohesion region</t>
  </si>
  <si>
    <t>CZ901</t>
  </si>
  <si>
    <t>Zastupitelský orgán jiných států</t>
  </si>
  <si>
    <t>Representative office of another state</t>
  </si>
  <si>
    <t>CZ907</t>
  </si>
  <si>
    <t>Mezinárodní odborová organizace</t>
  </si>
  <si>
    <t>International trade union organisation</t>
  </si>
  <si>
    <t>CZ908</t>
  </si>
  <si>
    <t>Mezinárodní organizace zaměstnavatelů</t>
  </si>
  <si>
    <t>International organisation of employers</t>
  </si>
  <si>
    <t>CZ921</t>
  </si>
  <si>
    <t>Mezinárodní nevládní organizace</t>
  </si>
  <si>
    <t>International non-governmental organisation</t>
  </si>
  <si>
    <t>CZ922</t>
  </si>
  <si>
    <t>Organizační jednotka mezinárodní nevládní organizace</t>
  </si>
  <si>
    <t>Organisational unit of the international non-governmental organisation</t>
  </si>
  <si>
    <t>CZ931</t>
  </si>
  <si>
    <t>Evropské zájmové hospodářské sdružení</t>
  </si>
  <si>
    <t>An eu legal entity designed to enable cross-border cooperation between companies</t>
  </si>
  <si>
    <t>CZ937</t>
  </si>
  <si>
    <t>Pobočná mezinárodní odborová organizace</t>
  </si>
  <si>
    <t>Subsidiary international trade union organisation</t>
  </si>
  <si>
    <t>CZ938</t>
  </si>
  <si>
    <t>Pobočná mezinárodní organizace zaměstnavatelů</t>
  </si>
  <si>
    <t>Subsidiary international organisation of employers</t>
  </si>
  <si>
    <t>CZ950</t>
  </si>
  <si>
    <t>Subjekt právním řádem výslovně neupravený</t>
  </si>
  <si>
    <t>Entity not explicitly defined by law</t>
  </si>
  <si>
    <t>CZ960</t>
  </si>
  <si>
    <t>Právnická osoba zřízená zvláštním zákonem zapisovaná do veřejného rejstříku</t>
  </si>
  <si>
    <t>Legal entity of an public register established by the special law</t>
  </si>
  <si>
    <t>CZ961</t>
  </si>
  <si>
    <t>Svěřenský fond</t>
  </si>
  <si>
    <t>Trust fund</t>
  </si>
  <si>
    <t>DE101</t>
  </si>
  <si>
    <t>Gesellschaft bürgerlichen Rechts / BGB-Gesellschaft ("Außen-GbR")</t>
  </si>
  <si>
    <t>Partnership under civil law, recognisable as such to the public</t>
  </si>
  <si>
    <t>Such partnerships are not to be reported to AnaCredit, if they are established merely to deal with internal matters between the partners. In case of doubt, the entity should not be reported as counterpart to AnaCredit</t>
  </si>
  <si>
    <t>DE102</t>
  </si>
  <si>
    <t>Offene Handelsgesellschaft</t>
  </si>
  <si>
    <t>(please notice that national identifier cannot be "Not Applicable" for these entities)</t>
  </si>
  <si>
    <t>DE103</t>
  </si>
  <si>
    <t>DE105</t>
  </si>
  <si>
    <t>Partnerschaftsgesellschaft</t>
  </si>
  <si>
    <t>Registered partnership company</t>
  </si>
  <si>
    <t>including PartG mbB (please notice that national identifier cannot be "Not Applicable" for these entities)</t>
  </si>
  <si>
    <t>DE108</t>
  </si>
  <si>
    <t>Kommanditgesellschaft mit haftungsbeschränktem Komplementär</t>
  </si>
  <si>
    <t>Limited partnership (fully limited)</t>
  </si>
  <si>
    <t>including AG &amp; Co. KG, GmbH &amp; Co. KG, Ltd. &amp; Co. KG ….. (please notice that national identifier cannot be "Not Applicable" for these entities)</t>
  </si>
  <si>
    <t>DE109</t>
  </si>
  <si>
    <t>DK</t>
  </si>
  <si>
    <t>Kommanditgesellschaft auf Aktien mit haftungsbeschränktem Komplementär</t>
  </si>
  <si>
    <t>Partnership limited by shares (fully lmited)</t>
  </si>
  <si>
    <t>including AG &amp; Co. KGaA, GmbH &amp; Co. KGaA, SE &amp; Co. KGaA ….. (please notice that national identifier cannot be "Not Applicable" for these entities)</t>
  </si>
  <si>
    <t>DE110</t>
  </si>
  <si>
    <t>Offene Handelsgesellschaft mit haftungsbeschränktem Gesellschafter</t>
  </si>
  <si>
    <t>General partnership (partially limited)</t>
  </si>
  <si>
    <t>including AG &amp; Co. OHG, GmbH &amp; Co. OHG ….. (please notice that national identifier cannot be "Not Applicable" for these entities)</t>
  </si>
  <si>
    <t>DE201</t>
  </si>
  <si>
    <t>including gAG (please notice that national identifier cannot be "Not Applicable" for these entities)</t>
  </si>
  <si>
    <t>DE202</t>
  </si>
  <si>
    <t>Kommanditgesellschaft auf Aktien</t>
  </si>
  <si>
    <t>DE205</t>
  </si>
  <si>
    <t>Investmentaktiengesellschaft</t>
  </si>
  <si>
    <t>Public limited investment company</t>
  </si>
  <si>
    <t>DE206</t>
  </si>
  <si>
    <t>Private limited company</t>
  </si>
  <si>
    <t>including gGmbH  (please notice that national identifier cannot be "Not Applicable" for these entities)</t>
  </si>
  <si>
    <t>DE207</t>
  </si>
  <si>
    <t>Unternehmergesellschaft (haftungsbeschränkt)</t>
  </si>
  <si>
    <t>Entrepreneurial company (limited liability)</t>
  </si>
  <si>
    <t>DE209</t>
  </si>
  <si>
    <t>Wirtschaftlicher Verein</t>
  </si>
  <si>
    <t>Registered association by charter</t>
  </si>
  <si>
    <t>DE211</t>
  </si>
  <si>
    <t>Juristische Person alten hamburgischen Rechts</t>
  </si>
  <si>
    <t>Legal entity under old Hamburg law</t>
  </si>
  <si>
    <t>DE301</t>
  </si>
  <si>
    <t>Eingetragene Genossenschaft</t>
  </si>
  <si>
    <t>Registered cooperative company</t>
  </si>
  <si>
    <t>DE401</t>
  </si>
  <si>
    <t>Mutual insurance company</t>
  </si>
  <si>
    <t>DE501</t>
  </si>
  <si>
    <t>Gebietskörperschaft</t>
  </si>
  <si>
    <t>Regional Authority</t>
  </si>
  <si>
    <t>DE502</t>
  </si>
  <si>
    <t>Anstalt des öffentlichen Rechts</t>
  </si>
  <si>
    <t>Institution established under public law</t>
  </si>
  <si>
    <t>DE503</t>
  </si>
  <si>
    <t>Körperschaft des öffentlichen Rechts</t>
  </si>
  <si>
    <t>Public body / statutory company</t>
  </si>
  <si>
    <t>DE504</t>
  </si>
  <si>
    <t>Stiftung des öffentlichen Rechts</t>
  </si>
  <si>
    <t>Public foundation</t>
  </si>
  <si>
    <t>DE505</t>
  </si>
  <si>
    <t>Betriebe der Gebietskörperschaften</t>
  </si>
  <si>
    <t>Municipal undertaking</t>
  </si>
  <si>
    <t>including Eigenbetrieb, Landesbetrieb and Regiebetrieb</t>
  </si>
  <si>
    <t>DE506</t>
  </si>
  <si>
    <t>Sonstige juristische Person des öffentlichen Rechts</t>
  </si>
  <si>
    <t>Other public legal form</t>
  </si>
  <si>
    <t>DE507</t>
  </si>
  <si>
    <t>Zweckverband</t>
  </si>
  <si>
    <t>Special-purpose association</t>
  </si>
  <si>
    <t>linking local authorities for joint performance of certain tasks</t>
  </si>
  <si>
    <t>DE601</t>
  </si>
  <si>
    <t>Stiftung des privaten Rechts</t>
  </si>
  <si>
    <t>DE602</t>
  </si>
  <si>
    <t>Eingetragener Verein</t>
  </si>
  <si>
    <t>Registered association</t>
  </si>
  <si>
    <t>DE603</t>
  </si>
  <si>
    <t>Weltanschauungs- und Religionsgemeinschaft</t>
  </si>
  <si>
    <t>Religious community</t>
  </si>
  <si>
    <t>DE604</t>
  </si>
  <si>
    <t>Sonstige Organisation ohne Erwerbszweck</t>
  </si>
  <si>
    <t>Other non-profit organisation</t>
  </si>
  <si>
    <t>DE701</t>
  </si>
  <si>
    <t>Sonstige Rechtsformen</t>
  </si>
  <si>
    <t>including old juridicial Society, Anonymous Partnership, Ship-owning partnership,…</t>
  </si>
  <si>
    <t>DK100</t>
  </si>
  <si>
    <t>Erhvervsdrivende fond</t>
  </si>
  <si>
    <t>Commercial foundation</t>
  </si>
  <si>
    <t>DK110</t>
  </si>
  <si>
    <t>Forening</t>
  </si>
  <si>
    <t>Association</t>
  </si>
  <si>
    <t>DK115</t>
  </si>
  <si>
    <t>Frivillig forening</t>
  </si>
  <si>
    <t>Voluntary association</t>
  </si>
  <si>
    <t>ES</t>
  </si>
  <si>
    <t>DK130</t>
  </si>
  <si>
    <t>Andelsselskab (-forening)</t>
  </si>
  <si>
    <t>Cooperative society</t>
  </si>
  <si>
    <t>DK140</t>
  </si>
  <si>
    <t>Andelsselskab (-forening) begr. ansvar</t>
  </si>
  <si>
    <t>Limited liability cooperative society</t>
  </si>
  <si>
    <t>DK150</t>
  </si>
  <si>
    <t>Forening eller selskab med begr. ansvar</t>
  </si>
  <si>
    <t>Limited liability association or company</t>
  </si>
  <si>
    <t>DK151</t>
  </si>
  <si>
    <t>Selskab med begrænset ansvar</t>
  </si>
  <si>
    <t>DK152</t>
  </si>
  <si>
    <t>Forening med begrænset ansvar</t>
  </si>
  <si>
    <t>Limited liability association</t>
  </si>
  <si>
    <t>DK20</t>
  </si>
  <si>
    <t>Dødsbo</t>
  </si>
  <si>
    <t>Estate of deceased person</t>
  </si>
  <si>
    <t>DK230</t>
  </si>
  <si>
    <t>Statslig administrativ enhed</t>
  </si>
  <si>
    <t>Entitiy of central government</t>
  </si>
  <si>
    <t>DK235</t>
  </si>
  <si>
    <t>Selvstændig offentlig virksomhed</t>
  </si>
  <si>
    <t>Independent public company</t>
  </si>
  <si>
    <t>DK240</t>
  </si>
  <si>
    <t>Amtskommune</t>
  </si>
  <si>
    <t>County</t>
  </si>
  <si>
    <t>DK245</t>
  </si>
  <si>
    <t>Region</t>
  </si>
  <si>
    <t>DK250</t>
  </si>
  <si>
    <t>Primærkommune</t>
  </si>
  <si>
    <t>Municipality</t>
  </si>
  <si>
    <t>DK260</t>
  </si>
  <si>
    <t>Folkekirkelige Institutioner</t>
  </si>
  <si>
    <t>Establishmentarian church institution</t>
  </si>
  <si>
    <t>DK270</t>
  </si>
  <si>
    <t>Enhed under oprettelse i E&amp;S</t>
  </si>
  <si>
    <t>Unit under creation in business register</t>
  </si>
  <si>
    <t>DK280</t>
  </si>
  <si>
    <t>Øvrige virksomhedsformer</t>
  </si>
  <si>
    <t>DK285</t>
  </si>
  <si>
    <t>Særlig Finansiel virksomhed</t>
  </si>
  <si>
    <t>Special financial company</t>
  </si>
  <si>
    <t>DK30</t>
  </si>
  <si>
    <t>Interessentskab</t>
  </si>
  <si>
    <t>DK40</t>
  </si>
  <si>
    <t>Kommanditselskab</t>
  </si>
  <si>
    <t>DK45</t>
  </si>
  <si>
    <t>Medarbejderinvesteringsselskab</t>
  </si>
  <si>
    <t>Employee investment company</t>
  </si>
  <si>
    <t>DK50</t>
  </si>
  <si>
    <t>Partrederi</t>
  </si>
  <si>
    <t>Shipping partnership</t>
  </si>
  <si>
    <t>DK60</t>
  </si>
  <si>
    <t>Aktieselskab</t>
  </si>
  <si>
    <t>Limited company</t>
  </si>
  <si>
    <t>DK70</t>
  </si>
  <si>
    <t>Kommanditaktieselskab/Partnerselskab</t>
  </si>
  <si>
    <t>Limited partnership with a share capital</t>
  </si>
  <si>
    <t>DK80</t>
  </si>
  <si>
    <t>Anpartselskab</t>
  </si>
  <si>
    <t>DK81</t>
  </si>
  <si>
    <t>Iværksætterselskab</t>
  </si>
  <si>
    <t>Entrepreneurial limited company</t>
  </si>
  <si>
    <t>Any country in the EU</t>
  </si>
  <si>
    <t>-</t>
  </si>
  <si>
    <t>DK90</t>
  </si>
  <si>
    <t>SE</t>
  </si>
  <si>
    <t>Fonde og andre selvejende institutioner</t>
  </si>
  <si>
    <t>Self-governing institution, association, foundation etc.</t>
  </si>
  <si>
    <t>DK990</t>
  </si>
  <si>
    <t>SCE</t>
  </si>
  <si>
    <t>Uoplyst virksomhedsform</t>
  </si>
  <si>
    <t>Unknown legal form</t>
  </si>
  <si>
    <t>EE101</t>
  </si>
  <si>
    <t>EEIG</t>
  </si>
  <si>
    <t>Aktsiaselts</t>
  </si>
  <si>
    <t>EE102</t>
  </si>
  <si>
    <t>Osaühing</t>
  </si>
  <si>
    <t>EE201</t>
  </si>
  <si>
    <t>EGTC</t>
  </si>
  <si>
    <t>Täisühing</t>
  </si>
  <si>
    <t>EE202</t>
  </si>
  <si>
    <t>Usaldusühing</t>
  </si>
  <si>
    <t>FI</t>
  </si>
  <si>
    <t>EE203</t>
  </si>
  <si>
    <t>Mittetulundusühing</t>
  </si>
  <si>
    <t>EE204</t>
  </si>
  <si>
    <t>Tulundusühistu</t>
  </si>
  <si>
    <t>Commercial association</t>
  </si>
  <si>
    <t>EE205</t>
  </si>
  <si>
    <t>Sihtasutus</t>
  </si>
  <si>
    <t>EE206</t>
  </si>
  <si>
    <t>Riigi ja kohaliku omavalitsuse asutused</t>
  </si>
  <si>
    <t>Central and local government authorities</t>
  </si>
  <si>
    <t>EE207</t>
  </si>
  <si>
    <t>Korteriühistu</t>
  </si>
  <si>
    <t>Apartment association</t>
  </si>
  <si>
    <t>ESC04</t>
  </si>
  <si>
    <t>Sociedad Anónima</t>
  </si>
  <si>
    <t>ESC05</t>
  </si>
  <si>
    <t>Sociedad Anónima Unipersonal</t>
  </si>
  <si>
    <t>Single-member public limited company</t>
  </si>
  <si>
    <t>ESC06</t>
  </si>
  <si>
    <t>Sociedad Anónima Laboral</t>
  </si>
  <si>
    <t>Worker-owned public limited company</t>
  </si>
  <si>
    <t>ESC07</t>
  </si>
  <si>
    <t>Sociedad de responsabilidad limitada</t>
  </si>
  <si>
    <t>ESC08</t>
  </si>
  <si>
    <t>Sociedad Limitada Unipersonal</t>
  </si>
  <si>
    <t>Single-member private limited company</t>
  </si>
  <si>
    <t>ESC09</t>
  </si>
  <si>
    <t>Sociedad Limitada Laboral</t>
  </si>
  <si>
    <t>Worker-owned private limited company</t>
  </si>
  <si>
    <t>FR</t>
  </si>
  <si>
    <t>ESC10</t>
  </si>
  <si>
    <t>Sociedad Limitada Nueva Empresa</t>
  </si>
  <si>
    <t>"New firm" private limited company</t>
  </si>
  <si>
    <t>ESC11</t>
  </si>
  <si>
    <t>Sociedad colectiva</t>
  </si>
  <si>
    <t>General partnerships</t>
  </si>
  <si>
    <t>ESC12</t>
  </si>
  <si>
    <t>Sociedad Comanditaria Simple</t>
  </si>
  <si>
    <t>Simple limited partnership</t>
  </si>
  <si>
    <t>ESC13</t>
  </si>
  <si>
    <t>Sociedad Comanditaria por acciones</t>
  </si>
  <si>
    <t>Limited stock partnership</t>
  </si>
  <si>
    <t>ESC14</t>
  </si>
  <si>
    <t>Sociedad Cooperativa</t>
  </si>
  <si>
    <t>Cooperative company</t>
  </si>
  <si>
    <t>ESC16</t>
  </si>
  <si>
    <t>Sociedad de garantía recíproca</t>
  </si>
  <si>
    <t>Mutual Guarantee Company</t>
  </si>
  <si>
    <t>ESC17</t>
  </si>
  <si>
    <t>Sociedad agraria de transformación</t>
  </si>
  <si>
    <t>Farming partnerships</t>
  </si>
  <si>
    <t>ESC19</t>
  </si>
  <si>
    <t>Sociedad Civil con personalidad jurídica</t>
  </si>
  <si>
    <t>Non-commercial partnership with independent legal status</t>
  </si>
  <si>
    <t>ESC20</t>
  </si>
  <si>
    <t>Mutua</t>
  </si>
  <si>
    <t>Mutual company</t>
  </si>
  <si>
    <t>ESC21</t>
  </si>
  <si>
    <t>Agrupación de Interés económico</t>
  </si>
  <si>
    <t>ESC25</t>
  </si>
  <si>
    <t>Otras formas jurídicas</t>
  </si>
  <si>
    <t>Other legal forms</t>
  </si>
  <si>
    <t>ESC30</t>
  </si>
  <si>
    <t>Sociedad profesional</t>
  </si>
  <si>
    <t>Private company of professional members</t>
  </si>
  <si>
    <t>ESC31</t>
  </si>
  <si>
    <t>Fundación</t>
  </si>
  <si>
    <t>ESC32</t>
  </si>
  <si>
    <t>Asociaciones y otras instituciones sin fines de lucro a servicio de los hogares</t>
  </si>
  <si>
    <t>Associations and other non-profit institutions serving households</t>
  </si>
  <si>
    <t>ESC33</t>
  </si>
  <si>
    <t>Entidad de derecho público</t>
  </si>
  <si>
    <t>Public law entity</t>
  </si>
  <si>
    <t>ESC34</t>
  </si>
  <si>
    <t>Patrimonio de inversión sin personalidad jurídica</t>
  </si>
  <si>
    <t>Investment funds without independent legal status</t>
  </si>
  <si>
    <t>EU100</t>
  </si>
  <si>
    <t>Societas Europea</t>
  </si>
  <si>
    <t>European company (a type of public, limited-liability company regulated under EU law)</t>
  </si>
  <si>
    <t>EU-wide valid legal form, can be applicable to any legal entity resident in a EU country</t>
  </si>
  <si>
    <t>EU200</t>
  </si>
  <si>
    <t>Societas Cooperativa Europea</t>
  </si>
  <si>
    <t>European cooperative society</t>
  </si>
  <si>
    <t>EU300</t>
  </si>
  <si>
    <t>European Economic Interest Grouping</t>
  </si>
  <si>
    <t>European economic interest grouping</t>
  </si>
  <si>
    <t>EU400</t>
  </si>
  <si>
    <t>European Grouping of Territorial cooperation</t>
  </si>
  <si>
    <t>FI10</t>
  </si>
  <si>
    <t>Avoin yhtiö</t>
  </si>
  <si>
    <t>A general partnership must have at least two founders who may be either natural or legal persons. Each partner in a general partnership is responsible for the partnership's liabilities to their full extent as if they were their own debt. A general partnership is entered into the Trade Register.</t>
  </si>
  <si>
    <t>FI11</t>
  </si>
  <si>
    <t>Kommandiittiyhtiö</t>
  </si>
  <si>
    <t>A limited partnership has both a liable and a silent partner. There may be one or more of each. Silent partners are only responsible for the partnership's liabilities up to the amount of capital they have invested into the partnership. Liable partners are liable for all debts of the partnership with their entire assets. The sizes of the investments of silent partners and the method for calculating their shares of profits must be recorded in the articles of incorporation of the partnership. A limited partnership is entered into the Trade Register. The name of a limited partnership must disclose its form either as an abbreviation or as an unabbreviated word.</t>
  </si>
  <si>
    <t>FI12</t>
  </si>
  <si>
    <t>Osakeyhtiö</t>
  </si>
  <si>
    <t>A limited company can be founded by one or more natural or legal persons. The share capital of a private limited company must be at least EUR 2,500 and that of a public limited company EUR 80,000. The shareholders are not personally responsible for the company's liabilities. A limited company is entered into the Trade Register.</t>
  </si>
  <si>
    <t>FI13</t>
  </si>
  <si>
    <t>Asunto-osakeyhtiö</t>
  </si>
  <si>
    <t>Housing company</t>
  </si>
  <si>
    <t>A limited liability company is considered to be a housing company if its purpose is the ownership and possession of one or more buildings in which ( not necessarily) over half of the total floor area is specified in the articles of association as residential apartments in the possession of shareholders; and each share in it confers the right, either alone or together with other shares, to the possession of an apartment or other part of the company's building or real estate in its possession.</t>
  </si>
  <si>
    <t>FI16</t>
  </si>
  <si>
    <t>Keskinäinen kiinteistö-Oy</t>
  </si>
  <si>
    <t>Mutual joint-stock property company</t>
  </si>
  <si>
    <t>FI17</t>
  </si>
  <si>
    <t>EL</t>
  </si>
  <si>
    <t>Muu kiinteistö Oy (ei-keskinäinen)</t>
  </si>
  <si>
    <t>Other joint-stock property company (not mutual)</t>
  </si>
  <si>
    <t>FI18</t>
  </si>
  <si>
    <t>Konserni</t>
  </si>
  <si>
    <t>Enterprise group</t>
  </si>
  <si>
    <t>An enterprise group is an economic entity formed by two or more enterprises, in which the group head has either alone or together with other enterprises belonging to the same group the right of control in one or several other enterprises (subsidiary companies). Individual enterprises operating in Finland whose group head is located abroad are also treated as enterprise groups.
 Thus, all main enterprise groups producing group financial accounts and having a group structure are included in enterprise groups. Sub-groups are not recorded separately in statistics but are included in main groups.
 Cf. Enterprise group.
 The definition of an enterprise group is based on an EU regulation concerning statistical units (EEC 1993/696).</t>
  </si>
  <si>
    <t>FI19</t>
  </si>
  <si>
    <t>Muu yhtiö</t>
  </si>
  <si>
    <t>Other enterprise</t>
  </si>
  <si>
    <t>FI20</t>
  </si>
  <si>
    <t>Aatteellinen yhdistys</t>
  </si>
  <si>
    <t>A voluntary association is an association founded by at least three private persons intending to join it as members or by an agreement of a corporation or foundation, and entered into the register of associations maintained by the National Board of Patents and Registration, the purpose of which is non-profit making (in other words the purpose may not be acquisition of profit or other financial benefit for the members). A voluntary association may engage in a trade or other gainful activity if an order concerning this is included in the association's by-laws or if such activity relates direct to the realisation of the association's purpose, or if the activity can be regarded as financially insignificant. E.g. sports association, political party, trade union, scout association.</t>
  </si>
  <si>
    <t>FI21</t>
  </si>
  <si>
    <t>Erityislainsäädäntöön perustuva yhdistys</t>
  </si>
  <si>
    <t>Association based on separate legislation</t>
  </si>
  <si>
    <t>FI22</t>
  </si>
  <si>
    <t>Keskinäinen vahinkovakuutusyhdistys</t>
  </si>
  <si>
    <t>Mutual indemnity insurance association</t>
  </si>
  <si>
    <t>A mutual indemnity insurance association is an insurance company based on the mutual responsibility of its shareholders, whose area of operations covers no more than 40 municipalities or which only practises insurance of fishing equipment. The articles of association of the association are ratified by the Ministry of Social Affairs and Health and the association is entered into the Trade Register.</t>
  </si>
  <si>
    <t>FI23</t>
  </si>
  <si>
    <t>Metsänhoitoyhdistys</t>
  </si>
  <si>
    <t>Forestry society</t>
  </si>
  <si>
    <t>FI24</t>
  </si>
  <si>
    <t>Osuuspankki</t>
  </si>
  <si>
    <t>Cooperative bank</t>
  </si>
  <si>
    <t>FI25</t>
  </si>
  <si>
    <t>Osuuskunta</t>
  </si>
  <si>
    <t>Co-operative society</t>
  </si>
  <si>
    <t>A community engaged in economic activity to benefit its members, whose number of members and capital are not been predetermined. The members participate in the activity by exploiting the services of the community. The founders of a co-operative society must number at least five. If the majority of the members are co-operative societies or communities, only three founding members are required. A co-operative society is entered into the Trade Register. A co-operative bank is a co-operative society engaged in banking activity.</t>
  </si>
  <si>
    <t>FI26</t>
  </si>
  <si>
    <t>Avustuskassa</t>
  </si>
  <si>
    <t>Mutual benefit society</t>
  </si>
  <si>
    <t>FI27</t>
  </si>
  <si>
    <t>Työttömyyskassa</t>
  </si>
  <si>
    <t>Unemployment fund</t>
  </si>
  <si>
    <t>An unemployment fund is a corporation operating on the mutual liability principle for the purpose of organising for its members the compensation for loss of earnings referred to in the Unemployment Security Act.</t>
  </si>
  <si>
    <t>FI28</t>
  </si>
  <si>
    <t>Muu taloudellinen yhdistys</t>
  </si>
  <si>
    <t>Other economic association</t>
  </si>
  <si>
    <t>FI29</t>
  </si>
  <si>
    <t>Muu yhdistys</t>
  </si>
  <si>
    <t>Other association</t>
  </si>
  <si>
    <t>FI30</t>
  </si>
  <si>
    <t>Säätiö (säätiölain mukainen)</t>
  </si>
  <si>
    <t>Foundation (according to the Foundations Act)</t>
  </si>
  <si>
    <t>A foundation refers to assets set aside for a certain purpose and administered by the board of the foundation. A foundation can be established with a charter of foundation, last will and testament or a deed of donation. A licence to establish a foundation must be applied for from the Board of Patents and Registration, which also ratifies the rules of the foundation. A foundation is entered into the register of foundations maintained by the Board of Patents and Registration.
 Funds also belong to this category of legal form.</t>
  </si>
  <si>
    <t>FI31</t>
  </si>
  <si>
    <t>Säästöpankki</t>
  </si>
  <si>
    <t>Savings bank</t>
  </si>
  <si>
    <t>A savings bank and a joint-stock savings bank company are deposit banks as referred to in the Act on Credit Institutions (1993/1607), whose specific objective is promotion of saving. The Ministry of Finance grants licences for savings banks, which are entered into the Trade Register.</t>
  </si>
  <si>
    <t>FI32</t>
  </si>
  <si>
    <t>Eläkesäätiö (säädekirjalla perustettu)</t>
  </si>
  <si>
    <t>Pension foundation (founded by a charter of foundation)</t>
  </si>
  <si>
    <t>A pension foundation is an insurance or pension company set up by an employer for the purpose of provision of statutory or voluntary pensions or comparable benefits for its employees and their beneficiaries.</t>
  </si>
  <si>
    <t>FI33</t>
  </si>
  <si>
    <t>Työeläkekassa</t>
  </si>
  <si>
    <t>Pension fund</t>
  </si>
  <si>
    <t>A pension fund is an industry-specific insurance fund for administering corresponding pensions and benefits.</t>
  </si>
  <si>
    <t>FI35</t>
  </si>
  <si>
    <t>Hypoteekkiyhdistys</t>
  </si>
  <si>
    <t>Mortgage society</t>
  </si>
  <si>
    <t>FI39</t>
  </si>
  <si>
    <t>Muu säätiö</t>
  </si>
  <si>
    <t>Other foundation</t>
  </si>
  <si>
    <t>FI40</t>
  </si>
  <si>
    <t>Valtio ja sen laitokset</t>
  </si>
  <si>
    <t>State and its agencies</t>
  </si>
  <si>
    <t>FI41</t>
  </si>
  <si>
    <t>Kunta</t>
  </si>
  <si>
    <t>A municipality is a community formed of a certain area and its inhabitants. A municipality has specified boundaries so that the activity of each municipality concerns its area, the people living and staying there and the activity taking place there.
 The new Local Government Act that entered into force in 1995 recognises only the municipality as the official type of municipality, but any municipality may use the designation 'urban municipality' if it considers to fulfil the requirements set for an urban municipality. The division into municipalities is a basic administrative division. In statistics the statistical grouping of municipalities replaces the division into cities and other municipalities.
 A list of municipalities, statistical grouping of municipalities and changes in municipalities are included in Statistics Finland's yearly updated handbook Regional Divisions Based on Municipalities.</t>
  </si>
  <si>
    <t>FI42</t>
  </si>
  <si>
    <t>Kuntayhtymä</t>
  </si>
  <si>
    <t>Joint municipal board</t>
  </si>
  <si>
    <t>Joint municipal boards were introduced as a form of intermunicipal cooperation in connection with the revision of the Local Government Act in 1993. They replaced the earlier inter-municipal associations. A joint municipal board is a form of permanent collaboration of more than one municipality in some field of operation. A joint municipal board is set up under an agreement (charter) between the local authorities concerned which has been approved by their councils.
 Joint municipal boards are independent legal persons and governed by the legislation on local government. A joint municipal board can acquire rights and enter into commitments and has the right to be heard before authorities. Ultimately, the participating municipalities are responsible for the finances of the joint municipal board.
 The most significant joint municipal boards are regional councils, hospital districts and joint municipal boards in the field of public health, in special care districts and education districts. Three-fourths of joint municipal board expenditure is derived from the provision of health care services.</t>
  </si>
  <si>
    <t>FI43</t>
  </si>
  <si>
    <t>HR</t>
  </si>
  <si>
    <t>Ahvenanmaan maakunta ja sen virastot</t>
  </si>
  <si>
    <t>Region of Åland and its agencies</t>
  </si>
  <si>
    <t>FI44</t>
  </si>
  <si>
    <t>Evankelis-luterilainen kirkko</t>
  </si>
  <si>
    <t>Evangelical Lutheran Church</t>
  </si>
  <si>
    <t>FI45</t>
  </si>
  <si>
    <t>Ortodoksinen kirkko</t>
  </si>
  <si>
    <t>Greek Orthodox Church</t>
  </si>
  <si>
    <t>FI46</t>
  </si>
  <si>
    <t>Rekisteröity uskonnollinen yhdyskunta</t>
  </si>
  <si>
    <t>Registered religious community</t>
  </si>
  <si>
    <t>FI47</t>
  </si>
  <si>
    <t>Ylioppilaskunta tai osakunta</t>
  </si>
  <si>
    <t>Students' union or association</t>
  </si>
  <si>
    <t>FI48</t>
  </si>
  <si>
    <t>Erillishallinnollinen valtion laitos</t>
  </si>
  <si>
    <t>Governmental institution with separate administration</t>
  </si>
  <si>
    <t>FI49</t>
  </si>
  <si>
    <t>Muu julkisoikeudellinen oikeushenkilö</t>
  </si>
  <si>
    <t>Other legal person subject to public law</t>
  </si>
  <si>
    <t>FI50</t>
  </si>
  <si>
    <t>Yhteisetuudet (esim. kalastuskunta)</t>
  </si>
  <si>
    <t>Mutual interest bodies (e.g. fishery collectives)</t>
  </si>
  <si>
    <t>FI55</t>
  </si>
  <si>
    <t>Yhteismetsä</t>
  </si>
  <si>
    <t>Jointly owned forest</t>
  </si>
  <si>
    <t>FI56</t>
  </si>
  <si>
    <t>Maatila</t>
  </si>
  <si>
    <t>Farm</t>
  </si>
  <si>
    <t>The Farm Register defines a farm as an "active holding" with agricultural production and at least one hectare of arable land in use. A holding with less than one hectare of arable land in use is considered to be a farm for statistical purposes if its economic size is at least 1 European Size Unit (ESU), i.e. 1200 euros.
 In agricultural income and tax statistics a farm is defined as a holding which has at least 2 hectares of arable land under cultivation and is held by an individual.
 In agricultural business and income statistics a farm is defined as a holding which has at least 2 hectares of cultivated farmland and is taxed under the Farm Income Tax Act.</t>
  </si>
  <si>
    <t>FI60</t>
  </si>
  <si>
    <t>Valtion liikelaitos</t>
  </si>
  <si>
    <t>State-owned company</t>
  </si>
  <si>
    <t>FI61</t>
  </si>
  <si>
    <t>Kunnallinen liikelaitos</t>
  </si>
  <si>
    <t>Municipally-owned company</t>
  </si>
  <si>
    <t>FI62</t>
  </si>
  <si>
    <t>Kuntainliiton (kuntayhtymän) liikelaitos</t>
  </si>
  <si>
    <t>Joint local authority company</t>
  </si>
  <si>
    <t>HU</t>
  </si>
  <si>
    <t>FI63</t>
  </si>
  <si>
    <t>Ahvenanmaan liikelaitos</t>
  </si>
  <si>
    <t>Company owned by the Regional Government of Åland</t>
  </si>
  <si>
    <t>FI99</t>
  </si>
  <si>
    <t>Muut (esim. tilapäinen oikeudellinen muoto)</t>
  </si>
  <si>
    <t>Others (e.g. temporary legal form)</t>
  </si>
  <si>
    <t>FR2120</t>
  </si>
  <si>
    <t>Indivision avec personne morale</t>
  </si>
  <si>
    <t>Co-ownership with the status of legal entity</t>
  </si>
  <si>
    <t>The legal form can be derived from the SIREN number on the INSEE's website (https://avis-situation-sirene.insee.fr/jsp/avis-formulaire.jsp)</t>
  </si>
  <si>
    <t>FR2210</t>
  </si>
  <si>
    <t>Société créée de fait entre personnes physiques</t>
  </si>
  <si>
    <t>De facto company created between natural persons</t>
  </si>
  <si>
    <t>FR2220</t>
  </si>
  <si>
    <t>Société créée de fait avec personne morale</t>
  </si>
  <si>
    <t>De facto company created with a legal entity</t>
  </si>
  <si>
    <t>FR2310</t>
  </si>
  <si>
    <t>Société en participation entre personnes physiques</t>
  </si>
  <si>
    <t>Joint venture between natural persons</t>
  </si>
  <si>
    <t>FR2320</t>
  </si>
  <si>
    <t>Société en participation avec personne morale</t>
  </si>
  <si>
    <t>Joint venture with a legal entity</t>
  </si>
  <si>
    <t>FR2385</t>
  </si>
  <si>
    <t>Société en participation de professions libérales</t>
  </si>
  <si>
    <t>Joint venture between professionals</t>
  </si>
  <si>
    <t>FR2400</t>
  </si>
  <si>
    <t>Fiducie</t>
  </si>
  <si>
    <t>Trust</t>
  </si>
  <si>
    <t>FR2700</t>
  </si>
  <si>
    <t>Paroisse hors zone concordataire</t>
  </si>
  <si>
    <t>Parish not subject to concordat law</t>
  </si>
  <si>
    <t>FR2900</t>
  </si>
  <si>
    <t>Autre groupement de droit privé non doté de la personnalité morale</t>
  </si>
  <si>
    <t>Other private-law group not having legal personality</t>
  </si>
  <si>
    <t>FR3210</t>
  </si>
  <si>
    <t>État, collectivité ou établissement public étranger</t>
  </si>
  <si>
    <t>State, community or foreign public institution</t>
  </si>
  <si>
    <t>IE</t>
  </si>
  <si>
    <t>FR4110</t>
  </si>
  <si>
    <t>Établissement public national à caractère industriel ou commercial doté d'un comptable public</t>
  </si>
  <si>
    <t>National industrial or commercial public undertaking having a public accountant</t>
  </si>
  <si>
    <t>FR4120</t>
  </si>
  <si>
    <t>Établissement public national à caractère industriel ou commercial non doté d'un comptable public</t>
  </si>
  <si>
    <t>National industrial or commercial public undertaking not having a public accountant</t>
  </si>
  <si>
    <t>FR4130</t>
  </si>
  <si>
    <t>Exploitant public</t>
  </si>
  <si>
    <t>Public operator</t>
  </si>
  <si>
    <t>FR4140</t>
  </si>
  <si>
    <t>Établissement public local à caractère industriel ou commercial</t>
  </si>
  <si>
    <t>Local industrial or commercial public undertaking</t>
  </si>
  <si>
    <t>FR4150</t>
  </si>
  <si>
    <t>Régie d'une collectivité locale à caractère industriel ou commercial</t>
  </si>
  <si>
    <t>Management of an industrial or commercial local authority</t>
  </si>
  <si>
    <t>FR4160</t>
  </si>
  <si>
    <t>Institution Banque de France</t>
  </si>
  <si>
    <t>Bank of France institution</t>
  </si>
  <si>
    <t>FR5191</t>
  </si>
  <si>
    <t>Société de caution mutuelle</t>
  </si>
  <si>
    <t>Mutual guarantee company</t>
  </si>
  <si>
    <t>FR5192</t>
  </si>
  <si>
    <t>Société coopérative de banque populaire</t>
  </si>
  <si>
    <t>A popular bank cooperative</t>
  </si>
  <si>
    <t>FR5193</t>
  </si>
  <si>
    <t>Caisse de crédit maritime mutuel</t>
  </si>
  <si>
    <t>Mutual maritime lending institution</t>
  </si>
  <si>
    <t>FR5194</t>
  </si>
  <si>
    <t>Caisse (fédérale) de crédit mutuel</t>
  </si>
  <si>
    <t>(Federal) mutal lending institution</t>
  </si>
  <si>
    <t>FR5195</t>
  </si>
  <si>
    <t>Association coopérative inscrite (droit local Alsace Moselle)</t>
  </si>
  <si>
    <t>Registered cooperative association (local law of Alsace Moselle)</t>
  </si>
  <si>
    <t>FR5196</t>
  </si>
  <si>
    <t>Caisse d'épargne et de prévoyance à forme coopérative</t>
  </si>
  <si>
    <t>Cooperative savings and provident bank</t>
  </si>
  <si>
    <t>FR5202</t>
  </si>
  <si>
    <t>Société en nom collectif</t>
  </si>
  <si>
    <t>Commercial partnership</t>
  </si>
  <si>
    <t>FR5203</t>
  </si>
  <si>
    <t>Société en nom collectif coopérative</t>
  </si>
  <si>
    <t>Cooperative commercial partnership</t>
  </si>
  <si>
    <t>FR5306</t>
  </si>
  <si>
    <t>IT</t>
  </si>
  <si>
    <t>Société en commandite simple</t>
  </si>
  <si>
    <t>FR5307</t>
  </si>
  <si>
    <t>Société en commandite simple coopérative</t>
  </si>
  <si>
    <t>Ordinary cooperative limited partnership</t>
  </si>
  <si>
    <t>FR5308</t>
  </si>
  <si>
    <t>Société en commandite par actions</t>
  </si>
  <si>
    <t>FR5309</t>
  </si>
  <si>
    <t>Société en commandite par actions coopérative</t>
  </si>
  <si>
    <t>Cooperative partnership limited by shares</t>
  </si>
  <si>
    <t>FR5370</t>
  </si>
  <si>
    <t>Société de Participations Financières de Profession Libérale Société en commandite par actions</t>
  </si>
  <si>
    <t>Professional holding company Partnership limited by shares</t>
  </si>
  <si>
    <t>FR5385</t>
  </si>
  <si>
    <t>Société d'exercice libéral en commandite par actions</t>
  </si>
  <si>
    <t>Partnership limited by shares for a professional private practice</t>
  </si>
  <si>
    <t>FR5410</t>
  </si>
  <si>
    <t>SARL nationale</t>
  </si>
  <si>
    <t>National limited liability company</t>
  </si>
  <si>
    <t>FR5415</t>
  </si>
  <si>
    <t>SARL d'économie mixte</t>
  </si>
  <si>
    <t>Mixed economy limited liability company</t>
  </si>
  <si>
    <t>FR5422</t>
  </si>
  <si>
    <t>SARL immobilière pour le commerce et l'industrie (SICOMI)</t>
  </si>
  <si>
    <t>Limited liability real estate company for trade and industry</t>
  </si>
  <si>
    <t>FR5426</t>
  </si>
  <si>
    <t>SARL immobilière de gestion</t>
  </si>
  <si>
    <t>Limited liability real estate management company</t>
  </si>
  <si>
    <t>FR5430</t>
  </si>
  <si>
    <t>SARL d'aménagement foncier et d'équipement rural (SAFER)</t>
  </si>
  <si>
    <t>Limited liability company for land development and rural establishment</t>
  </si>
  <si>
    <t>FR5431</t>
  </si>
  <si>
    <t>SARL mixte d'intérêt agricole (SMIA)</t>
  </si>
  <si>
    <t>Limited liability company with mixed agricultural purposes</t>
  </si>
  <si>
    <t>FR5432</t>
  </si>
  <si>
    <t>SARL d'intérêt collectif agricole (SICA)</t>
  </si>
  <si>
    <t>Limited liability company for collective agricultural purposes</t>
  </si>
  <si>
    <t>FR5442</t>
  </si>
  <si>
    <t>SARL d'attribution</t>
  </si>
  <si>
    <t>Limited liability allocation company</t>
  </si>
  <si>
    <t>FR5443</t>
  </si>
  <si>
    <t>SARL coopérative de construction</t>
  </si>
  <si>
    <t>Cooperative construction limited liability company</t>
  </si>
  <si>
    <t>FR5451</t>
  </si>
  <si>
    <t>SARL coopérative de consommation</t>
  </si>
  <si>
    <t>LT</t>
  </si>
  <si>
    <t>Cooperative consumer limited liability company</t>
  </si>
  <si>
    <t>FR5453</t>
  </si>
  <si>
    <t>SARL coopérative artisanale</t>
  </si>
  <si>
    <t>Cooperative craftworkers' limited liability company</t>
  </si>
  <si>
    <t>FR5454</t>
  </si>
  <si>
    <t>SARL coopérative d'intérêt maritime</t>
  </si>
  <si>
    <t>Cooperative limited liability company for maritime purposes</t>
  </si>
  <si>
    <t>FR5455</t>
  </si>
  <si>
    <t>SARL coopérative de transport</t>
  </si>
  <si>
    <t>Cooperative limited liability transport company</t>
  </si>
  <si>
    <t>FR5458</t>
  </si>
  <si>
    <t>SARL coopérative ouvrière de production (SCOP)</t>
  </si>
  <si>
    <t>Cooperative workers' production limited liability company</t>
  </si>
  <si>
    <t>FR5459</t>
  </si>
  <si>
    <t>SARL union de sociétés coopératives</t>
  </si>
  <si>
    <t>Limited liability union of cooperative companies</t>
  </si>
  <si>
    <t>FR5460</t>
  </si>
  <si>
    <t>Autre SARL coopérative</t>
  </si>
  <si>
    <t>Other cooperative limited liability company</t>
  </si>
  <si>
    <t>FR5470</t>
  </si>
  <si>
    <t>Société de Participations Financières de Profession Libérale Société à responsabilité limitée</t>
  </si>
  <si>
    <t>Professional holding company Limited liability company</t>
  </si>
  <si>
    <t>FR5485</t>
  </si>
  <si>
    <t>Société d'exercice libéral à responsabilité limitée</t>
  </si>
  <si>
    <t>Limited liability company for a professional private practice</t>
  </si>
  <si>
    <t>FR5498</t>
  </si>
  <si>
    <t>SARL unipersonnelle</t>
  </si>
  <si>
    <t>Single-person limited liability company</t>
  </si>
  <si>
    <t>FR5499</t>
  </si>
  <si>
    <t>Société à responsabilité limitée (sans autre indication)</t>
  </si>
  <si>
    <t>Limited liability company (with no further details)</t>
  </si>
  <si>
    <t>FR5505</t>
  </si>
  <si>
    <t>SA à participation ouvrière à conseil d'administration</t>
  </si>
  <si>
    <t>Workers' cooperative in the form of a public limited company with a board of directors</t>
  </si>
  <si>
    <t>FR5510</t>
  </si>
  <si>
    <t>SA nationale à conseil d'administration</t>
  </si>
  <si>
    <t>National public limited company with a board of directors</t>
  </si>
  <si>
    <t>FR5515</t>
  </si>
  <si>
    <t>SA d'économie mixte à conseil d'administration</t>
  </si>
  <si>
    <t>Mixed economy public limited company with a board of directors</t>
  </si>
  <si>
    <t>FR5520</t>
  </si>
  <si>
    <t>Société d'investissement à capital variable (SICAV) à conseil d'administration</t>
  </si>
  <si>
    <t>Open-end investment company with a board of directors</t>
  </si>
  <si>
    <t>FR5522</t>
  </si>
  <si>
    <t>SA immobilière pour le commerce et l'industrie (SICOMI) à conseil d'administration</t>
  </si>
  <si>
    <t>Real estate public limited company for trade and industry with a board of directors</t>
  </si>
  <si>
    <t>FR5525</t>
  </si>
  <si>
    <t>SA immobilière d'investissement à conseil d'administration</t>
  </si>
  <si>
    <t>Real estate investment public limited company with a board of directors</t>
  </si>
  <si>
    <t>FR5530</t>
  </si>
  <si>
    <t>SA d'aménagement foncier et d'équipement rural (SAFER) à conseil d'administration</t>
  </si>
  <si>
    <t>Public limited company for land development and rural establishment with a board of directors</t>
  </si>
  <si>
    <t>FR5531</t>
  </si>
  <si>
    <t>Société anonyme mixte d'intérêt agricole (SMIA) à conseil d'administration</t>
  </si>
  <si>
    <t>Public limited company with mixed agricultural purposes with a board of directors</t>
  </si>
  <si>
    <t>FR5532</t>
  </si>
  <si>
    <t>SA d'intérêt collectif agricole (SICA) à conseil d'administration</t>
  </si>
  <si>
    <t>Public limited company for collective agricultural purposes with a board of directors</t>
  </si>
  <si>
    <t>FR5542</t>
  </si>
  <si>
    <t>SA d'attribution à conseil d'administration</t>
  </si>
  <si>
    <t>Public limited allocation company with a board of directors</t>
  </si>
  <si>
    <t>FR5543</t>
  </si>
  <si>
    <t>SA coopérative de construction à conseil d'administration</t>
  </si>
  <si>
    <t>Public limited cooperative construction company with a board of directors</t>
  </si>
  <si>
    <t>FR5546</t>
  </si>
  <si>
    <t>SA de HLM à conseil d'administration</t>
  </si>
  <si>
    <t>Affordable housing public limited company with a board of directors</t>
  </si>
  <si>
    <t>FR5547</t>
  </si>
  <si>
    <t>SA coopérative de production de HLM à conseil d'administration</t>
  </si>
  <si>
    <t>Cooperative affordable housing production public limited company with a board of directors</t>
  </si>
  <si>
    <t>FR5548</t>
  </si>
  <si>
    <t>SA de crédit immobilier à conseil d'administration</t>
  </si>
  <si>
    <t>Real estate lending public limited company with a board of directors</t>
  </si>
  <si>
    <t>FR5551</t>
  </si>
  <si>
    <t>SA coopérative de consommation à conseil d'administration</t>
  </si>
  <si>
    <t>Consumer cooperative public limited company with a board of directors</t>
  </si>
  <si>
    <t>FR5552</t>
  </si>
  <si>
    <t>SA coopérative de commerçants-détaillants à conseil d'administration</t>
  </si>
  <si>
    <t>Retailers' cooperative public limited company with a board of directors</t>
  </si>
  <si>
    <t>FR5553</t>
  </si>
  <si>
    <t>SA coopérative artisanale à conseil d'administration</t>
  </si>
  <si>
    <t>Cooperative craftworkers' public limited company with a board of directors</t>
  </si>
  <si>
    <t>FR5554</t>
  </si>
  <si>
    <t>SA coopérative (d'intérêt) maritime à conseil d'administration</t>
  </si>
  <si>
    <t>Cooperative public limited company for maritime purposes with a board of directors</t>
  </si>
  <si>
    <t>FR5555</t>
  </si>
  <si>
    <t>SA coopérative de transport à conseil d'administration</t>
  </si>
  <si>
    <t>Cooperative transport public limited company with a board of directors</t>
  </si>
  <si>
    <t>FR5558</t>
  </si>
  <si>
    <t>SA coopérative ouvrière de production (SCOP) à conseil d'administration</t>
  </si>
  <si>
    <t>Cooperative workers' production public limited company with a board of directors</t>
  </si>
  <si>
    <t>FR5559</t>
  </si>
  <si>
    <t>SA union de sociétés coopératives à conseil d'administration</t>
  </si>
  <si>
    <t>Union of cooperative companies public limited company with a board of directors</t>
  </si>
  <si>
    <t>FR5560</t>
  </si>
  <si>
    <t>Autre SA coopérative à conseil d'administration</t>
  </si>
  <si>
    <t>Other cooperative public limited company with a board of directors</t>
  </si>
  <si>
    <t>FR5570</t>
  </si>
  <si>
    <t>Société de Participations Financières de Profession Libérale Société anonyme à conseil d'administration (SPFPL SA à conseil d'administration)</t>
  </si>
  <si>
    <t>Professional holding company Public liability company with a board of directors</t>
  </si>
  <si>
    <t>FR5585</t>
  </si>
  <si>
    <t>Société d'exercice libéral à forme anonyme à conseil d'administration</t>
  </si>
  <si>
    <t>Public limited company for a professional private practice with a board of directors</t>
  </si>
  <si>
    <t>FR5599</t>
  </si>
  <si>
    <t>SA à conseil d'administration (s.a.i.)</t>
  </si>
  <si>
    <t>Public limited company with a board of directors (real estate public limited company)</t>
  </si>
  <si>
    <t>FR5605</t>
  </si>
  <si>
    <t>SA à participation ouvrière à directoire</t>
  </si>
  <si>
    <t>Workers' cooperative in the form of a public limited company with a management board</t>
  </si>
  <si>
    <t>FR5610</t>
  </si>
  <si>
    <t>SA nationale à directoire</t>
  </si>
  <si>
    <t>National public limited company with a management board</t>
  </si>
  <si>
    <t>FR5615</t>
  </si>
  <si>
    <t>SA d'économie mixte à directoire</t>
  </si>
  <si>
    <t>Mixed economy public limited company with a management board</t>
  </si>
  <si>
    <t>FR5620</t>
  </si>
  <si>
    <t>Société d'investissement à capital variable (SICAV) à directoire</t>
  </si>
  <si>
    <t>Open-end investment company with a management board</t>
  </si>
  <si>
    <t>FR5622</t>
  </si>
  <si>
    <t>SA immobilière pour le commerce et l'industrie (SICOMI) à directoire</t>
  </si>
  <si>
    <t>Real estate public limited company for trade and industry with a management board</t>
  </si>
  <si>
    <t>FR5625</t>
  </si>
  <si>
    <t>SA immobilière d'investissement à directoire</t>
  </si>
  <si>
    <t>Real estate investment public limited company with a management board</t>
  </si>
  <si>
    <t>FR5630</t>
  </si>
  <si>
    <t>Safer anonyme à directoire</t>
  </si>
  <si>
    <t>Public limited company for land development and rural establishment with a management board</t>
  </si>
  <si>
    <t>FR5631</t>
  </si>
  <si>
    <t>SA mixte d'intérêt agricole (SMIA)</t>
  </si>
  <si>
    <t>Public limited company with mixed agricultural purposes with a management board</t>
  </si>
  <si>
    <t>FR5632</t>
  </si>
  <si>
    <t>LU</t>
  </si>
  <si>
    <t>SA d'intérêt collectif agricole (SICA)</t>
  </si>
  <si>
    <t>Public limited company for collective agricultural purposes with a management board</t>
  </si>
  <si>
    <t>FR5642</t>
  </si>
  <si>
    <t>SA d'attribution à directoire</t>
  </si>
  <si>
    <t>Public limited allocation company with a management board</t>
  </si>
  <si>
    <t>FR5643</t>
  </si>
  <si>
    <t>SA coopérative de construction à directoire</t>
  </si>
  <si>
    <t>Public limited cooperative construction company with a management board</t>
  </si>
  <si>
    <t>FR5646</t>
  </si>
  <si>
    <t>SA de HLM à directoire</t>
  </si>
  <si>
    <t>Affordable housing public limited company with a management board</t>
  </si>
  <si>
    <t>FR5647</t>
  </si>
  <si>
    <t>Société coopérative de production de HLM anonyme à directoire</t>
  </si>
  <si>
    <t>Cooperative affordable housing production public limited company with a management board</t>
  </si>
  <si>
    <t>FR5648</t>
  </si>
  <si>
    <t>SA de crédit immobilier à directoire</t>
  </si>
  <si>
    <t>Real estate lending public limited company with a management board</t>
  </si>
  <si>
    <t>FR5651</t>
  </si>
  <si>
    <t>SA coopérative de consommation à directoire</t>
  </si>
  <si>
    <t>Consumer cooperative public limited company with a management board</t>
  </si>
  <si>
    <t>FR5652</t>
  </si>
  <si>
    <t>SA coopérative de commerçants-détaillants à directoire</t>
  </si>
  <si>
    <t>Retailers' cooperative public limited company with a management board</t>
  </si>
  <si>
    <t>FR5653</t>
  </si>
  <si>
    <t>SA coopérative artisanale à directoire</t>
  </si>
  <si>
    <t>Cooperative craftworkers' public limited company with a management board</t>
  </si>
  <si>
    <t>FR5654</t>
  </si>
  <si>
    <t>SA coopérative d'intérêt maritime à directoire</t>
  </si>
  <si>
    <t>Cooperative public limited company for maritime purposes with a management board</t>
  </si>
  <si>
    <t>FR5655</t>
  </si>
  <si>
    <t>SA coopérative de transport à directoire</t>
  </si>
  <si>
    <t>Cooperative transport public limited company with a management board</t>
  </si>
  <si>
    <t>FR5658</t>
  </si>
  <si>
    <t>SA coopérative ouvrière de production (SCOP) à directoire</t>
  </si>
  <si>
    <t>Cooperative workers' production public limited company with a management board</t>
  </si>
  <si>
    <t>FR5659</t>
  </si>
  <si>
    <t>SA union de sociétés coopératives à directoire</t>
  </si>
  <si>
    <t>Union of cooperative companies public limited company with a management board</t>
  </si>
  <si>
    <t>FR5660</t>
  </si>
  <si>
    <t>Autre SA coopérative à directoire</t>
  </si>
  <si>
    <t>Other cooperative public limited company with a management board</t>
  </si>
  <si>
    <t>FR5670</t>
  </si>
  <si>
    <t>Société de Participations Financières de Profession Libérale Société anonyme à Directoire (SPFPL SA à directoire)</t>
  </si>
  <si>
    <t>Professional holding company Public limited company with a management board</t>
  </si>
  <si>
    <t>FR5685</t>
  </si>
  <si>
    <t>Société d'exercice libéral à forme anonyme à directoire</t>
  </si>
  <si>
    <t>Public limited company for a professional private practice with a management board</t>
  </si>
  <si>
    <t>FR5699</t>
  </si>
  <si>
    <t>SA à directoire (s.a.i.)</t>
  </si>
  <si>
    <t>Public limited company with a management board (real estate public limited company)</t>
  </si>
  <si>
    <t>FR5710</t>
  </si>
  <si>
    <t>SAS, société par actions simplifiée</t>
  </si>
  <si>
    <t>Simplified joint stock company</t>
  </si>
  <si>
    <t>FR5720</t>
  </si>
  <si>
    <t>Société par actions simplifiée à associé unique ou société par actions simplifiée unipersonnelle</t>
  </si>
  <si>
    <t>Simplified joint stock company with a single shareholder or single person simplified joint stock company</t>
  </si>
  <si>
    <t>FR5770</t>
  </si>
  <si>
    <t>Société de Participations Financières de Profession Libérale Société par actions simplifiée</t>
  </si>
  <si>
    <t>Professional holding company Simplified joint stock company</t>
  </si>
  <si>
    <t>FR5785</t>
  </si>
  <si>
    <t>Société d'exercice libéral par action simplifiée</t>
  </si>
  <si>
    <t>Simplifed joint stock company for a professional private practice</t>
  </si>
  <si>
    <t>FR5800</t>
  </si>
  <si>
    <t>Société européenne</t>
  </si>
  <si>
    <t>European company</t>
  </si>
  <si>
    <t>FR6100</t>
  </si>
  <si>
    <t>Caisse d'Épargne et de Prévoyance</t>
  </si>
  <si>
    <t>Savings and provident bank</t>
  </si>
  <si>
    <t>FR6210</t>
  </si>
  <si>
    <t>Groupement européen d'intérêt économique</t>
  </si>
  <si>
    <t>FR6220</t>
  </si>
  <si>
    <t>Groupement d'intérêt économique</t>
  </si>
  <si>
    <t>FR6316</t>
  </si>
  <si>
    <t>Coopérative d'utilisation de matériel agricole en commun</t>
  </si>
  <si>
    <t>Cooperative for shared use of agricultural equipment</t>
  </si>
  <si>
    <t>FR6317</t>
  </si>
  <si>
    <t>Société coopérative agricole</t>
  </si>
  <si>
    <t>Agricultural cooperative</t>
  </si>
  <si>
    <t>FR6318</t>
  </si>
  <si>
    <t>Union de sociétés coopératives agricoles</t>
  </si>
  <si>
    <t>Union of agricultural cooperatives</t>
  </si>
  <si>
    <t>FR6411</t>
  </si>
  <si>
    <t>Société d'assurance à forme mutuelle</t>
  </si>
  <si>
    <t>FR6511</t>
  </si>
  <si>
    <t>Sociétés Interprofessionnelles de Soins Ambulatoires</t>
  </si>
  <si>
    <t>Inter-professional outpatient care companies</t>
  </si>
  <si>
    <t>FR6521</t>
  </si>
  <si>
    <t>Société civile de placement collectif immobilier</t>
  </si>
  <si>
    <t>Collective real estate investment civil-law company</t>
  </si>
  <si>
    <t>FR6532</t>
  </si>
  <si>
    <t>Société civile d'intérêt collectif agricole (SICA)</t>
  </si>
  <si>
    <t>Civil-law company for collective agricultural purposes</t>
  </si>
  <si>
    <t>FR6533</t>
  </si>
  <si>
    <t>Groupement agricole d'exploitation en commun</t>
  </si>
  <si>
    <t>Collective farming grouping</t>
  </si>
  <si>
    <t>FR6534</t>
  </si>
  <si>
    <t>Groupement foncier agricole</t>
  </si>
  <si>
    <t>Agricultural land grouping</t>
  </si>
  <si>
    <t>FR6535</t>
  </si>
  <si>
    <t>Groupement agricole foncier</t>
  </si>
  <si>
    <t>FR6536</t>
  </si>
  <si>
    <t>Groupement forestier</t>
  </si>
  <si>
    <t>Forestry grouping</t>
  </si>
  <si>
    <t>FR6537</t>
  </si>
  <si>
    <t>Groupement pastoral</t>
  </si>
  <si>
    <t>Pastoral grouping</t>
  </si>
  <si>
    <t>FR6538</t>
  </si>
  <si>
    <t>Groupement foncier et rural</t>
  </si>
  <si>
    <t>Land and rural grouping</t>
  </si>
  <si>
    <t>FR6539</t>
  </si>
  <si>
    <t>Société civile foncière</t>
  </si>
  <si>
    <t>Land civil-law company</t>
  </si>
  <si>
    <t>FR6540</t>
  </si>
  <si>
    <t>Société civile immobilière</t>
  </si>
  <si>
    <t>Property civil-law company</t>
  </si>
  <si>
    <t>FR6541</t>
  </si>
  <si>
    <t>Société civile immobilière de construction-vente</t>
  </si>
  <si>
    <t>Property civil-law company for construction and sale</t>
  </si>
  <si>
    <t>FR6542</t>
  </si>
  <si>
    <t>Société civile d'attribution</t>
  </si>
  <si>
    <t>Civil-law allocation company</t>
  </si>
  <si>
    <t>FR6543</t>
  </si>
  <si>
    <t>Société civile coopérative de construction</t>
  </si>
  <si>
    <t>Civil-law construction cooperative company</t>
  </si>
  <si>
    <t>FR6544</t>
  </si>
  <si>
    <t>Société civile immobilière d' accession progressive à la propriété</t>
  </si>
  <si>
    <t>Property civil-law company for gradual accession to ownership</t>
  </si>
  <si>
    <t>FR6551</t>
  </si>
  <si>
    <t>Société civile coopérative de consommation</t>
  </si>
  <si>
    <t>Civil-law cooperative consumer company</t>
  </si>
  <si>
    <t>FR6554</t>
  </si>
  <si>
    <t>Société civile coopérative d'intérêt maritime</t>
  </si>
  <si>
    <t>Civil-law company for maritime purposes</t>
  </si>
  <si>
    <t>FR6558</t>
  </si>
  <si>
    <t>Société civile coopérative entre médecins</t>
  </si>
  <si>
    <t>Civil-law cooperative company between doctors</t>
  </si>
  <si>
    <t>FR6560</t>
  </si>
  <si>
    <t>Autre société civile coopérative</t>
  </si>
  <si>
    <t>Other civil-law cooperative company</t>
  </si>
  <si>
    <t>FR6561</t>
  </si>
  <si>
    <t>SCP d'avocats</t>
  </si>
  <si>
    <t>Civil-law professional partnership of lawyers</t>
  </si>
  <si>
    <t>FR6562</t>
  </si>
  <si>
    <t>SCP d'avocats aux conseils</t>
  </si>
  <si>
    <t>Civil-law professional partnership of legal counsel</t>
  </si>
  <si>
    <t>FR6563</t>
  </si>
  <si>
    <t>SCP d'avoués d'appel</t>
  </si>
  <si>
    <t>Civil-law professional partnership of solicitors</t>
  </si>
  <si>
    <t>FR6564</t>
  </si>
  <si>
    <t>SCP d'huissiers</t>
  </si>
  <si>
    <t>Civil-law professional partnership of bailiffs</t>
  </si>
  <si>
    <t>FR6565</t>
  </si>
  <si>
    <t>SCP de notaires</t>
  </si>
  <si>
    <t>Civil-law professional partnership of notaries</t>
  </si>
  <si>
    <t>FR6566</t>
  </si>
  <si>
    <t>SCP de commissaires-priseurs</t>
  </si>
  <si>
    <t>Civil-law professional partnership of valuers and auctioneers</t>
  </si>
  <si>
    <t>FR6567</t>
  </si>
  <si>
    <t>SCP de greffiers de tribunal de commerce</t>
  </si>
  <si>
    <t>Civil-law professional partnership of clerks of the commercial court</t>
  </si>
  <si>
    <t>FR6568</t>
  </si>
  <si>
    <t>SCP de conseils juridiques</t>
  </si>
  <si>
    <t>Civil-law professional partnership of legal advisors</t>
  </si>
  <si>
    <t>FR6569</t>
  </si>
  <si>
    <t>SCP de commissaires aux comptes</t>
  </si>
  <si>
    <t>Civil-law professional partnership of auditors</t>
  </si>
  <si>
    <t>FR6571</t>
  </si>
  <si>
    <t>SCP de médecins</t>
  </si>
  <si>
    <t>Civil-law professional partnership of doctors</t>
  </si>
  <si>
    <t>FR6572</t>
  </si>
  <si>
    <t>SCP de dentistes</t>
  </si>
  <si>
    <t>Civil-law professional partnership of dentists</t>
  </si>
  <si>
    <t>FR6573</t>
  </si>
  <si>
    <t>SCP d'infirmiers</t>
  </si>
  <si>
    <t>Civil-law professional partnership of nurses</t>
  </si>
  <si>
    <t>FR6574</t>
  </si>
  <si>
    <t>SCP de masseurs-kinésithérapeutes</t>
  </si>
  <si>
    <t>Civil-law professional partnership of masseurs and physiotherapists</t>
  </si>
  <si>
    <t>FR6575</t>
  </si>
  <si>
    <t>SCP de directeurs de laboratoire d'analyse médicale</t>
  </si>
  <si>
    <t>Civil-law professional partnership of directors of medical analysis laboratories</t>
  </si>
  <si>
    <t>FR6576</t>
  </si>
  <si>
    <t>SCP de vétérinaires</t>
  </si>
  <si>
    <t>Civil-law professional partnership of veterinary surgeons</t>
  </si>
  <si>
    <t>FR6577</t>
  </si>
  <si>
    <t>SCP de géomètres experts</t>
  </si>
  <si>
    <t>Civil-law professional partnership of expert surveyors</t>
  </si>
  <si>
    <t>FR6578</t>
  </si>
  <si>
    <t>SCP d'architectes</t>
  </si>
  <si>
    <t>Civil-law professional partnership of architects</t>
  </si>
  <si>
    <t>FR6585</t>
  </si>
  <si>
    <t>Autre société civile professionnelle</t>
  </si>
  <si>
    <t>Other civil-law professional partnership</t>
  </si>
  <si>
    <t>FR6588</t>
  </si>
  <si>
    <t>Société civile laitière</t>
  </si>
  <si>
    <t>Dairy civil-law partnership</t>
  </si>
  <si>
    <t>FR6589</t>
  </si>
  <si>
    <t>Société civile de moyens</t>
  </si>
  <si>
    <t>Resourcing civil-law partnership</t>
  </si>
  <si>
    <t>FR6595</t>
  </si>
  <si>
    <t>Caisse locale de crédit mutuel</t>
  </si>
  <si>
    <t>Local mutual lending bank</t>
  </si>
  <si>
    <t>FR6596</t>
  </si>
  <si>
    <t>Caisse de crédit agricole mutuel</t>
  </si>
  <si>
    <t>Mutual agricultural lending bank</t>
  </si>
  <si>
    <t>FR6597</t>
  </si>
  <si>
    <t>Société civile d'exploitation agricole</t>
  </si>
  <si>
    <t>Civil-law partnership for agricultural operations</t>
  </si>
  <si>
    <t>FR6598</t>
  </si>
  <si>
    <t>Exploitation agricole à responsabilité limitée</t>
  </si>
  <si>
    <t>Limited liability farm</t>
  </si>
  <si>
    <t>FR6599</t>
  </si>
  <si>
    <t>Autre société civile</t>
  </si>
  <si>
    <t>Other civil-law company</t>
  </si>
  <si>
    <t>FR6901</t>
  </si>
  <si>
    <t>Autre personne de droit privé inscrite au registre du commerce et des sociétés</t>
  </si>
  <si>
    <t>Other private-law person registered in the trade and companies register</t>
  </si>
  <si>
    <t>FR7111</t>
  </si>
  <si>
    <t>Autorité constitutionnelle</t>
  </si>
  <si>
    <t>Constitutional authority</t>
  </si>
  <si>
    <t>FR7112</t>
  </si>
  <si>
    <t>Autorité administrative indépendante</t>
  </si>
  <si>
    <t>Independent administrative authority</t>
  </si>
  <si>
    <t>FR7113</t>
  </si>
  <si>
    <t>Ministère</t>
  </si>
  <si>
    <t>Ministry</t>
  </si>
  <si>
    <t>FR7120</t>
  </si>
  <si>
    <t>Service central d'un ministère</t>
  </si>
  <si>
    <t>Central department of a ministry</t>
  </si>
  <si>
    <t>FR7150</t>
  </si>
  <si>
    <t>Service du ministère de la Défense</t>
  </si>
  <si>
    <t>Ministry of Defence department</t>
  </si>
  <si>
    <t>FR7160</t>
  </si>
  <si>
    <t>Service déconcentré à compétence nationale d'un ministère (hors Défense)</t>
  </si>
  <si>
    <t>Decentralised department of a ministry (excluding Defence) with national jurisdiction</t>
  </si>
  <si>
    <t>FR7171</t>
  </si>
  <si>
    <t>Service déconcentré de l'État à compétence (inter) régionale</t>
  </si>
  <si>
    <t>Decentralised State department with (inter-)regional jurisdiction</t>
  </si>
  <si>
    <t>FR7172</t>
  </si>
  <si>
    <t>Service déconcentré de l'État à compétence (inter) départementale</t>
  </si>
  <si>
    <t>Decentralised State department with (inter-)departmental jurisdiction</t>
  </si>
  <si>
    <t>FR7179</t>
  </si>
  <si>
    <t>(Autre) Service déconcentré de l'État à compétence territoriale</t>
  </si>
  <si>
    <t>(Other) decentralised State department with territorial jurisdiction</t>
  </si>
  <si>
    <t>FR7190</t>
  </si>
  <si>
    <t>Ecole nationale non dotée de la personnalité morale</t>
  </si>
  <si>
    <t>National school not having legal entity status</t>
  </si>
  <si>
    <t>FR7210</t>
  </si>
  <si>
    <t>Commune et commune nouvelle</t>
  </si>
  <si>
    <t>Municipality and new municipality</t>
  </si>
  <si>
    <t>FR7220</t>
  </si>
  <si>
    <t>Département</t>
  </si>
  <si>
    <t>Department</t>
  </si>
  <si>
    <t>FR7225</t>
  </si>
  <si>
    <t>Collectivité et territoire d'Outre Mer</t>
  </si>
  <si>
    <t>Overseas collectivity and territory</t>
  </si>
  <si>
    <t>FR7229</t>
  </si>
  <si>
    <t>(Autre) Collectivité territoriale</t>
  </si>
  <si>
    <t>(Other) territorial collectivity</t>
  </si>
  <si>
    <t>FR7230</t>
  </si>
  <si>
    <t>Région</t>
  </si>
  <si>
    <t>FR7312</t>
  </si>
  <si>
    <t>Commune associée et commune déléguée</t>
  </si>
  <si>
    <t>Associated municipality and delegated municipality</t>
  </si>
  <si>
    <t>FR7313</t>
  </si>
  <si>
    <t>Section de commune</t>
  </si>
  <si>
    <t>Section of a municipality</t>
  </si>
  <si>
    <t>FR7314</t>
  </si>
  <si>
    <t>Ensemble urbain</t>
  </si>
  <si>
    <t>Conurbation</t>
  </si>
  <si>
    <t>MT</t>
  </si>
  <si>
    <t>FR7321</t>
  </si>
  <si>
    <t>Association syndicale autorisée</t>
  </si>
  <si>
    <t>Authorised trade union association</t>
  </si>
  <si>
    <t>FR7322</t>
  </si>
  <si>
    <t>Association foncière urbaine</t>
  </si>
  <si>
    <t>Urban land association</t>
  </si>
  <si>
    <t>FR7323</t>
  </si>
  <si>
    <t>Association foncière de remembrement</t>
  </si>
  <si>
    <t>Land consolidation association</t>
  </si>
  <si>
    <t>FR7331</t>
  </si>
  <si>
    <t>Établissement public local d'enseignement</t>
  </si>
  <si>
    <t>Local public information undertaking</t>
  </si>
  <si>
    <t>FR7340</t>
  </si>
  <si>
    <t>Pôle métropolitain</t>
  </si>
  <si>
    <t>Metropolitan centre</t>
  </si>
  <si>
    <t>FR7341</t>
  </si>
  <si>
    <t>Secteur de commune</t>
  </si>
  <si>
    <t>Sector of a municipality</t>
  </si>
  <si>
    <t>FR7342</t>
  </si>
  <si>
    <t>District urbain</t>
  </si>
  <si>
    <t>Urban district</t>
  </si>
  <si>
    <t>FR7343</t>
  </si>
  <si>
    <t>Communauté urbaine</t>
  </si>
  <si>
    <t>Urban community</t>
  </si>
  <si>
    <t>FR7344</t>
  </si>
  <si>
    <t>Métropole</t>
  </si>
  <si>
    <t>Metropolis</t>
  </si>
  <si>
    <t>FR7345</t>
  </si>
  <si>
    <t>Syndicat intercommunal à vocation multiple</t>
  </si>
  <si>
    <t>Inter-municipality syndicate with multiple aims</t>
  </si>
  <si>
    <t>FR7346</t>
  </si>
  <si>
    <t>Communauté de communes</t>
  </si>
  <si>
    <t>Community of districts</t>
  </si>
  <si>
    <t>FR7347</t>
  </si>
  <si>
    <t>Communauté de villes</t>
  </si>
  <si>
    <t>Community of towns</t>
  </si>
  <si>
    <t>FR7348</t>
  </si>
  <si>
    <t>Communauté d'agglomération</t>
  </si>
  <si>
    <t>Community of an urban area</t>
  </si>
  <si>
    <t>FR7349</t>
  </si>
  <si>
    <t>Autre établissement public local de coopération non spécialisé ou entente</t>
  </si>
  <si>
    <t>Other local non-specialist public cooperation entity or agreement</t>
  </si>
  <si>
    <t>FR7351</t>
  </si>
  <si>
    <t>Institution interdépartementale ou entente</t>
  </si>
  <si>
    <t>Inter-departmental institution or agreement</t>
  </si>
  <si>
    <t>FR7352</t>
  </si>
  <si>
    <t>Institution interrégionale ou entente</t>
  </si>
  <si>
    <t>Inter-regional institution or agreement</t>
  </si>
  <si>
    <t>FR7353</t>
  </si>
  <si>
    <t>Syndicat intercommunal à vocation unique</t>
  </si>
  <si>
    <t>Inter-municipality syndicate with a single aim</t>
  </si>
  <si>
    <t>FR7354</t>
  </si>
  <si>
    <t>NL</t>
  </si>
  <si>
    <t>Syndicat mixte fermé</t>
  </si>
  <si>
    <t>Mixed closed syndicate</t>
  </si>
  <si>
    <t>FR7355</t>
  </si>
  <si>
    <t>Syndicat mixte ouvert</t>
  </si>
  <si>
    <t>Mixed open syndicate</t>
  </si>
  <si>
    <t>FR7356</t>
  </si>
  <si>
    <t>Commission syndicale pour la gestion des biens indivis des communes</t>
  </si>
  <si>
    <t>Trade union committee for the management of shared property of municipalities</t>
  </si>
  <si>
    <t>FR7357</t>
  </si>
  <si>
    <t>Pôle d'équilibre territorial et rural</t>
  </si>
  <si>
    <t>Centre for territorial and rural balance</t>
  </si>
  <si>
    <t>FR7361</t>
  </si>
  <si>
    <t>Centre communal d'action sociale</t>
  </si>
  <si>
    <t>Municipal social welfare centre</t>
  </si>
  <si>
    <t>FR7362</t>
  </si>
  <si>
    <t>Caisse des écoles</t>
  </si>
  <si>
    <t>Education funding authority</t>
  </si>
  <si>
    <t>FR7363</t>
  </si>
  <si>
    <t>Caisse de crédit municipal</t>
  </si>
  <si>
    <t>Municipal lending bank</t>
  </si>
  <si>
    <t>FR7364</t>
  </si>
  <si>
    <t>Établissement d'hospitalisation</t>
  </si>
  <si>
    <t>Hospital establishment</t>
  </si>
  <si>
    <t>FR7365</t>
  </si>
  <si>
    <t>Syndicat inter hospitalier</t>
  </si>
  <si>
    <t>Inter-hospital syndicate</t>
  </si>
  <si>
    <t>FR7366</t>
  </si>
  <si>
    <t>Établissement public local social et médico-social</t>
  </si>
  <si>
    <t>Local public social and medical/social undertaking</t>
  </si>
  <si>
    <t>FR7367</t>
  </si>
  <si>
    <t>Centre Intercommunal d'action sociale</t>
  </si>
  <si>
    <t>Inter-municipality social welfare centre</t>
  </si>
  <si>
    <t>FR7371</t>
  </si>
  <si>
    <t>Office public d'habitation à loyer modéré</t>
  </si>
  <si>
    <t>Public affordable housing office</t>
  </si>
  <si>
    <t>FR7372</t>
  </si>
  <si>
    <t>Service départemental d'incendie et de secours</t>
  </si>
  <si>
    <t>Departmental fire and safety department</t>
  </si>
  <si>
    <t>FR7373</t>
  </si>
  <si>
    <t>Établissement public local culturel</t>
  </si>
  <si>
    <t>Local public cultural undertaking</t>
  </si>
  <si>
    <t>FR7378</t>
  </si>
  <si>
    <t>Régie d'une collectivité locale à caractère administratif</t>
  </si>
  <si>
    <t>Management of a local authority of an administrative nature</t>
  </si>
  <si>
    <t>FR7379</t>
  </si>
  <si>
    <t>(Autre) Établissement public administratif local</t>
  </si>
  <si>
    <t>(Other) local public administrative undertaking</t>
  </si>
  <si>
    <t>FR7381</t>
  </si>
  <si>
    <t>Organisme consulaire</t>
  </si>
  <si>
    <t>Consular body</t>
  </si>
  <si>
    <t>FR7382</t>
  </si>
  <si>
    <t>Établissement public national ayant fonction d'administration centrale</t>
  </si>
  <si>
    <t>National public undertaking having a central administration role</t>
  </si>
  <si>
    <t>FR7383</t>
  </si>
  <si>
    <t>Établissement public national à caractère scientifique culturel et professionnel</t>
  </si>
  <si>
    <t>National public undertaking of a scientific, cultural and professional nature</t>
  </si>
  <si>
    <t>FR7384</t>
  </si>
  <si>
    <t>Autre établissement public national d'enseignement</t>
  </si>
  <si>
    <t>Other national public teaching undertaking</t>
  </si>
  <si>
    <t>FR7385</t>
  </si>
  <si>
    <t>Autre établissement public national administratif à compétence territoriale limitée</t>
  </si>
  <si>
    <t>Other national public administrative undertaking with limited territorial jurisdiction</t>
  </si>
  <si>
    <t>FR7389</t>
  </si>
  <si>
    <t>Établissement public national à caractère administratif</t>
  </si>
  <si>
    <t>National public undertaking of an administrative nature</t>
  </si>
  <si>
    <t>FR7410</t>
  </si>
  <si>
    <t>Groupement d'intérêt public</t>
  </si>
  <si>
    <t>Public interest grouping</t>
  </si>
  <si>
    <t>FR7430</t>
  </si>
  <si>
    <t>Établissement public des cultes d'Alsace-Lorraine</t>
  </si>
  <si>
    <t>Public religious undertaking of Alsace-Lorraine</t>
  </si>
  <si>
    <t>FR7450</t>
  </si>
  <si>
    <t>Etablissement public administratif, cercle et foyer dans les armées</t>
  </si>
  <si>
    <t>Public administrative undertaking, army assistance centres</t>
  </si>
  <si>
    <t>FR7470</t>
  </si>
  <si>
    <t>Groupement de coopération sanitaire à gestion publique</t>
  </si>
  <si>
    <t>Publicly-managed cooperative healthcare group</t>
  </si>
  <si>
    <t>FR7490</t>
  </si>
  <si>
    <t>Autre personne morale de droit administratif</t>
  </si>
  <si>
    <t>Other administrative law legal entity</t>
  </si>
  <si>
    <t>FR8110</t>
  </si>
  <si>
    <t>Régime général de la Sécurité Sociale</t>
  </si>
  <si>
    <t>General social security scheme</t>
  </si>
  <si>
    <t>FR8120</t>
  </si>
  <si>
    <t>Régime spécial de Sécurité Sociale</t>
  </si>
  <si>
    <t>Special social security scheme</t>
  </si>
  <si>
    <t>FR8130</t>
  </si>
  <si>
    <t>Institution de retraite complémentaire</t>
  </si>
  <si>
    <t>Supplementary pension institution</t>
  </si>
  <si>
    <t>FR8140</t>
  </si>
  <si>
    <t>Mutualité sociale agricole</t>
  </si>
  <si>
    <t>Agricultural social mutual fund</t>
  </si>
  <si>
    <t>FR8150</t>
  </si>
  <si>
    <t>Régime maladie des non-salariés non agricoles</t>
  </si>
  <si>
    <t>Sickness scheme for non-employed, non-agricultural workers</t>
  </si>
  <si>
    <t>FR8160</t>
  </si>
  <si>
    <t>Régime vieillesse ne dépendant pas du régime général de la Sécurité Sociale</t>
  </si>
  <si>
    <t>Retirement scheme not forming part of the general social security scheme</t>
  </si>
  <si>
    <t>FR8170</t>
  </si>
  <si>
    <t>Régime d'assurance chômage</t>
  </si>
  <si>
    <t>Unemployment insurance scheme</t>
  </si>
  <si>
    <t>FR8190</t>
  </si>
  <si>
    <t>Autre régime de prévoyance sociale</t>
  </si>
  <si>
    <t>Other social welfare scheme</t>
  </si>
  <si>
    <t>FR8210</t>
  </si>
  <si>
    <t>Mutuelle</t>
  </si>
  <si>
    <t>Mutual fund</t>
  </si>
  <si>
    <t>FR8250</t>
  </si>
  <si>
    <t>Assurance mutuelle agricole</t>
  </si>
  <si>
    <t>Mutual agricultural insurance</t>
  </si>
  <si>
    <t>FR8290</t>
  </si>
  <si>
    <t>Autre organisme mutualiste</t>
  </si>
  <si>
    <t>Other mutual organisation</t>
  </si>
  <si>
    <t>FR8310</t>
  </si>
  <si>
    <t>Comité central d'entreprise</t>
  </si>
  <si>
    <t>Central works council</t>
  </si>
  <si>
    <t>FR8311</t>
  </si>
  <si>
    <t>Comité d'établissement</t>
  </si>
  <si>
    <t>Works committee</t>
  </si>
  <si>
    <t>FR8410</t>
  </si>
  <si>
    <t>Syndicat de salariés</t>
  </si>
  <si>
    <t>Employees' trade union</t>
  </si>
  <si>
    <t>FR8420</t>
  </si>
  <si>
    <t>Syndicat patronal</t>
  </si>
  <si>
    <t>Employers' association</t>
  </si>
  <si>
    <t>FR8450</t>
  </si>
  <si>
    <t>Ordre professionnel ou assimilé</t>
  </si>
  <si>
    <t>Professional body or similar</t>
  </si>
  <si>
    <t>FR8470</t>
  </si>
  <si>
    <t>Centre technique industriel ou comité professionnel du développement économique</t>
  </si>
  <si>
    <t>Technical industrial centre or professional committee for economic development</t>
  </si>
  <si>
    <t>FR8490</t>
  </si>
  <si>
    <t>Autre organisme professionnel</t>
  </si>
  <si>
    <t>Other professional organisation</t>
  </si>
  <si>
    <t>FR8510</t>
  </si>
  <si>
    <t>Institution de prévoyance</t>
  </si>
  <si>
    <t>Welfare institution</t>
  </si>
  <si>
    <t>FR8520</t>
  </si>
  <si>
    <t>Institution de retraite supplémentaire</t>
  </si>
  <si>
    <t>FR9110</t>
  </si>
  <si>
    <t>Syndicat de copropriété</t>
  </si>
  <si>
    <t>Association of co-owners</t>
  </si>
  <si>
    <t>FR9150</t>
  </si>
  <si>
    <t>Association syndicale libre</t>
  </si>
  <si>
    <t>Voluntary landowners' association</t>
  </si>
  <si>
    <t>FR9210</t>
  </si>
  <si>
    <t>Association non déclarée</t>
  </si>
  <si>
    <t>Undeclared association</t>
  </si>
  <si>
    <t>FR9220</t>
  </si>
  <si>
    <t>Association déclarée</t>
  </si>
  <si>
    <t>Declared association</t>
  </si>
  <si>
    <t>FR9221</t>
  </si>
  <si>
    <t>Association déclarée d'insertion par l'économique</t>
  </si>
  <si>
    <t>Declared association for integration through work</t>
  </si>
  <si>
    <t>FR9222</t>
  </si>
  <si>
    <t>Association intermédiaire</t>
  </si>
  <si>
    <t>Intermediary association</t>
  </si>
  <si>
    <t>FR9223</t>
  </si>
  <si>
    <t>Groupement d'employeurs</t>
  </si>
  <si>
    <t>Grouping of employers</t>
  </si>
  <si>
    <t>FR9224</t>
  </si>
  <si>
    <t>Association d'avocats à responsabilité professionnelle individuelle</t>
  </si>
  <si>
    <t>Association of lawyers with individual professional liability</t>
  </si>
  <si>
    <t>FR9230</t>
  </si>
  <si>
    <t>Association déclarée, reconnue d'utilité publique</t>
  </si>
  <si>
    <t>Declared recognised public interest association</t>
  </si>
  <si>
    <t>RO</t>
  </si>
  <si>
    <t>FR9240</t>
  </si>
  <si>
    <t>Congrégation</t>
  </si>
  <si>
    <t>Religious order</t>
  </si>
  <si>
    <t>FR9260</t>
  </si>
  <si>
    <t>Association de droit local (Bas-Rhin, Haut-Rhin et Moselle)</t>
  </si>
  <si>
    <t>Local law association (Bas-Rhin, Haut-Rhin and Moselle)</t>
  </si>
  <si>
    <t>FR9300</t>
  </si>
  <si>
    <t>Fondation</t>
  </si>
  <si>
    <t>FR9900</t>
  </si>
  <si>
    <t>Autre personne morale de droit privé</t>
  </si>
  <si>
    <t>Other private-law legal entity</t>
  </si>
  <si>
    <t>FR9970</t>
  </si>
  <si>
    <t>Groupement de coopération sanitaire à gestion privée</t>
  </si>
  <si>
    <t>Privately-managed cooperative healthcare grouping</t>
  </si>
  <si>
    <t>GB100</t>
  </si>
  <si>
    <t>GB</t>
  </si>
  <si>
    <t>Corporations</t>
  </si>
  <si>
    <t>GB200</t>
  </si>
  <si>
    <t>Cooperatives</t>
  </si>
  <si>
    <t>GB300</t>
  </si>
  <si>
    <t>Partnerships</t>
  </si>
  <si>
    <t>GB400</t>
  </si>
  <si>
    <t>Sole traders</t>
  </si>
  <si>
    <t>GB500</t>
  </si>
  <si>
    <t>GB600</t>
  </si>
  <si>
    <t>Any other legal form not included in the above list</t>
  </si>
  <si>
    <t>GR901</t>
  </si>
  <si>
    <t>GR</t>
  </si>
  <si>
    <t>Αστική Εταιρεία / Astiki Etería</t>
  </si>
  <si>
    <t>Civil-law Association</t>
  </si>
  <si>
    <t>GR902</t>
  </si>
  <si>
    <t>Ομόρρυθμη Εταιρεία / Omórithmi Etería</t>
  </si>
  <si>
    <t>GR903</t>
  </si>
  <si>
    <t>Ετερόρρυθμη Εταιρεία / Eterórithmi Etería</t>
  </si>
  <si>
    <t>Limited partnership (partnership company)</t>
  </si>
  <si>
    <t>GR904</t>
  </si>
  <si>
    <t>Αφανής Εταιρεία / Afanis Eteria</t>
  </si>
  <si>
    <t>Silent Partnership</t>
  </si>
  <si>
    <t>GR905</t>
  </si>
  <si>
    <t>Ανώνυμη Εταιρεία / Anónimi Etería</t>
  </si>
  <si>
    <t>Public Limited Company, Societe Anonyme, Incorporated Company, Joint-stock Company</t>
  </si>
  <si>
    <t>GR906</t>
  </si>
  <si>
    <t>Εταιρεία Περιορισμένης Ευθύνης / Etería Periorisménis Euthínis</t>
  </si>
  <si>
    <t>Limited Liability Company</t>
  </si>
  <si>
    <t>GR907</t>
  </si>
  <si>
    <t>Ιδιωτική Κεφαλαιουχική Εταιρεία / Idiotiki kefaleouhiki Eteria</t>
  </si>
  <si>
    <t>Private Capital Company</t>
  </si>
  <si>
    <t>GR908</t>
  </si>
  <si>
    <t>Συμπλοιοκτησία / Simplioktisia</t>
  </si>
  <si>
    <t>Joint Ship-ownership</t>
  </si>
  <si>
    <t>GR909</t>
  </si>
  <si>
    <t>Ναυτική εταιρία / Naftiki eteria</t>
  </si>
  <si>
    <t>Shipping Company</t>
  </si>
  <si>
    <t>GR910</t>
  </si>
  <si>
    <t>Συνεταιρισμός / Sinetairismos</t>
  </si>
  <si>
    <t>Cooperative Company, Association</t>
  </si>
  <si>
    <t>GR911</t>
  </si>
  <si>
    <t>Σωματεία - Ιδρύματα / Somatia - Idrimata</t>
  </si>
  <si>
    <t>Club, Union, Syndicate, Foundation</t>
  </si>
  <si>
    <t>GR912</t>
  </si>
  <si>
    <t>Κοινοπραξία / Kinopraxia</t>
  </si>
  <si>
    <t>Joint Venture</t>
  </si>
  <si>
    <t>GR913</t>
  </si>
  <si>
    <t>Νομικά Πρόσωπα Δημοσίου Δικαίου / Nomika Prosopa Dimosiou Dikeou</t>
  </si>
  <si>
    <t>Legal Entities of Public Law</t>
  </si>
  <si>
    <t>GR999</t>
  </si>
  <si>
    <t>Λοιπά /Lipa'</t>
  </si>
  <si>
    <t>Other Legal Forms</t>
  </si>
  <si>
    <t>HR01</t>
  </si>
  <si>
    <t>Dioničko društvo</t>
  </si>
  <si>
    <t>Joint stock company</t>
  </si>
  <si>
    <t>HR02</t>
  </si>
  <si>
    <t>Društvo s ograničenom odgovornošću</t>
  </si>
  <si>
    <t>HR03</t>
  </si>
  <si>
    <t>Javno trgovačko društvo</t>
  </si>
  <si>
    <t>Public company</t>
  </si>
  <si>
    <t>HR04</t>
  </si>
  <si>
    <t>Komanditno društvo</t>
  </si>
  <si>
    <t>HR06</t>
  </si>
  <si>
    <t>Ustanova</t>
  </si>
  <si>
    <t>Institution</t>
  </si>
  <si>
    <t>HR07</t>
  </si>
  <si>
    <t>Nedefinirano / Ostalo</t>
  </si>
  <si>
    <t>HR08</t>
  </si>
  <si>
    <t>Jednostavno društvo s ograničenom odgovornošću</t>
  </si>
  <si>
    <t>Simple limited liability company</t>
  </si>
  <si>
    <t>HR09</t>
  </si>
  <si>
    <t>Druga osoba za koje je upis propisan zakonom</t>
  </si>
  <si>
    <t>Other entities as prescribed by law</t>
  </si>
  <si>
    <t>HR10</t>
  </si>
  <si>
    <t>Društvene organizacije</t>
  </si>
  <si>
    <t>Public organisations</t>
  </si>
  <si>
    <t>HR11</t>
  </si>
  <si>
    <t>Društveno poduzeće</t>
  </si>
  <si>
    <t>Socially-owned enterprise</t>
  </si>
  <si>
    <t>HR12</t>
  </si>
  <si>
    <t>Društvo s neograničenom solidarnom odgovornošću</t>
  </si>
  <si>
    <t>Unlimited joint and several liability company</t>
  </si>
  <si>
    <t>HR13</t>
  </si>
  <si>
    <t>Fondovi</t>
  </si>
  <si>
    <t>Funds</t>
  </si>
  <si>
    <t>HR14</t>
  </si>
  <si>
    <t>Fundacije</t>
  </si>
  <si>
    <t>Foundations</t>
  </si>
  <si>
    <t>HR15</t>
  </si>
  <si>
    <t>Gospodarska udruženja</t>
  </si>
  <si>
    <t>Economic cooperations</t>
  </si>
  <si>
    <t>HR16</t>
  </si>
  <si>
    <t>Gospodarsko interesno udruženje</t>
  </si>
  <si>
    <t>HR17</t>
  </si>
  <si>
    <t>Grad</t>
  </si>
  <si>
    <t>Town</t>
  </si>
  <si>
    <t>HR19</t>
  </si>
  <si>
    <t>Gradsko poglavarstvo</t>
  </si>
  <si>
    <t>City government</t>
  </si>
  <si>
    <t>HR20</t>
  </si>
  <si>
    <t>Gradsko vijeće</t>
  </si>
  <si>
    <t>City council</t>
  </si>
  <si>
    <t>HR21</t>
  </si>
  <si>
    <t>Hrvatska narodna banka</t>
  </si>
  <si>
    <t>Croatian National Bank</t>
  </si>
  <si>
    <t>HR22</t>
  </si>
  <si>
    <t>Hrvatski sabor</t>
  </si>
  <si>
    <t>Croatian Parliament</t>
  </si>
  <si>
    <t>HR23</t>
  </si>
  <si>
    <t>Investicijski i mirovinski fondovi</t>
  </si>
  <si>
    <t>Investment and pension funds</t>
  </si>
  <si>
    <t>HR24</t>
  </si>
  <si>
    <t>Javno poduzeće</t>
  </si>
  <si>
    <t>Public enterprise</t>
  </si>
  <si>
    <t>HR25</t>
  </si>
  <si>
    <t>Ministarstva i ostali samostalni organi državne uprave</t>
  </si>
  <si>
    <t>Ministries and other independent bodies of 
 government administration</t>
  </si>
  <si>
    <t>HR26</t>
  </si>
  <si>
    <t>Mirovinski fondovi</t>
  </si>
  <si>
    <t>Pension funds</t>
  </si>
  <si>
    <t>HR27</t>
  </si>
  <si>
    <t>Mjesni odbor, gradski kotar i gradska četvrt</t>
  </si>
  <si>
    <t>Local committee, town district and town block</t>
  </si>
  <si>
    <t>HR28</t>
  </si>
  <si>
    <t>Nenovčani investicijski fondovi</t>
  </si>
  <si>
    <t>Non-money market investment funds</t>
  </si>
  <si>
    <t>HR29</t>
  </si>
  <si>
    <t>Općina</t>
  </si>
  <si>
    <t>HR31</t>
  </si>
  <si>
    <t>Općinsko poglavarstvo</t>
  </si>
  <si>
    <t>Municipal government</t>
  </si>
  <si>
    <t>HR32</t>
  </si>
  <si>
    <t>Općinsko vijeće</t>
  </si>
  <si>
    <t>Municipal council</t>
  </si>
  <si>
    <t>HR33</t>
  </si>
  <si>
    <t>corporateinformation</t>
  </si>
  <si>
    <t>Organ društveno političke zajednice</t>
  </si>
  <si>
    <t>Public organ</t>
  </si>
  <si>
    <t>HR34</t>
  </si>
  <si>
    <t>Ostale organizacije</t>
  </si>
  <si>
    <t>Other organisations</t>
  </si>
  <si>
    <t>HR35</t>
  </si>
  <si>
    <t>Ostali oblici organiziranja</t>
  </si>
  <si>
    <t>Other organisational forms</t>
  </si>
  <si>
    <t>HR36</t>
  </si>
  <si>
    <t>Poduzeće za zapošljavanje invalida</t>
  </si>
  <si>
    <t>Company for the employment of persons with disabilities</t>
  </si>
  <si>
    <t>HR37</t>
  </si>
  <si>
    <t>Političke stranke</t>
  </si>
  <si>
    <t>Political parties</t>
  </si>
  <si>
    <t>HR38</t>
  </si>
  <si>
    <t>Pravosuđe</t>
  </si>
  <si>
    <t>Justice</t>
  </si>
  <si>
    <t>HR39</t>
  </si>
  <si>
    <t>Predsjednik Republike Hrvatske</t>
  </si>
  <si>
    <t>President of the Republic of Croatia</t>
  </si>
  <si>
    <t>HR40</t>
  </si>
  <si>
    <t>Privatno poduzeće</t>
  </si>
  <si>
    <t>Private enterprise</t>
  </si>
  <si>
    <t>HR42</t>
  </si>
  <si>
    <t>Republika Hrvatska</t>
  </si>
  <si>
    <t>Republic of Croatia</t>
  </si>
  <si>
    <t>HR43</t>
  </si>
  <si>
    <t>Složeni oblik udruživanja</t>
  </si>
  <si>
    <t>Compound pooling system</t>
  </si>
  <si>
    <t>HR44</t>
  </si>
  <si>
    <t>Stručne službe, uredi i druga tijela</t>
  </si>
  <si>
    <t>Administrative staffs, offices and other bodies</t>
  </si>
  <si>
    <t>HR45</t>
  </si>
  <si>
    <t>Športsko dioničko društvo</t>
  </si>
  <si>
    <t>Sport joint-stock company</t>
  </si>
  <si>
    <t>HR47</t>
  </si>
  <si>
    <t>Udruga</t>
  </si>
  <si>
    <t>HR48</t>
  </si>
  <si>
    <t>Udruge građana</t>
  </si>
  <si>
    <t>Civil cooperatives</t>
  </si>
  <si>
    <t>HR49</t>
  </si>
  <si>
    <t>Udruge više razine</t>
  </si>
  <si>
    <t>Higher-level association</t>
  </si>
  <si>
    <t>HR50</t>
  </si>
  <si>
    <t>Ugovorno poduzeće</t>
  </si>
  <si>
    <t>Contracted company</t>
  </si>
  <si>
    <t>HR51</t>
  </si>
  <si>
    <t>Ustavni sud Republike Hrvatske</t>
  </si>
  <si>
    <t>Constitutional Court of the Republic of Croatia</t>
  </si>
  <si>
    <t>HR52</t>
  </si>
  <si>
    <t>Vlada Republike Hrvatske</t>
  </si>
  <si>
    <t>Government of the Republic of Croatia</t>
  </si>
  <si>
    <t>HR53</t>
  </si>
  <si>
    <t>Zadruga</t>
  </si>
  <si>
    <t>HR54</t>
  </si>
  <si>
    <t>Zadružno poduzeće</t>
  </si>
  <si>
    <t>Cooperative undertaking/Cooperative company</t>
  </si>
  <si>
    <t>HR55</t>
  </si>
  <si>
    <t>Zajednica ustanova</t>
  </si>
  <si>
    <t>Communities of institutions</t>
  </si>
  <si>
    <t>HR56</t>
  </si>
  <si>
    <t>Zajednička financijska organizacija</t>
  </si>
  <si>
    <t>Joint financial organisation</t>
  </si>
  <si>
    <t>HR57</t>
  </si>
  <si>
    <t>Zaklade</t>
  </si>
  <si>
    <t>Trusts</t>
  </si>
  <si>
    <t>HR59</t>
  </si>
  <si>
    <t>Županija</t>
  </si>
  <si>
    <t>HR60</t>
  </si>
  <si>
    <t>Županijska skupština</t>
  </si>
  <si>
    <t>County Assembly</t>
  </si>
  <si>
    <t>HR61</t>
  </si>
  <si>
    <t>Županijsko poglavarstvo</t>
  </si>
  <si>
    <t>County government</t>
  </si>
  <si>
    <t>HR62</t>
  </si>
  <si>
    <t>Novčani investicijski fondovi</t>
  </si>
  <si>
    <t>Money market investment funds</t>
  </si>
  <si>
    <t>HU113</t>
  </si>
  <si>
    <t>Korlátolt felelosségu társaság</t>
  </si>
  <si>
    <t>Private limited-liability company</t>
  </si>
  <si>
    <t>HU114</t>
  </si>
  <si>
    <t>Részvénytársaság</t>
  </si>
  <si>
    <t>HU116</t>
  </si>
  <si>
    <t>Közkereseti társaság</t>
  </si>
  <si>
    <t>HU117</t>
  </si>
  <si>
    <t>Betéti társaság</t>
  </si>
  <si>
    <t>HU122</t>
  </si>
  <si>
    <t>Takarék- és hitelszövetkezet</t>
  </si>
  <si>
    <t>Savings and loan association savings and credit cooperative</t>
  </si>
  <si>
    <t>HU129</t>
  </si>
  <si>
    <t>Egyéb szövetkezet</t>
  </si>
  <si>
    <t>Other cooperative</t>
  </si>
  <si>
    <t>HU517</t>
  </si>
  <si>
    <t>Egyéb szövetség</t>
  </si>
  <si>
    <t>Union (except sport union)</t>
  </si>
  <si>
    <t>HU524</t>
  </si>
  <si>
    <t>Kölcsönös biztosító egyesület</t>
  </si>
  <si>
    <t>Mutual insurance association</t>
  </si>
  <si>
    <t>HU529</t>
  </si>
  <si>
    <t>Egyéb egyesület</t>
  </si>
  <si>
    <t>HU549</t>
  </si>
  <si>
    <t>Egyéb köztestület</t>
  </si>
  <si>
    <t>Other public corporation</t>
  </si>
  <si>
    <t>HU569</t>
  </si>
  <si>
    <t>Egyéb alapítvány</t>
  </si>
  <si>
    <t>HU581</t>
  </si>
  <si>
    <t>Önkéntes kölcsönös biztosítópénztár</t>
  </si>
  <si>
    <t>Voluntary mutual insurance fund</t>
  </si>
  <si>
    <t>HU582</t>
  </si>
  <si>
    <t>Magánnyugdíjpénztár</t>
  </si>
  <si>
    <t>Private pension fund</t>
  </si>
  <si>
    <t>HU736</t>
  </si>
  <si>
    <t>Közhasznú társaság</t>
  </si>
  <si>
    <t>Public benefit nonprofit institution</t>
  </si>
  <si>
    <t>HU915</t>
  </si>
  <si>
    <t>Befektetési alap</t>
  </si>
  <si>
    <t>Investment fund</t>
  </si>
  <si>
    <t>HU916</t>
  </si>
  <si>
    <t>Országos betétbiztosítási alap</t>
  </si>
  <si>
    <t>National deposit insurance fund</t>
  </si>
  <si>
    <t>HU931</t>
  </si>
  <si>
    <t>Egyéb adóalany</t>
  </si>
  <si>
    <t>Other taxpayer</t>
  </si>
  <si>
    <t>HU999</t>
  </si>
  <si>
    <t>Egyéb jogi forma</t>
  </si>
  <si>
    <t>to be used only when none of the legal forms included in the HU list apply to the entity</t>
  </si>
  <si>
    <t>IE01</t>
  </si>
  <si>
    <t>Private Company Limited by Shares (LTD company)</t>
  </si>
  <si>
    <t>https://www.cro.ie/Registration/Company</t>
  </si>
  <si>
    <t>IE02</t>
  </si>
  <si>
    <t>Designated Activity Company (DAC) – (limited by shares).</t>
  </si>
  <si>
    <t>IE03</t>
  </si>
  <si>
    <t>Designated Activity Company Limited by Guarantee (DAC) – (limited by guarantee)</t>
  </si>
  <si>
    <t>IE04</t>
  </si>
  <si>
    <t>Company Limited by Guarantee (CLG) (limited by guarantee not having a share capital)</t>
  </si>
  <si>
    <t>IE05</t>
  </si>
  <si>
    <t>Public Limited Company (PLC)</t>
  </si>
  <si>
    <t>IE06</t>
  </si>
  <si>
    <t>Single Member Company</t>
  </si>
  <si>
    <t>IE07</t>
  </si>
  <si>
    <t>Unlimited company</t>
  </si>
  <si>
    <t>IE08</t>
  </si>
  <si>
    <t>Undertakings for Collective Investment in Transferable Securities (UCITS)</t>
  </si>
  <si>
    <t>IE11</t>
  </si>
  <si>
    <t>Industrial and Provident Society</t>
  </si>
  <si>
    <t>IE12</t>
  </si>
  <si>
    <t>Friendly Society</t>
  </si>
  <si>
    <t>IE13</t>
  </si>
  <si>
    <t>Trade union</t>
  </si>
  <si>
    <t>IE14</t>
  </si>
  <si>
    <t>Local authority</t>
  </si>
  <si>
    <t>IE15</t>
  </si>
  <si>
    <t>Statutory corporation</t>
  </si>
  <si>
    <t>IE16</t>
  </si>
  <si>
    <t>IT101</t>
  </si>
  <si>
    <t>PUBBLICA AMMINISTRAZIONE</t>
  </si>
  <si>
    <t>General government</t>
  </si>
  <si>
    <t>IT201</t>
  </si>
  <si>
    <t>SOCIETA' IN NOME COLLETTIVO</t>
  </si>
  <si>
    <t>General partnership (commercial)</t>
  </si>
  <si>
    <t>IT301</t>
  </si>
  <si>
    <t>SOCIETA' IN ACCOMANDITA SEMPLICE</t>
  </si>
  <si>
    <t>IT401</t>
  </si>
  <si>
    <t>SOCIETA' SEMPLICE</t>
  </si>
  <si>
    <t>General partnership (non commercial)</t>
  </si>
  <si>
    <t>IT402</t>
  </si>
  <si>
    <t>SOCIETA' DI FATTO</t>
  </si>
  <si>
    <t>De facto corporation</t>
  </si>
  <si>
    <t>IT501</t>
  </si>
  <si>
    <t>AZIENDA PROVINCIALE/ CONSORZIO</t>
  </si>
  <si>
    <t>Consortium</t>
  </si>
  <si>
    <t>IT601</t>
  </si>
  <si>
    <t>SOCIETA' COOPERATIVA</t>
  </si>
  <si>
    <t>IT701</t>
  </si>
  <si>
    <t>SOCIETA' PER AZIONI</t>
  </si>
  <si>
    <t>IT702</t>
  </si>
  <si>
    <t>SOCIETA' IN ACCOMANDITA PER AZIONI</t>
  </si>
  <si>
    <t>IT703</t>
  </si>
  <si>
    <t>SOCIETA' A RESPONSABILITA' LIMITATA</t>
  </si>
  <si>
    <t>IT999</t>
  </si>
  <si>
    <t>Altra specie giuridica</t>
  </si>
  <si>
    <t>NO</t>
  </si>
  <si>
    <t>LT101</t>
  </si>
  <si>
    <t>Akcinė bendrovė</t>
  </si>
  <si>
    <t>Public Limited Company</t>
  </si>
  <si>
    <t>Public Limited Liability Company</t>
  </si>
  <si>
    <t>LT102</t>
  </si>
  <si>
    <t>Uždaroji akcinė bendrovė</t>
  </si>
  <si>
    <t>Private Limited Company</t>
  </si>
  <si>
    <t>Private Limited Liability Company</t>
  </si>
  <si>
    <t>LT103</t>
  </si>
  <si>
    <t>Kooperatinė bendrovė (kooperatyvas)</t>
  </si>
  <si>
    <t>Cooperative Society (Cooperative)</t>
  </si>
  <si>
    <t>LT104</t>
  </si>
  <si>
    <t>Tikroji ūkinė bendrija</t>
  </si>
  <si>
    <t>LT105</t>
  </si>
  <si>
    <t>Komanditinė ūkinė bendrija</t>
  </si>
  <si>
    <t>Limited Partnership</t>
  </si>
  <si>
    <t>LT106</t>
  </si>
  <si>
    <t>Asociacija</t>
  </si>
  <si>
    <t>LT107</t>
  </si>
  <si>
    <t>Mažoji bendrija</t>
  </si>
  <si>
    <t>Small Partnership</t>
  </si>
  <si>
    <t>LT108</t>
  </si>
  <si>
    <t>Žemės ūkio bendrovė</t>
  </si>
  <si>
    <t>Agricultural Company</t>
  </si>
  <si>
    <t>LT109</t>
  </si>
  <si>
    <t>Individuali įmonė</t>
  </si>
  <si>
    <t>Individual Enterprise / Sole proprietorship</t>
  </si>
  <si>
    <t>LT110</t>
  </si>
  <si>
    <t>Advokatų profesinė bendrija</t>
  </si>
  <si>
    <t>Lawyers' Professional Partnership</t>
  </si>
  <si>
    <t>LT111</t>
  </si>
  <si>
    <t>Privačių detektyvų bendrija</t>
  </si>
  <si>
    <t>Society of Private Detectives</t>
  </si>
  <si>
    <t>LT201</t>
  </si>
  <si>
    <t>Valstybės įmonė</t>
  </si>
  <si>
    <t>State Enterprise</t>
  </si>
  <si>
    <t>LT202</t>
  </si>
  <si>
    <t>Savivaldybės įmonė</t>
  </si>
  <si>
    <t>Municipal Enterprise</t>
  </si>
  <si>
    <t>LT203</t>
  </si>
  <si>
    <t>Viešoji įstaiga</t>
  </si>
  <si>
    <t>Public Institution</t>
  </si>
  <si>
    <t>Non-profit organisation</t>
  </si>
  <si>
    <t>LT204</t>
  </si>
  <si>
    <t>Biudžetinė įstaiga</t>
  </si>
  <si>
    <t>Budgetary Institution</t>
  </si>
  <si>
    <t>LT205</t>
  </si>
  <si>
    <t>Labdaros ir paramos fondas</t>
  </si>
  <si>
    <t>Charity and Sponsorship Fund</t>
  </si>
  <si>
    <t>LT206</t>
  </si>
  <si>
    <t>Bendrija</t>
  </si>
  <si>
    <t>LT207</t>
  </si>
  <si>
    <t>Sodininkų bendrija</t>
  </si>
  <si>
    <t>Gardeners’ Partnership</t>
  </si>
  <si>
    <t>LT208</t>
  </si>
  <si>
    <t>Politinė partija</t>
  </si>
  <si>
    <t>Political Party</t>
  </si>
  <si>
    <t>LT209</t>
  </si>
  <si>
    <t>Tradicinė religinė bendruomenė ar bendrija</t>
  </si>
  <si>
    <t>Traditional Lithuanian Religious Congregation or Community</t>
  </si>
  <si>
    <t>LT210</t>
  </si>
  <si>
    <t>Religinė bendruomenė ar bendrija</t>
  </si>
  <si>
    <t>Religious Community and Association</t>
  </si>
  <si>
    <t>LT211</t>
  </si>
  <si>
    <t>Profesinė sąjunga ar susivienijimas</t>
  </si>
  <si>
    <t>Trade Union</t>
  </si>
  <si>
    <t>LT212</t>
  </si>
  <si>
    <t>Nuolatinė komercinio arbitražo institucija</t>
  </si>
  <si>
    <t>Domicile Arbitration Institution</t>
  </si>
  <si>
    <t>LT213</t>
  </si>
  <si>
    <t>Šeimyna</t>
  </si>
  <si>
    <t>Foster Family</t>
  </si>
  <si>
    <t>LT214</t>
  </si>
  <si>
    <t>Prekybos, pramonės ir amatų rūmai</t>
  </si>
  <si>
    <t>Chamber of commerce, industry and crafts</t>
  </si>
  <si>
    <t>LT215</t>
  </si>
  <si>
    <t>Lietuvos prekybos, pramonės ir amatų rūmų asociacija</t>
  </si>
  <si>
    <t>The Association of Lithuanian Chambers of Commerce, Industry and Crafts</t>
  </si>
  <si>
    <t>LT216</t>
  </si>
  <si>
    <t>Bendras valdymo ir pranešimų centras</t>
  </si>
  <si>
    <t>Combined Control and Reporting Centre</t>
  </si>
  <si>
    <t>LT301</t>
  </si>
  <si>
    <t>Centrinis bankas</t>
  </si>
  <si>
    <t>Central Bank</t>
  </si>
  <si>
    <t>LU01</t>
  </si>
  <si>
    <t>Entreprise individuelle</t>
  </si>
  <si>
    <t>Einzelunternehmen</t>
  </si>
  <si>
    <t>LU03</t>
  </si>
  <si>
    <t>Société à responsabilité limitée</t>
  </si>
  <si>
    <t>LU04</t>
  </si>
  <si>
    <t>Société à responsabilité limitée simplifiée</t>
  </si>
  <si>
    <t>Simplified limited liability company</t>
  </si>
  <si>
    <t>Vereinfachte Gesellschaft mit beschränkter Haftung</t>
  </si>
  <si>
    <t>LU05</t>
  </si>
  <si>
    <t>LU06</t>
  </si>
  <si>
    <t>Société en commandite speciale</t>
  </si>
  <si>
    <t>Special limited partnership</t>
  </si>
  <si>
    <t>Spezialkommanditgesellschaft</t>
  </si>
  <si>
    <t>LU07</t>
  </si>
  <si>
    <t>Société anonyme</t>
  </si>
  <si>
    <t>LU08</t>
  </si>
  <si>
    <t>LU09</t>
  </si>
  <si>
    <t>Société d'investissement à capital variable</t>
  </si>
  <si>
    <t>Open-ended investment company</t>
  </si>
  <si>
    <t>Investmentgesellschaft mit variablem Kapital</t>
  </si>
  <si>
    <t>LU10</t>
  </si>
  <si>
    <t>Société d'investissement à capital fixe</t>
  </si>
  <si>
    <t>Closed-ended investment company</t>
  </si>
  <si>
    <t>Investmentgesellschaft mit fixem Kapital</t>
  </si>
  <si>
    <t>LU11</t>
  </si>
  <si>
    <t>Société d’épargne-pension à capital variable</t>
  </si>
  <si>
    <t>Variable Capital Pension Savings Company</t>
  </si>
  <si>
    <t>Altersvorsorge-Spargesellschaften mit variablem Kapital</t>
  </si>
  <si>
    <t>LU12</t>
  </si>
  <si>
    <t>Société coopérative</t>
  </si>
  <si>
    <t>Genossenschaft</t>
  </si>
  <si>
    <t>LU13</t>
  </si>
  <si>
    <t>Société civile</t>
  </si>
  <si>
    <t>Civil company</t>
  </si>
  <si>
    <t>Gesellschaft bürgerlichen Rechts</t>
  </si>
  <si>
    <t>LU15</t>
  </si>
  <si>
    <t>Economic interest group</t>
  </si>
  <si>
    <t>Interessengemeinschaf</t>
  </si>
  <si>
    <t>LU16</t>
  </si>
  <si>
    <t>Association sans but lucratif</t>
  </si>
  <si>
    <t>Eintragung einer Vereinigung ohne Gewinnzweck</t>
  </si>
  <si>
    <t>LU17</t>
  </si>
  <si>
    <t>Stiftung</t>
  </si>
  <si>
    <t>LU18</t>
  </si>
  <si>
    <t>Association d'épargne pension</t>
  </si>
  <si>
    <t>Pensions Savings Association</t>
  </si>
  <si>
    <t>Altersvorsorge-Sparvereinigung</t>
  </si>
  <si>
    <t>LU19</t>
  </si>
  <si>
    <t>Association d'assurances mutuelles</t>
  </si>
  <si>
    <t>Mutual Insurance Association</t>
  </si>
  <si>
    <t>LU20</t>
  </si>
  <si>
    <t>Association agricole</t>
  </si>
  <si>
    <t>Agricultural association</t>
  </si>
  <si>
    <t>Landwirtschaftlichen Vereinigung</t>
  </si>
  <si>
    <t>LU21</t>
  </si>
  <si>
    <t>Etablissement public</t>
  </si>
  <si>
    <t>Public establishment</t>
  </si>
  <si>
    <t>Offentliche Einrichtungen</t>
  </si>
  <si>
    <t>LU22</t>
  </si>
  <si>
    <t>Partnerschaft</t>
  </si>
  <si>
    <t>LU26</t>
  </si>
  <si>
    <t>Fonds commun de placement</t>
  </si>
  <si>
    <t>Mutual Funds</t>
  </si>
  <si>
    <t>Gegenseitige Fonds</t>
  </si>
  <si>
    <t>LU27</t>
  </si>
  <si>
    <t>Fonds d'investissement alternatif reservé</t>
  </si>
  <si>
    <t>Alternative investment funds reserved</t>
  </si>
  <si>
    <t>Alternative Investmentfonds vorbehalten</t>
  </si>
  <si>
    <t>LU32</t>
  </si>
  <si>
    <t>Autres Formes juridiques</t>
  </si>
  <si>
    <t>Andere juristische Person</t>
  </si>
  <si>
    <t>LU33</t>
  </si>
  <si>
    <t>Secteur public</t>
  </si>
  <si>
    <t>Public sector</t>
  </si>
  <si>
    <t>Offentlicher Sektor</t>
  </si>
  <si>
    <t>LU34</t>
  </si>
  <si>
    <t>Société d'investissement à capital risque</t>
  </si>
  <si>
    <t>Risk capital investment company</t>
  </si>
  <si>
    <t>Investmentgesellschaft für Investitionen in Risikokapital</t>
  </si>
  <si>
    <t>LV101</t>
  </si>
  <si>
    <t>Akciju sabiedrība</t>
  </si>
  <si>
    <t>Stock company</t>
  </si>
  <si>
    <t>LV103</t>
  </si>
  <si>
    <t>Sabiedrība ar ierobežotu atbildību</t>
  </si>
  <si>
    <t>LV104</t>
  </si>
  <si>
    <t>Valsts uzņēmums</t>
  </si>
  <si>
    <t>LV105</t>
  </si>
  <si>
    <t>Pašvaldības uzņēmums</t>
  </si>
  <si>
    <t>Municipal enterprise</t>
  </si>
  <si>
    <t>LV106</t>
  </si>
  <si>
    <t>Uzņēmējsabiedrības uzņēmums</t>
  </si>
  <si>
    <t>Enterprise of the company</t>
  </si>
  <si>
    <t>LV107</t>
  </si>
  <si>
    <t>Pilnsabiedrība</t>
  </si>
  <si>
    <t>LV108</t>
  </si>
  <si>
    <t>Komandītsabiedrība</t>
  </si>
  <si>
    <t>LV109</t>
  </si>
  <si>
    <t>Līgumsabiedrība ar pilnu atbildību</t>
  </si>
  <si>
    <t>Partnership with full responsibility</t>
  </si>
  <si>
    <t>LV110</t>
  </si>
  <si>
    <t>DIGIWHIST</t>
  </si>
  <si>
    <t>Paju sabiedrība</t>
  </si>
  <si>
    <t>LV111</t>
  </si>
  <si>
    <t>Sabiedrība ar papildu atbildību</t>
  </si>
  <si>
    <t>Additional liability company</t>
  </si>
  <si>
    <t>LV301</t>
  </si>
  <si>
    <t>Ģimenes uzņēmums</t>
  </si>
  <si>
    <t>Sole proprietorship (family enterprise)</t>
  </si>
  <si>
    <t>LV302</t>
  </si>
  <si>
    <t>Individuālais komersants</t>
  </si>
  <si>
    <t>Individual merchant</t>
  </si>
  <si>
    <t>LV303</t>
  </si>
  <si>
    <t>Individuālais uzņēmums</t>
  </si>
  <si>
    <t>Sole proprietorship (individual enterprise)</t>
  </si>
  <si>
    <t>LV401</t>
  </si>
  <si>
    <t>Kooperatīvā sabiedrība</t>
  </si>
  <si>
    <t>LV402</t>
  </si>
  <si>
    <t>Kooperatīvo biedrību savienība</t>
  </si>
  <si>
    <t>Union of cooperative societies</t>
  </si>
  <si>
    <t>LV403</t>
  </si>
  <si>
    <t>Kooperatīvo biedrību uzņēmums</t>
  </si>
  <si>
    <t>Enterprise of cooperative societies</t>
  </si>
  <si>
    <t>LV404</t>
  </si>
  <si>
    <t>Kooperatīvo biedrību savienības uzņēmums</t>
  </si>
  <si>
    <t>Enterprise of union of cooperative societies</t>
  </si>
  <si>
    <t>LV405</t>
  </si>
  <si>
    <t>Zemnieku saimniecība</t>
  </si>
  <si>
    <t>Farm (farming enterprise)</t>
  </si>
  <si>
    <t>LV406</t>
  </si>
  <si>
    <t>Zvejnieku saimniecība</t>
  </si>
  <si>
    <t>Farm (fishing enterprise)</t>
  </si>
  <si>
    <t>LV701</t>
  </si>
  <si>
    <t>Publiskās personas un iestādes</t>
  </si>
  <si>
    <t>Public persons and authorities</t>
  </si>
  <si>
    <t>LV801</t>
  </si>
  <si>
    <t>Reliģiskas organizācijas uzņēmums</t>
  </si>
  <si>
    <t>Enterprise of religious organisation</t>
  </si>
  <si>
    <t>LV802</t>
  </si>
  <si>
    <t>Sabiedriskās organizācijas uzņēmums</t>
  </si>
  <si>
    <t>Enterprise of NGO</t>
  </si>
  <si>
    <t>LV903</t>
  </si>
  <si>
    <t>Pārstāvniecība</t>
  </si>
  <si>
    <t>Permanent representative office</t>
  </si>
  <si>
    <t>MT020</t>
  </si>
  <si>
    <t>En commandite</t>
  </si>
  <si>
    <t>A limited Partnership</t>
  </si>
  <si>
    <t>Consists in general partners with unlimited liability together with limited partners whose liability will be limited to their contribution to the partnership (legal form designations to be provided)</t>
  </si>
  <si>
    <t>MT021</t>
  </si>
  <si>
    <t>En nom collectif</t>
  </si>
  <si>
    <t>A general Partnership</t>
  </si>
  <si>
    <t>Partners are unlimitedly liable for the obligations of the partnership with their personal assets (legal form designations to be provided)</t>
  </si>
  <si>
    <t>MT030</t>
  </si>
  <si>
    <t>Limited</t>
  </si>
  <si>
    <t>MT031</t>
  </si>
  <si>
    <t>Overseas Company</t>
  </si>
  <si>
    <t>MT032</t>
  </si>
  <si>
    <t>Investment Company</t>
  </si>
  <si>
    <t>Investment companies with fixed share capital</t>
  </si>
  <si>
    <t>MT033</t>
  </si>
  <si>
    <t>SICAV (Société d’Investissement à Capital Variable)</t>
  </si>
  <si>
    <t>Investment companies with variable share capital</t>
  </si>
  <si>
    <t>MT034</t>
  </si>
  <si>
    <t>Protected cell company</t>
  </si>
  <si>
    <t>MT040</t>
  </si>
  <si>
    <t>Voluntary/Non-for profit Organisations</t>
  </si>
  <si>
    <t>MT050</t>
  </si>
  <si>
    <t>General Government</t>
  </si>
  <si>
    <t>MT060</t>
  </si>
  <si>
    <t>MT070</t>
  </si>
  <si>
    <t>MT080</t>
  </si>
  <si>
    <t>NL101</t>
  </si>
  <si>
    <t>Besloten vennootschap</t>
  </si>
  <si>
    <t>private limited company</t>
  </si>
  <si>
    <t>NL102</t>
  </si>
  <si>
    <t>Naamloze vennootschap</t>
  </si>
  <si>
    <t>public limited company</t>
  </si>
  <si>
    <t>NL201</t>
  </si>
  <si>
    <t>Coöperatie</t>
  </si>
  <si>
    <t>cooperative</t>
  </si>
  <si>
    <t>NL202</t>
  </si>
  <si>
    <t>Onderlinge waarborgmaatschappij</t>
  </si>
  <si>
    <t>mutual insurance association</t>
  </si>
  <si>
    <t>NL203</t>
  </si>
  <si>
    <t>Vereniging</t>
  </si>
  <si>
    <t>association, society</t>
  </si>
  <si>
    <t>NL204</t>
  </si>
  <si>
    <t>Vereniging van eigenaars</t>
  </si>
  <si>
    <t>(home) owners' association</t>
  </si>
  <si>
    <t>NL205</t>
  </si>
  <si>
    <t>Kerkgenootschap</t>
  </si>
  <si>
    <t>church or spiritual organisation</t>
  </si>
  <si>
    <t>NL206</t>
  </si>
  <si>
    <t>Stichting</t>
  </si>
  <si>
    <t>foundation, trust</t>
  </si>
  <si>
    <t>NL207</t>
  </si>
  <si>
    <t>Overige rechtsvorm</t>
  </si>
  <si>
    <t>NL401</t>
  </si>
  <si>
    <t>Publiekrechtelijke rechtspersonen op basis van artikel 2:1 lid 1 BW</t>
  </si>
  <si>
    <t>Legal entities governed by public law under Section 2:1(1) of the Dutch Civil Code, legal entities under public law as referred to in Section 2:1(1) of the DCC</t>
  </si>
  <si>
    <t>NL402</t>
  </si>
  <si>
    <t>Publiekrechtelijke rechtspersonen op basis van artikel 2:1 lid 2 BW</t>
  </si>
  <si>
    <t>Legal entities governed by public law under Section 2:1(2) of the Dutch Civil Code, legal entities under public law as referred to in Section 2:1(2) of the DCC</t>
  </si>
  <si>
    <t>PLA019</t>
  </si>
  <si>
    <t>spółki cywilne</t>
  </si>
  <si>
    <t>civil law partnership</t>
  </si>
  <si>
    <t>PLA044</t>
  </si>
  <si>
    <t>uczelnie</t>
  </si>
  <si>
    <t>higher education institution</t>
  </si>
  <si>
    <t>PLA070</t>
  </si>
  <si>
    <t>partie polityczne</t>
  </si>
  <si>
    <t>political party</t>
  </si>
  <si>
    <t>PLA085</t>
  </si>
  <si>
    <t>wspólnoty mieszkaniowe</t>
  </si>
  <si>
    <t>condominium</t>
  </si>
  <si>
    <t>PLA099</t>
  </si>
  <si>
    <t>osoby fizyczne prowadzące działalność gospodarczą</t>
  </si>
  <si>
    <t>PLA115</t>
  </si>
  <si>
    <t>spółki partnerskie</t>
  </si>
  <si>
    <t>professional partnership</t>
  </si>
  <si>
    <t>PLA116</t>
  </si>
  <si>
    <t>spółki akcyjne</t>
  </si>
  <si>
    <t>joint-stock company</t>
  </si>
  <si>
    <t>PLA117</t>
  </si>
  <si>
    <t>spółki z ograniczoną odpowiedzialnością</t>
  </si>
  <si>
    <t>limited liability company</t>
  </si>
  <si>
    <t>PLA118</t>
  </si>
  <si>
    <t>spółki jawne</t>
  </si>
  <si>
    <t>registered partnership</t>
  </si>
  <si>
    <t>PLA120</t>
  </si>
  <si>
    <t>spółki komandytowe</t>
  </si>
  <si>
    <t>limited partnership</t>
  </si>
  <si>
    <t>PLA121</t>
  </si>
  <si>
    <t>spółki komandytowo - akcyjne</t>
  </si>
  <si>
    <t>limited joint-stock partnership</t>
  </si>
  <si>
    <t>PLA124</t>
  </si>
  <si>
    <t>przedsiębiorstwa państwowe</t>
  </si>
  <si>
    <t>state-owned enterprise (SOE)</t>
  </si>
  <si>
    <t>PLA126</t>
  </si>
  <si>
    <t>towarzystwa ubezpieczeń wzajemnych</t>
  </si>
  <si>
    <t>mutual insurance society</t>
  </si>
  <si>
    <t>PLA132</t>
  </si>
  <si>
    <t>instytucje gospodarki budżetowej</t>
  </si>
  <si>
    <t>state budget entity</t>
  </si>
  <si>
    <t>PLA134</t>
  </si>
  <si>
    <t>towarzystwa reasekuracji wzajemnej</t>
  </si>
  <si>
    <t>mutual reinsurance society</t>
  </si>
  <si>
    <t>PLA140</t>
  </si>
  <si>
    <t>spółdzielnie</t>
  </si>
  <si>
    <t>co-operative</t>
  </si>
  <si>
    <t>PLA146</t>
  </si>
  <si>
    <t>samodzielne publiczne zakłady opieki zdrowotnej</t>
  </si>
  <si>
    <t>independent public health care unit</t>
  </si>
  <si>
    <t>PLA148</t>
  </si>
  <si>
    <t>fundacje</t>
  </si>
  <si>
    <t>foundation</t>
  </si>
  <si>
    <t>PLA177</t>
  </si>
  <si>
    <t>kółka rolnicze</t>
  </si>
  <si>
    <t>machinery ring</t>
  </si>
  <si>
    <t>PLA180</t>
  </si>
  <si>
    <t>spółdzielcze kasy oszczędnościowo-kredytowe</t>
  </si>
  <si>
    <t>co-operative savings and credit union</t>
  </si>
  <si>
    <t>PLA403</t>
  </si>
  <si>
    <t>wspólnoty samorządowe</t>
  </si>
  <si>
    <t>self-governed community</t>
  </si>
  <si>
    <t>PLA409</t>
  </si>
  <si>
    <t>Skarb Państwa</t>
  </si>
  <si>
    <t>the State Treasury</t>
  </si>
  <si>
    <t>PLA428</t>
  </si>
  <si>
    <t>państwowe jednostki organizacyjne</t>
  </si>
  <si>
    <t>state organizational unit</t>
  </si>
  <si>
    <t>PLB050</t>
  </si>
  <si>
    <t>kościoły i związki wyznaniowe</t>
  </si>
  <si>
    <t>churches and religious unions</t>
  </si>
  <si>
    <t>PLB055</t>
  </si>
  <si>
    <t>stowarzyszenia i związki stowarzyszeń</t>
  </si>
  <si>
    <t>association or union of associations</t>
  </si>
  <si>
    <t>PLB060</t>
  </si>
  <si>
    <t>organizacje społeczne i zawodowe</t>
  </si>
  <si>
    <t>non-profit or professional organisatoin</t>
  </si>
  <si>
    <t>PLB133</t>
  </si>
  <si>
    <t>związki zawodowe</t>
  </si>
  <si>
    <t>trade union</t>
  </si>
  <si>
    <t>PLB137</t>
  </si>
  <si>
    <t>zrzeszenia</t>
  </si>
  <si>
    <t>federation</t>
  </si>
  <si>
    <t>PLB138</t>
  </si>
  <si>
    <t>związki inne niż zawodowe</t>
  </si>
  <si>
    <t>union other than a trade union</t>
  </si>
  <si>
    <t>PLB141</t>
  </si>
  <si>
    <t>instytuty badawcze</t>
  </si>
  <si>
    <t>research institute</t>
  </si>
  <si>
    <t>PLB147</t>
  </si>
  <si>
    <t>cechy i izby rzemieślnicze, izby gospodarcze</t>
  </si>
  <si>
    <t>guild and craft chamber, chamber of commerce</t>
  </si>
  <si>
    <t>PLB381</t>
  </si>
  <si>
    <t>placówki systemu oświaty</t>
  </si>
  <si>
    <t>education system institution</t>
  </si>
  <si>
    <t>PLB401</t>
  </si>
  <si>
    <t>organy władzy, administracji rządowej, kontroli państwowej i ochrony prawa oraz sądy i trybunały</t>
  </si>
  <si>
    <t>public authority body, government administration authority, state inspection authority</t>
  </si>
  <si>
    <t>PLB429</t>
  </si>
  <si>
    <t>samorządowe jednostki organizacyjne</t>
  </si>
  <si>
    <t>self-government organizational unit</t>
  </si>
  <si>
    <t>PLC049</t>
  </si>
  <si>
    <t>fundusze inwestycyjne</t>
  </si>
  <si>
    <t>investment fund</t>
  </si>
  <si>
    <t>PLD049</t>
  </si>
  <si>
    <t>otwarte fundusze emerytalne</t>
  </si>
  <si>
    <t>open pension fund</t>
  </si>
  <si>
    <t>PLE049</t>
  </si>
  <si>
    <t>fundusze inne niż inwestycyjne i inne niż otwarte fundusze emerytalne</t>
  </si>
  <si>
    <t>fund other than investment fund or open pension fund</t>
  </si>
  <si>
    <t>PT111</t>
  </si>
  <si>
    <t>Agrupamento Complementar de Empresas (ACE)</t>
  </si>
  <si>
    <t>Complementary Grouping of Companies</t>
  </si>
  <si>
    <t>PT121</t>
  </si>
  <si>
    <t>Sociedade por Quotas</t>
  </si>
  <si>
    <t>The name of the entity should include the expression "Limitada" or "Lda"</t>
  </si>
  <si>
    <t>PT122</t>
  </si>
  <si>
    <t>Sociedade Unipessoal Por Quotas</t>
  </si>
  <si>
    <t>Single holder private limited company</t>
  </si>
  <si>
    <t>The name of the entity should include the expression "Sociedade Unipessoal" or "Unipessoal" before the expression "Limitada" or "Lda"</t>
  </si>
  <si>
    <t>PT131</t>
  </si>
  <si>
    <t>Sociedade Anónima</t>
  </si>
  <si>
    <t>PT141</t>
  </si>
  <si>
    <t>Sociedades em Comandita</t>
  </si>
  <si>
    <t>The name of the entity should include the expression "Em Comandita" or "&amp; Comandita" or "Em Comandita por Ações" or "&amp; Comandita por Ações"</t>
  </si>
  <si>
    <t>PT151</t>
  </si>
  <si>
    <t>Sociedades em Nome Coletivo</t>
  </si>
  <si>
    <t>The name of the entity should include an expression indicating the existence of other partners, like "E Companhia" or "&amp; Cª" or "&amp; Filhos" or "&amp; Sobrinhos"</t>
  </si>
  <si>
    <t>PT161</t>
  </si>
  <si>
    <t>Sociedade Anónima Desportiva</t>
  </si>
  <si>
    <t>Public limited sports company</t>
  </si>
  <si>
    <t>PT171</t>
  </si>
  <si>
    <t>Sociedade Civil</t>
  </si>
  <si>
    <t>Civil society</t>
  </si>
  <si>
    <t>The name of the entity should include the expression "E Associados" or "Sociedade"</t>
  </si>
  <si>
    <t>PT181</t>
  </si>
  <si>
    <t>Sociedade Irregular</t>
  </si>
  <si>
    <t>Unregistered company</t>
  </si>
  <si>
    <t>PT182</t>
  </si>
  <si>
    <t>Estabelecimento Individual de Responsabilidade Limitada</t>
  </si>
  <si>
    <t>Individual business with limited liability</t>
  </si>
  <si>
    <t>PT211</t>
  </si>
  <si>
    <t>Cooperativa</t>
  </si>
  <si>
    <t>The name of the entity should include the expression "Cooperativa" or "União de Cooperativas" or "Federação de Cooperativas" or "Confederação de Cooperativas"</t>
  </si>
  <si>
    <t>PT221</t>
  </si>
  <si>
    <t>Associação</t>
  </si>
  <si>
    <t>The name of the entity may include the expression "Núcleo" or "União" or "Clube" or "Club" instead of the expression "Associação"</t>
  </si>
  <si>
    <t>PT231</t>
  </si>
  <si>
    <t>Fundação</t>
  </si>
  <si>
    <t>PT311</t>
  </si>
  <si>
    <t>Entidade Pública Empresarial</t>
  </si>
  <si>
    <t>Public corporation</t>
  </si>
  <si>
    <t>PT312</t>
  </si>
  <si>
    <t>Pessoa Coletiva de Direito Público</t>
  </si>
  <si>
    <t>Public law institution</t>
  </si>
  <si>
    <t>PT321</t>
  </si>
  <si>
    <t>Entidade Pública Municipal, Intermunicipal e Regional</t>
  </si>
  <si>
    <t>Municipal, Intermunicipal and Regional public company</t>
  </si>
  <si>
    <t>PT331</t>
  </si>
  <si>
    <t>Organismo da Administração Pública</t>
  </si>
  <si>
    <t>PT411</t>
  </si>
  <si>
    <t>Pessoa Colectiva Religiosa</t>
  </si>
  <si>
    <t>Religious legal person</t>
  </si>
  <si>
    <t>PT711</t>
  </si>
  <si>
    <t>Fundos</t>
  </si>
  <si>
    <t>PT901</t>
  </si>
  <si>
    <t>Organizações Internacionais</t>
  </si>
  <si>
    <t>International Organizations</t>
  </si>
  <si>
    <t>RO101</t>
  </si>
  <si>
    <t>Societate pe acţiuni</t>
  </si>
  <si>
    <t>Joint Stock Company</t>
  </si>
  <si>
    <t>RO102</t>
  </si>
  <si>
    <t>Societate cu răspundere limitată</t>
  </si>
  <si>
    <t>Limited Liability Company (Ltd)</t>
  </si>
  <si>
    <t>RO103</t>
  </si>
  <si>
    <t>Societate în comandită simplă</t>
  </si>
  <si>
    <t>RO104</t>
  </si>
  <si>
    <t>Societate în comandită pe acţiuni</t>
  </si>
  <si>
    <t>Limited partnership with shares</t>
  </si>
  <si>
    <t>RO105</t>
  </si>
  <si>
    <t>Alte forme de proprietate</t>
  </si>
  <si>
    <t>RO107</t>
  </si>
  <si>
    <t>Organizație non-guvernamentală</t>
  </si>
  <si>
    <t>Non-Governmental Organization/Non-Profit institution</t>
  </si>
  <si>
    <t>RO108</t>
  </si>
  <si>
    <t>Societate în nume colectiv</t>
  </si>
  <si>
    <t>RO110</t>
  </si>
  <si>
    <t>Regie autonomă</t>
  </si>
  <si>
    <t>RO111</t>
  </si>
  <si>
    <t>Grupul de interes economic</t>
  </si>
  <si>
    <t>RO114</t>
  </si>
  <si>
    <t>Cooperativă de consum</t>
  </si>
  <si>
    <t>Consumer cooperative</t>
  </si>
  <si>
    <t>RO115</t>
  </si>
  <si>
    <t>Cooperativă de credit</t>
  </si>
  <si>
    <t>Credit cooperative</t>
  </si>
  <si>
    <t>RO116</t>
  </si>
  <si>
    <t>Cooperativă meșteșugărească</t>
  </si>
  <si>
    <t>Handicraft cooperative</t>
  </si>
  <si>
    <t>RO117</t>
  </si>
  <si>
    <t>Reprezentanta</t>
  </si>
  <si>
    <t>Representative Office</t>
  </si>
  <si>
    <t>RO121</t>
  </si>
  <si>
    <t>Reprezentant fiscal</t>
  </si>
  <si>
    <t>Fiscal representative</t>
  </si>
  <si>
    <t>RO122</t>
  </si>
  <si>
    <t>Societate agricolă</t>
  </si>
  <si>
    <t>RW100</t>
  </si>
  <si>
    <t>Any extra-EU country</t>
  </si>
  <si>
    <t>World-wide valid legal form, can be applicable to any legal entity resident outside the EU</t>
  </si>
  <si>
    <t>RW200</t>
  </si>
  <si>
    <t>RW300</t>
  </si>
  <si>
    <t>RW400</t>
  </si>
  <si>
    <t>RW500</t>
  </si>
  <si>
    <t>RW600</t>
  </si>
  <si>
    <t>SE21</t>
  </si>
  <si>
    <t>Enkelt bolag</t>
  </si>
  <si>
    <t>Only within the scope of AnaCredit reporting if at least one of the partners is a legal person or if the entity belongs to another institutional sector than the Household sector (S14).</t>
  </si>
  <si>
    <t>SE22</t>
  </si>
  <si>
    <t>Partrederier</t>
  </si>
  <si>
    <t>Limited shipping partnerships</t>
  </si>
  <si>
    <t>SE31</t>
  </si>
  <si>
    <t>Handelsbolag, kommanditbolag (HB, KB)</t>
  </si>
  <si>
    <t>SE32</t>
  </si>
  <si>
    <t>Gruvbolag</t>
  </si>
  <si>
    <t>Mining partnerships</t>
  </si>
  <si>
    <t>SE41</t>
  </si>
  <si>
    <t>Bankaktiebolag (AB)</t>
  </si>
  <si>
    <t>Limited banking companies</t>
  </si>
  <si>
    <t>SE42</t>
  </si>
  <si>
    <t>Försäkringsaktiebolag (AB)</t>
  </si>
  <si>
    <t>Limited insurance companies</t>
  </si>
  <si>
    <t>SE49</t>
  </si>
  <si>
    <t>Övriga aktiebolag (AB)</t>
  </si>
  <si>
    <t>Other limited companies</t>
  </si>
  <si>
    <t>SE51</t>
  </si>
  <si>
    <t>Ekonomisk förening (Ek. för.)</t>
  </si>
  <si>
    <t>Economic association (minimum three members)</t>
  </si>
  <si>
    <t>SE53</t>
  </si>
  <si>
    <t>Bostadsrättsförening (BRF)</t>
  </si>
  <si>
    <t>Tenant owners’ associations</t>
  </si>
  <si>
    <t>SE54</t>
  </si>
  <si>
    <t>Kooperativ hyresrättsförening</t>
  </si>
  <si>
    <t>Cooperative renting rights associations</t>
  </si>
  <si>
    <t>SE61</t>
  </si>
  <si>
    <t>Ideell förening</t>
  </si>
  <si>
    <t>SE62</t>
  </si>
  <si>
    <t>Samfälligheter</t>
  </si>
  <si>
    <t>Joint-ownership associations</t>
  </si>
  <si>
    <t>SE63</t>
  </si>
  <si>
    <t>Registrerat trossamfund</t>
  </si>
  <si>
    <t>Registered religious communities</t>
  </si>
  <si>
    <t>SE71</t>
  </si>
  <si>
    <t>Familjestiftelser</t>
  </si>
  <si>
    <t>Family foundations</t>
  </si>
  <si>
    <t>SE72</t>
  </si>
  <si>
    <t>Övriga stiftelser och fonder, inkl pensionsstiftelser och personalstiftelser</t>
  </si>
  <si>
    <t>Other foundations and funds</t>
  </si>
  <si>
    <t>SE81</t>
  </si>
  <si>
    <t>Statliga enheter</t>
  </si>
  <si>
    <t>Entities of central government</t>
  </si>
  <si>
    <t>SE82</t>
  </si>
  <si>
    <t>Kommuner</t>
  </si>
  <si>
    <t>Municipalities</t>
  </si>
  <si>
    <t>SE83</t>
  </si>
  <si>
    <t>Kommunalförbund</t>
  </si>
  <si>
    <t>Federations of local government authorities</t>
  </si>
  <si>
    <t>SE84</t>
  </si>
  <si>
    <t>Landsting</t>
  </si>
  <si>
    <t>County councils</t>
  </si>
  <si>
    <t>SE85</t>
  </si>
  <si>
    <t>Allmänna försäkringskassor</t>
  </si>
  <si>
    <t>Social security offices</t>
  </si>
  <si>
    <t>SE87</t>
  </si>
  <si>
    <t>Offentliga korporationer och anstalter</t>
  </si>
  <si>
    <t>Public corporate bodies and institutions</t>
  </si>
  <si>
    <t>SE88</t>
  </si>
  <si>
    <t>Hypoteksföreningar</t>
  </si>
  <si>
    <t>Mortgage associations</t>
  </si>
  <si>
    <t>SE89</t>
  </si>
  <si>
    <t>Regionala statliga myndigheter</t>
  </si>
  <si>
    <t>Regional entities of central government</t>
  </si>
  <si>
    <t>SE91</t>
  </si>
  <si>
    <t>Oskiftade dödsbon</t>
  </si>
  <si>
    <t>Estates of deceased persons</t>
  </si>
  <si>
    <t>Falls within the scope of AnaCredit reporting when assigned an identifier for a legal person.</t>
  </si>
  <si>
    <t>SE92</t>
  </si>
  <si>
    <t>Ömsesidiga försäkringsbolag</t>
  </si>
  <si>
    <t>Mutual insurance corporations</t>
  </si>
  <si>
    <t>SE93</t>
  </si>
  <si>
    <t>Sparbanker (Spb)</t>
  </si>
  <si>
    <t>Savings banks</t>
  </si>
  <si>
    <t>SE94</t>
  </si>
  <si>
    <t>Understödsföreningar, Försäkringsföreningar</t>
  </si>
  <si>
    <t>Friendly societies</t>
  </si>
  <si>
    <t>SE95</t>
  </si>
  <si>
    <t>Arbetslöshetskassor</t>
  </si>
  <si>
    <t>Unemployment benefit funds</t>
  </si>
  <si>
    <t>SE98</t>
  </si>
  <si>
    <t>Övriga svenska juridiska personer bildade enligt särskild lagstiftning</t>
  </si>
  <si>
    <t>Other Swedish legal persons subject to special legislation</t>
  </si>
  <si>
    <t>SI101</t>
  </si>
  <si>
    <t>Družba z neomejeno odgovornostjo d.n.o.</t>
  </si>
  <si>
    <t>Unlimited company (UK)</t>
  </si>
  <si>
    <t>SI102</t>
  </si>
  <si>
    <t>Komanditna družba k.d.</t>
  </si>
  <si>
    <t>Limited partnership (UK)</t>
  </si>
  <si>
    <t>SI103</t>
  </si>
  <si>
    <t>Družba z omejeno odgovornostjo d.o.o.</t>
  </si>
  <si>
    <t>SI104</t>
  </si>
  <si>
    <t>Delniška družba d.d.</t>
  </si>
  <si>
    <t>SI105</t>
  </si>
  <si>
    <t>Komanditna delniška družba k.d.d.</t>
  </si>
  <si>
    <t>Limited partnership with share capital</t>
  </si>
  <si>
    <t>SI108</t>
  </si>
  <si>
    <t>Gospodarsko interesno združenje GIZ</t>
  </si>
  <si>
    <t>Economic Interest Grouping EIG</t>
  </si>
  <si>
    <t>SI112</t>
  </si>
  <si>
    <t>Zadruga z.o.o.</t>
  </si>
  <si>
    <t>Cooperative z.o.o.</t>
  </si>
  <si>
    <t>SI113</t>
  </si>
  <si>
    <t>Zadruga z.b.o.</t>
  </si>
  <si>
    <t>Cooperative z.b.o.</t>
  </si>
  <si>
    <t>SI201</t>
  </si>
  <si>
    <t>Centralna banka</t>
  </si>
  <si>
    <t>SI210</t>
  </si>
  <si>
    <t>Sklad</t>
  </si>
  <si>
    <t>SI211</t>
  </si>
  <si>
    <t>Družba za vzajemno zavarovanje d.v.z.</t>
  </si>
  <si>
    <t>Mutual insurance company d.v.z.</t>
  </si>
  <si>
    <t>SI213</t>
  </si>
  <si>
    <t>Javni sklad</t>
  </si>
  <si>
    <t>Public Fund</t>
  </si>
  <si>
    <t>SI300</t>
  </si>
  <si>
    <t>Javna agencija</t>
  </si>
  <si>
    <t>Public Agency</t>
  </si>
  <si>
    <t>SI301</t>
  </si>
  <si>
    <t>Republika Slovenija</t>
  </si>
  <si>
    <t>Republic of Slovenia</t>
  </si>
  <si>
    <t>SI302</t>
  </si>
  <si>
    <t>Predsednik republike</t>
  </si>
  <si>
    <t>President of the Republic</t>
  </si>
  <si>
    <t>SI303</t>
  </si>
  <si>
    <t>Predstavniški organ (DZ, DS)</t>
  </si>
  <si>
    <t>Representative body (parliament, National council)</t>
  </si>
  <si>
    <t>SI304</t>
  </si>
  <si>
    <t>Varuh človekovih pravic</t>
  </si>
  <si>
    <t>Human rights ombudsman</t>
  </si>
  <si>
    <t>SI305</t>
  </si>
  <si>
    <t>Ustavno sodišče</t>
  </si>
  <si>
    <t>Constitutional Court</t>
  </si>
  <si>
    <t>SI306</t>
  </si>
  <si>
    <t>Računsko sodišče</t>
  </si>
  <si>
    <t>The court of Auditors</t>
  </si>
  <si>
    <t>SI307</t>
  </si>
  <si>
    <t>Vlada, vladna služba</t>
  </si>
  <si>
    <t>Government, government service</t>
  </si>
  <si>
    <t>SI308</t>
  </si>
  <si>
    <t>Ministrstvo</t>
  </si>
  <si>
    <t>SI309</t>
  </si>
  <si>
    <t>Sodišče (vrhovno, višja, okrožna, okrajna)</t>
  </si>
  <si>
    <t>Court (supreme, higher, district, county)</t>
  </si>
  <si>
    <t>SI310</t>
  </si>
  <si>
    <t>Tožilstvo</t>
  </si>
  <si>
    <t>The prosecutor's office</t>
  </si>
  <si>
    <t>SI311</t>
  </si>
  <si>
    <t>Pravobranilstvo</t>
  </si>
  <si>
    <t>Attorneys Office</t>
  </si>
  <si>
    <t>SI313</t>
  </si>
  <si>
    <t>Upravni organ v sestavi</t>
  </si>
  <si>
    <t>Administrative body</t>
  </si>
  <si>
    <t>SI315</t>
  </si>
  <si>
    <t>Upravna enota</t>
  </si>
  <si>
    <t>Administrative unit</t>
  </si>
  <si>
    <t>SI316</t>
  </si>
  <si>
    <t>Organ, organizacija širše lokalne skupnosti</t>
  </si>
  <si>
    <t>Authority, organization wider local community</t>
  </si>
  <si>
    <t>SI318</t>
  </si>
  <si>
    <t>Lokalne skupnosti</t>
  </si>
  <si>
    <t>Local communities</t>
  </si>
  <si>
    <t>SI319</t>
  </si>
  <si>
    <t>Krajevna skupnost, druge ožje lokalne skupnosti</t>
  </si>
  <si>
    <t>The local community, other local community</t>
  </si>
  <si>
    <t>SI321</t>
  </si>
  <si>
    <t>Pooblaščenec za dostop do informacij javnega značaja</t>
  </si>
  <si>
    <t>The Commissioner for Access to Public Information</t>
  </si>
  <si>
    <t>SI322</t>
  </si>
  <si>
    <t>Samostojni in neodvisni državni organ</t>
  </si>
  <si>
    <t>Autonomous and independent state authority</t>
  </si>
  <si>
    <t>SI351</t>
  </si>
  <si>
    <t>Javno podjetje</t>
  </si>
  <si>
    <t>SI352</t>
  </si>
  <si>
    <t>Javni gospodarski zavod</t>
  </si>
  <si>
    <t>Public economic institute</t>
  </si>
  <si>
    <t>SI354</t>
  </si>
  <si>
    <t>Zavod</t>
  </si>
  <si>
    <t>SI355</t>
  </si>
  <si>
    <t>Javni zavod</t>
  </si>
  <si>
    <t>Public institute</t>
  </si>
  <si>
    <t>SI357</t>
  </si>
  <si>
    <t>Skupnost zavodov</t>
  </si>
  <si>
    <t>Community of institutes</t>
  </si>
  <si>
    <t>SI358</t>
  </si>
  <si>
    <t>Zbornica</t>
  </si>
  <si>
    <t>Chamber</t>
  </si>
  <si>
    <t>SI359</t>
  </si>
  <si>
    <t>Članica univerze</t>
  </si>
  <si>
    <t>University member</t>
  </si>
  <si>
    <t>SI360</t>
  </si>
  <si>
    <t>Gospodarska zbornica</t>
  </si>
  <si>
    <t>Chamber of Commerce</t>
  </si>
  <si>
    <t>SI361</t>
  </si>
  <si>
    <t>Javni raziskovalni zavod</t>
  </si>
  <si>
    <t>Public research institut</t>
  </si>
  <si>
    <t>SI362</t>
  </si>
  <si>
    <t>Skupnost lastnikov stanovanj</t>
  </si>
  <si>
    <t>Community of homeowners</t>
  </si>
  <si>
    <t>SI401</t>
  </si>
  <si>
    <t>SI402</t>
  </si>
  <si>
    <t>Agrarne, pašne in vaške skupnosti</t>
  </si>
  <si>
    <t>Agriculture, grazing and village communities</t>
  </si>
  <si>
    <t>SI403</t>
  </si>
  <si>
    <t>Druge skupnosti</t>
  </si>
  <si>
    <t>Other communities</t>
  </si>
  <si>
    <t>SI404</t>
  </si>
  <si>
    <t>Mladinski svet</t>
  </si>
  <si>
    <t>Youth Council</t>
  </si>
  <si>
    <t>SI405</t>
  </si>
  <si>
    <t>Narodnostna skupnost</t>
  </si>
  <si>
    <t>Ethnic community</t>
  </si>
  <si>
    <t>SI406</t>
  </si>
  <si>
    <t>Študentska organizacija</t>
  </si>
  <si>
    <t>Student organization</t>
  </si>
  <si>
    <t>SI407</t>
  </si>
  <si>
    <t>Nevladna organizacija</t>
  </si>
  <si>
    <t>Non-government organization</t>
  </si>
  <si>
    <t>SI451</t>
  </si>
  <si>
    <t>Politična stranka</t>
  </si>
  <si>
    <t>Political party</t>
  </si>
  <si>
    <t>SI452</t>
  </si>
  <si>
    <t>Sindikat</t>
  </si>
  <si>
    <t>Union</t>
  </si>
  <si>
    <t>SI453</t>
  </si>
  <si>
    <t>Društvo, zveza društev</t>
  </si>
  <si>
    <t>Association, Federation</t>
  </si>
  <si>
    <t>SI458</t>
  </si>
  <si>
    <t>Verska skupnost in podobne verske organizacije</t>
  </si>
  <si>
    <t>Religious community and religious organizations</t>
  </si>
  <si>
    <t>SI702</t>
  </si>
  <si>
    <t>Stanovanjska zadruga</t>
  </si>
  <si>
    <t>Housing Association</t>
  </si>
  <si>
    <t>SI703</t>
  </si>
  <si>
    <t>Obrtna zadruga</t>
  </si>
  <si>
    <t>Chamber of Crafts</t>
  </si>
  <si>
    <t>SI704</t>
  </si>
  <si>
    <t>Hran. kredit. služba</t>
  </si>
  <si>
    <t>Savings and credit services</t>
  </si>
  <si>
    <t>SI708</t>
  </si>
  <si>
    <t>Kmetijska zadruga</t>
  </si>
  <si>
    <t>SI713</t>
  </si>
  <si>
    <t>zavod v zaseb. last.</t>
  </si>
  <si>
    <t>Institute in private property</t>
  </si>
  <si>
    <t>SI715</t>
  </si>
  <si>
    <t>Družbeno podj., p. o.</t>
  </si>
  <si>
    <t>Social enterprise</t>
  </si>
  <si>
    <t>SI719</t>
  </si>
  <si>
    <t>zadruga</t>
  </si>
  <si>
    <t>SI799</t>
  </si>
  <si>
    <t>Druge oblike poslovnih subjektov</t>
  </si>
  <si>
    <t>Other forms of business entities</t>
  </si>
  <si>
    <t>SI803</t>
  </si>
  <si>
    <t>Režijski obrat</t>
  </si>
  <si>
    <t>Overheads plant</t>
  </si>
  <si>
    <t>SI804</t>
  </si>
  <si>
    <t>Poslovna enota</t>
  </si>
  <si>
    <t>Business unit</t>
  </si>
  <si>
    <t>SI806</t>
  </si>
  <si>
    <t>Zadružna enota</t>
  </si>
  <si>
    <t>The cooperative unit</t>
  </si>
  <si>
    <t>SI807</t>
  </si>
  <si>
    <t>Organizacijska enota</t>
  </si>
  <si>
    <t>Organizational unit</t>
  </si>
  <si>
    <t>SI899</t>
  </si>
  <si>
    <t>Druge oblike delov poslovnih subjektov</t>
  </si>
  <si>
    <t>Other forms of parts of business entities</t>
  </si>
  <si>
    <t>SK111</t>
  </si>
  <si>
    <t>Verejná obchodná spoločnosť</t>
  </si>
  <si>
    <t>Public commercial company</t>
  </si>
  <si>
    <t>SK112</t>
  </si>
  <si>
    <t>Spoločnosť s ručením obmedzeným</t>
  </si>
  <si>
    <t>SK113</t>
  </si>
  <si>
    <t>Komanditná spoločnosť</t>
  </si>
  <si>
    <t>Société commandite</t>
  </si>
  <si>
    <t>SK117</t>
  </si>
  <si>
    <t>Nadácia</t>
  </si>
  <si>
    <t>SK118</t>
  </si>
  <si>
    <t>Neinvestičný fond</t>
  </si>
  <si>
    <t>Non-investment fund</t>
  </si>
  <si>
    <t>SK119</t>
  </si>
  <si>
    <t>Nezisková organizácia</t>
  </si>
  <si>
    <t>Not profitable organization</t>
  </si>
  <si>
    <t>SK120</t>
  </si>
  <si>
    <t>Nezisková organizácia poskytujúca všeobecne prospešné služby</t>
  </si>
  <si>
    <t>Non-profit organization providing community services</t>
  </si>
  <si>
    <t>SK121</t>
  </si>
  <si>
    <t>Akciová spoločnosť</t>
  </si>
  <si>
    <t>SK125</t>
  </si>
  <si>
    <t>Jednoduchá spoločnosť na akcie</t>
  </si>
  <si>
    <t>Simple joint stock company</t>
  </si>
  <si>
    <t>SK205</t>
  </si>
  <si>
    <t>SK271</t>
  </si>
  <si>
    <t>Spoločenstvá vlastníkov pozemkov, bytov a pod.</t>
  </si>
  <si>
    <t>Associations of land owners, flats owner etc.</t>
  </si>
  <si>
    <t>SK301</t>
  </si>
  <si>
    <t>Štátny podnik</t>
  </si>
  <si>
    <t>SK311</t>
  </si>
  <si>
    <t>Národná banka Slovenska</t>
  </si>
  <si>
    <t>National Bank of Slovakia</t>
  </si>
  <si>
    <t>SK312</t>
  </si>
  <si>
    <t>Banka-štátny peňažný ústav</t>
  </si>
  <si>
    <t>Bank - state monetary institution</t>
  </si>
  <si>
    <t>SK321</t>
  </si>
  <si>
    <t>Rozpočtová organizácia</t>
  </si>
  <si>
    <t>Budgetary organization</t>
  </si>
  <si>
    <t>SK331</t>
  </si>
  <si>
    <t>Príspevková organizácia</t>
  </si>
  <si>
    <t>Organization based on state contributions</t>
  </si>
  <si>
    <t>SK333</t>
  </si>
  <si>
    <t>Verejná výskumná inštitúcia</t>
  </si>
  <si>
    <t>SK381</t>
  </si>
  <si>
    <t>Fondy</t>
  </si>
  <si>
    <t>SK382</t>
  </si>
  <si>
    <t>Verejnoprávna inštitúcia</t>
  </si>
  <si>
    <t>Public legal institution</t>
  </si>
  <si>
    <t>SK383</t>
  </si>
  <si>
    <t>Iná organizácia verejnej správy</t>
  </si>
  <si>
    <t>Other organization of public administration</t>
  </si>
  <si>
    <t>SK434</t>
  </si>
  <si>
    <t>Doplnková dôchodková poisťovňa</t>
  </si>
  <si>
    <t>Complementary pension funding</t>
  </si>
  <si>
    <t>SK445</t>
  </si>
  <si>
    <t>Komoditná burza</t>
  </si>
  <si>
    <t>Commodity Exchange</t>
  </si>
  <si>
    <t>SK701</t>
  </si>
  <si>
    <t>Združenie (zväz, spolok, spoločnosť, klub ai.)</t>
  </si>
  <si>
    <t>Association (league, union, society, club, etc.)</t>
  </si>
  <si>
    <t>SK711</t>
  </si>
  <si>
    <t>Politická strana, politické hnutie</t>
  </si>
  <si>
    <t>SK721</t>
  </si>
  <si>
    <t>Cirkevná organizácia</t>
  </si>
  <si>
    <t>Ecclesiastical organization</t>
  </si>
  <si>
    <t>SK741</t>
  </si>
  <si>
    <t>Stavovská organizácia - profesná komora</t>
  </si>
  <si>
    <t>Professional organization - professional chamber</t>
  </si>
  <si>
    <t>SK745</t>
  </si>
  <si>
    <t>Komora (s výnimkou profesných komôr)</t>
  </si>
  <si>
    <t>Chamber (except professional chambers)</t>
  </si>
  <si>
    <t>SK751</t>
  </si>
  <si>
    <t>Záujmové združenie právnických osôb</t>
  </si>
  <si>
    <t>Interest association of legal persons</t>
  </si>
  <si>
    <t>SK801</t>
  </si>
  <si>
    <t>Obec (obecný úrad), mesto (mestský úrad)</t>
  </si>
  <si>
    <t>Municipality (municipal office)</t>
  </si>
  <si>
    <t>SK803</t>
  </si>
  <si>
    <t>Samosprávny kraj (úrad samosprávneho kraja)</t>
  </si>
  <si>
    <t>Office of local government (regional level)</t>
  </si>
  <si>
    <t>SK901</t>
  </si>
  <si>
    <t>Zastupiteľské orgány iných štátov</t>
  </si>
  <si>
    <t>Diplomatic corps of foreign country</t>
  </si>
  <si>
    <t>SK911</t>
  </si>
  <si>
    <t>Zahraničné kultúrne, informačné stredisko, rozhlasová, tlačová a televízna agentúra</t>
  </si>
  <si>
    <t>Foreign centre for culture and information, agency for radio, press and television</t>
  </si>
  <si>
    <t>SK921</t>
  </si>
  <si>
    <t>Medzinárodné organizácie a združenia</t>
  </si>
  <si>
    <t>International organization and association</t>
  </si>
  <si>
    <t>SPFUND</t>
  </si>
  <si>
    <t>Any country</t>
  </si>
  <si>
    <t>Conventional legal form for Special funds</t>
  </si>
  <si>
    <t>Special funds are unincorporated investment funds comprising investment portfolios owned by the group of participants and whose management is undertaken, in general, by other financial corporations. Such funds are institutional units that are separate from the managing financial corporation</t>
  </si>
  <si>
    <t>to be reported only if no other legal form from the relevant country list is applicable</t>
  </si>
  <si>
    <t>UK</t>
  </si>
  <si>
    <t>combinate</t>
  </si>
  <si>
    <t>combinanten</t>
  </si>
  <si>
    <t>zorgcombinatie</t>
  </si>
  <si>
    <t>samenwerkingsverband</t>
  </si>
  <si>
    <t xml:space="preserve">comb </t>
  </si>
  <si>
    <t>bedrijven</t>
  </si>
  <si>
    <t>partijen</t>
  </si>
  <si>
    <t>Bouwcombinatie</t>
  </si>
  <si>
    <t>GmbH Co &amp; KG</t>
  </si>
  <si>
    <t>Bewerbergemeinschaft</t>
  </si>
  <si>
    <t>BIEGE</t>
  </si>
  <si>
    <t>gmbh &amp; co</t>
  </si>
  <si>
    <t>mbH &amp; Co. KG</t>
  </si>
  <si>
    <t>bv &amp; co kg</t>
  </si>
  <si>
    <t>gmbh u co kg</t>
  </si>
  <si>
    <t>AG &amp; Ca. KG</t>
  </si>
  <si>
    <t>KG GmbH &amp; Co.</t>
  </si>
  <si>
    <t>partg mbh</t>
  </si>
  <si>
    <t>AG &amp; Co. Berlin KG</t>
  </si>
  <si>
    <t>UG &amp; Co. KG</t>
  </si>
  <si>
    <t>gesellschaft mbH &amp; co kg</t>
  </si>
  <si>
    <t>GmbH % Co. OHG</t>
  </si>
  <si>
    <t>kg gmbh</t>
  </si>
  <si>
    <t>GmbH &amp; Co. &amp; KG</t>
  </si>
  <si>
    <t>GmbH UG</t>
  </si>
  <si>
    <t>GmbH AG</t>
  </si>
  <si>
    <t>GmbH &amp; Co, KG</t>
  </si>
  <si>
    <t>GmbH &amp; Co:KG</t>
  </si>
  <si>
    <t>GmbH &amp; Co. AG</t>
  </si>
  <si>
    <t>konsorten</t>
  </si>
  <si>
    <t>S.A.U S.A</t>
  </si>
  <si>
    <t>en ute</t>
  </si>
  <si>
    <t>en u.t.e</t>
  </si>
  <si>
    <t>en unión temporal de empresas</t>
  </si>
  <si>
    <t>unió temporal moix serveis</t>
  </si>
  <si>
    <t>SP, S.L.</t>
  </si>
  <si>
    <t>SP, S.L.P.</t>
  </si>
  <si>
    <t>SP SLU</t>
  </si>
  <si>
    <t>s a</t>
  </si>
  <si>
    <t>unión tempora de empresas</t>
  </si>
  <si>
    <t>s l</t>
  </si>
  <si>
    <t>s l u</t>
  </si>
  <si>
    <t>s a u</t>
  </si>
  <si>
    <t>union temporal de empresas</t>
  </si>
  <si>
    <t>en union temporal de empresas</t>
  </si>
  <si>
    <t>unió temporal d'empreses</t>
  </si>
  <si>
    <t>Sp z o o</t>
  </si>
  <si>
    <t>obchodně výrobní služby</t>
  </si>
  <si>
    <t>spol s r o</t>
  </si>
  <si>
    <t>spol, sro</t>
  </si>
  <si>
    <t>ing arch</t>
  </si>
  <si>
    <t>stavební společnost s r.o.</t>
  </si>
  <si>
    <t>mgr</t>
  </si>
  <si>
    <t>sdružení</t>
  </si>
  <si>
    <t>o s</t>
  </si>
  <si>
    <t>o p s</t>
  </si>
  <si>
    <t>о о о</t>
  </si>
  <si>
    <t>o o o</t>
  </si>
  <si>
    <t>о а о</t>
  </si>
  <si>
    <t>stavební společnost, s.r.o.</t>
  </si>
  <si>
    <t>s r p</t>
  </si>
  <si>
    <t>s p</t>
  </si>
  <si>
    <t>konsorcium</t>
  </si>
  <si>
    <t>s p z o o s k a</t>
  </si>
  <si>
    <t>s p z o o s k</t>
  </si>
  <si>
    <t>konsorcjant</t>
  </si>
  <si>
    <t>s p z o o z p</t>
  </si>
  <si>
    <t>S p. z o. o., S. K.</t>
  </si>
  <si>
    <t>S p. z o. o., S p. k.</t>
  </si>
  <si>
    <t>S p. z o.o. i S p. K.</t>
  </si>
  <si>
    <t>s. c. S p. z o. o. S p. k.</t>
  </si>
  <si>
    <t>s k s p z o o</t>
  </si>
  <si>
    <t>S p. z o.o. S p. j.</t>
  </si>
  <si>
    <t>S p. z o. o., s p.</t>
  </si>
  <si>
    <t>s p z o o s p</t>
  </si>
  <si>
    <t>S p. z o. S p. S K A</t>
  </si>
  <si>
    <t>s p. z o. o</t>
  </si>
  <si>
    <t>s p z o o s p k</t>
  </si>
  <si>
    <t>s p k</t>
  </si>
  <si>
    <t xml:space="preserve">s k a s p z o o </t>
  </si>
  <si>
    <t xml:space="preserve">s a s p k </t>
  </si>
  <si>
    <t>s p z o s k</t>
  </si>
  <si>
    <t>s p. z o.o. - s p.k.</t>
  </si>
  <si>
    <t>s p. z o.o. – s p. k.</t>
  </si>
  <si>
    <t>s p. z o.o.</t>
  </si>
  <si>
    <t>s p.k.</t>
  </si>
  <si>
    <t>s c</t>
  </si>
  <si>
    <t>s a s a</t>
  </si>
  <si>
    <t>s a s p z o o</t>
  </si>
  <si>
    <t>s p s p z o o s p k</t>
  </si>
  <si>
    <t>s p z z o o s p k</t>
  </si>
  <si>
    <t>s p z o o s p k s p k</t>
  </si>
  <si>
    <t>s p z o o s j</t>
  </si>
  <si>
    <t>s p o l o c n o s t s p o l s r o</t>
  </si>
  <si>
    <t>s p o l o c n o s t s r o</t>
  </si>
  <si>
    <t>s p o l o c n o s t a s</t>
  </si>
  <si>
    <t>a s s p o l o c n o s t</t>
  </si>
  <si>
    <t>ing sro</t>
  </si>
  <si>
    <t>ing spol sro</t>
  </si>
  <si>
    <t>zdruzenie </t>
  </si>
  <si>
    <t>i n g s r o</t>
  </si>
  <si>
    <t>veduci clen</t>
  </si>
  <si>
    <t>a s , s r o</t>
  </si>
  <si>
    <t>i n g , s r o</t>
  </si>
  <si>
    <t>a g , s r o</t>
  </si>
  <si>
    <t>s p , s r o</t>
  </si>
  <si>
    <t>s p o l , s r o</t>
  </si>
  <si>
    <t>s p o l , a s</t>
  </si>
  <si>
    <t>spolocnost, sro</t>
  </si>
  <si>
    <t>kolektiv autorov</t>
  </si>
  <si>
    <t>dodavatelov</t>
  </si>
  <si>
    <t>b v</t>
  </si>
  <si>
    <t>s p o o s p k</t>
  </si>
  <si>
    <t>s p z a o o s p k</t>
  </si>
  <si>
    <t>S p. z o. o., S. K. A</t>
  </si>
  <si>
    <t>S p. z o. o., S. p k</t>
  </si>
  <si>
    <t>S p. z o. o. – S p. k.</t>
  </si>
  <si>
    <t>S p. z o. o.; S p. k</t>
  </si>
  <si>
    <t>S p. z o. o. , S p. K.</t>
  </si>
  <si>
    <t>ditte varie</t>
  </si>
  <si>
    <t>s c a r l</t>
  </si>
  <si>
    <t>s a s r l</t>
  </si>
  <si>
    <t>s a s p a</t>
  </si>
  <si>
    <t>s p a s r l</t>
  </si>
  <si>
    <t>s a s s r l</t>
  </si>
  <si>
    <t>o y a b</t>
  </si>
  <si>
    <t>trading a s</t>
  </si>
  <si>
    <t>a b o u</t>
  </si>
  <si>
    <t>ltd o y</t>
  </si>
  <si>
    <t>ltd trading as</t>
  </si>
  <si>
    <t>gmbh sa</t>
  </si>
  <si>
    <t>as group</t>
  </si>
  <si>
    <t>sa group</t>
  </si>
  <si>
    <t>consisting</t>
  </si>
  <si>
    <t>ab oy</t>
  </si>
  <si>
    <t>tarjousyhteenliittymä </t>
  </si>
  <si>
    <t>l t d o y</t>
  </si>
  <si>
    <t>ag srl</t>
  </si>
  <si>
    <t>mbh s r l</t>
  </si>
  <si>
    <t>ag snc</t>
  </si>
  <si>
    <t>srl srl</t>
  </si>
  <si>
    <t>s r l s r l</t>
  </si>
  <si>
    <t>a g s r l</t>
  </si>
  <si>
    <t>s a s c</t>
  </si>
  <si>
    <t>s r l k f t</t>
  </si>
  <si>
    <t>s o r s r l</t>
  </si>
  <si>
    <t>korlatolt felelossegu tarsasag</t>
  </si>
  <si>
    <t>konzorcium</t>
  </si>
  <si>
    <t>e v</t>
  </si>
  <si>
    <t>SA SICAR</t>
  </si>
  <si>
    <t>SA SICAV-SIF</t>
  </si>
  <si>
    <t>SICAV-SIF</t>
  </si>
  <si>
    <t>S L</t>
  </si>
  <si>
    <t>nv sa</t>
  </si>
  <si>
    <t>l t d</t>
  </si>
  <si>
    <t>slu</t>
  </si>
  <si>
    <t>N V / S A</t>
  </si>
  <si>
    <t>A G / S A</t>
  </si>
  <si>
    <t>S A / N V Limited</t>
  </si>
  <si>
    <t>S. A. / N V</t>
  </si>
  <si>
    <t>A. G. / S A</t>
  </si>
  <si>
    <t>N. V / S. A</t>
  </si>
  <si>
    <t>A / S</t>
  </si>
  <si>
    <t>s a r l</t>
  </si>
  <si>
    <t>Konsortien</t>
  </si>
  <si>
    <t>Konsortium</t>
  </si>
  <si>
    <t>association momentanee</t>
  </si>
  <si>
    <t>^a ?m</t>
  </si>
  <si>
    <t>Groupement</t>
  </si>
  <si>
    <t>[[:digit:]] ?candidats retenus</t>
  </si>
  <si>
    <t>groupement de candidats</t>
  </si>
  <si>
    <t>l'accord-cadre</t>
  </si>
  <si>
    <t>cet accord-cadre</t>
  </si>
  <si>
    <t>a / s</t>
  </si>
  <si>
    <t>Société Momentan</t>
  </si>
  <si>
    <t>THV</t>
  </si>
  <si>
    <t>AV NV</t>
  </si>
  <si>
    <t>BVBA/SPRL</t>
  </si>
  <si>
    <t>CVBA/SCRL</t>
  </si>
  <si>
    <t>BV o.v.v. CVBA</t>
  </si>
  <si>
    <t>bv ovv cvba</t>
  </si>
  <si>
    <t>bvba SPRL</t>
  </si>
  <si>
    <t>cvba cvba</t>
  </si>
  <si>
    <t>ovv cvba</t>
  </si>
  <si>
    <t>AV SPRL</t>
  </si>
  <si>
    <t>nv NV</t>
  </si>
  <si>
    <t>LH bvba</t>
  </si>
  <si>
    <t>SA NV</t>
  </si>
  <si>
    <t>LG SA</t>
  </si>
  <si>
    <t>AV sa</t>
  </si>
  <si>
    <t> ae</t>
  </si>
  <si>
    <t>co ltd</t>
  </si>
  <si>
    <t>societes retenues</t>
  </si>
  <si>
    <t>titulaires</t>
  </si>
  <si>
    <t>1e attributaire</t>
  </si>
  <si>
    <t>societes</t>
  </si>
  <si>
    <t>attributaires</t>
  </si>
  <si>
    <t>attributaires de l'accord cadre</t>
  </si>
  <si>
    <t>titulaires sont retenus</t>
  </si>
  <si>
    <t>operateurs economiques</t>
  </si>
  <si>
    <t>groupement d'operateurs economiques</t>
  </si>
  <si>
    <t>mandataire du groupement d'operateurs economiques</t>
  </si>
  <si>
    <t>operateurs economiques attributaires</t>
  </si>
  <si>
    <t>operateurs economiques sont retenus</t>
  </si>
  <si>
    <t>l'accord-cadre est attribue ?a? ?[[:digit:]]{0,2}</t>
  </si>
  <si>
    <t>s a s</t>
  </si>
  <si>
    <t>Accord cadre:? ?(nombre de )?[[:digit:]]{0,2} ?attributaires retenus( pour ce lot)?</t>
  </si>
  <si>
    <t>Co-? ?titulaire</t>
  </si>
  <si>
    <t>S o c i é t é s a s</t>
  </si>
  <si>
    <t>(les )?[[:digit:]]{0,2} ?attributaires suivants</t>
  </si>
  <si>
    <t>Groupement composé de</t>
  </si>
  <si>
    <t>(Les )?[[:digit:]]{0,2} ?entreprises suivantes?</t>
  </si>
  <si>
    <t>Groupement solidaire( composé de)?</t>
  </si>
  <si>
    <t>Multi-? ?attributaires</t>
  </si>
  <si>
    <t>s a S o c i é t é</t>
  </si>
  <si>
    <t>S A R L S O C I E T E</t>
  </si>
  <si>
    <t>1er attributaire</t>
  </si>
  <si>
    <t>Premier titulaire</t>
  </si>
  <si>
    <t>groupe premier agencement</t>
  </si>
  <si>
    <t>fournisseurs retenus pour l'accord cadre</t>
  </si>
  <si>
    <t>[[:digit:]]{0,} ?titulaires accord cadre</t>
  </si>
  <si>
    <t>S de R.L. de C.V.</t>
  </si>
  <si>
    <t>SAPI</t>
  </si>
  <si>
    <t>SOFOM</t>
  </si>
  <si>
    <t>S.A.P.I. de C.V.</t>
  </si>
  <si>
    <t>legal_form118</t>
  </si>
  <si>
    <t>legal_form119</t>
  </si>
  <si>
    <t>legal_form120</t>
  </si>
  <si>
    <t>legal_form121</t>
  </si>
  <si>
    <t>legal_form122</t>
  </si>
  <si>
    <t>legal_form123</t>
  </si>
  <si>
    <t>legal_form124</t>
  </si>
  <si>
    <t>legal_form125</t>
  </si>
  <si>
    <t>legal_form126</t>
  </si>
  <si>
    <t>legal_form127</t>
  </si>
  <si>
    <t>legal_form128</t>
  </si>
  <si>
    <t>legal_form129</t>
  </si>
  <si>
    <t>legal_form130</t>
  </si>
  <si>
    <t>legal_form131</t>
  </si>
  <si>
    <t>legal_form132</t>
  </si>
  <si>
    <t>legal_form133</t>
  </si>
  <si>
    <t>legal_form134</t>
  </si>
  <si>
    <t>legal_form135</t>
  </si>
  <si>
    <t>legal_form136</t>
  </si>
  <si>
    <t>legal_form137</t>
  </si>
  <si>
    <t>legal_form138</t>
  </si>
  <si>
    <t>legal_form139</t>
  </si>
  <si>
    <t>legal_form140</t>
  </si>
  <si>
    <t>legal_form141</t>
  </si>
  <si>
    <t>legal_form142</t>
  </si>
  <si>
    <t>legal_form143</t>
  </si>
  <si>
    <t>legal_form144</t>
  </si>
  <si>
    <t>legal_form145</t>
  </si>
  <si>
    <t>legal_form146</t>
  </si>
  <si>
    <t>S.A. De  C.V.</t>
  </si>
  <si>
    <t>Ltd</t>
  </si>
  <si>
    <t xml:space="preserve"> S. De R.L.  Mi.</t>
  </si>
  <si>
    <t>S. De R.L. De M.I.</t>
  </si>
  <si>
    <t xml:space="preserve"> S De R.L.</t>
  </si>
  <si>
    <t>s. de r.l.</t>
  </si>
  <si>
    <t>s.a. de c.v.</t>
  </si>
  <si>
    <t>Bangladesh</t>
  </si>
  <si>
    <t>LIMITED</t>
  </si>
  <si>
    <t>LTD.</t>
  </si>
  <si>
    <t>CORP.</t>
  </si>
  <si>
    <t>United States</t>
  </si>
  <si>
    <t>llc</t>
  </si>
  <si>
    <t>na</t>
  </si>
  <si>
    <t>co</t>
  </si>
  <si>
    <t>corporation</t>
  </si>
  <si>
    <t>PVT LTD.</t>
  </si>
  <si>
    <t>LTD AML</t>
  </si>
  <si>
    <t>PVT. LIMITED</t>
  </si>
  <si>
    <t>India</t>
  </si>
  <si>
    <t>PVT. LTD.</t>
  </si>
  <si>
    <t>CORPORATION</t>
  </si>
  <si>
    <t>Georgia</t>
  </si>
  <si>
    <t>cv</t>
  </si>
  <si>
    <t>Ltd. Sti.</t>
  </si>
  <si>
    <t>TES.A.S.</t>
  </si>
  <si>
    <t>SAN VE TIC LTD</t>
  </si>
  <si>
    <t>Armenia</t>
  </si>
  <si>
    <t>ce</t>
  </si>
  <si>
    <t>JOINT-STOCK CO.</t>
  </si>
  <si>
    <t>Kazakhstan</t>
  </si>
  <si>
    <t>Uganda</t>
  </si>
  <si>
    <t>corp</t>
  </si>
  <si>
    <t>ltda</t>
  </si>
  <si>
    <t>sal</t>
  </si>
  <si>
    <t>Colombia</t>
  </si>
  <si>
    <t>Kenya</t>
  </si>
  <si>
    <t>Ukraine</t>
  </si>
  <si>
    <t>Moldova</t>
  </si>
  <si>
    <t>private ltd</t>
  </si>
  <si>
    <t>private limited</t>
  </si>
  <si>
    <t>Co.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</si>
</sst>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sz val="10"/>
      <color theme="1"/>
      <name val="Arial"/>
      <family val="2"/>
    </font>
    <font>
      <sz val="11"/>
      <color rgb="FF000000"/>
      <name val="Arial"/>
      <family val="2"/>
    </font>
    <font>
      <sz val="10"/>
      <color rgb="FF000000"/>
      <name val="Arial"/>
      <family val="2"/>
    </font>
    <font>
      <sz val="10"/>
      <color rgb="FF222222"/>
      <name val="Arial"/>
      <family val="2"/>
    </font>
    <font>
      <sz val="10"/>
      <color theme="1"/>
      <name val="Calibri"/>
      <family val="2"/>
    </font>
    <font>
      <u/>
      <sz val="10"/>
      <color rgb="FF0000FF"/>
      <name val="Arial"/>
      <family val="2"/>
    </font>
    <font>
      <b/>
      <sz val="16"/>
      <color rgb="FF000000"/>
      <name val="Calibri"/>
      <family val="2"/>
    </font>
    <font>
      <sz val="11"/>
      <color rgb="FF000000"/>
      <name val="Calibri"/>
      <family val="2"/>
    </font>
    <font>
      <b/>
      <sz val="12"/>
      <color rgb="FFFFFFFF"/>
      <name val="Arial"/>
      <family val="2"/>
    </font>
    <font>
      <strike/>
      <sz val="11"/>
      <color rgb="FF000000"/>
      <name val="Arial"/>
      <family val="2"/>
    </font>
    <font>
      <sz val="11"/>
      <color rgb="FFFF0000"/>
      <name val="Arial"/>
      <family val="2"/>
    </font>
    <font>
      <u/>
      <sz val="11"/>
      <color rgb="FF000000"/>
      <name val="Arial"/>
      <family val="2"/>
    </font>
    <font>
      <sz val="10"/>
      <color rgb="FF000000"/>
      <name val="Calibri"/>
      <family val="2"/>
    </font>
    <font>
      <sz val="10"/>
      <color theme="1"/>
      <name val="Calibri"/>
      <family val="2"/>
    </font>
    <font>
      <sz val="10"/>
      <name val="Calibri"/>
      <family val="2"/>
    </font>
    <font>
      <sz val="10"/>
      <color rgb="FF929292"/>
      <name val="Calibri"/>
      <family val="2"/>
    </font>
    <font>
      <sz val="11"/>
      <color rgb="FF000000"/>
      <name val="Calibri"/>
      <family val="2"/>
    </font>
    <font>
      <sz val="11"/>
      <name val="Calibri"/>
      <family val="2"/>
    </font>
    <font>
      <sz val="11"/>
      <color theme="1"/>
      <name val="Calibri"/>
      <family val="2"/>
    </font>
    <font>
      <b/>
      <sz val="11"/>
      <color theme="1"/>
      <name val="Calibri"/>
      <family val="2"/>
    </font>
    <font>
      <sz val="11"/>
      <color rgb="FF222222"/>
      <name val="Calibri"/>
      <family val="2"/>
    </font>
    <font>
      <strike/>
      <sz val="11"/>
      <color rgb="FF000000"/>
      <name val="Calibri"/>
      <family val="2"/>
    </font>
    <font>
      <sz val="7"/>
      <color rgb="FF929292"/>
      <name val="Segoe UI"/>
      <family val="2"/>
    </font>
    <font>
      <sz val="8"/>
      <color rgb="FF000000"/>
      <name val="Arial"/>
      <family val="2"/>
    </font>
    <font>
      <sz val="6"/>
      <color rgb="FF000000"/>
      <name val="Segoe UI"/>
      <family val="2"/>
    </font>
    <font>
      <sz val="8"/>
      <name val="Arial"/>
      <family val="2"/>
    </font>
    <font>
      <sz val="10"/>
      <color rgb="FF323232"/>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366092"/>
        <bgColor rgb="FF366092"/>
      </patternFill>
    </fill>
    <fill>
      <patternFill patternType="solid">
        <fgColor rgb="FFFFFF00"/>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3" fillId="0" borderId="0"/>
  </cellStyleXfs>
  <cellXfs count="100">
    <xf numFmtId="0" fontId="0" fillId="0" borderId="0" xfId="0" applyFont="1" applyAlignment="1"/>
    <xf numFmtId="0" fontId="1" fillId="0" borderId="0" xfId="0" applyFont="1" applyAlignment="1"/>
    <xf numFmtId="0" fontId="1" fillId="0" borderId="0" xfId="0" applyFont="1" applyAlignment="1">
      <alignment wrapText="1"/>
    </xf>
    <xf numFmtId="0" fontId="3" fillId="0" borderId="0" xfId="0" applyFont="1" applyAlignment="1"/>
    <xf numFmtId="0" fontId="1" fillId="0" borderId="0" xfId="0" applyFont="1"/>
    <xf numFmtId="0" fontId="2" fillId="0" borderId="0" xfId="0" applyFont="1" applyAlignment="1">
      <alignment horizontal="left"/>
    </xf>
    <xf numFmtId="0" fontId="1" fillId="0" borderId="0" xfId="0" applyFont="1" applyAlignment="1">
      <alignment wrapText="1"/>
    </xf>
    <xf numFmtId="0" fontId="5" fillId="0" borderId="0" xfId="0" applyFont="1" applyAlignment="1"/>
    <xf numFmtId="0" fontId="4" fillId="2" borderId="0" xfId="0" applyFont="1" applyFill="1" applyAlignment="1"/>
    <xf numFmtId="0" fontId="6" fillId="0" borderId="0" xfId="0" applyFont="1"/>
    <xf numFmtId="0" fontId="9" fillId="4" borderId="1"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2" fillId="3" borderId="0" xfId="0" applyFont="1" applyFill="1" applyAlignment="1">
      <alignment horizontal="left"/>
    </xf>
    <xf numFmtId="0" fontId="2" fillId="3" borderId="0" xfId="0" applyFont="1" applyFill="1" applyAlignment="1">
      <alignment horizontal="left" vertical="top"/>
    </xf>
    <xf numFmtId="0" fontId="2" fillId="3" borderId="0" xfId="0" applyFont="1" applyFill="1" applyAlignment="1">
      <alignment horizontal="left" vertical="top"/>
    </xf>
    <xf numFmtId="0" fontId="8" fillId="3" borderId="0" xfId="0" applyFont="1" applyFill="1" applyAlignment="1">
      <alignment horizontal="left"/>
    </xf>
    <xf numFmtId="0" fontId="8" fillId="3" borderId="0" xfId="0" applyFont="1" applyFill="1" applyAlignment="1">
      <alignment horizontal="left"/>
    </xf>
    <xf numFmtId="0" fontId="10" fillId="3" borderId="0" xfId="0" applyFont="1" applyFill="1" applyAlignment="1">
      <alignment horizontal="left"/>
    </xf>
    <xf numFmtId="0" fontId="8" fillId="0" borderId="0" xfId="0" applyFont="1" applyAlignment="1"/>
    <xf numFmtId="0" fontId="11" fillId="3" borderId="0" xfId="0" applyFont="1" applyFill="1" applyAlignment="1">
      <alignment horizontal="left"/>
    </xf>
    <xf numFmtId="0" fontId="12" fillId="0" borderId="0" xfId="0" applyFont="1" applyAlignment="1">
      <alignment horizontal="left"/>
    </xf>
    <xf numFmtId="0" fontId="13" fillId="0" borderId="0" xfId="0" applyFont="1" applyFill="1" applyAlignment="1"/>
    <xf numFmtId="0" fontId="14" fillId="0" borderId="0" xfId="0" applyFont="1" applyFill="1" applyAlignment="1"/>
    <xf numFmtId="0" fontId="16" fillId="0" borderId="0" xfId="0" applyFont="1" applyFill="1" applyAlignment="1"/>
    <xf numFmtId="0" fontId="13" fillId="0" borderId="0" xfId="0" applyFont="1" applyFill="1" applyAlignment="1">
      <alignment horizontal="left"/>
    </xf>
    <xf numFmtId="0" fontId="17" fillId="0" borderId="0" xfId="0" applyFont="1" applyAlignment="1">
      <alignment horizontal="left" wrapText="1"/>
    </xf>
    <xf numFmtId="0" fontId="17" fillId="2" borderId="0" xfId="0" applyFont="1" applyFill="1" applyAlignment="1">
      <alignment horizontal="left"/>
    </xf>
    <xf numFmtId="0" fontId="17" fillId="0" borderId="0" xfId="0" applyFont="1" applyAlignment="1">
      <alignment horizontal="left"/>
    </xf>
    <xf numFmtId="0" fontId="18" fillId="0" borderId="0" xfId="0" applyFont="1" applyAlignment="1"/>
    <xf numFmtId="0" fontId="19" fillId="0" borderId="0" xfId="0" applyFont="1" applyAlignment="1"/>
    <xf numFmtId="0" fontId="19" fillId="0" borderId="0" xfId="0" applyFont="1"/>
    <xf numFmtId="0" fontId="17" fillId="0" borderId="0" xfId="0" applyFont="1" applyAlignment="1"/>
    <xf numFmtId="0" fontId="20" fillId="0" borderId="0" xfId="0" applyFont="1" applyFill="1" applyAlignment="1"/>
    <xf numFmtId="0" fontId="17" fillId="0" borderId="0" xfId="0" applyFont="1" applyFill="1" applyAlignment="1"/>
    <xf numFmtId="0" fontId="19" fillId="0" borderId="0" xfId="0" applyFont="1" applyFill="1" applyAlignment="1"/>
    <xf numFmtId="0" fontId="17" fillId="0" borderId="0" xfId="0" applyFont="1" applyFill="1" applyAlignment="1">
      <alignment horizontal="left"/>
    </xf>
    <xf numFmtId="0" fontId="21" fillId="0" borderId="0" xfId="0" applyFont="1" applyFill="1" applyAlignment="1"/>
    <xf numFmtId="0" fontId="19" fillId="0" borderId="0" xfId="0" applyFont="1" applyFill="1" applyAlignment="1">
      <alignment wrapText="1"/>
    </xf>
    <xf numFmtId="0" fontId="17" fillId="0" borderId="0" xfId="0" applyFont="1" applyFill="1" applyAlignment="1">
      <alignment horizontal="left" wrapText="1"/>
    </xf>
    <xf numFmtId="0" fontId="19" fillId="0" borderId="0" xfId="0" applyFont="1" applyFill="1"/>
    <xf numFmtId="0" fontId="18" fillId="0" borderId="0" xfId="0" applyFont="1" applyFill="1" applyAlignment="1"/>
    <xf numFmtId="0" fontId="17" fillId="0" borderId="0" xfId="0" applyFont="1" applyFill="1" applyAlignment="1">
      <alignment horizontal="left" vertical="top" wrapText="1"/>
    </xf>
    <xf numFmtId="0" fontId="22" fillId="0" borderId="0" xfId="0" applyFont="1" applyFill="1" applyAlignment="1">
      <alignment horizontal="left" wrapText="1"/>
    </xf>
    <xf numFmtId="0" fontId="17" fillId="0" borderId="0" xfId="0" applyFont="1" applyFill="1" applyAlignment="1">
      <alignment wrapText="1"/>
    </xf>
    <xf numFmtId="0" fontId="17" fillId="0" borderId="0" xfId="0" applyFont="1" applyFill="1"/>
    <xf numFmtId="0" fontId="13" fillId="0" borderId="0" xfId="0" applyFont="1" applyFill="1" applyAlignment="1"/>
    <xf numFmtId="0" fontId="13" fillId="0" borderId="0" xfId="0" applyFont="1" applyFill="1" applyAlignment="1"/>
    <xf numFmtId="0" fontId="13" fillId="0" borderId="0" xfId="0" applyFont="1" applyFill="1" applyAlignment="1"/>
    <xf numFmtId="0" fontId="13" fillId="0" borderId="0" xfId="0" applyFont="1" applyFill="1" applyAlignment="1"/>
    <xf numFmtId="0" fontId="0" fillId="0" borderId="0" xfId="0" applyFont="1" applyAlignment="1"/>
    <xf numFmtId="0" fontId="13" fillId="0" borderId="0" xfId="0" applyFont="1" applyFill="1" applyAlignment="1"/>
    <xf numFmtId="0" fontId="17" fillId="0" borderId="0" xfId="0" applyFont="1" applyAlignment="1">
      <alignment horizontal="left" wrapText="1"/>
    </xf>
    <xf numFmtId="0" fontId="19" fillId="0" borderId="0" xfId="0" applyFont="1"/>
    <xf numFmtId="0" fontId="23" fillId="0" borderId="0" xfId="0" applyFont="1" applyAlignment="1"/>
    <xf numFmtId="0" fontId="13" fillId="0" borderId="0" xfId="0" applyFont="1" applyFill="1" applyAlignment="1"/>
    <xf numFmtId="0" fontId="13" fillId="0" borderId="0" xfId="0" applyFont="1" applyFill="1" applyAlignment="1"/>
    <xf numFmtId="0" fontId="5" fillId="0" borderId="0" xfId="0" applyFont="1" applyFill="1" applyAlignment="1"/>
    <xf numFmtId="0" fontId="13" fillId="0" borderId="0" xfId="0" applyFont="1" applyFill="1" applyAlignment="1"/>
    <xf numFmtId="0" fontId="17" fillId="5" borderId="0" xfId="0" applyFont="1" applyFill="1" applyAlignment="1">
      <alignment horizontal="left" wrapText="1"/>
    </xf>
    <xf numFmtId="0" fontId="19" fillId="5" borderId="0" xfId="0" applyFont="1" applyFill="1"/>
    <xf numFmtId="0" fontId="17" fillId="5" borderId="0" xfId="0" applyFont="1" applyFill="1" applyAlignment="1"/>
    <xf numFmtId="0" fontId="23" fillId="5" borderId="0" xfId="0" applyFont="1" applyFill="1" applyAlignment="1"/>
    <xf numFmtId="0" fontId="13" fillId="0" borderId="0" xfId="0" applyFont="1" applyFill="1" applyAlignment="1"/>
    <xf numFmtId="0" fontId="13" fillId="0" borderId="0" xfId="0" applyFont="1" applyFill="1" applyAlignment="1"/>
    <xf numFmtId="0" fontId="0" fillId="0" borderId="0" xfId="0" applyFont="1" applyAlignment="1"/>
    <xf numFmtId="0" fontId="0" fillId="0" borderId="0" xfId="0" applyFont="1" applyAlignment="1"/>
    <xf numFmtId="0" fontId="13" fillId="0" borderId="0" xfId="1" applyFont="1" applyFill="1" applyAlignment="1"/>
    <xf numFmtId="0" fontId="3" fillId="0" borderId="0" xfId="1" applyFont="1" applyAlignment="1"/>
    <xf numFmtId="0" fontId="24" fillId="0" borderId="0" xfId="1" applyFont="1" applyAlignment="1"/>
    <xf numFmtId="0" fontId="25" fillId="0" borderId="0" xfId="1" applyFont="1" applyAlignment="1"/>
    <xf numFmtId="0" fontId="15" fillId="0" borderId="0" xfId="1" applyFont="1" applyFill="1" applyAlignment="1"/>
    <xf numFmtId="0" fontId="5" fillId="0" borderId="0" xfId="1" applyFont="1" applyFill="1" applyAlignment="1"/>
    <xf numFmtId="0" fontId="13" fillId="0" borderId="0" xfId="1" applyFont="1" applyFill="1" applyAlignment="1"/>
    <xf numFmtId="0" fontId="3" fillId="0" borderId="0" xfId="1" applyFont="1" applyAlignment="1"/>
    <xf numFmtId="0" fontId="13" fillId="0" borderId="0" xfId="1" applyFont="1" applyFill="1" applyAlignment="1"/>
    <xf numFmtId="0" fontId="3" fillId="0" borderId="0" xfId="1" applyFont="1" applyAlignment="1"/>
    <xf numFmtId="0" fontId="24" fillId="0" borderId="0" xfId="1" applyFont="1" applyAlignment="1"/>
    <xf numFmtId="0" fontId="25" fillId="0" borderId="0" xfId="1" applyFont="1" applyAlignment="1"/>
    <xf numFmtId="0" fontId="25" fillId="0" borderId="0" xfId="1" applyFont="1" applyAlignment="1"/>
    <xf numFmtId="0" fontId="8" fillId="0" borderId="0" xfId="1" applyFont="1" applyAlignment="1">
      <alignment horizontal="left" wrapText="1"/>
    </xf>
    <xf numFmtId="0" fontId="19" fillId="0" borderId="0" xfId="1" applyFont="1"/>
    <xf numFmtId="0" fontId="8" fillId="0" borderId="0" xfId="1" applyFont="1" applyAlignment="1"/>
    <xf numFmtId="0" fontId="3" fillId="0" borderId="0" xfId="1" applyFont="1" applyAlignment="1"/>
    <xf numFmtId="0" fontId="25" fillId="0" borderId="0" xfId="1" applyFont="1" applyAlignment="1"/>
    <xf numFmtId="0" fontId="8" fillId="0" borderId="0" xfId="1" applyFont="1" applyAlignment="1">
      <alignment horizontal="left" wrapText="1"/>
    </xf>
    <xf numFmtId="0" fontId="19" fillId="0" borderId="0" xfId="1" applyFont="1"/>
    <xf numFmtId="0" fontId="8" fillId="0" borderId="0" xfId="1" applyFont="1" applyAlignment="1"/>
    <xf numFmtId="0" fontId="0" fillId="0" borderId="0" xfId="0" applyFont="1" applyAlignment="1"/>
    <xf numFmtId="0" fontId="25" fillId="0" borderId="0" xfId="0" applyFont="1" applyAlignment="1"/>
    <xf numFmtId="0" fontId="25" fillId="0" borderId="0" xfId="1" applyFont="1" applyFill="1" applyAlignment="1"/>
    <xf numFmtId="0" fontId="0" fillId="0" borderId="0" xfId="0" applyFont="1" applyAlignment="1"/>
    <xf numFmtId="0" fontId="0" fillId="0" borderId="0" xfId="0" applyFont="1" applyAlignment="1"/>
    <xf numFmtId="0" fontId="27" fillId="0" borderId="0" xfId="0" applyFont="1" applyAlignment="1"/>
    <xf numFmtId="0" fontId="0" fillId="0" borderId="0" xfId="0" applyFont="1" applyAlignment="1"/>
    <xf numFmtId="0" fontId="17" fillId="0" borderId="0" xfId="0" applyFont="1" applyFill="1" applyAlignment="1"/>
    <xf numFmtId="0" fontId="7" fillId="0" borderId="0" xfId="0" applyFont="1" applyAlignment="1"/>
    <xf numFmtId="0" fontId="0" fillId="0" borderId="0" xfId="0" applyFont="1" applyAlignment="1"/>
    <xf numFmtId="0" fontId="8" fillId="0" borderId="0" xfId="0" applyFont="1" applyAlignment="1">
      <alignment horizontal="left"/>
    </xf>
    <xf numFmtId="0" fontId="13" fillId="0" borderId="0" xfId="0" applyFont="1" applyFill="1" applyAlignment="1"/>
  </cellXfs>
  <cellStyles count="2">
    <cellStyle name="Normal" xfId="0" builtinId="0"/>
    <cellStyle name="Normal 2" xfId="1" xr:uid="{E7804D28-A78A-4AF2-8EBD-6BA049232B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hmed Al-Shaibani" id="{51801E9B-6CB4-4EC3-B1DD-59184E6A626B}" userId="2c96e89c5ba13819"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31" dT="2020-09-08T17:28:14.30" personId="{51801E9B-6CB4-4EC3-B1DD-59184E6A626B}" id="{BA9FA308-85C6-42A3-A2A4-1E799DC7A9DA}">
    <text>O onwards is from Spain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hyperlink" Target="http://comm.v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ro.ie/Registration/Company" TargetMode="External"/><Relationship Id="rId3" Type="http://schemas.openxmlformats.org/officeDocument/2006/relationships/hyperlink" Target="https://www.cro.ie/Registration/Company" TargetMode="External"/><Relationship Id="rId7" Type="http://schemas.openxmlformats.org/officeDocument/2006/relationships/hyperlink" Target="https://www.cro.ie/Registration/Company" TargetMode="External"/><Relationship Id="rId12" Type="http://schemas.openxmlformats.org/officeDocument/2006/relationships/hyperlink" Target="https://www.cro.ie/Registration/Company" TargetMode="External"/><Relationship Id="rId2" Type="http://schemas.openxmlformats.org/officeDocument/2006/relationships/hyperlink" Target="https://www.cro.ie/Registration/Company" TargetMode="External"/><Relationship Id="rId1" Type="http://schemas.openxmlformats.org/officeDocument/2006/relationships/hyperlink" Target="https://www.cro.ie/Registration/Company" TargetMode="External"/><Relationship Id="rId6" Type="http://schemas.openxmlformats.org/officeDocument/2006/relationships/hyperlink" Target="https://www.cro.ie/Registration/Company" TargetMode="External"/><Relationship Id="rId11" Type="http://schemas.openxmlformats.org/officeDocument/2006/relationships/hyperlink" Target="https://www.cro.ie/Registration/Company" TargetMode="External"/><Relationship Id="rId5" Type="http://schemas.openxmlformats.org/officeDocument/2006/relationships/hyperlink" Target="https://www.cro.ie/Registration/Company" TargetMode="External"/><Relationship Id="rId10" Type="http://schemas.openxmlformats.org/officeDocument/2006/relationships/hyperlink" Target="https://www.cro.ie/Registration/Company" TargetMode="External"/><Relationship Id="rId4" Type="http://schemas.openxmlformats.org/officeDocument/2006/relationships/hyperlink" Target="https://www.cro.ie/Registration/Company" TargetMode="External"/><Relationship Id="rId9" Type="http://schemas.openxmlformats.org/officeDocument/2006/relationships/hyperlink" Target="https://www.cro.ie/Registration/Company"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Q48"/>
  <sheetViews>
    <sheetView tabSelected="1" workbookViewId="0">
      <pane xSplit="1" ySplit="1" topLeftCell="B29" activePane="bottomRight" state="frozen"/>
      <selection pane="topRight" activeCell="B1" sqref="B1"/>
      <selection pane="bottomLeft" activeCell="A2" sqref="A2"/>
      <selection pane="bottomRight" activeCell="J33" sqref="J33"/>
    </sheetView>
  </sheetViews>
  <sheetFormatPr defaultColWidth="14.44140625" defaultRowHeight="15.75" customHeight="1" x14ac:dyDescent="0.25"/>
  <sheetData>
    <row r="1" spans="1:147" ht="15.75" customHeight="1" x14ac:dyDescent="0.3">
      <c r="A1" s="29" t="s">
        <v>1</v>
      </c>
      <c r="B1" s="30" t="s">
        <v>21</v>
      </c>
      <c r="C1" s="30" t="s">
        <v>25</v>
      </c>
      <c r="D1" s="30" t="s">
        <v>26</v>
      </c>
      <c r="E1" s="30" t="s">
        <v>28</v>
      </c>
      <c r="F1" s="30" t="s">
        <v>30</v>
      </c>
      <c r="G1" s="30" t="s">
        <v>31</v>
      </c>
      <c r="H1" s="30" t="s">
        <v>33</v>
      </c>
      <c r="I1" s="30" t="s">
        <v>35</v>
      </c>
      <c r="J1" s="30" t="s">
        <v>36</v>
      </c>
      <c r="K1" s="30" t="s">
        <v>37</v>
      </c>
      <c r="L1" s="30" t="s">
        <v>39</v>
      </c>
      <c r="M1" s="30" t="s">
        <v>40</v>
      </c>
      <c r="N1" s="30" t="s">
        <v>42</v>
      </c>
      <c r="O1" s="30" t="s">
        <v>43</v>
      </c>
      <c r="P1" s="30" t="s">
        <v>45</v>
      </c>
      <c r="Q1" s="30" t="s">
        <v>46</v>
      </c>
      <c r="R1" s="30" t="s">
        <v>48</v>
      </c>
      <c r="S1" s="30" t="s">
        <v>50</v>
      </c>
      <c r="T1" s="30" t="s">
        <v>52</v>
      </c>
      <c r="U1" s="30" t="s">
        <v>53</v>
      </c>
      <c r="V1" s="30" t="s">
        <v>55</v>
      </c>
      <c r="W1" s="30" t="s">
        <v>56</v>
      </c>
      <c r="X1" s="30" t="s">
        <v>58</v>
      </c>
      <c r="Y1" s="30" t="s">
        <v>60</v>
      </c>
      <c r="Z1" s="30" t="s">
        <v>61</v>
      </c>
      <c r="AA1" s="30" t="s">
        <v>63</v>
      </c>
      <c r="AB1" s="30" t="s">
        <v>65</v>
      </c>
      <c r="AC1" s="30" t="s">
        <v>66</v>
      </c>
      <c r="AD1" s="30" t="s">
        <v>67</v>
      </c>
      <c r="AE1" s="30" t="s">
        <v>68</v>
      </c>
      <c r="AF1" s="30" t="s">
        <v>70</v>
      </c>
      <c r="AG1" s="30" t="s">
        <v>72</v>
      </c>
      <c r="AH1" s="30" t="s">
        <v>73</v>
      </c>
      <c r="AI1" s="30" t="s">
        <v>74</v>
      </c>
      <c r="AJ1" s="30" t="s">
        <v>76</v>
      </c>
      <c r="AK1" s="30" t="s">
        <v>78</v>
      </c>
      <c r="AL1" s="30" t="s">
        <v>79</v>
      </c>
      <c r="AM1" s="30" t="s">
        <v>82</v>
      </c>
      <c r="AN1" s="30" t="s">
        <v>83</v>
      </c>
      <c r="AO1" s="30" t="s">
        <v>85</v>
      </c>
      <c r="AP1" s="30" t="s">
        <v>87</v>
      </c>
      <c r="AQ1" s="30" t="s">
        <v>89</v>
      </c>
      <c r="AR1" s="30" t="s">
        <v>91</v>
      </c>
      <c r="AS1" s="30" t="s">
        <v>93</v>
      </c>
      <c r="AT1" s="30" t="s">
        <v>94</v>
      </c>
      <c r="AU1" s="30" t="s">
        <v>96</v>
      </c>
      <c r="AV1" s="30" t="s">
        <v>98</v>
      </c>
      <c r="AW1" s="30" t="s">
        <v>100</v>
      </c>
      <c r="AX1" s="30" t="s">
        <v>101</v>
      </c>
      <c r="AY1" s="30" t="s">
        <v>103</v>
      </c>
      <c r="AZ1" s="30" t="s">
        <v>104</v>
      </c>
      <c r="BA1" s="30" t="s">
        <v>106</v>
      </c>
      <c r="BB1" s="30" t="s">
        <v>107</v>
      </c>
      <c r="BC1" s="30" t="s">
        <v>109</v>
      </c>
      <c r="BD1" s="30" t="s">
        <v>111</v>
      </c>
      <c r="BE1" s="30" t="s">
        <v>113</v>
      </c>
      <c r="BF1" s="30" t="s">
        <v>114</v>
      </c>
      <c r="BG1" s="30" t="s">
        <v>116</v>
      </c>
      <c r="BH1" s="30" t="s">
        <v>117</v>
      </c>
      <c r="BI1" s="30" t="s">
        <v>118</v>
      </c>
      <c r="BJ1" s="30" t="s">
        <v>119</v>
      </c>
      <c r="BK1" s="30" t="s">
        <v>121</v>
      </c>
      <c r="BL1" s="30" t="s">
        <v>123</v>
      </c>
      <c r="BM1" s="30" t="s">
        <v>125</v>
      </c>
      <c r="BN1" s="30" t="s">
        <v>127</v>
      </c>
      <c r="BO1" s="30" t="s">
        <v>129</v>
      </c>
      <c r="BP1" s="30" t="s">
        <v>130</v>
      </c>
      <c r="BQ1" s="30" t="s">
        <v>132</v>
      </c>
      <c r="BR1" s="30" t="s">
        <v>134</v>
      </c>
      <c r="BS1" s="30" t="s">
        <v>136</v>
      </c>
      <c r="BT1" s="30" t="s">
        <v>138</v>
      </c>
      <c r="BU1" s="30" t="s">
        <v>140</v>
      </c>
      <c r="BV1" s="30" t="s">
        <v>142</v>
      </c>
      <c r="BW1" s="30" t="s">
        <v>143</v>
      </c>
      <c r="BX1" s="30" t="s">
        <v>145</v>
      </c>
      <c r="BY1" s="30" t="s">
        <v>147</v>
      </c>
      <c r="BZ1" s="30" t="s">
        <v>148</v>
      </c>
      <c r="CA1" s="30" t="s">
        <v>150</v>
      </c>
      <c r="CB1" s="30" t="s">
        <v>151</v>
      </c>
      <c r="CC1" s="30" t="s">
        <v>153</v>
      </c>
      <c r="CD1" s="30" t="s">
        <v>154</v>
      </c>
      <c r="CE1" s="30" t="s">
        <v>155</v>
      </c>
      <c r="CF1" s="30" t="s">
        <v>157</v>
      </c>
      <c r="CG1" s="30" t="s">
        <v>158</v>
      </c>
      <c r="CH1" s="30" t="s">
        <v>160</v>
      </c>
      <c r="CI1" s="30" t="s">
        <v>161</v>
      </c>
      <c r="CJ1" s="30" t="s">
        <v>163</v>
      </c>
      <c r="CK1" s="30" t="s">
        <v>164</v>
      </c>
      <c r="CL1" s="30" t="s">
        <v>167</v>
      </c>
      <c r="CM1" s="30" t="s">
        <v>168</v>
      </c>
      <c r="CN1" s="30" t="s">
        <v>170</v>
      </c>
      <c r="CO1" s="30" t="s">
        <v>171</v>
      </c>
      <c r="CP1" s="30" t="s">
        <v>173</v>
      </c>
      <c r="CQ1" s="30" t="s">
        <v>175</v>
      </c>
      <c r="CR1" s="30" t="s">
        <v>177</v>
      </c>
      <c r="CS1" s="30" t="s">
        <v>178</v>
      </c>
      <c r="CT1" s="30" t="s">
        <v>180</v>
      </c>
      <c r="CU1" s="30" t="s">
        <v>184</v>
      </c>
      <c r="CV1" s="30" t="s">
        <v>185</v>
      </c>
      <c r="CW1" s="30" t="s">
        <v>187</v>
      </c>
      <c r="CX1" s="30" t="s">
        <v>189</v>
      </c>
      <c r="CY1" s="30" t="s">
        <v>190</v>
      </c>
      <c r="CZ1" s="30" t="s">
        <v>191</v>
      </c>
      <c r="DA1" s="30" t="s">
        <v>193</v>
      </c>
      <c r="DB1" s="30" t="s">
        <v>194</v>
      </c>
      <c r="DC1" s="30" t="s">
        <v>197</v>
      </c>
      <c r="DD1" s="30" t="s">
        <v>199</v>
      </c>
      <c r="DE1" s="30" t="s">
        <v>201</v>
      </c>
      <c r="DF1" s="30" t="s">
        <v>203</v>
      </c>
      <c r="DG1" s="30" t="s">
        <v>205</v>
      </c>
      <c r="DH1" s="30" t="s">
        <v>207</v>
      </c>
      <c r="DI1" s="30" t="s">
        <v>209</v>
      </c>
      <c r="DJ1" s="30" t="s">
        <v>211</v>
      </c>
      <c r="DK1" s="30" t="s">
        <v>214</v>
      </c>
      <c r="DL1" s="30" t="s">
        <v>218</v>
      </c>
      <c r="DM1" s="30" t="s">
        <v>220</v>
      </c>
      <c r="DN1" s="30" t="s">
        <v>221</v>
      </c>
      <c r="DO1" s="30" t="s">
        <v>4266</v>
      </c>
      <c r="DP1" s="30" t="s">
        <v>4267</v>
      </c>
      <c r="DQ1" s="30" t="s">
        <v>4268</v>
      </c>
      <c r="DR1" s="30" t="s">
        <v>4269</v>
      </c>
      <c r="DS1" s="30" t="s">
        <v>4270</v>
      </c>
      <c r="DT1" s="30" t="s">
        <v>4271</v>
      </c>
      <c r="DU1" s="30" t="s">
        <v>4272</v>
      </c>
      <c r="DV1" s="30" t="s">
        <v>4273</v>
      </c>
      <c r="DW1" s="30" t="s">
        <v>4274</v>
      </c>
      <c r="DX1" s="30" t="s">
        <v>4275</v>
      </c>
      <c r="DY1" s="30" t="s">
        <v>4276</v>
      </c>
      <c r="DZ1" s="30" t="s">
        <v>4277</v>
      </c>
      <c r="EA1" s="30" t="s">
        <v>4278</v>
      </c>
      <c r="EB1" s="30" t="s">
        <v>4279</v>
      </c>
      <c r="EC1" s="30" t="s">
        <v>4280</v>
      </c>
      <c r="ED1" s="30" t="s">
        <v>4281</v>
      </c>
      <c r="EE1" s="30" t="s">
        <v>4282</v>
      </c>
      <c r="EF1" s="30" t="s">
        <v>4283</v>
      </c>
      <c r="EG1" s="30" t="s">
        <v>4284</v>
      </c>
      <c r="EH1" s="30" t="s">
        <v>4285</v>
      </c>
      <c r="EI1" s="30" t="s">
        <v>4286</v>
      </c>
      <c r="EJ1" s="30" t="s">
        <v>4287</v>
      </c>
      <c r="EK1" s="30" t="s">
        <v>4288</v>
      </c>
      <c r="EL1" s="30" t="s">
        <v>4289</v>
      </c>
      <c r="EM1" s="30" t="s">
        <v>4290</v>
      </c>
      <c r="EN1" s="30" t="s">
        <v>4291</v>
      </c>
      <c r="EO1" s="30" t="s">
        <v>4292</v>
      </c>
      <c r="EP1" s="30" t="s">
        <v>4293</v>
      </c>
      <c r="EQ1" s="30" t="s">
        <v>4294</v>
      </c>
    </row>
    <row r="2" spans="1:147" ht="14.4" x14ac:dyDescent="0.3">
      <c r="A2" s="30" t="s">
        <v>27</v>
      </c>
      <c r="B2" s="52" t="s">
        <v>225</v>
      </c>
      <c r="C2" s="53" t="s">
        <v>238</v>
      </c>
      <c r="D2" s="53" t="s">
        <v>29</v>
      </c>
      <c r="E2" s="53" t="s">
        <v>244</v>
      </c>
      <c r="F2" s="53" t="s">
        <v>246</v>
      </c>
      <c r="G2" s="53" t="s">
        <v>356</v>
      </c>
      <c r="H2" s="53" t="s">
        <v>252</v>
      </c>
      <c r="I2" s="53" t="s">
        <v>253</v>
      </c>
      <c r="J2" s="53" t="s">
        <v>254</v>
      </c>
      <c r="K2" s="53" t="s">
        <v>256</v>
      </c>
      <c r="L2" s="53" t="s">
        <v>258</v>
      </c>
      <c r="M2" s="53" t="s">
        <v>29</v>
      </c>
      <c r="N2" s="53" t="s">
        <v>248</v>
      </c>
      <c r="O2" s="53" t="s">
        <v>260</v>
      </c>
      <c r="P2" s="53" t="s">
        <v>244</v>
      </c>
      <c r="Q2" s="53" t="s">
        <v>238</v>
      </c>
      <c r="R2" s="53" t="s">
        <v>263</v>
      </c>
      <c r="S2" s="53" t="s">
        <v>165</v>
      </c>
      <c r="T2" s="53" t="s">
        <v>196</v>
      </c>
      <c r="U2" s="53" t="s">
        <v>198</v>
      </c>
      <c r="V2" s="53" t="s">
        <v>206</v>
      </c>
      <c r="W2" s="53" t="s">
        <v>208</v>
      </c>
      <c r="X2" s="53" t="s">
        <v>212</v>
      </c>
      <c r="Y2" s="53" t="s">
        <v>228</v>
      </c>
      <c r="Z2" s="53" t="s">
        <v>229</v>
      </c>
      <c r="AA2" s="53" t="s">
        <v>232</v>
      </c>
      <c r="AB2" s="53" t="s">
        <v>234</v>
      </c>
      <c r="AC2" s="53" t="s">
        <v>235</v>
      </c>
      <c r="AD2" s="53" t="s">
        <v>238</v>
      </c>
      <c r="AE2" s="53" t="s">
        <v>240</v>
      </c>
      <c r="AF2" s="53" t="s">
        <v>241</v>
      </c>
      <c r="AG2" s="53" t="s">
        <v>29</v>
      </c>
      <c r="AH2" s="53" t="s">
        <v>4049</v>
      </c>
      <c r="AI2" s="53" t="s">
        <v>4052</v>
      </c>
      <c r="AL2" s="31"/>
      <c r="AM2" s="31"/>
      <c r="AN2" s="31"/>
      <c r="AO2" s="31"/>
      <c r="AP2" s="31"/>
      <c r="AQ2" s="31"/>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row>
    <row r="3" spans="1:147" ht="14.4" x14ac:dyDescent="0.3">
      <c r="A3" s="29" t="s">
        <v>144</v>
      </c>
      <c r="B3" s="80" t="s">
        <v>278</v>
      </c>
      <c r="C3" s="81" t="s">
        <v>291</v>
      </c>
      <c r="D3" s="81" t="s">
        <v>294</v>
      </c>
      <c r="E3" s="81" t="s">
        <v>296</v>
      </c>
      <c r="F3" s="81" t="s">
        <v>298</v>
      </c>
      <c r="G3" s="81" t="s">
        <v>299</v>
      </c>
      <c r="H3" s="81" t="s">
        <v>300</v>
      </c>
      <c r="I3" s="81" t="s">
        <v>302</v>
      </c>
      <c r="J3" s="81" t="s">
        <v>304</v>
      </c>
      <c r="K3" s="81" t="s">
        <v>306</v>
      </c>
      <c r="L3" s="81" t="s">
        <v>308</v>
      </c>
      <c r="M3" s="81" t="s">
        <v>309</v>
      </c>
      <c r="N3" s="81" t="s">
        <v>311</v>
      </c>
      <c r="O3" s="81" t="s">
        <v>313</v>
      </c>
      <c r="P3" s="81" t="s">
        <v>314</v>
      </c>
      <c r="Q3" s="81" t="s">
        <v>315</v>
      </c>
      <c r="R3" s="81" t="s">
        <v>317</v>
      </c>
      <c r="S3" s="81" t="s">
        <v>318</v>
      </c>
      <c r="T3" s="81" t="s">
        <v>303</v>
      </c>
      <c r="U3" s="81" t="s">
        <v>319</v>
      </c>
      <c r="V3" s="81" t="s">
        <v>320</v>
      </c>
      <c r="W3" s="81" t="s">
        <v>321</v>
      </c>
      <c r="X3" s="81" t="s">
        <v>322</v>
      </c>
      <c r="Y3" s="81" t="s">
        <v>323</v>
      </c>
      <c r="Z3" s="81" t="s">
        <v>324</v>
      </c>
      <c r="AA3" s="81" t="s">
        <v>325</v>
      </c>
      <c r="AB3" s="81" t="s">
        <v>327</v>
      </c>
      <c r="AC3" s="81" t="s">
        <v>328</v>
      </c>
      <c r="AD3" s="81" t="s">
        <v>329</v>
      </c>
      <c r="AE3" s="81" t="s">
        <v>330</v>
      </c>
      <c r="AF3" s="81" t="s">
        <v>332</v>
      </c>
      <c r="AG3" s="81" t="s">
        <v>333</v>
      </c>
      <c r="AH3" s="81" t="s">
        <v>334</v>
      </c>
      <c r="AI3" s="81" t="s">
        <v>336</v>
      </c>
      <c r="AJ3" s="81" t="s">
        <v>337</v>
      </c>
      <c r="AK3" s="81" t="s">
        <v>338</v>
      </c>
      <c r="AL3" s="81" t="s">
        <v>339</v>
      </c>
      <c r="AM3" s="81" t="s">
        <v>340</v>
      </c>
      <c r="AN3" s="81" t="s">
        <v>341</v>
      </c>
      <c r="AO3" s="81" t="s">
        <v>342</v>
      </c>
      <c r="AP3" s="81" t="s">
        <v>343</v>
      </c>
      <c r="AQ3" s="81" t="s">
        <v>344</v>
      </c>
      <c r="AR3" s="81" t="s">
        <v>346</v>
      </c>
      <c r="AS3" s="81" t="s">
        <v>347</v>
      </c>
      <c r="AT3" s="81" t="s">
        <v>348</v>
      </c>
      <c r="AU3" s="81" t="s">
        <v>349</v>
      </c>
      <c r="AV3" s="81" t="s">
        <v>351</v>
      </c>
      <c r="AW3" s="81" t="s">
        <v>352</v>
      </c>
      <c r="AX3" s="81" t="s">
        <v>166</v>
      </c>
      <c r="AY3" s="81" t="s">
        <v>354</v>
      </c>
      <c r="AZ3" s="81" t="s">
        <v>355</v>
      </c>
      <c r="BA3" s="81" t="s">
        <v>356</v>
      </c>
      <c r="BB3" s="81" t="s">
        <v>358</v>
      </c>
      <c r="BC3" s="81" t="s">
        <v>360</v>
      </c>
      <c r="BD3" s="81" t="s">
        <v>362</v>
      </c>
      <c r="BE3" s="81" t="s">
        <v>363</v>
      </c>
      <c r="BF3" s="81" t="s">
        <v>364</v>
      </c>
      <c r="BG3" s="81" t="s">
        <v>367</v>
      </c>
      <c r="BH3" s="81" t="s">
        <v>368</v>
      </c>
      <c r="BI3" s="81" t="s">
        <v>370</v>
      </c>
      <c r="BJ3" s="81" t="s">
        <v>371</v>
      </c>
      <c r="BK3" s="81" t="s">
        <v>372</v>
      </c>
      <c r="BL3" s="81" t="s">
        <v>373</v>
      </c>
      <c r="BM3" s="81" t="s">
        <v>375</v>
      </c>
      <c r="BN3" s="81" t="s">
        <v>376</v>
      </c>
      <c r="BO3" s="81" t="s">
        <v>378</v>
      </c>
      <c r="BP3" s="81" t="s">
        <v>379</v>
      </c>
      <c r="BQ3" s="81" t="s">
        <v>380</v>
      </c>
      <c r="BR3" s="81" t="s">
        <v>382</v>
      </c>
      <c r="BS3" s="81" t="s">
        <v>383</v>
      </c>
      <c r="BT3" s="81" t="s">
        <v>386</v>
      </c>
      <c r="BU3" s="81" t="s">
        <v>388</v>
      </c>
      <c r="BV3" s="81" t="s">
        <v>390</v>
      </c>
      <c r="BW3" s="81" t="s">
        <v>392</v>
      </c>
      <c r="BX3" s="81" t="s">
        <v>394</v>
      </c>
      <c r="BY3" s="81" t="s">
        <v>397</v>
      </c>
      <c r="BZ3" s="81" t="s">
        <v>279</v>
      </c>
      <c r="CA3" s="81" t="s">
        <v>401</v>
      </c>
      <c r="CB3" s="81" t="s">
        <v>402</v>
      </c>
      <c r="CC3" s="81" t="s">
        <v>404</v>
      </c>
      <c r="CD3" s="81" t="s">
        <v>406</v>
      </c>
      <c r="CE3" s="81" t="s">
        <v>408</v>
      </c>
      <c r="CF3" s="81" t="s">
        <v>410</v>
      </c>
      <c r="CG3" s="81" t="s">
        <v>263</v>
      </c>
      <c r="CH3" s="81" t="s">
        <v>411</v>
      </c>
      <c r="CI3" s="81" t="s">
        <v>412</v>
      </c>
      <c r="CJ3" s="81" t="s">
        <v>29</v>
      </c>
      <c r="CK3" s="81" t="s">
        <v>414</v>
      </c>
      <c r="CL3" s="81" t="s">
        <v>415</v>
      </c>
      <c r="CM3" s="81" t="s">
        <v>417</v>
      </c>
      <c r="CN3" s="81" t="s">
        <v>418</v>
      </c>
      <c r="CO3" s="81" t="s">
        <v>419</v>
      </c>
      <c r="CP3" s="81" t="s">
        <v>420</v>
      </c>
      <c r="CQ3" s="81" t="s">
        <v>421</v>
      </c>
      <c r="CR3" s="81" t="s">
        <v>423</v>
      </c>
      <c r="CS3" s="81" t="s">
        <v>424</v>
      </c>
      <c r="CT3" s="81" t="s">
        <v>425</v>
      </c>
      <c r="CU3" s="81" t="s">
        <v>427</v>
      </c>
      <c r="CV3" s="81" t="s">
        <v>430</v>
      </c>
      <c r="CW3" s="81" t="s">
        <v>431</v>
      </c>
      <c r="CX3" s="81" t="s">
        <v>433</v>
      </c>
      <c r="CY3" s="81" t="s">
        <v>435</v>
      </c>
      <c r="CZ3" s="81" t="s">
        <v>436</v>
      </c>
      <c r="DA3" s="81" t="s">
        <v>437</v>
      </c>
      <c r="DB3" s="81" t="s">
        <v>438</v>
      </c>
      <c r="DC3" s="81" t="s">
        <v>440</v>
      </c>
      <c r="DD3" s="81" t="s">
        <v>441</v>
      </c>
      <c r="DE3" s="81" t="s">
        <v>442</v>
      </c>
      <c r="DF3" s="81" t="s">
        <v>445</v>
      </c>
      <c r="DG3" s="81" t="s">
        <v>446</v>
      </c>
      <c r="DH3" s="81" t="s">
        <v>447</v>
      </c>
      <c r="DI3" s="81" t="s">
        <v>448</v>
      </c>
      <c r="DJ3" s="81" t="s">
        <v>449</v>
      </c>
      <c r="DK3" s="81" t="s">
        <v>451</v>
      </c>
      <c r="DL3" s="81" t="s">
        <v>453</v>
      </c>
      <c r="DM3" s="81" t="s">
        <v>454</v>
      </c>
      <c r="DN3" s="81" t="s">
        <v>455</v>
      </c>
      <c r="DO3" s="82" t="s">
        <v>4194</v>
      </c>
      <c r="DP3" s="79" t="s">
        <v>4197</v>
      </c>
      <c r="DQ3" s="79" t="s">
        <v>4198</v>
      </c>
      <c r="DR3" s="79" t="s">
        <v>4199</v>
      </c>
      <c r="DS3" s="79" t="s">
        <v>4200</v>
      </c>
      <c r="DT3" s="79" t="s">
        <v>4201</v>
      </c>
      <c r="DU3" s="79" t="s">
        <v>4202</v>
      </c>
      <c r="DV3" s="79" t="s">
        <v>4214</v>
      </c>
      <c r="DW3" s="79" t="s">
        <v>860</v>
      </c>
      <c r="DX3" s="79" t="s">
        <v>710</v>
      </c>
      <c r="DY3" s="79" t="s">
        <v>4083</v>
      </c>
      <c r="DZ3" s="82" t="s">
        <v>4204</v>
      </c>
      <c r="EA3" s="79" t="s">
        <v>4189</v>
      </c>
      <c r="EB3" s="79" t="s">
        <v>878</v>
      </c>
      <c r="EC3" s="90" t="s">
        <v>4217</v>
      </c>
      <c r="ED3" t="s">
        <v>4218</v>
      </c>
      <c r="EE3" s="89" t="s">
        <v>4219</v>
      </c>
      <c r="EF3" s="89" t="s">
        <v>4220</v>
      </c>
      <c r="EG3" s="89" t="s">
        <v>4221</v>
      </c>
      <c r="EH3" s="89" t="s">
        <v>4222</v>
      </c>
      <c r="EI3" s="89" t="s">
        <v>4223</v>
      </c>
      <c r="EJ3" s="89" t="s">
        <v>4224</v>
      </c>
      <c r="EK3" s="89" t="s">
        <v>4225</v>
      </c>
      <c r="EL3" s="89" t="s">
        <v>4226</v>
      </c>
      <c r="EM3" s="89" t="s">
        <v>4221</v>
      </c>
      <c r="EN3" s="89" t="s">
        <v>4227</v>
      </c>
      <c r="EO3" s="89" t="s">
        <v>4228</v>
      </c>
      <c r="EP3" s="89" t="s">
        <v>4229</v>
      </c>
      <c r="EQ3" s="89" t="s">
        <v>4230</v>
      </c>
    </row>
    <row r="4" spans="1:147" ht="14.4" x14ac:dyDescent="0.3">
      <c r="A4" s="29" t="s">
        <v>18</v>
      </c>
      <c r="B4" s="26" t="s">
        <v>19</v>
      </c>
      <c r="C4" s="31" t="s">
        <v>458</v>
      </c>
      <c r="D4" s="31" t="s">
        <v>443</v>
      </c>
      <c r="E4" s="31" t="s">
        <v>460</v>
      </c>
      <c r="F4" s="31" t="s">
        <v>265</v>
      </c>
      <c r="G4" s="31" t="s">
        <v>426</v>
      </c>
      <c r="H4" s="31" t="s">
        <v>464</v>
      </c>
      <c r="I4" s="31" t="s">
        <v>466</v>
      </c>
      <c r="J4" s="31" t="s">
        <v>469</v>
      </c>
      <c r="K4" s="31" t="s">
        <v>470</v>
      </c>
      <c r="L4" s="31" t="s">
        <v>471</v>
      </c>
      <c r="M4" s="31" t="s">
        <v>19</v>
      </c>
      <c r="N4" s="31" t="s">
        <v>265</v>
      </c>
      <c r="O4" s="31" t="s">
        <v>426</v>
      </c>
      <c r="P4" s="31" t="s">
        <v>443</v>
      </c>
      <c r="Q4" s="31" t="s">
        <v>458</v>
      </c>
      <c r="R4" s="31"/>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row>
    <row r="5" spans="1:147" ht="14.4" x14ac:dyDescent="0.3">
      <c r="A5" s="29" t="s">
        <v>222</v>
      </c>
      <c r="B5" s="26" t="s">
        <v>223</v>
      </c>
      <c r="C5" s="31" t="s">
        <v>237</v>
      </c>
      <c r="D5" s="31" t="s">
        <v>483</v>
      </c>
      <c r="E5" s="31" t="s">
        <v>432</v>
      </c>
      <c r="F5" s="31" t="s">
        <v>486</v>
      </c>
      <c r="G5" s="31" t="s">
        <v>488</v>
      </c>
      <c r="H5" s="31" t="s">
        <v>489</v>
      </c>
      <c r="I5" s="31" t="s">
        <v>223</v>
      </c>
      <c r="J5" s="31" t="s">
        <v>237</v>
      </c>
      <c r="K5" s="31" t="s">
        <v>396</v>
      </c>
      <c r="L5" s="31" t="s">
        <v>432</v>
      </c>
      <c r="M5" s="31" t="s">
        <v>391</v>
      </c>
      <c r="N5" s="31" t="s">
        <v>393</v>
      </c>
      <c r="O5" s="31" t="s">
        <v>395</v>
      </c>
      <c r="P5" s="31" t="s">
        <v>398</v>
      </c>
      <c r="Q5" s="31" t="s">
        <v>400</v>
      </c>
      <c r="R5" s="31" t="s">
        <v>403</v>
      </c>
      <c r="S5" s="31" t="s">
        <v>405</v>
      </c>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row>
    <row r="6" spans="1:147" ht="14.4" x14ac:dyDescent="0.3">
      <c r="A6" s="29" t="s">
        <v>429</v>
      </c>
      <c r="B6" s="26" t="s">
        <v>498</v>
      </c>
      <c r="C6" s="31" t="s">
        <v>502</v>
      </c>
      <c r="D6" s="31" t="s">
        <v>249</v>
      </c>
      <c r="E6" s="31" t="s">
        <v>506</v>
      </c>
      <c r="F6" s="31" t="s">
        <v>507</v>
      </c>
      <c r="G6" s="31" t="s">
        <v>332</v>
      </c>
      <c r="H6" s="31" t="s">
        <v>511</v>
      </c>
      <c r="I6" s="31" t="s">
        <v>512</v>
      </c>
      <c r="J6" s="31" t="s">
        <v>513</v>
      </c>
      <c r="K6" s="89" t="s">
        <v>4231</v>
      </c>
      <c r="L6" s="19" t="s">
        <v>4232</v>
      </c>
      <c r="M6" s="19" t="s">
        <v>284</v>
      </c>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row>
    <row r="7" spans="1:147" ht="14.4" x14ac:dyDescent="0.3">
      <c r="A7" s="29" t="s">
        <v>95</v>
      </c>
      <c r="B7" s="26" t="s">
        <v>517</v>
      </c>
      <c r="C7" s="31" t="s">
        <v>519</v>
      </c>
      <c r="D7" s="31" t="s">
        <v>490</v>
      </c>
      <c r="E7" s="31" t="s">
        <v>520</v>
      </c>
      <c r="F7" s="31" t="s">
        <v>522</v>
      </c>
      <c r="G7" s="31" t="s">
        <v>523</v>
      </c>
      <c r="H7" s="31" t="s">
        <v>4102</v>
      </c>
      <c r="I7" s="31" t="s">
        <v>526</v>
      </c>
      <c r="J7" s="31" t="s">
        <v>4095</v>
      </c>
      <c r="K7" s="31" t="s">
        <v>459</v>
      </c>
      <c r="L7" s="31" t="s">
        <v>461</v>
      </c>
      <c r="M7" s="31" t="s">
        <v>463</v>
      </c>
      <c r="N7" s="31" t="s">
        <v>465</v>
      </c>
      <c r="O7" s="31" t="s">
        <v>468</v>
      </c>
      <c r="P7" s="31" t="s">
        <v>400</v>
      </c>
      <c r="Q7" s="31" t="s">
        <v>472</v>
      </c>
      <c r="R7" s="31" t="s">
        <v>473</v>
      </c>
      <c r="S7" s="31" t="s">
        <v>463</v>
      </c>
      <c r="T7" s="31" t="s">
        <v>478</v>
      </c>
      <c r="U7" s="32" t="s">
        <v>4088</v>
      </c>
      <c r="V7" s="19" t="s">
        <v>878</v>
      </c>
      <c r="W7" s="19" t="s">
        <v>310</v>
      </c>
      <c r="X7" s="19" t="s">
        <v>273</v>
      </c>
      <c r="Y7" s="19" t="s">
        <v>4089</v>
      </c>
      <c r="Z7" s="19" t="s">
        <v>4090</v>
      </c>
      <c r="AA7" s="19" t="s">
        <v>4091</v>
      </c>
      <c r="AB7" s="19" t="s">
        <v>4092</v>
      </c>
      <c r="AC7" s="19" t="s">
        <v>4093</v>
      </c>
      <c r="AD7" s="19" t="s">
        <v>930</v>
      </c>
      <c r="AE7" s="19" t="s">
        <v>4096</v>
      </c>
      <c r="AF7" s="19" t="s">
        <v>4097</v>
      </c>
      <c r="AG7" s="19" t="s">
        <v>4098</v>
      </c>
      <c r="AH7" s="19" t="s">
        <v>4099</v>
      </c>
      <c r="AI7" s="19" t="s">
        <v>4100</v>
      </c>
      <c r="AJ7" s="59" t="s">
        <v>280</v>
      </c>
      <c r="AK7" s="60" t="s">
        <v>263</v>
      </c>
      <c r="AL7" s="60" t="s">
        <v>238</v>
      </c>
      <c r="AM7" s="60" t="s">
        <v>629</v>
      </c>
      <c r="AN7" s="60" t="s">
        <v>412</v>
      </c>
      <c r="AO7" s="60" t="s">
        <v>631</v>
      </c>
      <c r="AP7" s="60" t="s">
        <v>244</v>
      </c>
      <c r="AQ7" s="60" t="s">
        <v>632</v>
      </c>
      <c r="AR7" s="60" t="s">
        <v>634</v>
      </c>
      <c r="AS7" s="60" t="s">
        <v>636</v>
      </c>
      <c r="AT7" s="60" t="s">
        <v>638</v>
      </c>
      <c r="AU7" s="60" t="s">
        <v>641</v>
      </c>
      <c r="AV7" s="60" t="s">
        <v>643</v>
      </c>
      <c r="AW7" s="60" t="s">
        <v>644</v>
      </c>
      <c r="AX7" s="60" t="s">
        <v>645</v>
      </c>
      <c r="AY7" s="60" t="s">
        <v>646</v>
      </c>
      <c r="AZ7" s="60" t="s">
        <v>647</v>
      </c>
      <c r="BA7" s="60" t="s">
        <v>648</v>
      </c>
      <c r="BB7" s="60" t="s">
        <v>272</v>
      </c>
      <c r="BC7" s="60" t="s">
        <v>650</v>
      </c>
      <c r="BD7" s="60" t="s">
        <v>29</v>
      </c>
      <c r="BE7" s="60" t="s">
        <v>272</v>
      </c>
      <c r="BF7" s="60" t="s">
        <v>280</v>
      </c>
      <c r="BG7" s="60" t="s">
        <v>182</v>
      </c>
      <c r="BH7" s="60" t="s">
        <v>244</v>
      </c>
      <c r="BI7" s="61" t="s">
        <v>238</v>
      </c>
      <c r="BJ7" s="61" t="s">
        <v>412</v>
      </c>
      <c r="BK7" s="61" t="s">
        <v>263</v>
      </c>
      <c r="BL7" s="61" t="s">
        <v>228</v>
      </c>
      <c r="BM7" s="61" t="s">
        <v>598</v>
      </c>
      <c r="BN7" s="61" t="s">
        <v>234</v>
      </c>
      <c r="BO7" s="61" t="s">
        <v>604</v>
      </c>
      <c r="BP7" s="61" t="s">
        <v>606</v>
      </c>
      <c r="BQ7" s="61" t="s">
        <v>618</v>
      </c>
      <c r="BR7" s="61" t="s">
        <v>620</v>
      </c>
      <c r="BS7" s="61" t="s">
        <v>212</v>
      </c>
      <c r="BT7" s="61" t="s">
        <v>182</v>
      </c>
      <c r="BU7" s="61" t="s">
        <v>659</v>
      </c>
      <c r="BV7" s="61" t="s">
        <v>662</v>
      </c>
      <c r="BW7" s="61" t="s">
        <v>663</v>
      </c>
      <c r="BX7" s="61" t="s">
        <v>664</v>
      </c>
      <c r="BY7" s="61" t="s">
        <v>665</v>
      </c>
      <c r="BZ7" s="61" t="s">
        <v>666</v>
      </c>
      <c r="CA7" s="61" t="s">
        <v>4053</v>
      </c>
      <c r="CB7" s="61" t="s">
        <v>4054</v>
      </c>
      <c r="CC7" s="61" t="s">
        <v>4052</v>
      </c>
      <c r="CD7" s="61" t="s">
        <v>4055</v>
      </c>
      <c r="CE7" s="61" t="s">
        <v>4056</v>
      </c>
      <c r="CF7" s="62" t="s">
        <v>4057</v>
      </c>
      <c r="CG7" s="61" t="s">
        <v>4058</v>
      </c>
      <c r="CH7" s="61" t="s">
        <v>4059</v>
      </c>
      <c r="CI7" s="61" t="s">
        <v>4060</v>
      </c>
      <c r="CJ7" s="61" t="s">
        <v>4061</v>
      </c>
      <c r="CK7" s="61" t="s">
        <v>4062</v>
      </c>
      <c r="CL7" s="61" t="s">
        <v>4063</v>
      </c>
      <c r="CM7" s="61" t="s">
        <v>4064</v>
      </c>
      <c r="CN7" s="61" t="s">
        <v>4065</v>
      </c>
      <c r="CO7" s="61" t="s">
        <v>4066</v>
      </c>
      <c r="CP7" s="61" t="s">
        <v>4067</v>
      </c>
      <c r="CQ7" s="61" t="s">
        <v>4068</v>
      </c>
      <c r="CR7" s="61" t="s">
        <v>4069</v>
      </c>
      <c r="CS7" s="19" t="s">
        <v>4101</v>
      </c>
      <c r="CT7" s="32"/>
      <c r="CU7" s="32"/>
      <c r="CV7" s="32"/>
      <c r="CW7" s="32"/>
      <c r="CX7" s="32"/>
      <c r="CY7" s="32"/>
      <c r="CZ7" s="32"/>
      <c r="DA7" s="32"/>
      <c r="DB7" s="32"/>
      <c r="DC7" s="32"/>
      <c r="DD7" s="32"/>
      <c r="DE7" s="32"/>
      <c r="DF7" s="32"/>
      <c r="DG7" s="32"/>
      <c r="DH7" s="32"/>
      <c r="DI7" s="32"/>
      <c r="DJ7" s="32"/>
      <c r="DK7" s="32"/>
      <c r="DL7" s="32"/>
      <c r="DM7" s="32"/>
      <c r="DN7" s="32"/>
    </row>
    <row r="8" spans="1:147" ht="14.4" x14ac:dyDescent="0.3">
      <c r="A8" s="29" t="s">
        <v>54</v>
      </c>
      <c r="B8" s="26" t="s">
        <v>501</v>
      </c>
      <c r="C8" s="31" t="s">
        <v>505</v>
      </c>
      <c r="D8" s="31" t="s">
        <v>504</v>
      </c>
      <c r="E8" s="31" t="s">
        <v>387</v>
      </c>
      <c r="F8" s="31" t="s">
        <v>492</v>
      </c>
      <c r="G8" s="31" t="s">
        <v>90</v>
      </c>
      <c r="H8" s="31" t="s">
        <v>75</v>
      </c>
      <c r="I8" s="31" t="s">
        <v>509</v>
      </c>
      <c r="J8" s="31" t="s">
        <v>57</v>
      </c>
      <c r="K8" s="31" t="s">
        <v>75</v>
      </c>
      <c r="L8" s="31" t="s">
        <v>80</v>
      </c>
      <c r="M8" s="31" t="s">
        <v>90</v>
      </c>
      <c r="N8" s="31" t="s">
        <v>387</v>
      </c>
      <c r="O8" s="31" t="s">
        <v>407</v>
      </c>
      <c r="P8" s="31" t="s">
        <v>492</v>
      </c>
      <c r="Q8" s="31" t="s">
        <v>90</v>
      </c>
      <c r="R8" s="31" t="s">
        <v>387</v>
      </c>
      <c r="S8" s="31" t="s">
        <v>494</v>
      </c>
      <c r="T8" s="31" t="s">
        <v>495</v>
      </c>
      <c r="U8" s="31" t="s">
        <v>228</v>
      </c>
      <c r="V8" s="31" t="s">
        <v>473</v>
      </c>
      <c r="W8" s="31" t="s">
        <v>282</v>
      </c>
      <c r="X8" s="31" t="s">
        <v>275</v>
      </c>
      <c r="Y8" s="31" t="s">
        <v>284</v>
      </c>
      <c r="Z8" s="31" t="s">
        <v>499</v>
      </c>
      <c r="AA8" s="31" t="s">
        <v>501</v>
      </c>
      <c r="AB8" s="31" t="s">
        <v>504</v>
      </c>
      <c r="AC8" s="31" t="s">
        <v>505</v>
      </c>
      <c r="AD8" s="31" t="s">
        <v>492</v>
      </c>
      <c r="AE8" s="31" t="s">
        <v>509</v>
      </c>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row>
    <row r="9" spans="1:147" ht="14.4" x14ac:dyDescent="0.3">
      <c r="A9" s="29" t="s">
        <v>102</v>
      </c>
      <c r="B9" s="26" t="s">
        <v>84</v>
      </c>
      <c r="C9" s="31" t="s">
        <v>559</v>
      </c>
      <c r="D9" s="31" t="s">
        <v>560</v>
      </c>
      <c r="E9" s="31" t="s">
        <v>562</v>
      </c>
      <c r="F9" s="31" t="s">
        <v>563</v>
      </c>
      <c r="G9" s="31" t="s">
        <v>564</v>
      </c>
      <c r="H9" s="31" t="s">
        <v>302</v>
      </c>
      <c r="I9" s="31" t="s">
        <v>566</v>
      </c>
      <c r="J9" s="31" t="s">
        <v>568</v>
      </c>
      <c r="K9" s="31" t="s">
        <v>97</v>
      </c>
      <c r="L9" s="31" t="s">
        <v>559</v>
      </c>
      <c r="M9" s="31" t="s">
        <v>570</v>
      </c>
      <c r="N9" s="31" t="s">
        <v>530</v>
      </c>
      <c r="O9" s="31" t="s">
        <v>531</v>
      </c>
      <c r="P9" s="31" t="s">
        <v>533</v>
      </c>
      <c r="Q9" s="31" t="s">
        <v>535</v>
      </c>
      <c r="R9" s="31" t="s">
        <v>473</v>
      </c>
      <c r="S9" s="31" t="s">
        <v>537</v>
      </c>
      <c r="T9" s="31" t="s">
        <v>538</v>
      </c>
      <c r="U9" s="31" t="s">
        <v>540</v>
      </c>
      <c r="V9" s="31" t="s">
        <v>228</v>
      </c>
      <c r="W9" s="31" t="s">
        <v>282</v>
      </c>
      <c r="X9" s="31" t="s">
        <v>542</v>
      </c>
      <c r="Y9" s="31" t="s">
        <v>544</v>
      </c>
      <c r="Z9" s="31" t="s">
        <v>495</v>
      </c>
      <c r="AA9" s="31" t="s">
        <v>546</v>
      </c>
      <c r="AB9" s="31" t="s">
        <v>547</v>
      </c>
      <c r="AC9" s="31" t="s">
        <v>275</v>
      </c>
      <c r="AD9" s="31" t="s">
        <v>284</v>
      </c>
      <c r="AE9" s="31" t="s">
        <v>550</v>
      </c>
      <c r="AF9" s="19" t="s">
        <v>4166</v>
      </c>
      <c r="AG9" s="19" t="s">
        <v>4167</v>
      </c>
      <c r="AH9" s="19" t="s">
        <v>4168</v>
      </c>
      <c r="AI9" s="19" t="s">
        <v>4169</v>
      </c>
      <c r="AJ9" s="19" t="s">
        <v>4170</v>
      </c>
      <c r="AK9" s="19" t="s">
        <v>4171</v>
      </c>
      <c r="AL9" s="19" t="s">
        <v>4172</v>
      </c>
      <c r="AM9" s="19" t="s">
        <v>4173</v>
      </c>
      <c r="AN9" s="19" t="s">
        <v>4175</v>
      </c>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row>
    <row r="10" spans="1:147" ht="14.4" x14ac:dyDescent="0.3">
      <c r="A10" s="29" t="s">
        <v>11</v>
      </c>
      <c r="B10" s="31" t="s">
        <v>575</v>
      </c>
      <c r="C10" s="31" t="s">
        <v>576</v>
      </c>
      <c r="D10" s="32" t="s">
        <v>577</v>
      </c>
      <c r="E10" s="32" t="s">
        <v>578</v>
      </c>
      <c r="F10" s="32" t="s">
        <v>400</v>
      </c>
      <c r="G10" s="32" t="s">
        <v>9</v>
      </c>
      <c r="H10" s="32" t="s">
        <v>69</v>
      </c>
      <c r="I10" s="32" t="s">
        <v>413</v>
      </c>
      <c r="J10" s="32" t="s">
        <v>508</v>
      </c>
      <c r="K10" s="32" t="s">
        <v>580</v>
      </c>
      <c r="L10" s="32" t="s">
        <v>581</v>
      </c>
      <c r="M10" s="32" t="s">
        <v>540</v>
      </c>
      <c r="N10" s="32" t="s">
        <v>495</v>
      </c>
      <c r="O10" s="32" t="s">
        <v>554</v>
      </c>
      <c r="P10" s="32" t="s">
        <v>555</v>
      </c>
      <c r="Q10" s="32" t="s">
        <v>556</v>
      </c>
      <c r="R10" s="32" t="s">
        <v>558</v>
      </c>
      <c r="S10" s="32" t="s">
        <v>282</v>
      </c>
      <c r="T10" s="32" t="s">
        <v>561</v>
      </c>
      <c r="U10" s="32" t="s">
        <v>228</v>
      </c>
      <c r="V10" s="32" t="s">
        <v>565</v>
      </c>
      <c r="W10" s="32" t="s">
        <v>567</v>
      </c>
      <c r="X10" s="32" t="s">
        <v>550</v>
      </c>
      <c r="Y10" s="32" t="s">
        <v>555</v>
      </c>
      <c r="Z10" s="32" t="s">
        <v>583</v>
      </c>
      <c r="AA10" s="27" t="s">
        <v>540</v>
      </c>
      <c r="AB10" s="32" t="s">
        <v>565</v>
      </c>
      <c r="AC10" s="32" t="s">
        <v>495</v>
      </c>
      <c r="AD10" s="32" t="s">
        <v>589</v>
      </c>
      <c r="AE10" s="19" t="s">
        <v>4118</v>
      </c>
      <c r="AF10" s="19" t="s">
        <v>4177</v>
      </c>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row>
    <row r="11" spans="1:147" ht="14.4" x14ac:dyDescent="0.3">
      <c r="A11" s="29" t="s">
        <v>269</v>
      </c>
      <c r="B11" s="85" t="s">
        <v>595</v>
      </c>
      <c r="C11" s="86" t="s">
        <v>596</v>
      </c>
      <c r="D11" s="86" t="s">
        <v>597</v>
      </c>
      <c r="E11" s="86" t="s">
        <v>599</v>
      </c>
      <c r="F11" s="86" t="s">
        <v>303</v>
      </c>
      <c r="G11" s="86" t="s">
        <v>601</v>
      </c>
      <c r="H11" s="86" t="s">
        <v>602</v>
      </c>
      <c r="I11" s="86" t="s">
        <v>605</v>
      </c>
      <c r="J11" s="86" t="s">
        <v>607</v>
      </c>
      <c r="K11" s="86" t="s">
        <v>608</v>
      </c>
      <c r="L11" s="86" t="s">
        <v>610</v>
      </c>
      <c r="M11" s="86" t="s">
        <v>611</v>
      </c>
      <c r="N11" s="86" t="s">
        <v>613</v>
      </c>
      <c r="O11" s="86" t="s">
        <v>614</v>
      </c>
      <c r="P11" s="86" t="s">
        <v>616</v>
      </c>
      <c r="Q11" s="86" t="s">
        <v>270</v>
      </c>
      <c r="R11" s="86" t="s">
        <v>303</v>
      </c>
      <c r="S11" s="86" t="s">
        <v>302</v>
      </c>
      <c r="T11" s="86" t="s">
        <v>617</v>
      </c>
      <c r="U11" s="86" t="s">
        <v>298</v>
      </c>
      <c r="V11" s="86" t="s">
        <v>400</v>
      </c>
      <c r="W11" s="86" t="s">
        <v>310</v>
      </c>
      <c r="X11" s="86" t="s">
        <v>290</v>
      </c>
      <c r="Y11" s="86" t="s">
        <v>275</v>
      </c>
      <c r="Z11" s="86" t="s">
        <v>586</v>
      </c>
      <c r="AA11" s="87" t="s">
        <v>4194</v>
      </c>
      <c r="AB11" s="84" t="s">
        <v>4197</v>
      </c>
      <c r="AC11" s="84" t="s">
        <v>4198</v>
      </c>
      <c r="AD11" s="84" t="s">
        <v>4199</v>
      </c>
      <c r="AE11" s="84" t="s">
        <v>4200</v>
      </c>
      <c r="AF11" s="84" t="s">
        <v>4201</v>
      </c>
      <c r="AG11" s="84" t="s">
        <v>4202</v>
      </c>
      <c r="AH11" s="84" t="s">
        <v>4214</v>
      </c>
      <c r="AI11" s="84" t="s">
        <v>860</v>
      </c>
      <c r="AJ11" s="84" t="s">
        <v>710</v>
      </c>
      <c r="AK11" s="84" t="s">
        <v>4083</v>
      </c>
      <c r="AL11" s="87" t="s">
        <v>4204</v>
      </c>
      <c r="AM11" s="87" t="s">
        <v>4189</v>
      </c>
      <c r="AN11" s="84" t="s">
        <v>878</v>
      </c>
      <c r="AO11" s="87" t="s">
        <v>4246</v>
      </c>
      <c r="AP11" s="87" t="s">
        <v>4249</v>
      </c>
      <c r="AQ11" s="87" t="s">
        <v>4255</v>
      </c>
      <c r="AR11" s="87" t="s">
        <v>4256</v>
      </c>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3"/>
      <c r="DP11" s="83"/>
      <c r="DQ11" s="83"/>
      <c r="DR11" s="83"/>
      <c r="DS11" s="83"/>
      <c r="DT11" s="83"/>
      <c r="DU11" s="83"/>
      <c r="DV11" s="83"/>
      <c r="DW11" s="83"/>
      <c r="DX11" s="83"/>
      <c r="DY11" s="83"/>
      <c r="DZ11" s="83"/>
      <c r="EA11" s="83"/>
      <c r="EB11" s="83"/>
    </row>
    <row r="12" spans="1:147" s="50" customFormat="1" ht="14.4" x14ac:dyDescent="0.3">
      <c r="A12" s="29" t="s">
        <v>34</v>
      </c>
      <c r="B12" s="52" t="s">
        <v>280</v>
      </c>
      <c r="C12" s="53" t="s">
        <v>263</v>
      </c>
      <c r="D12" s="53" t="s">
        <v>238</v>
      </c>
      <c r="E12" s="53" t="s">
        <v>629</v>
      </c>
      <c r="F12" s="53" t="s">
        <v>412</v>
      </c>
      <c r="G12" s="53" t="s">
        <v>631</v>
      </c>
      <c r="H12" s="53" t="s">
        <v>244</v>
      </c>
      <c r="I12" s="53" t="s">
        <v>632</v>
      </c>
      <c r="J12" s="53" t="s">
        <v>634</v>
      </c>
      <c r="K12" s="53" t="s">
        <v>636</v>
      </c>
      <c r="L12" s="53" t="s">
        <v>638</v>
      </c>
      <c r="M12" s="53" t="s">
        <v>641</v>
      </c>
      <c r="N12" s="53" t="s">
        <v>643</v>
      </c>
      <c r="O12" s="53" t="s">
        <v>644</v>
      </c>
      <c r="P12" s="53" t="s">
        <v>645</v>
      </c>
      <c r="Q12" s="53" t="s">
        <v>646</v>
      </c>
      <c r="R12" s="53" t="s">
        <v>647</v>
      </c>
      <c r="S12" s="53" t="s">
        <v>648</v>
      </c>
      <c r="T12" s="53" t="s">
        <v>272</v>
      </c>
      <c r="U12" s="53" t="s">
        <v>650</v>
      </c>
      <c r="V12" s="53" t="s">
        <v>29</v>
      </c>
      <c r="W12" s="53" t="s">
        <v>272</v>
      </c>
      <c r="X12" s="53" t="s">
        <v>280</v>
      </c>
      <c r="Y12" s="53" t="s">
        <v>182</v>
      </c>
      <c r="Z12" s="53" t="s">
        <v>244</v>
      </c>
      <c r="AA12" s="32" t="s">
        <v>238</v>
      </c>
      <c r="AB12" s="32" t="s">
        <v>412</v>
      </c>
      <c r="AC12" s="32" t="s">
        <v>263</v>
      </c>
      <c r="AD12" s="32" t="s">
        <v>228</v>
      </c>
      <c r="AE12" s="32" t="s">
        <v>598</v>
      </c>
      <c r="AF12" s="32" t="s">
        <v>234</v>
      </c>
      <c r="AG12" s="32" t="s">
        <v>604</v>
      </c>
      <c r="AH12" s="32" t="s">
        <v>606</v>
      </c>
      <c r="AI12" s="32" t="s">
        <v>618</v>
      </c>
      <c r="AJ12" s="32" t="s">
        <v>620</v>
      </c>
      <c r="AK12" s="32" t="s">
        <v>212</v>
      </c>
      <c r="AL12" s="32" t="s">
        <v>182</v>
      </c>
      <c r="AM12" s="32" t="s">
        <v>659</v>
      </c>
      <c r="AN12" s="32" t="s">
        <v>662</v>
      </c>
      <c r="AO12" s="32" t="s">
        <v>663</v>
      </c>
      <c r="AP12" s="32" t="s">
        <v>664</v>
      </c>
      <c r="AQ12" s="32" t="s">
        <v>665</v>
      </c>
      <c r="AR12" s="32" t="s">
        <v>666</v>
      </c>
      <c r="AS12" s="32" t="s">
        <v>4053</v>
      </c>
      <c r="AT12" s="32" t="s">
        <v>4054</v>
      </c>
      <c r="AU12" s="32" t="s">
        <v>4052</v>
      </c>
      <c r="AV12" s="32" t="s">
        <v>4055</v>
      </c>
      <c r="AW12" s="32" t="s">
        <v>4056</v>
      </c>
      <c r="AX12" s="54" t="s">
        <v>4057</v>
      </c>
      <c r="AY12" s="32" t="s">
        <v>4058</v>
      </c>
      <c r="AZ12" s="32" t="s">
        <v>4059</v>
      </c>
      <c r="BA12" s="32" t="s">
        <v>4060</v>
      </c>
      <c r="BB12" s="32" t="s">
        <v>4061</v>
      </c>
      <c r="BC12" s="32" t="s">
        <v>4062</v>
      </c>
      <c r="BD12" s="32" t="s">
        <v>4063</v>
      </c>
      <c r="BE12" s="32" t="s">
        <v>4064</v>
      </c>
      <c r="BF12" s="32" t="s">
        <v>4065</v>
      </c>
      <c r="BG12" s="32" t="s">
        <v>4066</v>
      </c>
      <c r="BH12" s="32" t="s">
        <v>4067</v>
      </c>
      <c r="BI12" s="32" t="s">
        <v>4068</v>
      </c>
      <c r="BJ12" s="32" t="s">
        <v>4069</v>
      </c>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row>
    <row r="13" spans="1:147" ht="14.4" x14ac:dyDescent="0.3">
      <c r="A13" s="29" t="s">
        <v>22</v>
      </c>
      <c r="B13" s="26" t="s">
        <v>667</v>
      </c>
      <c r="C13" s="31" t="s">
        <v>573</v>
      </c>
      <c r="D13" s="31" t="s">
        <v>243</v>
      </c>
      <c r="E13" s="31" t="s">
        <v>668</v>
      </c>
      <c r="F13" s="31" t="s">
        <v>302</v>
      </c>
      <c r="G13" s="31" t="s">
        <v>267</v>
      </c>
      <c r="H13" s="31" t="s">
        <v>669</v>
      </c>
      <c r="I13" s="31" t="s">
        <v>670</v>
      </c>
      <c r="J13" s="31" t="s">
        <v>617</v>
      </c>
      <c r="K13" s="31" t="s">
        <v>506</v>
      </c>
      <c r="L13" s="31" t="s">
        <v>671</v>
      </c>
      <c r="M13" s="31" t="s">
        <v>672</v>
      </c>
      <c r="N13" s="31" t="s">
        <v>675</v>
      </c>
      <c r="O13" s="31" t="s">
        <v>677</v>
      </c>
      <c r="P13" s="31" t="s">
        <v>23</v>
      </c>
      <c r="Q13" s="31" t="s">
        <v>243</v>
      </c>
      <c r="R13" s="31" t="s">
        <v>267</v>
      </c>
      <c r="S13" s="31" t="s">
        <v>573</v>
      </c>
      <c r="T13" s="31" t="s">
        <v>302</v>
      </c>
      <c r="U13" s="89" t="s">
        <v>4231</v>
      </c>
      <c r="V13" s="19" t="s">
        <v>4232</v>
      </c>
      <c r="W13" s="19" t="s">
        <v>284</v>
      </c>
      <c r="X13" s="32"/>
      <c r="Y13" s="32"/>
      <c r="Z13" s="32"/>
      <c r="AA13" s="32"/>
      <c r="AB13" s="32"/>
      <c r="AC13" s="32"/>
      <c r="AD13" s="32"/>
      <c r="AE13" s="32"/>
      <c r="AF13" s="32"/>
      <c r="AG13" s="32"/>
      <c r="AH13" s="32"/>
      <c r="AI13" s="32"/>
      <c r="AJ13" s="32"/>
      <c r="AK13" s="32"/>
      <c r="AL13" s="32"/>
      <c r="AM13" s="32"/>
      <c r="AN13" s="32"/>
      <c r="AO13" s="32"/>
      <c r="AP13" s="32"/>
      <c r="AQ13" s="32"/>
      <c r="AR13" s="28"/>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row>
    <row r="14" spans="1:147" ht="14.4" x14ac:dyDescent="0.3">
      <c r="A14" s="29" t="s">
        <v>137</v>
      </c>
      <c r="B14" s="26" t="s">
        <v>683</v>
      </c>
      <c r="C14" s="31" t="s">
        <v>684</v>
      </c>
      <c r="D14" s="31" t="s">
        <v>685</v>
      </c>
      <c r="E14" s="31" t="s">
        <v>686</v>
      </c>
      <c r="F14" s="31" t="s">
        <v>688</v>
      </c>
      <c r="G14" s="31" t="s">
        <v>689</v>
      </c>
      <c r="H14" s="31" t="s">
        <v>139</v>
      </c>
      <c r="I14" s="31" t="s">
        <v>456</v>
      </c>
      <c r="J14" s="31" t="s">
        <v>480</v>
      </c>
      <c r="K14" s="31" t="s">
        <v>500</v>
      </c>
      <c r="L14" s="31" t="s">
        <v>651</v>
      </c>
      <c r="M14" s="31" t="s">
        <v>405</v>
      </c>
      <c r="N14" s="31" t="s">
        <v>655</v>
      </c>
      <c r="O14" s="31" t="s">
        <v>657</v>
      </c>
      <c r="P14" s="31" t="s">
        <v>660</v>
      </c>
      <c r="Q14" s="52" t="s">
        <v>280</v>
      </c>
      <c r="R14" s="53" t="s">
        <v>263</v>
      </c>
      <c r="S14" s="53" t="s">
        <v>238</v>
      </c>
      <c r="T14" s="53" t="s">
        <v>629</v>
      </c>
      <c r="U14" s="53" t="s">
        <v>412</v>
      </c>
      <c r="V14" s="53" t="s">
        <v>631</v>
      </c>
      <c r="W14" s="53" t="s">
        <v>244</v>
      </c>
      <c r="X14" s="53" t="s">
        <v>632</v>
      </c>
      <c r="Y14" s="53" t="s">
        <v>634</v>
      </c>
      <c r="Z14" s="53" t="s">
        <v>636</v>
      </c>
      <c r="AA14" s="53" t="s">
        <v>638</v>
      </c>
      <c r="AB14" s="53" t="s">
        <v>641</v>
      </c>
      <c r="AC14" s="53" t="s">
        <v>643</v>
      </c>
      <c r="AD14" s="53" t="s">
        <v>644</v>
      </c>
      <c r="AE14" s="53" t="s">
        <v>645</v>
      </c>
      <c r="AF14" s="53" t="s">
        <v>646</v>
      </c>
      <c r="AG14" s="53" t="s">
        <v>647</v>
      </c>
      <c r="AH14" s="53" t="s">
        <v>648</v>
      </c>
      <c r="AI14" s="53" t="s">
        <v>272</v>
      </c>
      <c r="AJ14" s="53" t="s">
        <v>650</v>
      </c>
      <c r="AK14" s="53" t="s">
        <v>29</v>
      </c>
      <c r="AL14" s="53" t="s">
        <v>272</v>
      </c>
      <c r="AM14" s="53" t="s">
        <v>280</v>
      </c>
      <c r="AN14" s="53" t="s">
        <v>182</v>
      </c>
      <c r="AO14" s="53" t="s">
        <v>244</v>
      </c>
      <c r="AP14" s="32" t="s">
        <v>238</v>
      </c>
      <c r="AQ14" s="32" t="s">
        <v>412</v>
      </c>
      <c r="AR14" s="32" t="s">
        <v>263</v>
      </c>
      <c r="AS14" s="32" t="s">
        <v>228</v>
      </c>
      <c r="AT14" s="32" t="s">
        <v>598</v>
      </c>
      <c r="AU14" s="32" t="s">
        <v>234</v>
      </c>
      <c r="AV14" s="32" t="s">
        <v>604</v>
      </c>
      <c r="AW14" s="32" t="s">
        <v>606</v>
      </c>
      <c r="AX14" s="32" t="s">
        <v>618</v>
      </c>
      <c r="AY14" s="32" t="s">
        <v>620</v>
      </c>
      <c r="AZ14" s="32" t="s">
        <v>212</v>
      </c>
      <c r="BA14" s="32" t="s">
        <v>182</v>
      </c>
      <c r="BB14" s="32" t="s">
        <v>659</v>
      </c>
      <c r="BC14" s="32" t="s">
        <v>662</v>
      </c>
      <c r="BD14" s="32" t="s">
        <v>663</v>
      </c>
      <c r="BE14" s="32" t="s">
        <v>664</v>
      </c>
      <c r="BF14" s="32" t="s">
        <v>665</v>
      </c>
      <c r="BG14" s="32" t="s">
        <v>666</v>
      </c>
      <c r="BH14" s="32" t="s">
        <v>4053</v>
      </c>
      <c r="BI14" s="32" t="s">
        <v>4054</v>
      </c>
      <c r="BJ14" s="32" t="s">
        <v>4052</v>
      </c>
      <c r="BK14" s="32" t="s">
        <v>4055</v>
      </c>
      <c r="BL14" s="32" t="s">
        <v>4056</v>
      </c>
      <c r="BM14" s="54" t="s">
        <v>4057</v>
      </c>
      <c r="BN14" s="32" t="s">
        <v>4058</v>
      </c>
      <c r="BO14" s="32" t="s">
        <v>4059</v>
      </c>
      <c r="BP14" s="32" t="s">
        <v>4060</v>
      </c>
      <c r="BQ14" s="32" t="s">
        <v>4061</v>
      </c>
      <c r="BR14" s="32" t="s">
        <v>4062</v>
      </c>
      <c r="BS14" s="32" t="s">
        <v>4063</v>
      </c>
      <c r="BT14" s="32" t="s">
        <v>4064</v>
      </c>
      <c r="BU14" s="32" t="s">
        <v>4065</v>
      </c>
      <c r="BV14" s="32" t="s">
        <v>4066</v>
      </c>
      <c r="BW14" s="32" t="s">
        <v>4067</v>
      </c>
      <c r="BX14" s="32" t="s">
        <v>4068</v>
      </c>
      <c r="BY14" s="32" t="s">
        <v>4069</v>
      </c>
      <c r="BZ14" s="19" t="s">
        <v>4187</v>
      </c>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row>
    <row r="15" spans="1:147" ht="14.4" x14ac:dyDescent="0.3">
      <c r="A15" s="29" t="s">
        <v>623</v>
      </c>
      <c r="B15" s="26" t="s">
        <v>498</v>
      </c>
      <c r="C15" s="32" t="s">
        <v>705</v>
      </c>
      <c r="D15" s="31" t="s">
        <v>705</v>
      </c>
      <c r="E15" s="31" t="s">
        <v>707</v>
      </c>
      <c r="F15" s="31" t="s">
        <v>502</v>
      </c>
      <c r="G15" s="31" t="s">
        <v>709</v>
      </c>
      <c r="H15" s="31" t="s">
        <v>711</v>
      </c>
      <c r="I15" s="31" t="s">
        <v>713</v>
      </c>
      <c r="J15" s="31" t="s">
        <v>625</v>
      </c>
      <c r="K15" s="31" t="s">
        <v>282</v>
      </c>
      <c r="L15" s="31" t="s">
        <v>284</v>
      </c>
      <c r="M15" s="31" t="s">
        <v>676</v>
      </c>
      <c r="N15" s="31" t="s">
        <v>228</v>
      </c>
      <c r="O15" s="31" t="s">
        <v>679</v>
      </c>
      <c r="P15" s="31" t="s">
        <v>680</v>
      </c>
      <c r="Q15" s="31" t="s">
        <v>550</v>
      </c>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row>
    <row r="16" spans="1:147" ht="14.4" x14ac:dyDescent="0.3">
      <c r="A16" s="29" t="s">
        <v>691</v>
      </c>
      <c r="B16" s="26" t="s">
        <v>719</v>
      </c>
      <c r="C16" s="31" t="s">
        <v>298</v>
      </c>
      <c r="D16" s="31" t="s">
        <v>722</v>
      </c>
      <c r="E16" s="31" t="s">
        <v>723</v>
      </c>
      <c r="F16" s="31" t="s">
        <v>725</v>
      </c>
      <c r="G16" s="31" t="s">
        <v>726</v>
      </c>
      <c r="H16" s="31" t="s">
        <v>506</v>
      </c>
      <c r="I16" s="31" t="s">
        <v>729</v>
      </c>
      <c r="J16" s="31" t="s">
        <v>730</v>
      </c>
      <c r="K16" s="31" t="s">
        <v>731</v>
      </c>
      <c r="L16" s="31" t="s">
        <v>275</v>
      </c>
      <c r="M16" s="31" t="s">
        <v>733</v>
      </c>
      <c r="N16" s="31" t="s">
        <v>722</v>
      </c>
      <c r="O16" s="31" t="s">
        <v>298</v>
      </c>
      <c r="P16" s="31" t="s">
        <v>735</v>
      </c>
      <c r="Q16" s="31" t="s">
        <v>736</v>
      </c>
      <c r="R16" s="31" t="s">
        <v>305</v>
      </c>
      <c r="S16" s="31" t="s">
        <v>692</v>
      </c>
      <c r="T16" s="31" t="s">
        <v>694</v>
      </c>
      <c r="U16" s="31" t="s">
        <v>696</v>
      </c>
      <c r="V16" s="31" t="s">
        <v>697</v>
      </c>
      <c r="W16" s="31" t="s">
        <v>290</v>
      </c>
      <c r="X16" s="31" t="s">
        <v>700</v>
      </c>
      <c r="Y16" s="31" t="s">
        <v>702</v>
      </c>
      <c r="Z16" s="31" t="s">
        <v>703</v>
      </c>
      <c r="AA16" s="31" t="s">
        <v>305</v>
      </c>
      <c r="AB16" s="31" t="s">
        <v>692</v>
      </c>
      <c r="AC16" s="31" t="s">
        <v>697</v>
      </c>
      <c r="AD16" s="31" t="s">
        <v>290</v>
      </c>
      <c r="AE16" s="31" t="s">
        <v>708</v>
      </c>
      <c r="AF16" s="31" t="s">
        <v>710</v>
      </c>
      <c r="AG16" s="19" t="s">
        <v>4161</v>
      </c>
      <c r="AH16" s="19" t="s">
        <v>4162</v>
      </c>
      <c r="AI16" s="19" t="s">
        <v>4163</v>
      </c>
      <c r="AJ16" s="19" t="s">
        <v>4164</v>
      </c>
      <c r="AK16" s="19" t="s">
        <v>4165</v>
      </c>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row>
    <row r="17" spans="1:118" ht="14.4" x14ac:dyDescent="0.3">
      <c r="A17" s="29" t="s">
        <v>716</v>
      </c>
      <c r="B17" s="26" t="s">
        <v>84</v>
      </c>
      <c r="C17" s="31" t="s">
        <v>746</v>
      </c>
      <c r="D17" s="31" t="s">
        <v>747</v>
      </c>
      <c r="E17" s="31" t="s">
        <v>749</v>
      </c>
      <c r="F17" s="31" t="s">
        <v>750</v>
      </c>
      <c r="G17" s="31" t="s">
        <v>362</v>
      </c>
      <c r="H17" s="31" t="s">
        <v>496</v>
      </c>
      <c r="I17" s="31" t="s">
        <v>753</v>
      </c>
      <c r="J17" s="31" t="s">
        <v>754</v>
      </c>
      <c r="K17" s="31" t="s">
        <v>756</v>
      </c>
      <c r="L17" s="31" t="s">
        <v>757</v>
      </c>
      <c r="M17" s="31" t="s">
        <v>758</v>
      </c>
      <c r="N17" s="31" t="s">
        <v>759</v>
      </c>
      <c r="O17" s="31" t="s">
        <v>760</v>
      </c>
      <c r="P17" s="31" t="s">
        <v>763</v>
      </c>
      <c r="Q17" s="31" t="s">
        <v>764</v>
      </c>
      <c r="R17" s="31" t="s">
        <v>765</v>
      </c>
      <c r="S17" s="31" t="s">
        <v>766</v>
      </c>
      <c r="T17" s="31" t="s">
        <v>768</v>
      </c>
      <c r="U17" s="31" t="s">
        <v>770</v>
      </c>
      <c r="V17" s="31" t="s">
        <v>772</v>
      </c>
      <c r="W17" s="31" t="s">
        <v>773</v>
      </c>
      <c r="X17" s="31" t="s">
        <v>774</v>
      </c>
      <c r="Y17" s="31" t="s">
        <v>546</v>
      </c>
      <c r="Z17" s="31" t="s">
        <v>717</v>
      </c>
      <c r="AA17" s="31" t="s">
        <v>473</v>
      </c>
      <c r="AB17" s="31" t="s">
        <v>718</v>
      </c>
      <c r="AC17" s="31" t="s">
        <v>721</v>
      </c>
      <c r="AD17" s="31" t="s">
        <v>546</v>
      </c>
      <c r="AE17" s="31" t="s">
        <v>473</v>
      </c>
      <c r="AF17" s="31" t="s">
        <v>718</v>
      </c>
      <c r="AG17" s="31" t="s">
        <v>721</v>
      </c>
      <c r="AH17" s="31" t="s">
        <v>728</v>
      </c>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row>
    <row r="18" spans="1:118" ht="14.4" x14ac:dyDescent="0.3">
      <c r="A18" s="29" t="s">
        <v>742</v>
      </c>
      <c r="B18" s="26" t="s">
        <v>9</v>
      </c>
      <c r="C18" s="31" t="s">
        <v>781</v>
      </c>
      <c r="D18" s="31" t="s">
        <v>782</v>
      </c>
      <c r="E18" s="31" t="s">
        <v>783</v>
      </c>
      <c r="F18" s="31" t="s">
        <v>785</v>
      </c>
      <c r="G18" s="31" t="s">
        <v>786</v>
      </c>
      <c r="H18" s="31" t="s">
        <v>788</v>
      </c>
      <c r="I18" s="31" t="s">
        <v>790</v>
      </c>
      <c r="J18" s="31" t="s">
        <v>791</v>
      </c>
      <c r="K18" s="31" t="s">
        <v>793</v>
      </c>
      <c r="L18" s="31" t="s">
        <v>795</v>
      </c>
      <c r="M18" s="31" t="s">
        <v>796</v>
      </c>
      <c r="N18" s="31" t="s">
        <v>799</v>
      </c>
      <c r="O18" s="31" t="s">
        <v>800</v>
      </c>
      <c r="P18" s="31" t="s">
        <v>801</v>
      </c>
      <c r="Q18" s="31" t="s">
        <v>803</v>
      </c>
      <c r="R18" s="31" t="s">
        <v>805</v>
      </c>
      <c r="S18" s="31" t="s">
        <v>807</v>
      </c>
      <c r="T18" s="31" t="s">
        <v>808</v>
      </c>
      <c r="U18" s="31" t="s">
        <v>811</v>
      </c>
      <c r="V18" s="31" t="s">
        <v>813</v>
      </c>
      <c r="W18" s="31" t="s">
        <v>362</v>
      </c>
      <c r="X18" s="31" t="s">
        <v>527</v>
      </c>
      <c r="Y18" s="31" t="s">
        <v>251</v>
      </c>
      <c r="Z18" s="31" t="s">
        <v>816</v>
      </c>
      <c r="AA18" s="31" t="s">
        <v>817</v>
      </c>
      <c r="AB18" s="31" t="s">
        <v>819</v>
      </c>
      <c r="AC18" s="31" t="s">
        <v>821</v>
      </c>
      <c r="AD18" s="31" t="s">
        <v>547</v>
      </c>
      <c r="AE18" s="31" t="s">
        <v>762</v>
      </c>
      <c r="AF18" s="31" t="s">
        <v>767</v>
      </c>
      <c r="AG18" s="31" t="s">
        <v>769</v>
      </c>
      <c r="AH18" s="31" t="s">
        <v>275</v>
      </c>
      <c r="AI18" s="31" t="s">
        <v>495</v>
      </c>
      <c r="AJ18" s="31" t="s">
        <v>546</v>
      </c>
      <c r="AK18" s="31" t="s">
        <v>228</v>
      </c>
      <c r="AL18" s="31" t="s">
        <v>282</v>
      </c>
      <c r="AM18" s="31" t="s">
        <v>277</v>
      </c>
      <c r="AN18" s="31" t="s">
        <v>286</v>
      </c>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row>
    <row r="19" spans="1:118" ht="14.4" x14ac:dyDescent="0.3">
      <c r="A19" s="29" t="s">
        <v>699</v>
      </c>
      <c r="B19" s="26" t="s">
        <v>829</v>
      </c>
      <c r="C19" s="31"/>
      <c r="D19" s="31" t="s">
        <v>832</v>
      </c>
      <c r="E19" s="31" t="s">
        <v>834</v>
      </c>
      <c r="F19" s="31" t="s">
        <v>835</v>
      </c>
      <c r="G19" s="31" t="s">
        <v>302</v>
      </c>
      <c r="H19" s="31" t="s">
        <v>838</v>
      </c>
      <c r="I19" s="31" t="s">
        <v>839</v>
      </c>
      <c r="J19" s="31" t="s">
        <v>841</v>
      </c>
      <c r="K19" s="31" t="s">
        <v>843</v>
      </c>
      <c r="L19" s="31" t="s">
        <v>844</v>
      </c>
      <c r="M19" s="31" t="s">
        <v>617</v>
      </c>
      <c r="N19" s="31" t="s">
        <v>303</v>
      </c>
      <c r="O19" s="31" t="s">
        <v>306</v>
      </c>
      <c r="P19" s="31" t="s">
        <v>846</v>
      </c>
      <c r="Q19" s="31" t="s">
        <v>847</v>
      </c>
      <c r="R19" s="31" t="s">
        <v>311</v>
      </c>
      <c r="S19" s="31" t="s">
        <v>849</v>
      </c>
      <c r="T19" s="31" t="s">
        <v>850</v>
      </c>
      <c r="U19" s="31" t="s">
        <v>298</v>
      </c>
      <c r="V19" s="31" t="s">
        <v>852</v>
      </c>
      <c r="W19" s="31" t="s">
        <v>853</v>
      </c>
      <c r="X19" s="31" t="s">
        <v>854</v>
      </c>
      <c r="Y19" s="31" t="s">
        <v>507</v>
      </c>
      <c r="Z19" s="31" t="s">
        <v>855</v>
      </c>
      <c r="AA19" s="31" t="s">
        <v>302</v>
      </c>
      <c r="AB19" s="31" t="s">
        <v>752</v>
      </c>
      <c r="AC19" s="31" t="s">
        <v>814</v>
      </c>
      <c r="AD19" s="31" t="s">
        <v>836</v>
      </c>
      <c r="AE19" s="31" t="s">
        <v>275</v>
      </c>
      <c r="AF19" s="31"/>
      <c r="AG19" s="31"/>
      <c r="AH19" s="31" t="s">
        <v>228</v>
      </c>
      <c r="AI19" s="31" t="s">
        <v>286</v>
      </c>
      <c r="AJ19" s="31" t="s">
        <v>310</v>
      </c>
      <c r="AK19" s="31" t="s">
        <v>273</v>
      </c>
      <c r="AL19" s="31" t="s">
        <v>282</v>
      </c>
      <c r="AM19" s="31" t="s">
        <v>4189</v>
      </c>
      <c r="AN19" s="31"/>
      <c r="AO19" s="31" t="s">
        <v>284</v>
      </c>
      <c r="AP19" s="31" t="s">
        <v>234</v>
      </c>
      <c r="AQ19" s="32" t="s">
        <v>4190</v>
      </c>
      <c r="AR19" s="32" t="s">
        <v>4191</v>
      </c>
      <c r="AS19" s="32" t="s">
        <v>4192</v>
      </c>
      <c r="AT19" s="32" t="s">
        <v>4193</v>
      </c>
      <c r="AU19" s="32" t="s">
        <v>277</v>
      </c>
      <c r="AV19" s="32" t="s">
        <v>4194</v>
      </c>
      <c r="AW19" s="32" t="s">
        <v>232</v>
      </c>
      <c r="AX19" s="32" t="s">
        <v>4079</v>
      </c>
      <c r="AY19" s="32" t="s">
        <v>398</v>
      </c>
      <c r="AZ19" s="32" t="s">
        <v>4082</v>
      </c>
      <c r="BA19" s="32" t="s">
        <v>4195</v>
      </c>
      <c r="BB19" s="32" t="s">
        <v>468</v>
      </c>
      <c r="BC19" s="32" t="s">
        <v>4102</v>
      </c>
      <c r="BD19" s="32" t="s">
        <v>941</v>
      </c>
      <c r="BE19" s="32" t="s">
        <v>275</v>
      </c>
      <c r="BF19" s="32" t="s">
        <v>472</v>
      </c>
      <c r="BG19" s="32" t="s">
        <v>282</v>
      </c>
      <c r="BH19" s="32" t="s">
        <v>4196</v>
      </c>
      <c r="BI19" s="32" t="s">
        <v>4197</v>
      </c>
      <c r="BJ19" s="32" t="s">
        <v>4198</v>
      </c>
      <c r="BK19" s="32" t="s">
        <v>4199</v>
      </c>
      <c r="BL19" s="32" t="s">
        <v>4200</v>
      </c>
      <c r="BM19" s="32" t="s">
        <v>4201</v>
      </c>
      <c r="BN19" s="32" t="s">
        <v>4202</v>
      </c>
      <c r="BO19" s="32" t="s">
        <v>4203</v>
      </c>
      <c r="BP19" s="32" t="s">
        <v>356</v>
      </c>
      <c r="BQ19" s="32" t="s">
        <v>710</v>
      </c>
      <c r="BR19" s="32" t="s">
        <v>4083</v>
      </c>
      <c r="BS19" s="32" t="s">
        <v>4204</v>
      </c>
      <c r="BT19" s="32" t="s">
        <v>4189</v>
      </c>
      <c r="BU19" s="32" t="s">
        <v>878</v>
      </c>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row>
    <row r="20" spans="1:118" ht="14.4" x14ac:dyDescent="0.3">
      <c r="A20" s="29" t="s">
        <v>833</v>
      </c>
      <c r="B20" s="26" t="s">
        <v>865</v>
      </c>
      <c r="C20" s="31" t="s">
        <v>249</v>
      </c>
      <c r="D20" s="31" t="s">
        <v>498</v>
      </c>
      <c r="E20" s="31" t="s">
        <v>867</v>
      </c>
      <c r="F20" s="31" t="s">
        <v>868</v>
      </c>
      <c r="G20" s="31" t="s">
        <v>869</v>
      </c>
      <c r="H20" s="31" t="s">
        <v>870</v>
      </c>
      <c r="I20" s="31" t="s">
        <v>872</v>
      </c>
      <c r="J20" s="31" t="s">
        <v>502</v>
      </c>
      <c r="K20" s="31" t="s">
        <v>506</v>
      </c>
      <c r="L20" s="31" t="s">
        <v>282</v>
      </c>
      <c r="M20" s="31" t="s">
        <v>284</v>
      </c>
      <c r="N20" s="31" t="s">
        <v>305</v>
      </c>
      <c r="O20" s="31" t="s">
        <v>840</v>
      </c>
      <c r="P20" s="31" t="s">
        <v>692</v>
      </c>
      <c r="Q20" s="31" t="s">
        <v>228</v>
      </c>
      <c r="R20" s="31" t="s">
        <v>275</v>
      </c>
      <c r="S20" s="31" t="s">
        <v>286</v>
      </c>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row>
    <row r="21" spans="1:118" ht="14.4" x14ac:dyDescent="0.3">
      <c r="A21" s="29" t="s">
        <v>152</v>
      </c>
      <c r="B21" s="26" t="s">
        <v>356</v>
      </c>
      <c r="C21" s="31" t="s">
        <v>352</v>
      </c>
      <c r="D21" s="31" t="s">
        <v>883</v>
      </c>
      <c r="E21" s="31" t="s">
        <v>885</v>
      </c>
      <c r="F21" s="31" t="s">
        <v>146</v>
      </c>
      <c r="G21" s="31" t="s">
        <v>186</v>
      </c>
      <c r="H21" s="31" t="s">
        <v>202</v>
      </c>
      <c r="I21" s="31" t="s">
        <v>352</v>
      </c>
      <c r="J21" s="31" t="s">
        <v>882</v>
      </c>
      <c r="K21" s="31" t="s">
        <v>860</v>
      </c>
      <c r="L21" s="31" t="s">
        <v>292</v>
      </c>
      <c r="M21" s="31" t="s">
        <v>273</v>
      </c>
      <c r="N21" s="31" t="s">
        <v>293</v>
      </c>
      <c r="O21" s="31" t="s">
        <v>862</v>
      </c>
      <c r="P21" s="31" t="s">
        <v>863</v>
      </c>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row>
    <row r="22" spans="1:118" ht="14.4" x14ac:dyDescent="0.3">
      <c r="A22" s="29" t="s">
        <v>47</v>
      </c>
      <c r="B22" s="26" t="s">
        <v>49</v>
      </c>
      <c r="C22" s="31" t="s">
        <v>62</v>
      </c>
      <c r="D22" s="31" t="s">
        <v>84</v>
      </c>
      <c r="E22" s="31" t="s">
        <v>120</v>
      </c>
      <c r="F22" s="31" t="s">
        <v>210</v>
      </c>
      <c r="G22" s="31" t="s">
        <v>496</v>
      </c>
      <c r="H22" s="31" t="s">
        <v>473</v>
      </c>
      <c r="I22" s="31" t="s">
        <v>282</v>
      </c>
      <c r="J22" s="31" t="s">
        <v>228</v>
      </c>
      <c r="K22" s="31" t="s">
        <v>878</v>
      </c>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row>
    <row r="23" spans="1:118" ht="14.4" x14ac:dyDescent="0.3">
      <c r="A23" s="29" t="s">
        <v>714</v>
      </c>
      <c r="B23" s="26" t="s">
        <v>896</v>
      </c>
      <c r="C23" s="31" t="s">
        <v>899</v>
      </c>
      <c r="D23" s="31" t="s">
        <v>732</v>
      </c>
      <c r="E23" s="31" t="s">
        <v>4125</v>
      </c>
      <c r="F23" s="31" t="s">
        <v>901</v>
      </c>
      <c r="G23" s="31" t="s">
        <v>4126</v>
      </c>
      <c r="H23" s="31" t="s">
        <v>904</v>
      </c>
      <c r="I23" s="31" t="s">
        <v>906</v>
      </c>
      <c r="J23" s="31" t="s">
        <v>908</v>
      </c>
      <c r="K23" s="31" t="s">
        <v>302</v>
      </c>
      <c r="L23" s="31" t="s">
        <v>617</v>
      </c>
      <c r="M23" s="31" t="s">
        <v>823</v>
      </c>
      <c r="N23" s="31" t="s">
        <v>857</v>
      </c>
      <c r="O23" s="31" t="s">
        <v>887</v>
      </c>
      <c r="P23" s="31" t="s">
        <v>286</v>
      </c>
      <c r="Q23" s="31" t="s">
        <v>888</v>
      </c>
      <c r="R23" s="31" t="s">
        <v>889</v>
      </c>
      <c r="S23" s="31" t="s">
        <v>890</v>
      </c>
      <c r="T23" s="31" t="s">
        <v>891</v>
      </c>
      <c r="U23" s="31" t="s">
        <v>892</v>
      </c>
      <c r="V23" s="31" t="s">
        <v>893</v>
      </c>
      <c r="W23" s="31" t="s">
        <v>4117</v>
      </c>
      <c r="X23" s="31" t="s">
        <v>895</v>
      </c>
      <c r="Y23" s="31" t="s">
        <v>897</v>
      </c>
      <c r="Z23" s="31" t="s">
        <v>898</v>
      </c>
      <c r="AA23" s="31" t="s">
        <v>4102</v>
      </c>
      <c r="AB23" s="31" t="s">
        <v>4079</v>
      </c>
      <c r="AC23" s="31" t="s">
        <v>4127</v>
      </c>
      <c r="AD23" s="31" t="s">
        <v>4128</v>
      </c>
      <c r="AE23" s="31" t="s">
        <v>4129</v>
      </c>
      <c r="AF23" s="31" t="s">
        <v>909</v>
      </c>
      <c r="AG23" s="31" t="s">
        <v>4153</v>
      </c>
      <c r="AH23" s="31" t="s">
        <v>911</v>
      </c>
      <c r="AI23" s="19" t="s">
        <v>4104</v>
      </c>
      <c r="AJ23" s="19" t="s">
        <v>4105</v>
      </c>
      <c r="AK23" s="19" t="s">
        <v>4109</v>
      </c>
      <c r="AL23" s="19" t="s">
        <v>4113</v>
      </c>
      <c r="AM23" s="19" t="s">
        <v>4112</v>
      </c>
      <c r="AN23" s="19" t="s">
        <v>4111</v>
      </c>
      <c r="AO23" s="19" t="s">
        <v>4107</v>
      </c>
      <c r="AP23" s="54" t="s">
        <v>4114</v>
      </c>
      <c r="AQ23" s="19" t="s">
        <v>4110</v>
      </c>
      <c r="AR23" s="19" t="s">
        <v>4108</v>
      </c>
      <c r="AS23" s="19" t="s">
        <v>4115</v>
      </c>
      <c r="AT23" s="19" t="s">
        <v>4116</v>
      </c>
      <c r="AU23" s="19" t="s">
        <v>4118</v>
      </c>
      <c r="AV23" s="19" t="s">
        <v>4119</v>
      </c>
      <c r="AW23" s="19" t="s">
        <v>4120</v>
      </c>
      <c r="AX23" s="19" t="s">
        <v>4121</v>
      </c>
      <c r="AY23" s="19" t="s">
        <v>4122</v>
      </c>
      <c r="AZ23" s="19" t="s">
        <v>4123</v>
      </c>
      <c r="BA23" s="19" t="s">
        <v>4124</v>
      </c>
      <c r="BB23" s="19" t="s">
        <v>4119</v>
      </c>
      <c r="BC23" s="19" t="s">
        <v>4130</v>
      </c>
      <c r="BD23" s="19" t="s">
        <v>4131</v>
      </c>
      <c r="BE23" s="19" t="s">
        <v>4104</v>
      </c>
      <c r="BF23" s="19" t="s">
        <v>4132</v>
      </c>
      <c r="BG23" s="19" t="s">
        <v>4118</v>
      </c>
      <c r="BH23" s="19" t="s">
        <v>4104</v>
      </c>
      <c r="BI23" s="19" t="s">
        <v>4133</v>
      </c>
      <c r="BJ23" s="19" t="s">
        <v>4154</v>
      </c>
      <c r="BK23" s="19" t="s">
        <v>4118</v>
      </c>
      <c r="BL23" s="19" t="s">
        <v>4104</v>
      </c>
      <c r="BM23" s="19" t="s">
        <v>4155</v>
      </c>
      <c r="BN23" s="19" t="s">
        <v>4156</v>
      </c>
      <c r="BO23" s="19" t="s">
        <v>4157</v>
      </c>
      <c r="BP23" s="19" t="s">
        <v>4158</v>
      </c>
      <c r="BQ23" s="19" t="s">
        <v>4159</v>
      </c>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row>
    <row r="24" spans="1:118" ht="14.4" x14ac:dyDescent="0.3">
      <c r="A24" s="29" t="s">
        <v>15</v>
      </c>
      <c r="B24" s="26" t="s">
        <v>16</v>
      </c>
      <c r="C24" s="31" t="s">
        <v>514</v>
      </c>
      <c r="D24" s="31" t="s">
        <v>914</v>
      </c>
      <c r="E24" s="31" t="s">
        <v>302</v>
      </c>
      <c r="F24" s="31" t="s">
        <v>915</v>
      </c>
      <c r="G24" s="31" t="s">
        <v>298</v>
      </c>
      <c r="H24" s="31" t="s">
        <v>916</v>
      </c>
      <c r="I24" s="31" t="s">
        <v>917</v>
      </c>
      <c r="J24" s="31" t="s">
        <v>257</v>
      </c>
      <c r="K24" s="31" t="s">
        <v>470</v>
      </c>
      <c r="L24" s="31" t="s">
        <v>918</v>
      </c>
      <c r="M24" s="31" t="s">
        <v>919</v>
      </c>
      <c r="N24" s="31" t="s">
        <v>267</v>
      </c>
      <c r="O24" s="31" t="s">
        <v>920</v>
      </c>
      <c r="P24" s="31" t="s">
        <v>921</v>
      </c>
      <c r="Q24" s="31" t="s">
        <v>922</v>
      </c>
      <c r="R24" s="31" t="s">
        <v>923</v>
      </c>
      <c r="S24" s="31" t="s">
        <v>378</v>
      </c>
      <c r="T24" s="31" t="s">
        <v>16</v>
      </c>
      <c r="U24" s="31" t="s">
        <v>514</v>
      </c>
      <c r="V24" s="31" t="s">
        <v>302</v>
      </c>
      <c r="W24" s="31" t="s">
        <v>818</v>
      </c>
      <c r="X24" s="31" t="s">
        <v>275</v>
      </c>
      <c r="Y24" s="31" t="s">
        <v>912</v>
      </c>
      <c r="Z24" s="31" t="s">
        <v>286</v>
      </c>
      <c r="AA24" s="31" t="s">
        <v>913</v>
      </c>
      <c r="AB24" s="19" t="s">
        <v>4079</v>
      </c>
      <c r="AC24" s="19" t="s">
        <v>4081</v>
      </c>
      <c r="AD24" s="19" t="s">
        <v>4152</v>
      </c>
      <c r="AE24" s="19" t="s">
        <v>860</v>
      </c>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row>
    <row r="25" spans="1:118" ht="14.4" x14ac:dyDescent="0.3">
      <c r="A25" s="29" t="s">
        <v>724</v>
      </c>
      <c r="B25" s="26" t="s">
        <v>302</v>
      </c>
      <c r="C25" s="31" t="s">
        <v>731</v>
      </c>
      <c r="D25" s="31" t="s">
        <v>299</v>
      </c>
      <c r="E25" s="31" t="s">
        <v>300</v>
      </c>
      <c r="F25" s="31" t="s">
        <v>924</v>
      </c>
      <c r="G25" s="31" t="s">
        <v>298</v>
      </c>
      <c r="H25" s="31" t="s">
        <v>925</v>
      </c>
      <c r="I25" s="31" t="s">
        <v>303</v>
      </c>
      <c r="J25" s="31" t="s">
        <v>302</v>
      </c>
      <c r="K25" s="31" t="s">
        <v>300</v>
      </c>
      <c r="L25" s="31" t="s">
        <v>299</v>
      </c>
      <c r="M25" s="31" t="s">
        <v>298</v>
      </c>
      <c r="N25" s="31" t="s">
        <v>736</v>
      </c>
      <c r="O25" s="31" t="s">
        <v>694</v>
      </c>
      <c r="P25" s="31" t="s">
        <v>305</v>
      </c>
      <c r="Q25" s="31" t="s">
        <v>286</v>
      </c>
      <c r="R25" s="31" t="s">
        <v>275</v>
      </c>
      <c r="S25" s="31" t="s">
        <v>305</v>
      </c>
      <c r="T25" s="31" t="s">
        <v>903</v>
      </c>
      <c r="U25" s="31" t="s">
        <v>275</v>
      </c>
      <c r="V25" s="19" t="s">
        <v>708</v>
      </c>
      <c r="W25" s="19" t="s">
        <v>4079</v>
      </c>
      <c r="X25" s="52" t="s">
        <v>280</v>
      </c>
      <c r="Y25" s="53" t="s">
        <v>263</v>
      </c>
      <c r="Z25" s="53" t="s">
        <v>238</v>
      </c>
      <c r="AA25" s="53" t="s">
        <v>629</v>
      </c>
      <c r="AB25" s="53" t="s">
        <v>412</v>
      </c>
      <c r="AC25" s="53" t="s">
        <v>631</v>
      </c>
      <c r="AD25" s="53" t="s">
        <v>244</v>
      </c>
      <c r="AE25" s="53" t="s">
        <v>632</v>
      </c>
      <c r="AF25" s="53" t="s">
        <v>634</v>
      </c>
      <c r="AG25" s="53" t="s">
        <v>636</v>
      </c>
      <c r="AH25" s="53" t="s">
        <v>638</v>
      </c>
      <c r="AI25" s="53" t="s">
        <v>641</v>
      </c>
      <c r="AJ25" s="53" t="s">
        <v>643</v>
      </c>
      <c r="AK25" s="53" t="s">
        <v>644</v>
      </c>
      <c r="AL25" s="53" t="s">
        <v>645</v>
      </c>
      <c r="AM25" s="53" t="s">
        <v>646</v>
      </c>
      <c r="AN25" s="53" t="s">
        <v>647</v>
      </c>
      <c r="AO25" s="53" t="s">
        <v>648</v>
      </c>
      <c r="AP25" s="53" t="s">
        <v>272</v>
      </c>
      <c r="AQ25" s="53" t="s">
        <v>650</v>
      </c>
      <c r="AR25" s="53" t="s">
        <v>29</v>
      </c>
      <c r="AS25" s="53" t="s">
        <v>272</v>
      </c>
      <c r="AT25" s="53" t="s">
        <v>280</v>
      </c>
      <c r="AU25" s="53" t="s">
        <v>182</v>
      </c>
      <c r="AV25" s="53" t="s">
        <v>244</v>
      </c>
      <c r="AW25" s="32" t="s">
        <v>238</v>
      </c>
      <c r="AX25" s="32" t="s">
        <v>412</v>
      </c>
      <c r="AY25" s="32" t="s">
        <v>263</v>
      </c>
      <c r="AZ25" s="32" t="s">
        <v>228</v>
      </c>
      <c r="BA25" s="32" t="s">
        <v>598</v>
      </c>
      <c r="BB25" s="32" t="s">
        <v>234</v>
      </c>
      <c r="BC25" s="32" t="s">
        <v>604</v>
      </c>
      <c r="BD25" s="32" t="s">
        <v>606</v>
      </c>
      <c r="BE25" s="32" t="s">
        <v>618</v>
      </c>
      <c r="BF25" s="32" t="s">
        <v>620</v>
      </c>
      <c r="BG25" s="32" t="s">
        <v>212</v>
      </c>
      <c r="BH25" s="32" t="s">
        <v>182</v>
      </c>
      <c r="BI25" s="32" t="s">
        <v>659</v>
      </c>
      <c r="BJ25" s="32" t="s">
        <v>662</v>
      </c>
      <c r="BK25" s="32" t="s">
        <v>663</v>
      </c>
      <c r="BL25" s="32" t="s">
        <v>664</v>
      </c>
      <c r="BM25" s="32" t="s">
        <v>665</v>
      </c>
      <c r="BN25" s="32" t="s">
        <v>666</v>
      </c>
      <c r="BO25" s="32" t="s">
        <v>4053</v>
      </c>
      <c r="BP25" s="32" t="s">
        <v>4054</v>
      </c>
      <c r="BQ25" s="32" t="s">
        <v>4052</v>
      </c>
      <c r="BR25" s="32" t="s">
        <v>4055</v>
      </c>
      <c r="BS25" s="32" t="s">
        <v>4056</v>
      </c>
      <c r="BT25" s="54" t="s">
        <v>4057</v>
      </c>
      <c r="BU25" s="32" t="s">
        <v>4058</v>
      </c>
      <c r="BV25" s="32" t="s">
        <v>4059</v>
      </c>
      <c r="BW25" s="32" t="s">
        <v>4060</v>
      </c>
      <c r="BX25" s="32" t="s">
        <v>4061</v>
      </c>
      <c r="BY25" s="32" t="s">
        <v>4062</v>
      </c>
      <c r="BZ25" s="32" t="s">
        <v>4063</v>
      </c>
      <c r="CA25" s="32" t="s">
        <v>4064</v>
      </c>
      <c r="CB25" s="32" t="s">
        <v>4065</v>
      </c>
      <c r="CC25" s="32" t="s">
        <v>4066</v>
      </c>
      <c r="CD25" s="32" t="s">
        <v>4067</v>
      </c>
      <c r="CE25" s="32" t="s">
        <v>4068</v>
      </c>
      <c r="CF25" s="32" t="s">
        <v>4069</v>
      </c>
      <c r="CG25" s="19" t="s">
        <v>4178</v>
      </c>
      <c r="CH25" s="19" t="s">
        <v>4179</v>
      </c>
      <c r="CI25" s="19" t="s">
        <v>4180</v>
      </c>
      <c r="CJ25" s="19" t="s">
        <v>4181</v>
      </c>
      <c r="CK25" s="19" t="s">
        <v>4182</v>
      </c>
      <c r="CL25" s="19" t="s">
        <v>4183</v>
      </c>
      <c r="CM25" s="19" t="s">
        <v>4184</v>
      </c>
      <c r="CN25" s="19" t="s">
        <v>4185</v>
      </c>
      <c r="CO25" s="19" t="s">
        <v>4186</v>
      </c>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row>
    <row r="26" spans="1:118" ht="14.4" x14ac:dyDescent="0.3">
      <c r="A26" s="29" t="s">
        <v>108</v>
      </c>
      <c r="B26" s="26" t="s">
        <v>517</v>
      </c>
      <c r="C26" s="31" t="s">
        <v>519</v>
      </c>
      <c r="D26" s="31" t="s">
        <v>931</v>
      </c>
      <c r="E26" s="31" t="s">
        <v>932</v>
      </c>
      <c r="F26" s="31" t="s">
        <v>520</v>
      </c>
      <c r="G26" s="31" t="s">
        <v>933</v>
      </c>
      <c r="H26" s="31" t="s">
        <v>934</v>
      </c>
      <c r="I26" s="31" t="s">
        <v>97</v>
      </c>
      <c r="J26" s="31" t="s">
        <v>459</v>
      </c>
      <c r="K26" s="31" t="s">
        <v>461</v>
      </c>
      <c r="L26" s="31" t="s">
        <v>926</v>
      </c>
      <c r="M26" s="31" t="s">
        <v>927</v>
      </c>
      <c r="N26" s="31" t="s">
        <v>928</v>
      </c>
      <c r="O26" s="31" t="s">
        <v>929</v>
      </c>
      <c r="P26" s="31" t="s">
        <v>927</v>
      </c>
      <c r="Q26" s="31" t="s">
        <v>472</v>
      </c>
      <c r="R26" s="31" t="s">
        <v>473</v>
      </c>
      <c r="S26" s="31" t="s">
        <v>926</v>
      </c>
      <c r="T26" s="31" t="s">
        <v>930</v>
      </c>
      <c r="U26" s="53" t="s">
        <v>478</v>
      </c>
      <c r="V26" s="32" t="s">
        <v>4088</v>
      </c>
      <c r="W26" s="19" t="s">
        <v>878</v>
      </c>
      <c r="X26" s="19" t="s">
        <v>310</v>
      </c>
      <c r="Y26" s="19" t="s">
        <v>273</v>
      </c>
      <c r="Z26" s="19" t="s">
        <v>4089</v>
      </c>
      <c r="AA26" s="19" t="s">
        <v>4090</v>
      </c>
      <c r="AB26" s="19" t="s">
        <v>4091</v>
      </c>
      <c r="AC26" s="19" t="s">
        <v>4092</v>
      </c>
      <c r="AD26" s="19" t="s">
        <v>4093</v>
      </c>
      <c r="AE26" s="19" t="s">
        <v>930</v>
      </c>
      <c r="AF26" s="19" t="s">
        <v>4096</v>
      </c>
      <c r="AG26" s="19" t="s">
        <v>4097</v>
      </c>
      <c r="AH26" s="19" t="s">
        <v>4098</v>
      </c>
      <c r="AI26" s="19" t="s">
        <v>4099</v>
      </c>
      <c r="AJ26" s="19" t="s">
        <v>4100</v>
      </c>
      <c r="AK26" s="59" t="s">
        <v>280</v>
      </c>
      <c r="AL26" s="60" t="s">
        <v>263</v>
      </c>
      <c r="AM26" s="60" t="s">
        <v>238</v>
      </c>
      <c r="AN26" s="60" t="s">
        <v>629</v>
      </c>
      <c r="AO26" s="60" t="s">
        <v>412</v>
      </c>
      <c r="AP26" s="60" t="s">
        <v>631</v>
      </c>
      <c r="AQ26" s="60" t="s">
        <v>244</v>
      </c>
      <c r="AR26" s="60" t="s">
        <v>632</v>
      </c>
      <c r="AS26" s="60" t="s">
        <v>634</v>
      </c>
      <c r="AT26" s="60" t="s">
        <v>636</v>
      </c>
      <c r="AU26" s="60" t="s">
        <v>638</v>
      </c>
      <c r="AV26" s="60" t="s">
        <v>641</v>
      </c>
      <c r="AW26" s="60" t="s">
        <v>643</v>
      </c>
      <c r="AX26" s="60" t="s">
        <v>644</v>
      </c>
      <c r="AY26" s="60" t="s">
        <v>645</v>
      </c>
      <c r="AZ26" s="60" t="s">
        <v>646</v>
      </c>
      <c r="BA26" s="60" t="s">
        <v>647</v>
      </c>
      <c r="BB26" s="60" t="s">
        <v>648</v>
      </c>
      <c r="BC26" s="60" t="s">
        <v>272</v>
      </c>
      <c r="BD26" s="60" t="s">
        <v>650</v>
      </c>
      <c r="BE26" s="60" t="s">
        <v>29</v>
      </c>
      <c r="BF26" s="60" t="s">
        <v>272</v>
      </c>
      <c r="BG26" s="60" t="s">
        <v>280</v>
      </c>
      <c r="BH26" s="60" t="s">
        <v>182</v>
      </c>
      <c r="BI26" s="60" t="s">
        <v>244</v>
      </c>
      <c r="BJ26" s="61" t="s">
        <v>238</v>
      </c>
      <c r="BK26" s="61" t="s">
        <v>412</v>
      </c>
      <c r="BL26" s="61" t="s">
        <v>263</v>
      </c>
      <c r="BM26" s="61" t="s">
        <v>228</v>
      </c>
      <c r="BN26" s="61" t="s">
        <v>598</v>
      </c>
      <c r="BO26" s="61" t="s">
        <v>234</v>
      </c>
      <c r="BP26" s="61" t="s">
        <v>604</v>
      </c>
      <c r="BQ26" s="61" t="s">
        <v>606</v>
      </c>
      <c r="BR26" s="61" t="s">
        <v>618</v>
      </c>
      <c r="BS26" s="61" t="s">
        <v>620</v>
      </c>
      <c r="BT26" s="61" t="s">
        <v>212</v>
      </c>
      <c r="BU26" s="61" t="s">
        <v>182</v>
      </c>
      <c r="BV26" s="61" t="s">
        <v>659</v>
      </c>
      <c r="BW26" s="61" t="s">
        <v>662</v>
      </c>
      <c r="BX26" s="61" t="s">
        <v>663</v>
      </c>
      <c r="BY26" s="61" t="s">
        <v>664</v>
      </c>
      <c r="BZ26" s="61" t="s">
        <v>665</v>
      </c>
      <c r="CA26" s="61" t="s">
        <v>666</v>
      </c>
      <c r="CB26" s="61" t="s">
        <v>4053</v>
      </c>
      <c r="CC26" s="61" t="s">
        <v>4054</v>
      </c>
      <c r="CD26" s="61" t="s">
        <v>4052</v>
      </c>
      <c r="CE26" s="61" t="s">
        <v>4055</v>
      </c>
      <c r="CF26" s="61" t="s">
        <v>4056</v>
      </c>
      <c r="CG26" s="62" t="s">
        <v>4057</v>
      </c>
      <c r="CH26" s="61" t="s">
        <v>4058</v>
      </c>
      <c r="CI26" s="61" t="s">
        <v>4059</v>
      </c>
      <c r="CJ26" s="61" t="s">
        <v>4060</v>
      </c>
      <c r="CK26" s="61" t="s">
        <v>4061</v>
      </c>
      <c r="CL26" s="61" t="s">
        <v>4062</v>
      </c>
      <c r="CM26" s="61" t="s">
        <v>4063</v>
      </c>
      <c r="CN26" s="61" t="s">
        <v>4064</v>
      </c>
      <c r="CO26" s="61" t="s">
        <v>4065</v>
      </c>
      <c r="CP26" s="61" t="s">
        <v>4066</v>
      </c>
      <c r="CQ26" s="61" t="s">
        <v>4067</v>
      </c>
      <c r="CR26" s="61" t="s">
        <v>4068</v>
      </c>
      <c r="CS26" s="61" t="s">
        <v>4069</v>
      </c>
      <c r="CT26" s="19" t="s">
        <v>4101</v>
      </c>
      <c r="CU26" s="19" t="s">
        <v>4135</v>
      </c>
      <c r="CV26" s="19" t="s">
        <v>4134</v>
      </c>
      <c r="CW26" s="19" t="s">
        <v>4136</v>
      </c>
      <c r="CX26" s="19" t="s">
        <v>4137</v>
      </c>
      <c r="CY26" s="54" t="s">
        <v>4138</v>
      </c>
      <c r="CZ26" s="19" t="s">
        <v>4139</v>
      </c>
      <c r="DA26" s="19" t="s">
        <v>4141</v>
      </c>
      <c r="DB26" s="19" t="s">
        <v>4143</v>
      </c>
      <c r="DC26" s="19" t="s">
        <v>4144</v>
      </c>
      <c r="DD26" s="19" t="s">
        <v>4135</v>
      </c>
      <c r="DE26" s="19" t="s">
        <v>4145</v>
      </c>
      <c r="DF26" s="19" t="s">
        <v>4146</v>
      </c>
      <c r="DG26" s="19" t="s">
        <v>4147</v>
      </c>
      <c r="DH26" s="19" t="s">
        <v>4148</v>
      </c>
      <c r="DI26" s="19" t="s">
        <v>4118</v>
      </c>
      <c r="DJ26" s="19" t="s">
        <v>4149</v>
      </c>
      <c r="DK26" s="32"/>
      <c r="DL26" s="32"/>
      <c r="DM26" s="32"/>
      <c r="DN26" s="32"/>
    </row>
    <row r="27" spans="1:118" ht="14.4" x14ac:dyDescent="0.3">
      <c r="A27" s="29" t="s">
        <v>226</v>
      </c>
      <c r="B27" s="26" t="s">
        <v>231</v>
      </c>
      <c r="C27" s="31" t="s">
        <v>432</v>
      </c>
      <c r="D27" s="31" t="s">
        <v>237</v>
      </c>
      <c r="E27" s="31" t="s">
        <v>223</v>
      </c>
      <c r="F27" s="31" t="s">
        <v>450</v>
      </c>
      <c r="G27" s="31" t="s">
        <v>936</v>
      </c>
      <c r="H27" s="31" t="s">
        <v>937</v>
      </c>
      <c r="I27" s="31" t="s">
        <v>938</v>
      </c>
      <c r="J27" s="31" t="s">
        <v>939</v>
      </c>
      <c r="K27" s="31" t="s">
        <v>223</v>
      </c>
      <c r="L27" s="31" t="s">
        <v>231</v>
      </c>
      <c r="M27" s="31" t="s">
        <v>237</v>
      </c>
      <c r="N27" s="31" t="s">
        <v>432</v>
      </c>
      <c r="O27" s="31" t="s">
        <v>450</v>
      </c>
      <c r="P27" s="31" t="s">
        <v>874</v>
      </c>
      <c r="Q27" s="31" t="s">
        <v>391</v>
      </c>
      <c r="R27" s="31" t="s">
        <v>393</v>
      </c>
      <c r="S27" s="31" t="s">
        <v>935</v>
      </c>
      <c r="T27" s="31" t="s">
        <v>398</v>
      </c>
      <c r="U27" s="31" t="s">
        <v>395</v>
      </c>
      <c r="V27" s="31" t="s">
        <v>400</v>
      </c>
      <c r="W27" s="31" t="s">
        <v>398</v>
      </c>
      <c r="X27" s="31" t="s">
        <v>403</v>
      </c>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row>
    <row r="28" spans="1:118" ht="14.4" x14ac:dyDescent="0.3">
      <c r="A28" s="29" t="s">
        <v>777</v>
      </c>
      <c r="B28" s="26" t="s">
        <v>302</v>
      </c>
      <c r="C28" s="31" t="s">
        <v>946</v>
      </c>
      <c r="D28" s="31" t="s">
        <v>947</v>
      </c>
      <c r="E28" s="31" t="s">
        <v>948</v>
      </c>
      <c r="F28" s="31" t="s">
        <v>949</v>
      </c>
      <c r="G28" s="31" t="s">
        <v>950</v>
      </c>
      <c r="H28" s="31" t="s">
        <v>951</v>
      </c>
      <c r="I28" s="31" t="s">
        <v>952</v>
      </c>
      <c r="J28" s="32" t="s">
        <v>953</v>
      </c>
      <c r="K28" s="32" t="s">
        <v>507</v>
      </c>
      <c r="L28" s="32" t="s">
        <v>778</v>
      </c>
      <c r="M28" s="32" t="s">
        <v>298</v>
      </c>
      <c r="N28" s="32" t="s">
        <v>736</v>
      </c>
      <c r="O28" s="32" t="s">
        <v>940</v>
      </c>
      <c r="P28" s="32" t="s">
        <v>286</v>
      </c>
      <c r="Q28" s="32" t="s">
        <v>941</v>
      </c>
      <c r="R28" s="32" t="s">
        <v>275</v>
      </c>
      <c r="S28" s="32" t="s">
        <v>942</v>
      </c>
      <c r="T28" s="32" t="s">
        <v>943</v>
      </c>
      <c r="U28" s="32" t="s">
        <v>944</v>
      </c>
      <c r="V28" s="32" t="s">
        <v>945</v>
      </c>
      <c r="W28" s="31" t="s">
        <v>955</v>
      </c>
      <c r="X28" s="31" t="s">
        <v>731</v>
      </c>
      <c r="Y28" s="31" t="s">
        <v>958</v>
      </c>
      <c r="Z28" s="31" t="s">
        <v>959</v>
      </c>
      <c r="AA28" s="31" t="s">
        <v>961</v>
      </c>
      <c r="AB28" s="31" t="s">
        <v>962</v>
      </c>
      <c r="AC28" s="31" t="s">
        <v>964</v>
      </c>
      <c r="AD28" s="31" t="s">
        <v>965</v>
      </c>
      <c r="AE28" s="31" t="s">
        <v>966</v>
      </c>
      <c r="AF28" s="31" t="s">
        <v>617</v>
      </c>
      <c r="AG28" s="54" t="s">
        <v>4071</v>
      </c>
      <c r="AH28" s="19" t="s">
        <v>4076</v>
      </c>
      <c r="AI28" s="19" t="s">
        <v>4077</v>
      </c>
      <c r="AJ28" s="54" t="s">
        <v>4078</v>
      </c>
      <c r="AK28" s="19" t="s">
        <v>4079</v>
      </c>
      <c r="AL28" s="19" t="s">
        <v>4081</v>
      </c>
      <c r="AM28" s="19" t="s">
        <v>4082</v>
      </c>
      <c r="AN28" s="19" t="s">
        <v>4083</v>
      </c>
      <c r="AO28" s="54" t="s">
        <v>4087</v>
      </c>
      <c r="AP28" s="19" t="s">
        <v>4079</v>
      </c>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row>
    <row r="29" spans="1:118" ht="14.4" x14ac:dyDescent="0.3">
      <c r="A29" s="29" t="s">
        <v>8</v>
      </c>
      <c r="B29" s="26" t="s">
        <v>967</v>
      </c>
      <c r="C29" s="31" t="s">
        <v>9</v>
      </c>
      <c r="D29" s="31" t="s">
        <v>9</v>
      </c>
      <c r="E29" s="31" t="s">
        <v>9</v>
      </c>
      <c r="F29" s="31" t="s">
        <v>968</v>
      </c>
      <c r="G29" s="31" t="s">
        <v>969</v>
      </c>
      <c r="H29" s="31" t="s">
        <v>970</v>
      </c>
      <c r="I29" s="31" t="s">
        <v>9</v>
      </c>
      <c r="J29" s="31" t="s">
        <v>350</v>
      </c>
      <c r="K29" s="31" t="s">
        <v>413</v>
      </c>
      <c r="L29" s="31" t="s">
        <v>495</v>
      </c>
      <c r="M29" s="31" t="s">
        <v>954</v>
      </c>
      <c r="N29" s="31" t="s">
        <v>956</v>
      </c>
      <c r="O29" s="31" t="s">
        <v>957</v>
      </c>
      <c r="P29" s="31" t="s">
        <v>960</v>
      </c>
      <c r="Q29" s="31" t="s">
        <v>963</v>
      </c>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row>
    <row r="30" spans="1:118" ht="14.4" x14ac:dyDescent="0.3">
      <c r="A30" s="29" t="s">
        <v>971</v>
      </c>
      <c r="B30" s="26" t="s">
        <v>282</v>
      </c>
      <c r="C30" s="31" t="s">
        <v>680</v>
      </c>
      <c r="D30" s="31" t="s">
        <v>679</v>
      </c>
      <c r="E30" s="31" t="s">
        <v>972</v>
      </c>
      <c r="F30" s="31" t="s">
        <v>284</v>
      </c>
      <c r="G30" s="31" t="s">
        <v>973</v>
      </c>
      <c r="H30" s="19" t="s">
        <v>4152</v>
      </c>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row>
    <row r="31" spans="1:118" ht="15.75" customHeight="1" x14ac:dyDescent="0.3">
      <c r="A31" t="s">
        <v>5</v>
      </c>
      <c r="B31" t="s">
        <v>6</v>
      </c>
      <c r="C31" t="s">
        <v>13</v>
      </c>
      <c r="D31" t="s">
        <v>653</v>
      </c>
      <c r="E31" t="s">
        <v>673</v>
      </c>
      <c r="F31" t="s">
        <v>302</v>
      </c>
      <c r="G31" t="s">
        <v>737</v>
      </c>
      <c r="H31" t="s">
        <v>736</v>
      </c>
      <c r="I31" t="s">
        <v>4262</v>
      </c>
      <c r="J31" t="s">
        <v>722</v>
      </c>
      <c r="K31" t="s">
        <v>4263</v>
      </c>
      <c r="L31" t="s">
        <v>4264</v>
      </c>
      <c r="M31" t="s">
        <v>4265</v>
      </c>
      <c r="N31" t="s">
        <v>653</v>
      </c>
      <c r="O31" s="52" t="s">
        <v>302</v>
      </c>
      <c r="P31" s="53" t="s">
        <v>946</v>
      </c>
      <c r="Q31" s="53" t="s">
        <v>947</v>
      </c>
      <c r="R31" s="53" t="s">
        <v>948</v>
      </c>
      <c r="S31" s="53" t="s">
        <v>949</v>
      </c>
      <c r="T31" s="53" t="s">
        <v>950</v>
      </c>
      <c r="U31" s="53" t="s">
        <v>951</v>
      </c>
      <c r="V31" s="53" t="s">
        <v>952</v>
      </c>
      <c r="W31" s="32" t="s">
        <v>953</v>
      </c>
      <c r="X31" s="32" t="s">
        <v>507</v>
      </c>
      <c r="Y31" s="32" t="s">
        <v>778</v>
      </c>
      <c r="Z31" s="32" t="s">
        <v>298</v>
      </c>
      <c r="AA31" s="32" t="s">
        <v>736</v>
      </c>
      <c r="AB31" s="32" t="s">
        <v>940</v>
      </c>
      <c r="AC31" s="32" t="s">
        <v>286</v>
      </c>
      <c r="AD31" s="32" t="s">
        <v>941</v>
      </c>
      <c r="AE31" s="32" t="s">
        <v>275</v>
      </c>
      <c r="AF31" s="32" t="s">
        <v>942</v>
      </c>
      <c r="AG31" s="32" t="s">
        <v>943</v>
      </c>
      <c r="AH31" s="32" t="s">
        <v>944</v>
      </c>
      <c r="AI31" s="32" t="s">
        <v>945</v>
      </c>
      <c r="AJ31" s="53" t="s">
        <v>955</v>
      </c>
      <c r="AK31" s="53" t="s">
        <v>731</v>
      </c>
      <c r="AL31" s="53" t="s">
        <v>958</v>
      </c>
      <c r="AM31" s="53" t="s">
        <v>959</v>
      </c>
      <c r="AN31" s="53" t="s">
        <v>961</v>
      </c>
      <c r="AO31" s="53" t="s">
        <v>962</v>
      </c>
      <c r="AP31" s="53" t="s">
        <v>964</v>
      </c>
      <c r="AQ31" s="53" t="s">
        <v>965</v>
      </c>
      <c r="AR31" s="53" t="s">
        <v>966</v>
      </c>
      <c r="AS31" s="53" t="s">
        <v>617</v>
      </c>
      <c r="AT31" s="54" t="s">
        <v>4071</v>
      </c>
      <c r="AU31" s="19" t="s">
        <v>4076</v>
      </c>
      <c r="AV31" s="19" t="s">
        <v>4077</v>
      </c>
      <c r="AW31" s="54" t="s">
        <v>4078</v>
      </c>
      <c r="AX31" s="19" t="s">
        <v>4079</v>
      </c>
      <c r="AY31" s="19" t="s">
        <v>4081</v>
      </c>
      <c r="AZ31" s="19" t="s">
        <v>4082</v>
      </c>
      <c r="BA31" s="19" t="s">
        <v>4083</v>
      </c>
      <c r="BB31" s="54" t="s">
        <v>4087</v>
      </c>
      <c r="BC31" s="19" t="s">
        <v>4079</v>
      </c>
      <c r="BD31" t="s">
        <v>4295</v>
      </c>
      <c r="BE31" t="s">
        <v>4296</v>
      </c>
      <c r="BF31" t="s">
        <v>4297</v>
      </c>
      <c r="BG31" t="s">
        <v>4298</v>
      </c>
      <c r="BH31" t="s">
        <v>4299</v>
      </c>
      <c r="BI31" t="s">
        <v>4300</v>
      </c>
      <c r="BJ31" t="s">
        <v>4301</v>
      </c>
    </row>
    <row r="32" spans="1:118" ht="15.75" customHeight="1" x14ac:dyDescent="0.25">
      <c r="A32" t="s">
        <v>4302</v>
      </c>
      <c r="B32" t="s">
        <v>4303</v>
      </c>
      <c r="C32" t="s">
        <v>4304</v>
      </c>
      <c r="D32" t="s">
        <v>4311</v>
      </c>
      <c r="E32" t="s">
        <v>4305</v>
      </c>
      <c r="F32" t="s">
        <v>4312</v>
      </c>
      <c r="G32" t="s">
        <v>4313</v>
      </c>
    </row>
    <row r="33" spans="1:11" ht="15.75" customHeight="1" x14ac:dyDescent="0.3">
      <c r="A33" t="s">
        <v>4306</v>
      </c>
      <c r="B33" t="s">
        <v>4307</v>
      </c>
      <c r="C33" t="s">
        <v>550</v>
      </c>
      <c r="D33" t="s">
        <v>4310</v>
      </c>
      <c r="E33" s="30" t="s">
        <v>4305</v>
      </c>
      <c r="F33" s="92" t="s">
        <v>4232</v>
      </c>
      <c r="G33" s="30" t="s">
        <v>282</v>
      </c>
      <c r="H33" t="s">
        <v>4308</v>
      </c>
      <c r="I33" t="s">
        <v>4309</v>
      </c>
      <c r="J33" t="s">
        <v>4336</v>
      </c>
    </row>
    <row r="34" spans="1:11" ht="15.75" customHeight="1" x14ac:dyDescent="0.3">
      <c r="A34" t="s">
        <v>4314</v>
      </c>
      <c r="B34" t="s">
        <v>4315</v>
      </c>
      <c r="C34" t="s">
        <v>4316</v>
      </c>
      <c r="D34" s="91" t="s">
        <v>4313</v>
      </c>
      <c r="E34" s="91" t="s">
        <v>4305</v>
      </c>
      <c r="F34" s="91" t="s">
        <v>4310</v>
      </c>
      <c r="G34" s="30" t="s">
        <v>4334</v>
      </c>
      <c r="H34" s="94" t="s">
        <v>284</v>
      </c>
      <c r="I34" s="3" t="s">
        <v>4335</v>
      </c>
    </row>
    <row r="35" spans="1:11" ht="15.75" customHeight="1" x14ac:dyDescent="0.25">
      <c r="A35" t="s">
        <v>4317</v>
      </c>
      <c r="B35" t="s">
        <v>282</v>
      </c>
      <c r="C35" t="s">
        <v>284</v>
      </c>
    </row>
    <row r="36" spans="1:11" ht="15.75" customHeight="1" x14ac:dyDescent="0.25">
      <c r="A36" t="s">
        <v>41</v>
      </c>
      <c r="B36" s="1" t="s">
        <v>29</v>
      </c>
      <c r="C36" s="1" t="s">
        <v>244</v>
      </c>
      <c r="D36" t="s">
        <v>830</v>
      </c>
      <c r="E36" s="3" t="s">
        <v>302</v>
      </c>
    </row>
    <row r="37" spans="1:11" ht="15.75" customHeight="1" x14ac:dyDescent="0.25">
      <c r="A37" t="s">
        <v>609</v>
      </c>
      <c r="B37" s="1" t="s">
        <v>612</v>
      </c>
      <c r="C37" s="1" t="s">
        <v>619</v>
      </c>
      <c r="D37" s="1" t="s">
        <v>633</v>
      </c>
      <c r="E37" s="1" t="s">
        <v>4318</v>
      </c>
    </row>
    <row r="38" spans="1:11" ht="15.75" customHeight="1" x14ac:dyDescent="0.25">
      <c r="A38" s="3" t="s">
        <v>112</v>
      </c>
      <c r="B38" s="93" t="s">
        <v>97</v>
      </c>
      <c r="C38" s="93" t="s">
        <v>4319</v>
      </c>
      <c r="D38" t="s">
        <v>840</v>
      </c>
      <c r="E38" s="3" t="s">
        <v>282</v>
      </c>
      <c r="F38" t="s">
        <v>4320</v>
      </c>
      <c r="G38" t="s">
        <v>4321</v>
      </c>
      <c r="H38" s="1" t="s">
        <v>97</v>
      </c>
      <c r="I38" s="1" t="s">
        <v>482</v>
      </c>
      <c r="J38" s="1" t="s">
        <v>485</v>
      </c>
      <c r="K38" s="1" t="s">
        <v>876</v>
      </c>
    </row>
    <row r="39" spans="1:11" ht="15.75" customHeight="1" x14ac:dyDescent="0.25">
      <c r="A39" t="s">
        <v>4322</v>
      </c>
      <c r="B39" s="3" t="s">
        <v>4307</v>
      </c>
      <c r="C39" s="3" t="s">
        <v>4323</v>
      </c>
      <c r="D39" s="3" t="s">
        <v>4310</v>
      </c>
      <c r="E39" s="3" t="s">
        <v>4324</v>
      </c>
      <c r="F39" s="3" t="s">
        <v>1434</v>
      </c>
    </row>
    <row r="40" spans="1:11" ht="15.75" customHeight="1" x14ac:dyDescent="0.25">
      <c r="A40" t="s">
        <v>4325</v>
      </c>
      <c r="B40" s="3" t="s">
        <v>680</v>
      </c>
    </row>
    <row r="41" spans="1:11" ht="15.75" customHeight="1" x14ac:dyDescent="0.25">
      <c r="A41" t="s">
        <v>4326</v>
      </c>
      <c r="B41" s="3" t="s">
        <v>282</v>
      </c>
      <c r="C41" s="3" t="s">
        <v>284</v>
      </c>
      <c r="D41" s="3" t="s">
        <v>4327</v>
      </c>
      <c r="E41" s="3" t="s">
        <v>4310</v>
      </c>
      <c r="F41" s="3" t="s">
        <v>860</v>
      </c>
    </row>
    <row r="42" spans="1:11" ht="15.75" customHeight="1" x14ac:dyDescent="0.25">
      <c r="A42" t="s">
        <v>536</v>
      </c>
      <c r="B42" s="3" t="s">
        <v>275</v>
      </c>
      <c r="C42" s="1" t="s">
        <v>678</v>
      </c>
      <c r="D42" s="1" t="s">
        <v>732</v>
      </c>
      <c r="E42" s="1" t="s">
        <v>787</v>
      </c>
      <c r="F42" s="1" t="s">
        <v>797</v>
      </c>
    </row>
    <row r="43" spans="1:11" ht="15.75" customHeight="1" x14ac:dyDescent="0.25">
      <c r="A43" t="s">
        <v>859</v>
      </c>
      <c r="B43" s="1" t="s">
        <v>736</v>
      </c>
      <c r="C43" s="3" t="s">
        <v>275</v>
      </c>
      <c r="D43" s="3" t="s">
        <v>692</v>
      </c>
      <c r="E43" s="3" t="s">
        <v>4329</v>
      </c>
    </row>
    <row r="44" spans="1:11" ht="15.75" customHeight="1" x14ac:dyDescent="0.25">
      <c r="A44" t="s">
        <v>739</v>
      </c>
      <c r="B44" s="1" t="s">
        <v>740</v>
      </c>
      <c r="C44" s="3" t="s">
        <v>275</v>
      </c>
      <c r="D44" s="3" t="s">
        <v>275</v>
      </c>
    </row>
    <row r="45" spans="1:11" ht="15.75" customHeight="1" x14ac:dyDescent="0.25">
      <c r="A45" t="s">
        <v>4330</v>
      </c>
      <c r="B45" s="3" t="s">
        <v>290</v>
      </c>
      <c r="C45" s="3" t="s">
        <v>4328</v>
      </c>
      <c r="D45" s="3" t="s">
        <v>275</v>
      </c>
      <c r="E45" s="1" t="s">
        <v>658</v>
      </c>
    </row>
    <row r="46" spans="1:11" ht="15.75" customHeight="1" x14ac:dyDescent="0.25">
      <c r="A46" t="s">
        <v>4331</v>
      </c>
      <c r="B46" s="3" t="s">
        <v>498</v>
      </c>
      <c r="C46" s="3" t="s">
        <v>284</v>
      </c>
    </row>
    <row r="47" spans="1:11" ht="15.75" customHeight="1" x14ac:dyDescent="0.25">
      <c r="A47" t="s">
        <v>4332</v>
      </c>
      <c r="B47" s="3" t="s">
        <v>4307</v>
      </c>
    </row>
    <row r="48" spans="1:11" ht="15.75" customHeight="1" x14ac:dyDescent="0.25">
      <c r="A48" t="s">
        <v>4333</v>
      </c>
      <c r="B48" s="3" t="s">
        <v>305</v>
      </c>
    </row>
  </sheetData>
  <phoneticPr fontId="26"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45"/>
  <sheetViews>
    <sheetView workbookViewId="0">
      <selection activeCell="B121" sqref="B121"/>
    </sheetView>
  </sheetViews>
  <sheetFormatPr defaultColWidth="14.44140625" defaultRowHeight="15.75" customHeight="1" x14ac:dyDescent="0.25"/>
  <cols>
    <col min="3" max="3" width="159" customWidth="1"/>
  </cols>
  <sheetData>
    <row r="1" spans="1:3" ht="13.2" x14ac:dyDescent="0.25">
      <c r="A1" s="1" t="s">
        <v>0</v>
      </c>
      <c r="B1" s="1"/>
      <c r="C1" s="2"/>
    </row>
    <row r="2" spans="1:3" ht="13.2" x14ac:dyDescent="0.25">
      <c r="A2" s="1" t="s">
        <v>1</v>
      </c>
      <c r="B2" s="1" t="s">
        <v>3</v>
      </c>
      <c r="C2" s="2" t="s">
        <v>4</v>
      </c>
    </row>
    <row r="3" spans="1:3" ht="13.2" x14ac:dyDescent="0.25">
      <c r="A3" s="1" t="s">
        <v>5</v>
      </c>
      <c r="B3" s="1" t="s">
        <v>6</v>
      </c>
      <c r="C3" s="2" t="s">
        <v>7</v>
      </c>
    </row>
    <row r="4" spans="1:3" ht="66" x14ac:dyDescent="0.25">
      <c r="A4" s="1" t="s">
        <v>8</v>
      </c>
      <c r="B4" s="1" t="s">
        <v>9</v>
      </c>
      <c r="C4" s="2" t="s">
        <v>10</v>
      </c>
    </row>
    <row r="5" spans="1:3" ht="26.4" x14ac:dyDescent="0.25">
      <c r="A5" s="1" t="s">
        <v>11</v>
      </c>
      <c r="B5" s="1" t="s">
        <v>9</v>
      </c>
      <c r="C5" s="2" t="s">
        <v>12</v>
      </c>
    </row>
    <row r="6" spans="1:3" ht="13.2" x14ac:dyDescent="0.25">
      <c r="A6" s="1" t="s">
        <v>5</v>
      </c>
      <c r="B6" s="1" t="s">
        <v>13</v>
      </c>
      <c r="C6" s="2" t="s">
        <v>14</v>
      </c>
    </row>
    <row r="7" spans="1:3" ht="13.2" x14ac:dyDescent="0.25">
      <c r="A7" s="1" t="s">
        <v>15</v>
      </c>
      <c r="B7" s="1" t="s">
        <v>16</v>
      </c>
      <c r="C7" s="2" t="s">
        <v>17</v>
      </c>
    </row>
    <row r="8" spans="1:3" ht="13.2" x14ac:dyDescent="0.25">
      <c r="A8" s="1" t="s">
        <v>18</v>
      </c>
      <c r="B8" s="1" t="s">
        <v>19</v>
      </c>
      <c r="C8" s="2" t="s">
        <v>20</v>
      </c>
    </row>
    <row r="9" spans="1:3" ht="13.2" x14ac:dyDescent="0.25">
      <c r="A9" s="1" t="s">
        <v>22</v>
      </c>
      <c r="B9" s="1" t="s">
        <v>23</v>
      </c>
      <c r="C9" s="2" t="s">
        <v>24</v>
      </c>
    </row>
    <row r="10" spans="1:3" ht="26.4" x14ac:dyDescent="0.25">
      <c r="A10" s="1" t="s">
        <v>27</v>
      </c>
      <c r="B10" s="1" t="s">
        <v>29</v>
      </c>
      <c r="C10" s="2" t="s">
        <v>32</v>
      </c>
    </row>
    <row r="11" spans="1:3" ht="52.8" x14ac:dyDescent="0.25">
      <c r="A11" s="1" t="s">
        <v>34</v>
      </c>
      <c r="B11" s="1" t="s">
        <v>29</v>
      </c>
      <c r="C11" s="2" t="s">
        <v>38</v>
      </c>
    </row>
    <row r="12" spans="1:3" ht="39.6" x14ac:dyDescent="0.25">
      <c r="A12" s="1" t="s">
        <v>41</v>
      </c>
      <c r="B12" s="1" t="s">
        <v>29</v>
      </c>
      <c r="C12" s="2" t="s">
        <v>44</v>
      </c>
    </row>
    <row r="13" spans="1:3" ht="26.4" x14ac:dyDescent="0.25">
      <c r="A13" s="1" t="s">
        <v>47</v>
      </c>
      <c r="B13" s="1" t="s">
        <v>49</v>
      </c>
      <c r="C13" s="2" t="s">
        <v>51</v>
      </c>
    </row>
    <row r="14" spans="1:3" ht="13.2" x14ac:dyDescent="0.25">
      <c r="A14" s="1" t="s">
        <v>54</v>
      </c>
      <c r="B14" s="1" t="s">
        <v>57</v>
      </c>
      <c r="C14" s="2" t="s">
        <v>59</v>
      </c>
    </row>
    <row r="15" spans="1:3" ht="13.2" x14ac:dyDescent="0.25">
      <c r="A15" s="1" t="s">
        <v>47</v>
      </c>
      <c r="B15" s="1" t="s">
        <v>62</v>
      </c>
      <c r="C15" s="2" t="s">
        <v>64</v>
      </c>
    </row>
    <row r="16" spans="1:3" ht="26.4" x14ac:dyDescent="0.25">
      <c r="A16" s="1" t="s">
        <v>11</v>
      </c>
      <c r="B16" s="1" t="s">
        <v>69</v>
      </c>
      <c r="C16" s="2" t="s">
        <v>71</v>
      </c>
    </row>
    <row r="17" spans="1:3" ht="13.2" x14ac:dyDescent="0.25">
      <c r="A17" s="1" t="s">
        <v>54</v>
      </c>
      <c r="B17" s="1" t="s">
        <v>75</v>
      </c>
      <c r="C17" s="2" t="s">
        <v>77</v>
      </c>
    </row>
    <row r="18" spans="1:3" ht="13.2" x14ac:dyDescent="0.25">
      <c r="A18" s="1" t="s">
        <v>54</v>
      </c>
      <c r="B18" s="1" t="s">
        <v>80</v>
      </c>
      <c r="C18" s="2" t="s">
        <v>81</v>
      </c>
    </row>
    <row r="19" spans="1:3" ht="39.6" x14ac:dyDescent="0.25">
      <c r="A19" s="1" t="s">
        <v>47</v>
      </c>
      <c r="B19" s="1" t="s">
        <v>84</v>
      </c>
      <c r="C19" s="2" t="s">
        <v>86</v>
      </c>
    </row>
    <row r="20" spans="1:3" ht="13.2" x14ac:dyDescent="0.25">
      <c r="A20" s="1" t="s">
        <v>54</v>
      </c>
      <c r="B20" s="1" t="s">
        <v>90</v>
      </c>
      <c r="C20" s="2" t="s">
        <v>92</v>
      </c>
    </row>
    <row r="21" spans="1:3" ht="39.6" x14ac:dyDescent="0.25">
      <c r="A21" s="1" t="s">
        <v>95</v>
      </c>
      <c r="B21" s="1" t="s">
        <v>97</v>
      </c>
      <c r="C21" s="2" t="s">
        <v>99</v>
      </c>
    </row>
    <row r="22" spans="1:3" ht="13.2" x14ac:dyDescent="0.25">
      <c r="A22" s="1" t="s">
        <v>102</v>
      </c>
      <c r="B22" s="1" t="s">
        <v>97</v>
      </c>
      <c r="C22" s="2" t="s">
        <v>105</v>
      </c>
    </row>
    <row r="23" spans="1:3" ht="13.2" x14ac:dyDescent="0.25">
      <c r="A23" s="1" t="s">
        <v>108</v>
      </c>
      <c r="B23" s="1" t="s">
        <v>97</v>
      </c>
      <c r="C23" s="2" t="s">
        <v>110</v>
      </c>
    </row>
    <row r="24" spans="1:3" ht="13.2" x14ac:dyDescent="0.25">
      <c r="A24" s="1" t="s">
        <v>112</v>
      </c>
      <c r="B24" s="1" t="s">
        <v>97</v>
      </c>
      <c r="C24" s="2" t="s">
        <v>115</v>
      </c>
    </row>
    <row r="25" spans="1:3" ht="39.6" x14ac:dyDescent="0.25">
      <c r="A25" s="1" t="s">
        <v>47</v>
      </c>
      <c r="B25" s="1" t="s">
        <v>120</v>
      </c>
      <c r="C25" s="2" t="s">
        <v>122</v>
      </c>
    </row>
    <row r="26" spans="1:3" ht="39.6" x14ac:dyDescent="0.25">
      <c r="A26" s="1" t="s">
        <v>124</v>
      </c>
      <c r="B26" s="1" t="s">
        <v>126</v>
      </c>
      <c r="C26" s="2" t="s">
        <v>128</v>
      </c>
    </row>
    <row r="27" spans="1:3" ht="13.2" x14ac:dyDescent="0.25">
      <c r="A27" s="1" t="s">
        <v>131</v>
      </c>
      <c r="B27" s="1" t="s">
        <v>133</v>
      </c>
      <c r="C27" s="2" t="s">
        <v>135</v>
      </c>
    </row>
    <row r="28" spans="1:3" ht="13.2" x14ac:dyDescent="0.25">
      <c r="A28" s="1" t="s">
        <v>137</v>
      </c>
      <c r="B28" s="1" t="s">
        <v>139</v>
      </c>
      <c r="C28" s="2" t="s">
        <v>141</v>
      </c>
    </row>
    <row r="29" spans="1:3" ht="13.2" x14ac:dyDescent="0.25">
      <c r="A29" s="1" t="s">
        <v>144</v>
      </c>
      <c r="B29" s="1" t="s">
        <v>146</v>
      </c>
      <c r="C29" s="2" t="s">
        <v>149</v>
      </c>
    </row>
    <row r="30" spans="1:3" ht="13.2" x14ac:dyDescent="0.25">
      <c r="A30" s="1" t="s">
        <v>152</v>
      </c>
      <c r="B30" s="1" t="s">
        <v>146</v>
      </c>
      <c r="C30" s="2" t="s">
        <v>156</v>
      </c>
    </row>
    <row r="31" spans="1:3" ht="13.2" x14ac:dyDescent="0.25">
      <c r="A31" s="1" t="s">
        <v>159</v>
      </c>
      <c r="B31" s="1" t="s">
        <v>146</v>
      </c>
      <c r="C31" s="2" t="s">
        <v>162</v>
      </c>
    </row>
    <row r="32" spans="1:3" ht="26.4" x14ac:dyDescent="0.25">
      <c r="A32" s="1" t="s">
        <v>144</v>
      </c>
      <c r="B32" s="1" t="s">
        <v>166</v>
      </c>
      <c r="C32" s="2" t="s">
        <v>169</v>
      </c>
    </row>
    <row r="33" spans="1:3" ht="13.2" x14ac:dyDescent="0.25">
      <c r="A33" s="1" t="s">
        <v>172</v>
      </c>
      <c r="B33" s="1" t="s">
        <v>174</v>
      </c>
      <c r="C33" s="2" t="s">
        <v>176</v>
      </c>
    </row>
    <row r="34" spans="1:3" ht="13.2" x14ac:dyDescent="0.25">
      <c r="A34" s="1" t="s">
        <v>179</v>
      </c>
      <c r="B34" s="1" t="s">
        <v>181</v>
      </c>
      <c r="C34" s="2" t="s">
        <v>183</v>
      </c>
    </row>
    <row r="35" spans="1:3" ht="13.2" x14ac:dyDescent="0.25">
      <c r="A35" s="1" t="s">
        <v>152</v>
      </c>
      <c r="B35" s="1" t="s">
        <v>186</v>
      </c>
      <c r="C35" s="2" t="s">
        <v>188</v>
      </c>
    </row>
    <row r="36" spans="1:3" ht="13.2" x14ac:dyDescent="0.25">
      <c r="A36" s="1" t="s">
        <v>144</v>
      </c>
      <c r="B36" s="1" t="s">
        <v>192</v>
      </c>
      <c r="C36" s="2" t="s">
        <v>195</v>
      </c>
    </row>
    <row r="37" spans="1:3" ht="13.2" x14ac:dyDescent="0.25">
      <c r="A37" s="1" t="s">
        <v>152</v>
      </c>
      <c r="B37" s="1" t="s">
        <v>202</v>
      </c>
      <c r="C37" s="2" t="s">
        <v>204</v>
      </c>
    </row>
    <row r="38" spans="1:3" ht="26.4" x14ac:dyDescent="0.25">
      <c r="A38" s="1" t="s">
        <v>47</v>
      </c>
      <c r="B38" s="1" t="s">
        <v>210</v>
      </c>
      <c r="C38" s="2" t="s">
        <v>213</v>
      </c>
    </row>
    <row r="39" spans="1:3" ht="26.4" x14ac:dyDescent="0.25">
      <c r="A39" s="1" t="s">
        <v>179</v>
      </c>
      <c r="B39" s="1" t="s">
        <v>217</v>
      </c>
      <c r="C39" s="2" t="s">
        <v>219</v>
      </c>
    </row>
    <row r="40" spans="1:3" ht="13.2" x14ac:dyDescent="0.25">
      <c r="A40" s="1" t="s">
        <v>222</v>
      </c>
      <c r="B40" s="1" t="s">
        <v>223</v>
      </c>
      <c r="C40" s="2" t="s">
        <v>224</v>
      </c>
    </row>
    <row r="41" spans="1:3" ht="26.4" x14ac:dyDescent="0.25">
      <c r="A41" s="1" t="s">
        <v>226</v>
      </c>
      <c r="B41" s="1" t="s">
        <v>223</v>
      </c>
      <c r="C41" s="2" t="s">
        <v>227</v>
      </c>
    </row>
    <row r="42" spans="1:3" ht="13.2" x14ac:dyDescent="0.25">
      <c r="A42" s="1" t="s">
        <v>226</v>
      </c>
      <c r="B42" s="1" t="s">
        <v>231</v>
      </c>
      <c r="C42" s="2" t="s">
        <v>233</v>
      </c>
    </row>
    <row r="43" spans="1:3" ht="13.2" x14ac:dyDescent="0.25">
      <c r="A43" s="1" t="s">
        <v>222</v>
      </c>
      <c r="B43" s="1" t="s">
        <v>237</v>
      </c>
      <c r="C43" s="2" t="s">
        <v>239</v>
      </c>
    </row>
    <row r="44" spans="1:3" ht="13.2" x14ac:dyDescent="0.25">
      <c r="A44" s="1" t="s">
        <v>226</v>
      </c>
      <c r="B44" s="1" t="s">
        <v>237</v>
      </c>
      <c r="C44" s="2" t="s">
        <v>242</v>
      </c>
    </row>
    <row r="45" spans="1:3" ht="13.2" x14ac:dyDescent="0.25">
      <c r="A45" s="1" t="s">
        <v>22</v>
      </c>
      <c r="B45" s="1" t="s">
        <v>243</v>
      </c>
      <c r="C45" s="2" t="s">
        <v>245</v>
      </c>
    </row>
    <row r="46" spans="1:3" ht="13.2" x14ac:dyDescent="0.25">
      <c r="A46" s="1" t="s">
        <v>27</v>
      </c>
      <c r="B46" s="1" t="s">
        <v>248</v>
      </c>
      <c r="C46" s="2" t="s">
        <v>250</v>
      </c>
    </row>
    <row r="47" spans="1:3" ht="13.2" x14ac:dyDescent="0.25">
      <c r="A47" s="1" t="s">
        <v>255</v>
      </c>
      <c r="B47" s="1" t="s">
        <v>257</v>
      </c>
      <c r="C47" s="2" t="s">
        <v>259</v>
      </c>
    </row>
    <row r="48" spans="1:3" ht="26.4" x14ac:dyDescent="0.25">
      <c r="A48" s="1" t="s">
        <v>261</v>
      </c>
      <c r="B48" s="1" t="s">
        <v>262</v>
      </c>
      <c r="C48" s="2" t="s">
        <v>264</v>
      </c>
    </row>
    <row r="49" spans="1:3" ht="13.2" x14ac:dyDescent="0.25">
      <c r="A49" s="1" t="s">
        <v>18</v>
      </c>
      <c r="B49" s="1" t="s">
        <v>265</v>
      </c>
      <c r="C49" s="2" t="s">
        <v>266</v>
      </c>
    </row>
    <row r="50" spans="1:3" ht="13.2" x14ac:dyDescent="0.25">
      <c r="A50" s="1" t="s">
        <v>22</v>
      </c>
      <c r="B50" s="1" t="s">
        <v>267</v>
      </c>
      <c r="C50" s="2" t="s">
        <v>268</v>
      </c>
    </row>
    <row r="51" spans="1:3" ht="13.2" x14ac:dyDescent="0.25">
      <c r="A51" s="1" t="s">
        <v>269</v>
      </c>
      <c r="B51" s="1" t="s">
        <v>270</v>
      </c>
      <c r="C51" s="2" t="s">
        <v>271</v>
      </c>
    </row>
    <row r="52" spans="1:3" ht="13.2" x14ac:dyDescent="0.25">
      <c r="A52" s="1" t="s">
        <v>34</v>
      </c>
      <c r="B52" s="1" t="s">
        <v>272</v>
      </c>
      <c r="C52" s="2" t="s">
        <v>274</v>
      </c>
    </row>
    <row r="53" spans="1:3" ht="13.2" x14ac:dyDescent="0.25">
      <c r="A53" s="1" t="s">
        <v>34</v>
      </c>
      <c r="B53" s="1" t="s">
        <v>280</v>
      </c>
      <c r="C53" s="2" t="s">
        <v>281</v>
      </c>
    </row>
    <row r="54" spans="1:3" ht="13.2" x14ac:dyDescent="0.25">
      <c r="A54" s="1" t="s">
        <v>144</v>
      </c>
      <c r="B54" s="1" t="s">
        <v>285</v>
      </c>
      <c r="C54" s="2" t="s">
        <v>288</v>
      </c>
    </row>
    <row r="55" spans="1:3" ht="13.2" x14ac:dyDescent="0.25">
      <c r="A55" s="1" t="s">
        <v>27</v>
      </c>
      <c r="B55" s="1" t="s">
        <v>260</v>
      </c>
      <c r="C55" s="2" t="s">
        <v>295</v>
      </c>
    </row>
    <row r="56" spans="1:3" ht="26.4" x14ac:dyDescent="0.25">
      <c r="A56" s="1" t="s">
        <v>269</v>
      </c>
      <c r="B56" s="1" t="s">
        <v>303</v>
      </c>
      <c r="C56" s="2" t="s">
        <v>307</v>
      </c>
    </row>
    <row r="57" spans="1:3" ht="13.2" x14ac:dyDescent="0.25">
      <c r="A57" s="1" t="s">
        <v>34</v>
      </c>
      <c r="B57" s="1" t="s">
        <v>182</v>
      </c>
      <c r="C57" s="2" t="s">
        <v>316</v>
      </c>
    </row>
    <row r="58" spans="1:3" ht="79.2" x14ac:dyDescent="0.25">
      <c r="A58" s="1" t="s">
        <v>27</v>
      </c>
      <c r="B58" s="1" t="s">
        <v>244</v>
      </c>
      <c r="C58" s="2" t="s">
        <v>326</v>
      </c>
    </row>
    <row r="59" spans="1:3" ht="39.6" x14ac:dyDescent="0.25">
      <c r="A59" s="1" t="s">
        <v>34</v>
      </c>
      <c r="B59" s="1" t="s">
        <v>244</v>
      </c>
      <c r="C59" s="2" t="s">
        <v>335</v>
      </c>
    </row>
    <row r="60" spans="1:3" ht="26.4" x14ac:dyDescent="0.25">
      <c r="A60" s="1" t="s">
        <v>41</v>
      </c>
      <c r="B60" s="1" t="s">
        <v>244</v>
      </c>
      <c r="C60" s="2" t="s">
        <v>345</v>
      </c>
    </row>
    <row r="61" spans="1:3" ht="13.2" x14ac:dyDescent="0.25">
      <c r="A61" s="1" t="s">
        <v>8</v>
      </c>
      <c r="B61" s="1" t="s">
        <v>350</v>
      </c>
      <c r="C61" s="2" t="s">
        <v>353</v>
      </c>
    </row>
    <row r="62" spans="1:3" ht="13.2" x14ac:dyDescent="0.25">
      <c r="A62" s="1" t="s">
        <v>357</v>
      </c>
      <c r="B62" s="1" t="s">
        <v>359</v>
      </c>
      <c r="C62" s="2" t="s">
        <v>361</v>
      </c>
    </row>
    <row r="63" spans="1:3" ht="13.2" x14ac:dyDescent="0.25">
      <c r="A63" s="1" t="s">
        <v>365</v>
      </c>
      <c r="B63" s="1" t="s">
        <v>366</v>
      </c>
      <c r="C63" s="2" t="s">
        <v>369</v>
      </c>
    </row>
    <row r="64" spans="1:3" ht="26.4" x14ac:dyDescent="0.25">
      <c r="A64" s="1" t="s">
        <v>179</v>
      </c>
      <c r="B64" s="1" t="s">
        <v>374</v>
      </c>
      <c r="C64" s="2" t="s">
        <v>377</v>
      </c>
    </row>
    <row r="65" spans="1:3" ht="13.2" x14ac:dyDescent="0.25">
      <c r="A65" s="1" t="s">
        <v>381</v>
      </c>
      <c r="B65" s="1" t="s">
        <v>384</v>
      </c>
      <c r="C65" s="2" t="s">
        <v>385</v>
      </c>
    </row>
    <row r="66" spans="1:3" ht="13.2" x14ac:dyDescent="0.25">
      <c r="A66" s="1" t="s">
        <v>54</v>
      </c>
      <c r="B66" s="1" t="s">
        <v>387</v>
      </c>
      <c r="C66" s="2" t="s">
        <v>389</v>
      </c>
    </row>
    <row r="67" spans="1:3" ht="13.2" x14ac:dyDescent="0.25">
      <c r="A67" s="1" t="s">
        <v>222</v>
      </c>
      <c r="B67" s="1" t="s">
        <v>396</v>
      </c>
      <c r="C67" s="2" t="s">
        <v>399</v>
      </c>
    </row>
    <row r="68" spans="1:3" ht="13.2" x14ac:dyDescent="0.25">
      <c r="A68" s="1" t="s">
        <v>54</v>
      </c>
      <c r="B68" s="1" t="s">
        <v>407</v>
      </c>
      <c r="C68" s="2" t="s">
        <v>409</v>
      </c>
    </row>
    <row r="69" spans="1:3" ht="39.6" x14ac:dyDescent="0.25">
      <c r="A69" s="1" t="s">
        <v>8</v>
      </c>
      <c r="B69" s="1" t="s">
        <v>413</v>
      </c>
      <c r="C69" s="2" t="s">
        <v>416</v>
      </c>
    </row>
    <row r="70" spans="1:3" ht="13.2" x14ac:dyDescent="0.25">
      <c r="A70" s="1" t="s">
        <v>11</v>
      </c>
      <c r="B70" s="1" t="s">
        <v>413</v>
      </c>
      <c r="C70" s="2" t="s">
        <v>422</v>
      </c>
    </row>
    <row r="71" spans="1:3" ht="13.2" x14ac:dyDescent="0.25">
      <c r="A71" s="1" t="s">
        <v>18</v>
      </c>
      <c r="B71" s="1" t="s">
        <v>426</v>
      </c>
      <c r="C71" s="2" t="s">
        <v>428</v>
      </c>
    </row>
    <row r="72" spans="1:3" ht="13.2" x14ac:dyDescent="0.25">
      <c r="A72" s="1" t="s">
        <v>222</v>
      </c>
      <c r="B72" s="1" t="s">
        <v>432</v>
      </c>
      <c r="C72" s="2" t="s">
        <v>434</v>
      </c>
    </row>
    <row r="73" spans="1:3" ht="13.2" x14ac:dyDescent="0.25">
      <c r="A73" s="1" t="s">
        <v>226</v>
      </c>
      <c r="B73" s="1" t="s">
        <v>432</v>
      </c>
      <c r="C73" s="2" t="s">
        <v>439</v>
      </c>
    </row>
    <row r="74" spans="1:3" ht="13.2" x14ac:dyDescent="0.25">
      <c r="A74" s="1" t="s">
        <v>18</v>
      </c>
      <c r="B74" s="1" t="s">
        <v>443</v>
      </c>
      <c r="C74" s="2" t="s">
        <v>444</v>
      </c>
    </row>
    <row r="75" spans="1:3" ht="13.2" x14ac:dyDescent="0.25">
      <c r="A75" s="1" t="s">
        <v>226</v>
      </c>
      <c r="B75" s="1" t="s">
        <v>450</v>
      </c>
      <c r="C75" s="2" t="s">
        <v>452</v>
      </c>
    </row>
    <row r="76" spans="1:3" ht="26.4" x14ac:dyDescent="0.25">
      <c r="A76" s="1" t="s">
        <v>137</v>
      </c>
      <c r="B76" s="1" t="s">
        <v>456</v>
      </c>
      <c r="C76" s="2" t="s">
        <v>457</v>
      </c>
    </row>
    <row r="77" spans="1:3" ht="26.4" x14ac:dyDescent="0.25">
      <c r="A77" s="1" t="s">
        <v>27</v>
      </c>
      <c r="B77" s="1" t="s">
        <v>238</v>
      </c>
      <c r="C77" s="2" t="s">
        <v>462</v>
      </c>
    </row>
    <row r="78" spans="1:3" ht="13.2" x14ac:dyDescent="0.25">
      <c r="A78" s="1" t="s">
        <v>34</v>
      </c>
      <c r="B78" s="1" t="s">
        <v>238</v>
      </c>
      <c r="C78" s="2" t="s">
        <v>467</v>
      </c>
    </row>
    <row r="79" spans="1:3" ht="13.2" x14ac:dyDescent="0.25">
      <c r="A79" s="1" t="s">
        <v>34</v>
      </c>
      <c r="B79" s="1" t="s">
        <v>412</v>
      </c>
      <c r="C79" s="2" t="s">
        <v>474</v>
      </c>
    </row>
    <row r="80" spans="1:3" ht="13.2" x14ac:dyDescent="0.25">
      <c r="A80" s="1" t="s">
        <v>475</v>
      </c>
      <c r="B80" s="1" t="s">
        <v>476</v>
      </c>
      <c r="C80" s="2" t="s">
        <v>479</v>
      </c>
    </row>
    <row r="81" spans="1:3" ht="13.2" x14ac:dyDescent="0.25">
      <c r="A81" s="1" t="s">
        <v>137</v>
      </c>
      <c r="B81" s="1" t="s">
        <v>480</v>
      </c>
      <c r="C81" s="2" t="s">
        <v>481</v>
      </c>
    </row>
    <row r="82" spans="1:3" ht="13.2" x14ac:dyDescent="0.25">
      <c r="A82" s="1" t="s">
        <v>112</v>
      </c>
      <c r="B82" s="1" t="s">
        <v>482</v>
      </c>
      <c r="C82" s="2" t="s">
        <v>484</v>
      </c>
    </row>
    <row r="83" spans="1:3" ht="13.2" x14ac:dyDescent="0.25">
      <c r="A83" s="1" t="s">
        <v>112</v>
      </c>
      <c r="B83" s="1" t="s">
        <v>485</v>
      </c>
      <c r="C83" s="2" t="s">
        <v>487</v>
      </c>
    </row>
    <row r="84" spans="1:3" ht="13.2" x14ac:dyDescent="0.25">
      <c r="A84" s="1" t="s">
        <v>95</v>
      </c>
      <c r="B84" s="1" t="s">
        <v>490</v>
      </c>
      <c r="C84" s="2" t="s">
        <v>491</v>
      </c>
    </row>
    <row r="85" spans="1:3" ht="13.2" x14ac:dyDescent="0.25">
      <c r="A85" s="1" t="s">
        <v>54</v>
      </c>
      <c r="B85" s="1" t="s">
        <v>492</v>
      </c>
      <c r="C85" s="2" t="s">
        <v>493</v>
      </c>
    </row>
    <row r="86" spans="1:3" ht="26.4" x14ac:dyDescent="0.25">
      <c r="A86" s="1" t="s">
        <v>47</v>
      </c>
      <c r="B86" s="1" t="s">
        <v>496</v>
      </c>
      <c r="C86" s="2" t="s">
        <v>497</v>
      </c>
    </row>
    <row r="87" spans="1:3" ht="13.2" x14ac:dyDescent="0.25">
      <c r="A87" s="1" t="s">
        <v>137</v>
      </c>
      <c r="B87" s="1" t="s">
        <v>500</v>
      </c>
      <c r="C87" s="2" t="s">
        <v>503</v>
      </c>
    </row>
    <row r="88" spans="1:3" ht="13.2" x14ac:dyDescent="0.25">
      <c r="A88" s="1" t="s">
        <v>11</v>
      </c>
      <c r="B88" s="1" t="s">
        <v>508</v>
      </c>
      <c r="C88" s="2" t="s">
        <v>510</v>
      </c>
    </row>
    <row r="89" spans="1:3" ht="13.2" x14ac:dyDescent="0.25">
      <c r="A89" s="1" t="s">
        <v>15</v>
      </c>
      <c r="B89" s="1" t="s">
        <v>514</v>
      </c>
      <c r="C89" s="2" t="s">
        <v>515</v>
      </c>
    </row>
    <row r="90" spans="1:3" ht="13.2" x14ac:dyDescent="0.25">
      <c r="A90" s="1" t="s">
        <v>261</v>
      </c>
      <c r="B90" s="1" t="s">
        <v>516</v>
      </c>
      <c r="C90" s="2" t="s">
        <v>518</v>
      </c>
    </row>
    <row r="91" spans="1:3" ht="52.8" x14ac:dyDescent="0.25">
      <c r="A91" s="1" t="s">
        <v>179</v>
      </c>
      <c r="B91" s="1" t="s">
        <v>521</v>
      </c>
      <c r="C91" s="2" t="s">
        <v>525</v>
      </c>
    </row>
    <row r="92" spans="1:3" ht="13.2" x14ac:dyDescent="0.25">
      <c r="A92" s="1" t="s">
        <v>179</v>
      </c>
      <c r="B92" s="1" t="s">
        <v>528</v>
      </c>
      <c r="C92" s="2" t="s">
        <v>529</v>
      </c>
    </row>
    <row r="93" spans="1:3" ht="26.4" x14ac:dyDescent="0.25">
      <c r="A93" s="1" t="s">
        <v>365</v>
      </c>
      <c r="B93" s="1" t="s">
        <v>532</v>
      </c>
      <c r="C93" s="2" t="s">
        <v>534</v>
      </c>
    </row>
    <row r="94" spans="1:3" ht="13.2" x14ac:dyDescent="0.25">
      <c r="A94" s="1" t="s">
        <v>536</v>
      </c>
      <c r="B94" s="1" t="s">
        <v>539</v>
      </c>
      <c r="C94" s="2" t="s">
        <v>541</v>
      </c>
    </row>
    <row r="95" spans="1:3" ht="13.2" x14ac:dyDescent="0.25">
      <c r="A95" s="1" t="s">
        <v>381</v>
      </c>
      <c r="B95" s="1" t="s">
        <v>543</v>
      </c>
      <c r="C95" s="2" t="s">
        <v>545</v>
      </c>
    </row>
    <row r="96" spans="1:3" ht="13.2" x14ac:dyDescent="0.25">
      <c r="A96" s="1" t="s">
        <v>179</v>
      </c>
      <c r="B96" s="1" t="s">
        <v>548</v>
      </c>
      <c r="C96" s="2" t="s">
        <v>549</v>
      </c>
    </row>
    <row r="97" spans="1:3" ht="26.4" x14ac:dyDescent="0.25">
      <c r="A97" s="1" t="s">
        <v>381</v>
      </c>
      <c r="B97" s="1" t="s">
        <v>551</v>
      </c>
      <c r="C97" s="2" t="s">
        <v>552</v>
      </c>
    </row>
    <row r="98" spans="1:3" ht="13.2" x14ac:dyDescent="0.25">
      <c r="A98" s="1" t="s">
        <v>152</v>
      </c>
      <c r="B98" s="1" t="s">
        <v>352</v>
      </c>
      <c r="C98" s="2" t="s">
        <v>553</v>
      </c>
    </row>
    <row r="99" spans="1:3" ht="13.2" x14ac:dyDescent="0.25">
      <c r="A99" s="1" t="s">
        <v>144</v>
      </c>
      <c r="B99" s="1" t="s">
        <v>352</v>
      </c>
      <c r="C99" s="2" t="s">
        <v>557</v>
      </c>
    </row>
    <row r="100" spans="1:3" ht="13.2" x14ac:dyDescent="0.25">
      <c r="A100" s="1" t="s">
        <v>159</v>
      </c>
      <c r="B100" s="1" t="s">
        <v>352</v>
      </c>
      <c r="C100" s="2" t="s">
        <v>569</v>
      </c>
    </row>
    <row r="101" spans="1:3" ht="13.2" x14ac:dyDescent="0.25">
      <c r="A101" s="1" t="s">
        <v>571</v>
      </c>
      <c r="B101" s="1" t="s">
        <v>352</v>
      </c>
      <c r="C101" s="2" t="s">
        <v>572</v>
      </c>
    </row>
    <row r="102" spans="1:3" ht="13.2" x14ac:dyDescent="0.25">
      <c r="A102" s="1" t="s">
        <v>22</v>
      </c>
      <c r="B102" s="1" t="s">
        <v>573</v>
      </c>
      <c r="C102" s="2" t="s">
        <v>574</v>
      </c>
    </row>
    <row r="103" spans="1:3" ht="13.2" x14ac:dyDescent="0.25">
      <c r="A103" s="1" t="s">
        <v>27</v>
      </c>
      <c r="B103" s="1" t="s">
        <v>263</v>
      </c>
      <c r="C103" s="2" t="s">
        <v>579</v>
      </c>
    </row>
    <row r="104" spans="1:3" ht="13.2" x14ac:dyDescent="0.25">
      <c r="A104" s="1" t="s">
        <v>34</v>
      </c>
      <c r="B104" s="1" t="s">
        <v>263</v>
      </c>
      <c r="C104" s="2" t="s">
        <v>582</v>
      </c>
    </row>
    <row r="105" spans="1:3" ht="13.2" x14ac:dyDescent="0.25">
      <c r="A105" s="1" t="s">
        <v>18</v>
      </c>
      <c r="B105" s="1" t="s">
        <v>458</v>
      </c>
      <c r="C105" s="2" t="s">
        <v>584</v>
      </c>
    </row>
    <row r="106" spans="1:3" ht="13.2" x14ac:dyDescent="0.25">
      <c r="A106" s="1" t="s">
        <v>102</v>
      </c>
      <c r="B106" s="1" t="s">
        <v>559</v>
      </c>
      <c r="C106" s="2" t="s">
        <v>585</v>
      </c>
    </row>
    <row r="107" spans="1:3" ht="13.2" x14ac:dyDescent="0.25">
      <c r="A107" s="1" t="s">
        <v>11</v>
      </c>
      <c r="B107" s="1" t="s">
        <v>580</v>
      </c>
      <c r="C107" s="2" t="s">
        <v>587</v>
      </c>
    </row>
    <row r="108" spans="1:3" ht="13.2" x14ac:dyDescent="0.25">
      <c r="A108" s="1" t="s">
        <v>11</v>
      </c>
      <c r="B108" s="1" t="s">
        <v>581</v>
      </c>
      <c r="C108" s="2" t="s">
        <v>588</v>
      </c>
    </row>
    <row r="109" spans="1:3" ht="13.2" x14ac:dyDescent="0.25">
      <c r="A109" s="1" t="s">
        <v>590</v>
      </c>
      <c r="B109" s="1" t="s">
        <v>591</v>
      </c>
      <c r="C109" s="2" t="s">
        <v>592</v>
      </c>
    </row>
    <row r="110" spans="1:3" ht="13.2" x14ac:dyDescent="0.25">
      <c r="A110" s="1" t="s">
        <v>590</v>
      </c>
      <c r="B110" s="1" t="s">
        <v>593</v>
      </c>
      <c r="C110" s="2" t="s">
        <v>594</v>
      </c>
    </row>
    <row r="111" spans="1:3" ht="26.4" x14ac:dyDescent="0.25">
      <c r="A111" s="1" t="s">
        <v>365</v>
      </c>
      <c r="B111" s="1" t="s">
        <v>502</v>
      </c>
      <c r="C111" s="2" t="s">
        <v>603</v>
      </c>
    </row>
    <row r="112" spans="1:3" ht="13.2" x14ac:dyDescent="0.25">
      <c r="A112" s="1" t="s">
        <v>609</v>
      </c>
      <c r="B112" s="1" t="s">
        <v>612</v>
      </c>
      <c r="C112" s="2" t="s">
        <v>615</v>
      </c>
    </row>
    <row r="113" spans="1:3" ht="13.2" x14ac:dyDescent="0.25">
      <c r="A113" s="1" t="s">
        <v>609</v>
      </c>
      <c r="B113" s="1" t="s">
        <v>619</v>
      </c>
      <c r="C113" s="2" t="s">
        <v>621</v>
      </c>
    </row>
    <row r="114" spans="1:3" ht="13.2" x14ac:dyDescent="0.25">
      <c r="A114" s="1" t="s">
        <v>623</v>
      </c>
      <c r="B114" s="1" t="s">
        <v>625</v>
      </c>
      <c r="C114" s="2" t="s">
        <v>626</v>
      </c>
    </row>
    <row r="115" spans="1:3" ht="13.2" x14ac:dyDescent="0.25">
      <c r="A115" s="1" t="s">
        <v>627</v>
      </c>
      <c r="B115" s="1" t="s">
        <v>628</v>
      </c>
      <c r="C115" s="2" t="s">
        <v>630</v>
      </c>
    </row>
    <row r="116" spans="1:3" ht="13.2" x14ac:dyDescent="0.25">
      <c r="A116" s="1" t="s">
        <v>609</v>
      </c>
      <c r="B116" s="1" t="s">
        <v>633</v>
      </c>
      <c r="C116" s="2" t="s">
        <v>635</v>
      </c>
    </row>
    <row r="117" spans="1:3" ht="13.2" x14ac:dyDescent="0.25">
      <c r="A117" s="1" t="s">
        <v>365</v>
      </c>
      <c r="B117" s="1" t="s">
        <v>639</v>
      </c>
      <c r="C117" s="2" t="s">
        <v>642</v>
      </c>
    </row>
    <row r="118" spans="1:3" ht="13.2" x14ac:dyDescent="0.25">
      <c r="A118" s="1" t="s">
        <v>102</v>
      </c>
      <c r="B118" s="1" t="s">
        <v>570</v>
      </c>
      <c r="C118" s="2" t="s">
        <v>649</v>
      </c>
    </row>
    <row r="119" spans="1:3" ht="26.4" x14ac:dyDescent="0.25">
      <c r="A119" s="1" t="s">
        <v>137</v>
      </c>
      <c r="B119" s="1" t="s">
        <v>651</v>
      </c>
      <c r="C119" s="2" t="s">
        <v>652</v>
      </c>
    </row>
    <row r="120" spans="1:3" ht="13.2" x14ac:dyDescent="0.25">
      <c r="A120" s="1" t="s">
        <v>5</v>
      </c>
      <c r="B120" s="1" t="s">
        <v>653</v>
      </c>
      <c r="C120" s="2" t="s">
        <v>654</v>
      </c>
    </row>
    <row r="121" spans="1:3" ht="13.2" x14ac:dyDescent="0.25">
      <c r="A121" s="1" t="s">
        <v>656</v>
      </c>
      <c r="B121" s="1" t="s">
        <v>658</v>
      </c>
      <c r="C121" s="2" t="s">
        <v>661</v>
      </c>
    </row>
    <row r="122" spans="1:3" ht="13.2" x14ac:dyDescent="0.25">
      <c r="A122" s="1" t="s">
        <v>5</v>
      </c>
      <c r="B122" s="1" t="s">
        <v>673</v>
      </c>
      <c r="C122" s="2" t="s">
        <v>674</v>
      </c>
    </row>
    <row r="123" spans="1:3" ht="26.4" x14ac:dyDescent="0.25">
      <c r="A123" s="1" t="s">
        <v>536</v>
      </c>
      <c r="B123" s="1" t="s">
        <v>678</v>
      </c>
      <c r="C123" s="2" t="s">
        <v>681</v>
      </c>
    </row>
    <row r="124" spans="1:3" ht="13.2" x14ac:dyDescent="0.25">
      <c r="A124" s="1" t="s">
        <v>144</v>
      </c>
      <c r="B124" s="1" t="s">
        <v>302</v>
      </c>
      <c r="C124" s="2" t="s">
        <v>682</v>
      </c>
    </row>
    <row r="125" spans="1:3" ht="13.2" x14ac:dyDescent="0.25">
      <c r="A125" s="1" t="s">
        <v>269</v>
      </c>
      <c r="B125" s="1" t="s">
        <v>302</v>
      </c>
      <c r="C125" s="2" t="s">
        <v>687</v>
      </c>
    </row>
    <row r="126" spans="1:3" ht="13.2" x14ac:dyDescent="0.25">
      <c r="A126" s="1" t="s">
        <v>22</v>
      </c>
      <c r="B126" s="1" t="s">
        <v>302</v>
      </c>
      <c r="C126" s="2" t="s">
        <v>690</v>
      </c>
    </row>
    <row r="127" spans="1:3" ht="13.2" x14ac:dyDescent="0.25">
      <c r="A127" s="1" t="s">
        <v>691</v>
      </c>
      <c r="B127" s="1" t="s">
        <v>275</v>
      </c>
      <c r="C127" s="2" t="s">
        <v>693</v>
      </c>
    </row>
    <row r="128" spans="1:3" ht="13.2" x14ac:dyDescent="0.25">
      <c r="A128" s="1" t="s">
        <v>695</v>
      </c>
      <c r="B128" s="1" t="s">
        <v>302</v>
      </c>
      <c r="C128" s="2" t="s">
        <v>698</v>
      </c>
    </row>
    <row r="129" spans="1:3" ht="13.2" x14ac:dyDescent="0.25">
      <c r="A129" s="1" t="s">
        <v>699</v>
      </c>
      <c r="B129" s="1" t="s">
        <v>302</v>
      </c>
      <c r="C129" s="2" t="s">
        <v>701</v>
      </c>
    </row>
    <row r="130" spans="1:3" ht="39.6" x14ac:dyDescent="0.25">
      <c r="A130" s="1" t="s">
        <v>5</v>
      </c>
      <c r="B130" s="1" t="s">
        <v>302</v>
      </c>
      <c r="C130" s="2" t="s">
        <v>704</v>
      </c>
    </row>
    <row r="131" spans="1:3" ht="13.2" x14ac:dyDescent="0.25">
      <c r="A131" s="1" t="s">
        <v>706</v>
      </c>
      <c r="B131" s="1" t="s">
        <v>302</v>
      </c>
      <c r="C131" s="2" t="s">
        <v>712</v>
      </c>
    </row>
    <row r="132" spans="1:3" ht="13.2" x14ac:dyDescent="0.25">
      <c r="A132" s="1" t="s">
        <v>714</v>
      </c>
      <c r="B132" s="1" t="s">
        <v>302</v>
      </c>
      <c r="C132" s="2" t="s">
        <v>715</v>
      </c>
    </row>
    <row r="133" spans="1:3" ht="26.4" x14ac:dyDescent="0.25">
      <c r="A133" s="1" t="s">
        <v>15</v>
      </c>
      <c r="B133" s="1" t="s">
        <v>302</v>
      </c>
      <c r="C133" s="2" t="s">
        <v>720</v>
      </c>
    </row>
    <row r="134" spans="1:3" ht="52.8" x14ac:dyDescent="0.25">
      <c r="A134" s="1" t="s">
        <v>724</v>
      </c>
      <c r="B134" s="1" t="s">
        <v>302</v>
      </c>
      <c r="C134" s="2" t="s">
        <v>727</v>
      </c>
    </row>
    <row r="135" spans="1:3" ht="13.2" x14ac:dyDescent="0.25">
      <c r="A135" s="1" t="s">
        <v>536</v>
      </c>
      <c r="B135" s="1" t="s">
        <v>732</v>
      </c>
      <c r="C135" s="2" t="s">
        <v>734</v>
      </c>
    </row>
    <row r="136" spans="1:3" ht="13.2" x14ac:dyDescent="0.25">
      <c r="A136" s="1" t="s">
        <v>5</v>
      </c>
      <c r="B136" s="1" t="s">
        <v>737</v>
      </c>
      <c r="C136" s="2" t="s">
        <v>738</v>
      </c>
    </row>
    <row r="137" spans="1:3" ht="13.2" x14ac:dyDescent="0.25">
      <c r="A137" s="1" t="s">
        <v>739</v>
      </c>
      <c r="B137" s="1" t="s">
        <v>740</v>
      </c>
      <c r="C137" s="2" t="s">
        <v>741</v>
      </c>
    </row>
    <row r="138" spans="1:3" ht="13.2" x14ac:dyDescent="0.25">
      <c r="A138" s="1" t="s">
        <v>743</v>
      </c>
      <c r="B138" s="1" t="s">
        <v>744</v>
      </c>
      <c r="C138" s="2" t="s">
        <v>745</v>
      </c>
    </row>
    <row r="139" spans="1:3" ht="13.2" x14ac:dyDescent="0.25">
      <c r="A139" s="1" t="s">
        <v>691</v>
      </c>
      <c r="B139" s="1" t="s">
        <v>733</v>
      </c>
      <c r="C139" s="2" t="s">
        <v>748</v>
      </c>
    </row>
    <row r="140" spans="1:3" ht="13.2" x14ac:dyDescent="0.25">
      <c r="A140" s="1" t="s">
        <v>751</v>
      </c>
      <c r="B140" s="1" t="s">
        <v>752</v>
      </c>
      <c r="C140" s="2" t="s">
        <v>755</v>
      </c>
    </row>
    <row r="141" spans="1:3" ht="26.4" x14ac:dyDescent="0.25">
      <c r="A141" s="1" t="s">
        <v>699</v>
      </c>
      <c r="B141" s="1" t="s">
        <v>752</v>
      </c>
      <c r="C141" s="2" t="s">
        <v>761</v>
      </c>
    </row>
    <row r="142" spans="1:3" ht="13.2" x14ac:dyDescent="0.25">
      <c r="A142" s="1" t="s">
        <v>691</v>
      </c>
      <c r="B142" s="1" t="s">
        <v>722</v>
      </c>
      <c r="C142" s="2" t="s">
        <v>771</v>
      </c>
    </row>
    <row r="143" spans="1:3" ht="13.2" x14ac:dyDescent="0.25">
      <c r="A143" s="1" t="s">
        <v>269</v>
      </c>
      <c r="B143" s="1" t="s">
        <v>617</v>
      </c>
      <c r="C143" s="2" t="s">
        <v>775</v>
      </c>
    </row>
    <row r="144" spans="1:3" ht="13.2" x14ac:dyDescent="0.25">
      <c r="A144" s="1" t="s">
        <v>714</v>
      </c>
      <c r="B144" s="1" t="s">
        <v>617</v>
      </c>
      <c r="C144" s="2" t="s">
        <v>776</v>
      </c>
    </row>
    <row r="145" spans="1:3" ht="13.2" x14ac:dyDescent="0.25">
      <c r="A145" s="1" t="s">
        <v>777</v>
      </c>
      <c r="B145" s="1" t="s">
        <v>778</v>
      </c>
      <c r="C145" s="2" t="s">
        <v>779</v>
      </c>
    </row>
    <row r="146" spans="1:3" ht="13.2" x14ac:dyDescent="0.25">
      <c r="A146" s="1" t="s">
        <v>144</v>
      </c>
      <c r="B146" s="1" t="s">
        <v>300</v>
      </c>
      <c r="C146" s="2" t="s">
        <v>780</v>
      </c>
    </row>
    <row r="147" spans="1:3" ht="13.2" x14ac:dyDescent="0.25">
      <c r="A147" s="1" t="s">
        <v>724</v>
      </c>
      <c r="B147" s="1" t="s">
        <v>300</v>
      </c>
      <c r="C147" s="2" t="s">
        <v>784</v>
      </c>
    </row>
    <row r="148" spans="1:3" ht="26.4" x14ac:dyDescent="0.25">
      <c r="A148" s="1" t="s">
        <v>536</v>
      </c>
      <c r="B148" s="1" t="s">
        <v>787</v>
      </c>
      <c r="C148" s="2" t="s">
        <v>789</v>
      </c>
    </row>
    <row r="149" spans="1:3" ht="13.2" x14ac:dyDescent="0.25">
      <c r="A149" s="1" t="s">
        <v>792</v>
      </c>
      <c r="B149" s="1" t="s">
        <v>299</v>
      </c>
      <c r="C149" s="2" t="s">
        <v>794</v>
      </c>
    </row>
    <row r="150" spans="1:3" ht="13.2" x14ac:dyDescent="0.25">
      <c r="A150" s="1" t="s">
        <v>536</v>
      </c>
      <c r="B150" s="1" t="s">
        <v>797</v>
      </c>
      <c r="C150" s="2" t="s">
        <v>798</v>
      </c>
    </row>
    <row r="151" spans="1:3" ht="13.2" x14ac:dyDescent="0.25">
      <c r="A151" s="1" t="s">
        <v>724</v>
      </c>
      <c r="B151" s="1" t="s">
        <v>299</v>
      </c>
      <c r="C151" s="2" t="s">
        <v>802</v>
      </c>
    </row>
    <row r="152" spans="1:3" ht="13.2" x14ac:dyDescent="0.25">
      <c r="A152" s="1" t="s">
        <v>804</v>
      </c>
      <c r="B152" s="1" t="s">
        <v>806</v>
      </c>
      <c r="C152" s="2" t="s">
        <v>809</v>
      </c>
    </row>
    <row r="153" spans="1:3" ht="13.2" x14ac:dyDescent="0.25">
      <c r="A153" s="1" t="s">
        <v>699</v>
      </c>
      <c r="B153" s="1" t="s">
        <v>814</v>
      </c>
      <c r="C153" s="2" t="s">
        <v>815</v>
      </c>
    </row>
    <row r="154" spans="1:3" ht="13.2" x14ac:dyDescent="0.25">
      <c r="A154" s="1" t="s">
        <v>15</v>
      </c>
      <c r="B154" s="1" t="s">
        <v>818</v>
      </c>
      <c r="C154" s="2" t="s">
        <v>820</v>
      </c>
    </row>
    <row r="155" spans="1:3" ht="13.2" x14ac:dyDescent="0.25">
      <c r="A155" s="1" t="s">
        <v>714</v>
      </c>
      <c r="B155" s="1" t="s">
        <v>823</v>
      </c>
      <c r="C155" s="2" t="s">
        <v>824</v>
      </c>
    </row>
    <row r="156" spans="1:3" ht="13.2" x14ac:dyDescent="0.25">
      <c r="A156" s="1" t="s">
        <v>269</v>
      </c>
      <c r="B156" s="1" t="s">
        <v>298</v>
      </c>
      <c r="C156" s="2" t="s">
        <v>826</v>
      </c>
    </row>
    <row r="157" spans="1:3" ht="13.2" x14ac:dyDescent="0.25">
      <c r="A157" s="1" t="s">
        <v>691</v>
      </c>
      <c r="B157" s="1" t="s">
        <v>298</v>
      </c>
      <c r="C157" s="2" t="s">
        <v>827</v>
      </c>
    </row>
    <row r="158" spans="1:3" ht="13.2" x14ac:dyDescent="0.25">
      <c r="A158" s="1" t="s">
        <v>724</v>
      </c>
      <c r="B158" s="1" t="s">
        <v>298</v>
      </c>
      <c r="C158" s="2" t="s">
        <v>828</v>
      </c>
    </row>
    <row r="159" spans="1:3" ht="13.2" x14ac:dyDescent="0.25">
      <c r="A159" s="1" t="s">
        <v>777</v>
      </c>
      <c r="B159" s="1" t="s">
        <v>298</v>
      </c>
      <c r="C159" s="2" t="s">
        <v>831</v>
      </c>
    </row>
    <row r="160" spans="1:3" ht="13.2" x14ac:dyDescent="0.25">
      <c r="A160" s="1" t="s">
        <v>699</v>
      </c>
      <c r="B160" s="1" t="s">
        <v>836</v>
      </c>
      <c r="C160" s="2" t="s">
        <v>837</v>
      </c>
    </row>
    <row r="161" spans="1:3" ht="13.2" x14ac:dyDescent="0.25">
      <c r="A161" s="1" t="s">
        <v>269</v>
      </c>
      <c r="B161" s="1" t="s">
        <v>400</v>
      </c>
      <c r="C161" s="2" t="s">
        <v>842</v>
      </c>
    </row>
    <row r="162" spans="1:3" ht="13.2" x14ac:dyDescent="0.25">
      <c r="A162" s="1" t="s">
        <v>691</v>
      </c>
      <c r="B162" s="1" t="s">
        <v>735</v>
      </c>
      <c r="C162" s="2" t="s">
        <v>845</v>
      </c>
    </row>
    <row r="163" spans="1:3" ht="39.6" x14ac:dyDescent="0.25">
      <c r="A163" s="1" t="s">
        <v>95</v>
      </c>
      <c r="B163" s="1" t="s">
        <v>848</v>
      </c>
      <c r="C163" s="2" t="s">
        <v>851</v>
      </c>
    </row>
    <row r="164" spans="1:3" ht="13.2" x14ac:dyDescent="0.25">
      <c r="A164" s="1" t="s">
        <v>144</v>
      </c>
      <c r="B164" s="1" t="s">
        <v>304</v>
      </c>
      <c r="C164" s="2" t="s">
        <v>856</v>
      </c>
    </row>
    <row r="165" spans="1:3" ht="13.2" x14ac:dyDescent="0.25">
      <c r="A165" s="1" t="s">
        <v>714</v>
      </c>
      <c r="B165" s="1" t="s">
        <v>857</v>
      </c>
      <c r="C165" s="2" t="s">
        <v>858</v>
      </c>
    </row>
    <row r="166" spans="1:3" ht="13.2" x14ac:dyDescent="0.25">
      <c r="A166" s="1" t="s">
        <v>859</v>
      </c>
      <c r="B166" s="1" t="s">
        <v>736</v>
      </c>
      <c r="C166" s="2" t="s">
        <v>861</v>
      </c>
    </row>
    <row r="167" spans="1:3" ht="13.2" x14ac:dyDescent="0.25">
      <c r="A167" s="1" t="s">
        <v>691</v>
      </c>
      <c r="B167" s="1" t="s">
        <v>736</v>
      </c>
      <c r="C167" s="2" t="s">
        <v>864</v>
      </c>
    </row>
    <row r="168" spans="1:3" ht="13.2" x14ac:dyDescent="0.25">
      <c r="A168" s="1" t="s">
        <v>5</v>
      </c>
      <c r="B168" s="1" t="s">
        <v>736</v>
      </c>
      <c r="C168" s="2" t="s">
        <v>866</v>
      </c>
    </row>
    <row r="169" spans="1:3" ht="52.8" x14ac:dyDescent="0.25">
      <c r="A169" s="1" t="s">
        <v>724</v>
      </c>
      <c r="B169" s="1" t="s">
        <v>736</v>
      </c>
      <c r="C169" s="2" t="s">
        <v>871</v>
      </c>
    </row>
    <row r="170" spans="1:3" ht="13.2" x14ac:dyDescent="0.25">
      <c r="A170" s="1" t="s">
        <v>777</v>
      </c>
      <c r="B170" s="1" t="s">
        <v>736</v>
      </c>
      <c r="C170" s="2" t="s">
        <v>873</v>
      </c>
    </row>
    <row r="171" spans="1:3" ht="13.2" x14ac:dyDescent="0.25">
      <c r="A171" s="1" t="s">
        <v>226</v>
      </c>
      <c r="B171" s="1" t="s">
        <v>874</v>
      </c>
      <c r="C171" s="2" t="s">
        <v>875</v>
      </c>
    </row>
    <row r="172" spans="1:3" ht="13.2" x14ac:dyDescent="0.25">
      <c r="A172" s="1" t="s">
        <v>112</v>
      </c>
      <c r="B172" s="1" t="s">
        <v>876</v>
      </c>
      <c r="C172" s="2" t="s">
        <v>877</v>
      </c>
    </row>
    <row r="173" spans="1:3" ht="13.2" x14ac:dyDescent="0.25">
      <c r="A173" s="1" t="s">
        <v>879</v>
      </c>
      <c r="B173" s="1" t="s">
        <v>880</v>
      </c>
      <c r="C173" s="2" t="s">
        <v>881</v>
      </c>
    </row>
    <row r="174" spans="1:3" ht="13.2" x14ac:dyDescent="0.25">
      <c r="A174" s="1" t="s">
        <v>152</v>
      </c>
      <c r="B174" s="1" t="s">
        <v>882</v>
      </c>
      <c r="C174" s="2" t="s">
        <v>884</v>
      </c>
    </row>
    <row r="175" spans="1:3" ht="13.2" x14ac:dyDescent="0.25">
      <c r="A175" s="1" t="s">
        <v>95</v>
      </c>
      <c r="B175" s="1" t="s">
        <v>517</v>
      </c>
      <c r="C175" s="2" t="s">
        <v>886</v>
      </c>
    </row>
    <row r="183" spans="3:3" ht="13.2" x14ac:dyDescent="0.25">
      <c r="C183" s="6"/>
    </row>
    <row r="184" spans="3:3" ht="13.2" x14ac:dyDescent="0.25">
      <c r="C184" s="6"/>
    </row>
    <row r="185" spans="3:3" ht="13.2" x14ac:dyDescent="0.25">
      <c r="C185" s="6"/>
    </row>
    <row r="186" spans="3:3" ht="13.2" x14ac:dyDescent="0.25">
      <c r="C186" s="6"/>
    </row>
    <row r="187" spans="3:3" ht="13.2" x14ac:dyDescent="0.25">
      <c r="C187" s="6"/>
    </row>
    <row r="188" spans="3:3" ht="13.2" x14ac:dyDescent="0.25">
      <c r="C188" s="6"/>
    </row>
    <row r="189" spans="3:3" ht="13.2" x14ac:dyDescent="0.25">
      <c r="C189" s="6"/>
    </row>
    <row r="190" spans="3:3" ht="13.2" x14ac:dyDescent="0.25">
      <c r="C190" s="6"/>
    </row>
    <row r="191" spans="3:3" ht="13.2" x14ac:dyDescent="0.25">
      <c r="C191" s="6"/>
    </row>
    <row r="192" spans="3:3" ht="13.2" x14ac:dyDescent="0.25">
      <c r="C192" s="6"/>
    </row>
    <row r="193" spans="3:3" ht="13.2" x14ac:dyDescent="0.25">
      <c r="C193" s="6"/>
    </row>
    <row r="194" spans="3:3" ht="13.2" x14ac:dyDescent="0.25">
      <c r="C194" s="6"/>
    </row>
    <row r="195" spans="3:3" ht="13.2" x14ac:dyDescent="0.25">
      <c r="C195" s="6"/>
    </row>
    <row r="196" spans="3:3" ht="13.2" x14ac:dyDescent="0.25">
      <c r="C196" s="6"/>
    </row>
    <row r="197" spans="3:3" ht="13.2" x14ac:dyDescent="0.25">
      <c r="C197" s="6"/>
    </row>
    <row r="198" spans="3:3" ht="13.2" x14ac:dyDescent="0.25">
      <c r="C198" s="6"/>
    </row>
    <row r="199" spans="3:3" ht="13.2" x14ac:dyDescent="0.25">
      <c r="C199" s="6"/>
    </row>
    <row r="200" spans="3:3" ht="13.2" x14ac:dyDescent="0.25">
      <c r="C200" s="6"/>
    </row>
    <row r="201" spans="3:3" ht="13.2" x14ac:dyDescent="0.25">
      <c r="C201" s="6"/>
    </row>
    <row r="202" spans="3:3" ht="13.2" x14ac:dyDescent="0.25">
      <c r="C202" s="6"/>
    </row>
    <row r="203" spans="3:3" ht="13.2" x14ac:dyDescent="0.25">
      <c r="C203" s="6"/>
    </row>
    <row r="204" spans="3:3" ht="13.2" x14ac:dyDescent="0.25">
      <c r="C204" s="6"/>
    </row>
    <row r="205" spans="3:3" ht="13.2" x14ac:dyDescent="0.25">
      <c r="C205" s="6"/>
    </row>
    <row r="206" spans="3:3" ht="13.2" x14ac:dyDescent="0.25">
      <c r="C206" s="6"/>
    </row>
    <row r="207" spans="3:3" ht="13.2" x14ac:dyDescent="0.25">
      <c r="C207" s="6"/>
    </row>
    <row r="208" spans="3:3" ht="13.2" x14ac:dyDescent="0.25">
      <c r="C208" s="6"/>
    </row>
    <row r="209" spans="3:3" ht="13.2" x14ac:dyDescent="0.25">
      <c r="C209" s="6"/>
    </row>
    <row r="210" spans="3:3" ht="13.2" x14ac:dyDescent="0.25">
      <c r="C210" s="6"/>
    </row>
    <row r="211" spans="3:3" ht="13.2" x14ac:dyDescent="0.25">
      <c r="C211" s="6"/>
    </row>
    <row r="212" spans="3:3" ht="13.2" x14ac:dyDescent="0.25">
      <c r="C212" s="6"/>
    </row>
    <row r="213" spans="3:3" ht="13.2" x14ac:dyDescent="0.25">
      <c r="C213" s="6"/>
    </row>
    <row r="214" spans="3:3" ht="13.2" x14ac:dyDescent="0.25">
      <c r="C214" s="6"/>
    </row>
    <row r="215" spans="3:3" ht="13.2" x14ac:dyDescent="0.25">
      <c r="C215" s="6"/>
    </row>
    <row r="216" spans="3:3" ht="13.2" x14ac:dyDescent="0.25">
      <c r="C216" s="6"/>
    </row>
    <row r="217" spans="3:3" ht="13.2" x14ac:dyDescent="0.25">
      <c r="C217" s="6"/>
    </row>
    <row r="218" spans="3:3" ht="13.2" x14ac:dyDescent="0.25">
      <c r="C218" s="6"/>
    </row>
    <row r="219" spans="3:3" ht="13.2" x14ac:dyDescent="0.25">
      <c r="C219" s="6"/>
    </row>
    <row r="220" spans="3:3" ht="13.2" x14ac:dyDescent="0.25">
      <c r="C220" s="6"/>
    </row>
    <row r="221" spans="3:3" ht="13.2" x14ac:dyDescent="0.25">
      <c r="C221" s="6"/>
    </row>
    <row r="222" spans="3:3" ht="13.2" x14ac:dyDescent="0.25">
      <c r="C222" s="6"/>
    </row>
    <row r="223" spans="3:3" ht="13.2" x14ac:dyDescent="0.25">
      <c r="C223" s="6"/>
    </row>
    <row r="224" spans="3:3" ht="13.2" x14ac:dyDescent="0.25">
      <c r="C224" s="6"/>
    </row>
    <row r="225" spans="3:3" ht="13.2" x14ac:dyDescent="0.25">
      <c r="C225" s="6"/>
    </row>
    <row r="226" spans="3:3" ht="13.2" x14ac:dyDescent="0.25">
      <c r="C226" s="6"/>
    </row>
    <row r="227" spans="3:3" ht="13.2" x14ac:dyDescent="0.25">
      <c r="C227" s="6"/>
    </row>
    <row r="228" spans="3:3" ht="13.2" x14ac:dyDescent="0.25">
      <c r="C228" s="6"/>
    </row>
    <row r="229" spans="3:3" ht="13.2" x14ac:dyDescent="0.25">
      <c r="C229" s="6"/>
    </row>
    <row r="230" spans="3:3" ht="13.2" x14ac:dyDescent="0.25">
      <c r="C230" s="6"/>
    </row>
    <row r="231" spans="3:3" ht="13.2" x14ac:dyDescent="0.25">
      <c r="C231" s="6"/>
    </row>
    <row r="232" spans="3:3" ht="13.2" x14ac:dyDescent="0.25">
      <c r="C232" s="6"/>
    </row>
    <row r="233" spans="3:3" ht="13.2" x14ac:dyDescent="0.25">
      <c r="C233" s="6"/>
    </row>
    <row r="234" spans="3:3" ht="13.2" x14ac:dyDescent="0.25">
      <c r="C234" s="6"/>
    </row>
    <row r="235" spans="3:3" ht="13.2" x14ac:dyDescent="0.25">
      <c r="C235" s="6"/>
    </row>
    <row r="236" spans="3:3" ht="13.2" x14ac:dyDescent="0.25">
      <c r="C236" s="6"/>
    </row>
    <row r="237" spans="3:3" ht="13.2" x14ac:dyDescent="0.25">
      <c r="C237" s="6"/>
    </row>
    <row r="238" spans="3:3" ht="13.2" x14ac:dyDescent="0.25">
      <c r="C238" s="6"/>
    </row>
    <row r="239" spans="3:3" ht="13.2" x14ac:dyDescent="0.25">
      <c r="C239" s="6"/>
    </row>
    <row r="240" spans="3:3" ht="13.2" x14ac:dyDescent="0.25">
      <c r="C240" s="6"/>
    </row>
    <row r="241" spans="3:3" ht="13.2" x14ac:dyDescent="0.25">
      <c r="C241" s="6"/>
    </row>
    <row r="242" spans="3:3" ht="13.2" x14ac:dyDescent="0.25">
      <c r="C242" s="6"/>
    </row>
    <row r="243" spans="3:3" ht="13.2" x14ac:dyDescent="0.25">
      <c r="C243" s="6"/>
    </row>
    <row r="244" spans="3:3" ht="13.2" x14ac:dyDescent="0.25">
      <c r="C244" s="6"/>
    </row>
    <row r="245" spans="3:3" ht="13.2" x14ac:dyDescent="0.25">
      <c r="C245" s="6"/>
    </row>
    <row r="246" spans="3:3" ht="13.2" x14ac:dyDescent="0.25">
      <c r="C246" s="6"/>
    </row>
    <row r="247" spans="3:3" ht="13.2" x14ac:dyDescent="0.25">
      <c r="C247" s="6"/>
    </row>
    <row r="248" spans="3:3" ht="13.2" x14ac:dyDescent="0.25">
      <c r="C248" s="6"/>
    </row>
    <row r="249" spans="3:3" ht="13.2" x14ac:dyDescent="0.25">
      <c r="C249" s="6"/>
    </row>
    <row r="250" spans="3:3" ht="13.2" x14ac:dyDescent="0.25">
      <c r="C250" s="6"/>
    </row>
    <row r="251" spans="3:3" ht="13.2" x14ac:dyDescent="0.25">
      <c r="C251" s="6"/>
    </row>
    <row r="252" spans="3:3" ht="13.2" x14ac:dyDescent="0.25">
      <c r="C252" s="6"/>
    </row>
    <row r="253" spans="3:3" ht="13.2" x14ac:dyDescent="0.25">
      <c r="C253" s="6"/>
    </row>
    <row r="254" spans="3:3" ht="13.2" x14ac:dyDescent="0.25">
      <c r="C254" s="6"/>
    </row>
    <row r="255" spans="3:3" ht="13.2" x14ac:dyDescent="0.25">
      <c r="C255" s="6"/>
    </row>
    <row r="256" spans="3:3" ht="13.2" x14ac:dyDescent="0.25">
      <c r="C256" s="6"/>
    </row>
    <row r="257" spans="3:3" ht="13.2" x14ac:dyDescent="0.25">
      <c r="C257" s="6"/>
    </row>
    <row r="258" spans="3:3" ht="13.2" x14ac:dyDescent="0.25">
      <c r="C258" s="6"/>
    </row>
    <row r="259" spans="3:3" ht="13.2" x14ac:dyDescent="0.25">
      <c r="C259" s="6"/>
    </row>
    <row r="260" spans="3:3" ht="13.2" x14ac:dyDescent="0.25">
      <c r="C260" s="6"/>
    </row>
    <row r="261" spans="3:3" ht="13.2" x14ac:dyDescent="0.25">
      <c r="C261" s="6"/>
    </row>
    <row r="262" spans="3:3" ht="13.2" x14ac:dyDescent="0.25">
      <c r="C262" s="6"/>
    </row>
    <row r="263" spans="3:3" ht="13.2" x14ac:dyDescent="0.25">
      <c r="C263" s="6"/>
    </row>
    <row r="264" spans="3:3" ht="13.2" x14ac:dyDescent="0.25">
      <c r="C264" s="6"/>
    </row>
    <row r="265" spans="3:3" ht="13.2" x14ac:dyDescent="0.25">
      <c r="C265" s="6"/>
    </row>
    <row r="266" spans="3:3" ht="13.2" x14ac:dyDescent="0.25">
      <c r="C266" s="6"/>
    </row>
    <row r="267" spans="3:3" ht="13.2" x14ac:dyDescent="0.25">
      <c r="C267" s="6"/>
    </row>
    <row r="268" spans="3:3" ht="13.2" x14ac:dyDescent="0.25">
      <c r="C268" s="6"/>
    </row>
    <row r="269" spans="3:3" ht="13.2" x14ac:dyDescent="0.25">
      <c r="C269" s="6"/>
    </row>
    <row r="270" spans="3:3" ht="13.2" x14ac:dyDescent="0.25">
      <c r="C270" s="6"/>
    </row>
    <row r="271" spans="3:3" ht="13.2" x14ac:dyDescent="0.25">
      <c r="C271" s="6"/>
    </row>
    <row r="272" spans="3:3" ht="13.2" x14ac:dyDescent="0.25">
      <c r="C272" s="6"/>
    </row>
    <row r="273" spans="3:3" ht="13.2" x14ac:dyDescent="0.25">
      <c r="C273" s="6"/>
    </row>
    <row r="274" spans="3:3" ht="13.2" x14ac:dyDescent="0.25">
      <c r="C274" s="6"/>
    </row>
    <row r="275" spans="3:3" ht="13.2" x14ac:dyDescent="0.25">
      <c r="C275" s="6"/>
    </row>
    <row r="276" spans="3:3" ht="13.2" x14ac:dyDescent="0.25">
      <c r="C276" s="6"/>
    </row>
    <row r="277" spans="3:3" ht="13.2" x14ac:dyDescent="0.25">
      <c r="C277" s="6"/>
    </row>
    <row r="278" spans="3:3" ht="13.2" x14ac:dyDescent="0.25">
      <c r="C278" s="6"/>
    </row>
    <row r="279" spans="3:3" ht="13.2" x14ac:dyDescent="0.25">
      <c r="C279" s="6"/>
    </row>
    <row r="280" spans="3:3" ht="13.2" x14ac:dyDescent="0.25">
      <c r="C280" s="6"/>
    </row>
    <row r="281" spans="3:3" ht="13.2" x14ac:dyDescent="0.25">
      <c r="C281" s="6"/>
    </row>
    <row r="282" spans="3:3" ht="13.2" x14ac:dyDescent="0.25">
      <c r="C282" s="6"/>
    </row>
    <row r="283" spans="3:3" ht="13.2" x14ac:dyDescent="0.25">
      <c r="C283" s="6"/>
    </row>
    <row r="284" spans="3:3" ht="13.2" x14ac:dyDescent="0.25">
      <c r="C284" s="6"/>
    </row>
    <row r="285" spans="3:3" ht="13.2" x14ac:dyDescent="0.25">
      <c r="C285" s="6"/>
    </row>
    <row r="286" spans="3:3" ht="13.2" x14ac:dyDescent="0.25">
      <c r="C286" s="6"/>
    </row>
    <row r="287" spans="3:3" ht="13.2" x14ac:dyDescent="0.25">
      <c r="C287" s="6"/>
    </row>
    <row r="288" spans="3:3" ht="13.2" x14ac:dyDescent="0.25">
      <c r="C288" s="6"/>
    </row>
    <row r="289" spans="3:3" ht="13.2" x14ac:dyDescent="0.25">
      <c r="C289" s="6"/>
    </row>
    <row r="290" spans="3:3" ht="13.2" x14ac:dyDescent="0.25">
      <c r="C290" s="6"/>
    </row>
    <row r="291" spans="3:3" ht="13.2" x14ac:dyDescent="0.25">
      <c r="C291" s="6"/>
    </row>
    <row r="292" spans="3:3" ht="13.2" x14ac:dyDescent="0.25">
      <c r="C292" s="6"/>
    </row>
    <row r="293" spans="3:3" ht="13.2" x14ac:dyDescent="0.25">
      <c r="C293" s="6"/>
    </row>
    <row r="294" spans="3:3" ht="13.2" x14ac:dyDescent="0.25">
      <c r="C294" s="6"/>
    </row>
    <row r="295" spans="3:3" ht="13.2" x14ac:dyDescent="0.25">
      <c r="C295" s="6"/>
    </row>
    <row r="296" spans="3:3" ht="13.2" x14ac:dyDescent="0.25">
      <c r="C296" s="6"/>
    </row>
    <row r="297" spans="3:3" ht="13.2" x14ac:dyDescent="0.25">
      <c r="C297" s="6"/>
    </row>
    <row r="298" spans="3:3" ht="13.2" x14ac:dyDescent="0.25">
      <c r="C298" s="6"/>
    </row>
    <row r="299" spans="3:3" ht="13.2" x14ac:dyDescent="0.25">
      <c r="C299" s="6"/>
    </row>
    <row r="300" spans="3:3" ht="13.2" x14ac:dyDescent="0.25">
      <c r="C300" s="6"/>
    </row>
    <row r="301" spans="3:3" ht="13.2" x14ac:dyDescent="0.25">
      <c r="C301" s="6"/>
    </row>
    <row r="302" spans="3:3" ht="13.2" x14ac:dyDescent="0.25">
      <c r="C302" s="6"/>
    </row>
    <row r="303" spans="3:3" ht="13.2" x14ac:dyDescent="0.25">
      <c r="C303" s="6"/>
    </row>
    <row r="304" spans="3:3" ht="13.2" x14ac:dyDescent="0.25">
      <c r="C304" s="6"/>
    </row>
    <row r="305" spans="3:3" ht="13.2" x14ac:dyDescent="0.25">
      <c r="C305" s="6"/>
    </row>
    <row r="306" spans="3:3" ht="13.2" x14ac:dyDescent="0.25">
      <c r="C306" s="6"/>
    </row>
    <row r="307" spans="3:3" ht="13.2" x14ac:dyDescent="0.25">
      <c r="C307" s="6"/>
    </row>
    <row r="308" spans="3:3" ht="13.2" x14ac:dyDescent="0.25">
      <c r="C308" s="6"/>
    </row>
    <row r="309" spans="3:3" ht="13.2" x14ac:dyDescent="0.25">
      <c r="C309" s="6"/>
    </row>
    <row r="310" spans="3:3" ht="13.2" x14ac:dyDescent="0.25">
      <c r="C310" s="6"/>
    </row>
    <row r="311" spans="3:3" ht="13.2" x14ac:dyDescent="0.25">
      <c r="C311" s="6"/>
    </row>
    <row r="312" spans="3:3" ht="13.2" x14ac:dyDescent="0.25">
      <c r="C312" s="6"/>
    </row>
    <row r="313" spans="3:3" ht="13.2" x14ac:dyDescent="0.25">
      <c r="C313" s="6"/>
    </row>
    <row r="314" spans="3:3" ht="13.2" x14ac:dyDescent="0.25">
      <c r="C314" s="6"/>
    </row>
    <row r="315" spans="3:3" ht="13.2" x14ac:dyDescent="0.25">
      <c r="C315" s="6"/>
    </row>
    <row r="316" spans="3:3" ht="13.2" x14ac:dyDescent="0.25">
      <c r="C316" s="6"/>
    </row>
    <row r="317" spans="3:3" ht="13.2" x14ac:dyDescent="0.25">
      <c r="C317" s="6"/>
    </row>
    <row r="318" spans="3:3" ht="13.2" x14ac:dyDescent="0.25">
      <c r="C318" s="6"/>
    </row>
    <row r="319" spans="3:3" ht="13.2" x14ac:dyDescent="0.25">
      <c r="C319" s="6"/>
    </row>
    <row r="320" spans="3:3" ht="13.2" x14ac:dyDescent="0.25">
      <c r="C320" s="6"/>
    </row>
    <row r="321" spans="3:3" ht="13.2" x14ac:dyDescent="0.25">
      <c r="C321" s="6"/>
    </row>
    <row r="322" spans="3:3" ht="13.2" x14ac:dyDescent="0.25">
      <c r="C322" s="6"/>
    </row>
    <row r="323" spans="3:3" ht="13.2" x14ac:dyDescent="0.25">
      <c r="C323" s="6"/>
    </row>
    <row r="324" spans="3:3" ht="13.2" x14ac:dyDescent="0.25">
      <c r="C324" s="6"/>
    </row>
    <row r="325" spans="3:3" ht="13.2" x14ac:dyDescent="0.25">
      <c r="C325" s="6"/>
    </row>
    <row r="326" spans="3:3" ht="13.2" x14ac:dyDescent="0.25">
      <c r="C326" s="6"/>
    </row>
    <row r="327" spans="3:3" ht="13.2" x14ac:dyDescent="0.25">
      <c r="C327" s="6"/>
    </row>
    <row r="328" spans="3:3" ht="13.2" x14ac:dyDescent="0.25">
      <c r="C328" s="6"/>
    </row>
    <row r="329" spans="3:3" ht="13.2" x14ac:dyDescent="0.25">
      <c r="C329" s="6"/>
    </row>
    <row r="330" spans="3:3" ht="13.2" x14ac:dyDescent="0.25">
      <c r="C330" s="6"/>
    </row>
    <row r="331" spans="3:3" ht="13.2" x14ac:dyDescent="0.25">
      <c r="C331" s="6"/>
    </row>
    <row r="332" spans="3:3" ht="13.2" x14ac:dyDescent="0.25">
      <c r="C332" s="6"/>
    </row>
    <row r="333" spans="3:3" ht="13.2" x14ac:dyDescent="0.25">
      <c r="C333" s="6"/>
    </row>
    <row r="334" spans="3:3" ht="13.2" x14ac:dyDescent="0.25">
      <c r="C334" s="6"/>
    </row>
    <row r="335" spans="3:3" ht="13.2" x14ac:dyDescent="0.25">
      <c r="C335" s="6"/>
    </row>
    <row r="336" spans="3:3" ht="13.2" x14ac:dyDescent="0.25">
      <c r="C336" s="6"/>
    </row>
    <row r="337" spans="3:3" ht="13.2" x14ac:dyDescent="0.25">
      <c r="C337" s="6"/>
    </row>
    <row r="338" spans="3:3" ht="13.2" x14ac:dyDescent="0.25">
      <c r="C338" s="6"/>
    </row>
    <row r="339" spans="3:3" ht="13.2" x14ac:dyDescent="0.25">
      <c r="C339" s="6"/>
    </row>
    <row r="340" spans="3:3" ht="13.2" x14ac:dyDescent="0.25">
      <c r="C340" s="6"/>
    </row>
    <row r="341" spans="3:3" ht="13.2" x14ac:dyDescent="0.25">
      <c r="C341" s="6"/>
    </row>
    <row r="342" spans="3:3" ht="13.2" x14ac:dyDescent="0.25">
      <c r="C342" s="6"/>
    </row>
    <row r="343" spans="3:3" ht="13.2" x14ac:dyDescent="0.25">
      <c r="C343" s="6"/>
    </row>
    <row r="344" spans="3:3" ht="13.2" x14ac:dyDescent="0.25">
      <c r="C344" s="6"/>
    </row>
    <row r="345" spans="3:3" ht="13.2" x14ac:dyDescent="0.25">
      <c r="C345" s="6"/>
    </row>
    <row r="346" spans="3:3" ht="13.2" x14ac:dyDescent="0.25">
      <c r="C346" s="6"/>
    </row>
    <row r="347" spans="3:3" ht="13.2" x14ac:dyDescent="0.25">
      <c r="C347" s="6"/>
    </row>
    <row r="348" spans="3:3" ht="13.2" x14ac:dyDescent="0.25">
      <c r="C348" s="6"/>
    </row>
    <row r="349" spans="3:3" ht="13.2" x14ac:dyDescent="0.25">
      <c r="C349" s="6"/>
    </row>
    <row r="350" spans="3:3" ht="13.2" x14ac:dyDescent="0.25">
      <c r="C350" s="6"/>
    </row>
    <row r="351" spans="3:3" ht="13.2" x14ac:dyDescent="0.25">
      <c r="C351" s="6"/>
    </row>
    <row r="352" spans="3:3" ht="13.2" x14ac:dyDescent="0.25">
      <c r="C352" s="6"/>
    </row>
    <row r="353" spans="3:3" ht="13.2" x14ac:dyDescent="0.25">
      <c r="C353" s="6"/>
    </row>
    <row r="354" spans="3:3" ht="13.2" x14ac:dyDescent="0.25">
      <c r="C354" s="6"/>
    </row>
    <row r="355" spans="3:3" ht="13.2" x14ac:dyDescent="0.25">
      <c r="C355" s="6"/>
    </row>
    <row r="356" spans="3:3" ht="13.2" x14ac:dyDescent="0.25">
      <c r="C356" s="6"/>
    </row>
    <row r="357" spans="3:3" ht="13.2" x14ac:dyDescent="0.25">
      <c r="C357" s="6"/>
    </row>
    <row r="358" spans="3:3" ht="13.2" x14ac:dyDescent="0.25">
      <c r="C358" s="6"/>
    </row>
    <row r="359" spans="3:3" ht="13.2" x14ac:dyDescent="0.25">
      <c r="C359" s="6"/>
    </row>
    <row r="360" spans="3:3" ht="13.2" x14ac:dyDescent="0.25">
      <c r="C360" s="6"/>
    </row>
    <row r="361" spans="3:3" ht="13.2" x14ac:dyDescent="0.25">
      <c r="C361" s="6"/>
    </row>
    <row r="362" spans="3:3" ht="13.2" x14ac:dyDescent="0.25">
      <c r="C362" s="6"/>
    </row>
    <row r="363" spans="3:3" ht="13.2" x14ac:dyDescent="0.25">
      <c r="C363" s="6"/>
    </row>
    <row r="364" spans="3:3" ht="13.2" x14ac:dyDescent="0.25">
      <c r="C364" s="6"/>
    </row>
    <row r="365" spans="3:3" ht="13.2" x14ac:dyDescent="0.25">
      <c r="C365" s="6"/>
    </row>
    <row r="366" spans="3:3" ht="13.2" x14ac:dyDescent="0.25">
      <c r="C366" s="6"/>
    </row>
    <row r="367" spans="3:3" ht="13.2" x14ac:dyDescent="0.25">
      <c r="C367" s="6"/>
    </row>
    <row r="368" spans="3:3" ht="13.2" x14ac:dyDescent="0.25">
      <c r="C368" s="6"/>
    </row>
    <row r="369" spans="3:3" ht="13.2" x14ac:dyDescent="0.25">
      <c r="C369" s="6"/>
    </row>
    <row r="370" spans="3:3" ht="13.2" x14ac:dyDescent="0.25">
      <c r="C370" s="6"/>
    </row>
    <row r="371" spans="3:3" ht="13.2" x14ac:dyDescent="0.25">
      <c r="C371" s="6"/>
    </row>
    <row r="372" spans="3:3" ht="13.2" x14ac:dyDescent="0.25">
      <c r="C372" s="6"/>
    </row>
    <row r="373" spans="3:3" ht="13.2" x14ac:dyDescent="0.25">
      <c r="C373" s="6"/>
    </row>
    <row r="374" spans="3:3" ht="13.2" x14ac:dyDescent="0.25">
      <c r="C374" s="6"/>
    </row>
    <row r="375" spans="3:3" ht="13.2" x14ac:dyDescent="0.25">
      <c r="C375" s="6"/>
    </row>
    <row r="376" spans="3:3" ht="13.2" x14ac:dyDescent="0.25">
      <c r="C376" s="6"/>
    </row>
    <row r="377" spans="3:3" ht="13.2" x14ac:dyDescent="0.25">
      <c r="C377" s="6"/>
    </row>
    <row r="378" spans="3:3" ht="13.2" x14ac:dyDescent="0.25">
      <c r="C378" s="6"/>
    </row>
    <row r="379" spans="3:3" ht="13.2" x14ac:dyDescent="0.25">
      <c r="C379" s="6"/>
    </row>
    <row r="380" spans="3:3" ht="13.2" x14ac:dyDescent="0.25">
      <c r="C380" s="6"/>
    </row>
    <row r="381" spans="3:3" ht="13.2" x14ac:dyDescent="0.25">
      <c r="C381" s="6"/>
    </row>
    <row r="382" spans="3:3" ht="13.2" x14ac:dyDescent="0.25">
      <c r="C382" s="6"/>
    </row>
    <row r="383" spans="3:3" ht="13.2" x14ac:dyDescent="0.25">
      <c r="C383" s="6"/>
    </row>
    <row r="384" spans="3:3" ht="13.2" x14ac:dyDescent="0.25">
      <c r="C384" s="6"/>
    </row>
    <row r="385" spans="3:3" ht="13.2" x14ac:dyDescent="0.25">
      <c r="C385" s="6"/>
    </row>
    <row r="386" spans="3:3" ht="13.2" x14ac:dyDescent="0.25">
      <c r="C386" s="6"/>
    </row>
    <row r="387" spans="3:3" ht="13.2" x14ac:dyDescent="0.25">
      <c r="C387" s="6"/>
    </row>
    <row r="388" spans="3:3" ht="13.2" x14ac:dyDescent="0.25">
      <c r="C388" s="6"/>
    </row>
    <row r="389" spans="3:3" ht="13.2" x14ac:dyDescent="0.25">
      <c r="C389" s="6"/>
    </row>
    <row r="390" spans="3:3" ht="13.2" x14ac:dyDescent="0.25">
      <c r="C390" s="6"/>
    </row>
    <row r="391" spans="3:3" ht="13.2" x14ac:dyDescent="0.25">
      <c r="C391" s="6"/>
    </row>
    <row r="392" spans="3:3" ht="13.2" x14ac:dyDescent="0.25">
      <c r="C392" s="6"/>
    </row>
    <row r="393" spans="3:3" ht="13.2" x14ac:dyDescent="0.25">
      <c r="C393" s="6"/>
    </row>
    <row r="394" spans="3:3" ht="13.2" x14ac:dyDescent="0.25">
      <c r="C394" s="6"/>
    </row>
    <row r="395" spans="3:3" ht="13.2" x14ac:dyDescent="0.25">
      <c r="C395" s="6"/>
    </row>
    <row r="396" spans="3:3" ht="13.2" x14ac:dyDescent="0.25">
      <c r="C396" s="6"/>
    </row>
    <row r="397" spans="3:3" ht="13.2" x14ac:dyDescent="0.25">
      <c r="C397" s="6"/>
    </row>
    <row r="398" spans="3:3" ht="13.2" x14ac:dyDescent="0.25">
      <c r="C398" s="6"/>
    </row>
    <row r="399" spans="3:3" ht="13.2" x14ac:dyDescent="0.25">
      <c r="C399" s="6"/>
    </row>
    <row r="400" spans="3:3" ht="13.2" x14ac:dyDescent="0.25">
      <c r="C400" s="6"/>
    </row>
    <row r="401" spans="3:3" ht="13.2" x14ac:dyDescent="0.25">
      <c r="C401" s="6"/>
    </row>
    <row r="402" spans="3:3" ht="13.2" x14ac:dyDescent="0.25">
      <c r="C402" s="6"/>
    </row>
    <row r="403" spans="3:3" ht="13.2" x14ac:dyDescent="0.25">
      <c r="C403" s="6"/>
    </row>
    <row r="404" spans="3:3" ht="13.2" x14ac:dyDescent="0.25">
      <c r="C404" s="6"/>
    </row>
    <row r="405" spans="3:3" ht="13.2" x14ac:dyDescent="0.25">
      <c r="C405" s="6"/>
    </row>
    <row r="406" spans="3:3" ht="13.2" x14ac:dyDescent="0.25">
      <c r="C406" s="6"/>
    </row>
    <row r="407" spans="3:3" ht="13.2" x14ac:dyDescent="0.25">
      <c r="C407" s="6"/>
    </row>
    <row r="408" spans="3:3" ht="13.2" x14ac:dyDescent="0.25">
      <c r="C408" s="6"/>
    </row>
    <row r="409" spans="3:3" ht="13.2" x14ac:dyDescent="0.25">
      <c r="C409" s="6"/>
    </row>
    <row r="410" spans="3:3" ht="13.2" x14ac:dyDescent="0.25">
      <c r="C410" s="6"/>
    </row>
    <row r="411" spans="3:3" ht="13.2" x14ac:dyDescent="0.25">
      <c r="C411" s="6"/>
    </row>
    <row r="412" spans="3:3" ht="13.2" x14ac:dyDescent="0.25">
      <c r="C412" s="6"/>
    </row>
    <row r="413" spans="3:3" ht="13.2" x14ac:dyDescent="0.25">
      <c r="C413" s="6"/>
    </row>
    <row r="414" spans="3:3" ht="13.2" x14ac:dyDescent="0.25">
      <c r="C414" s="6"/>
    </row>
    <row r="415" spans="3:3" ht="13.2" x14ac:dyDescent="0.25">
      <c r="C415" s="6"/>
    </row>
    <row r="416" spans="3:3" ht="13.2" x14ac:dyDescent="0.25">
      <c r="C416" s="6"/>
    </row>
    <row r="417" spans="3:3" ht="13.2" x14ac:dyDescent="0.25">
      <c r="C417" s="6"/>
    </row>
    <row r="418" spans="3:3" ht="13.2" x14ac:dyDescent="0.25">
      <c r="C418" s="6"/>
    </row>
    <row r="419" spans="3:3" ht="13.2" x14ac:dyDescent="0.25">
      <c r="C419" s="6"/>
    </row>
    <row r="420" spans="3:3" ht="13.2" x14ac:dyDescent="0.25">
      <c r="C420" s="6"/>
    </row>
    <row r="421" spans="3:3" ht="13.2" x14ac:dyDescent="0.25">
      <c r="C421" s="6"/>
    </row>
    <row r="422" spans="3:3" ht="13.2" x14ac:dyDescent="0.25">
      <c r="C422" s="6"/>
    </row>
    <row r="423" spans="3:3" ht="13.2" x14ac:dyDescent="0.25">
      <c r="C423" s="6"/>
    </row>
    <row r="424" spans="3:3" ht="13.2" x14ac:dyDescent="0.25">
      <c r="C424" s="6"/>
    </row>
    <row r="425" spans="3:3" ht="13.2" x14ac:dyDescent="0.25">
      <c r="C425" s="6"/>
    </row>
    <row r="426" spans="3:3" ht="13.2" x14ac:dyDescent="0.25">
      <c r="C426" s="6"/>
    </row>
    <row r="427" spans="3:3" ht="13.2" x14ac:dyDescent="0.25">
      <c r="C427" s="6"/>
    </row>
    <row r="428" spans="3:3" ht="13.2" x14ac:dyDescent="0.25">
      <c r="C428" s="6"/>
    </row>
    <row r="429" spans="3:3" ht="13.2" x14ac:dyDescent="0.25">
      <c r="C429" s="6"/>
    </row>
    <row r="430" spans="3:3" ht="13.2" x14ac:dyDescent="0.25">
      <c r="C430" s="6"/>
    </row>
    <row r="431" spans="3:3" ht="13.2" x14ac:dyDescent="0.25">
      <c r="C431" s="6"/>
    </row>
    <row r="432" spans="3:3" ht="13.2" x14ac:dyDescent="0.25">
      <c r="C432" s="6"/>
    </row>
    <row r="433" spans="3:3" ht="13.2" x14ac:dyDescent="0.25">
      <c r="C433" s="6"/>
    </row>
    <row r="434" spans="3:3" ht="13.2" x14ac:dyDescent="0.25">
      <c r="C434" s="6"/>
    </row>
    <row r="435" spans="3:3" ht="13.2" x14ac:dyDescent="0.25">
      <c r="C435" s="6"/>
    </row>
    <row r="436" spans="3:3" ht="13.2" x14ac:dyDescent="0.25">
      <c r="C436" s="6"/>
    </row>
    <row r="437" spans="3:3" ht="13.2" x14ac:dyDescent="0.25">
      <c r="C437" s="6"/>
    </row>
    <row r="438" spans="3:3" ht="13.2" x14ac:dyDescent="0.25">
      <c r="C438" s="6"/>
    </row>
    <row r="439" spans="3:3" ht="13.2" x14ac:dyDescent="0.25">
      <c r="C439" s="6"/>
    </row>
    <row r="440" spans="3:3" ht="13.2" x14ac:dyDescent="0.25">
      <c r="C440" s="6"/>
    </row>
    <row r="441" spans="3:3" ht="13.2" x14ac:dyDescent="0.25">
      <c r="C441" s="6"/>
    </row>
    <row r="442" spans="3:3" ht="13.2" x14ac:dyDescent="0.25">
      <c r="C442" s="6"/>
    </row>
    <row r="443" spans="3:3" ht="13.2" x14ac:dyDescent="0.25">
      <c r="C443" s="6"/>
    </row>
    <row r="444" spans="3:3" ht="13.2" x14ac:dyDescent="0.25">
      <c r="C444" s="6"/>
    </row>
    <row r="445" spans="3:3" ht="13.2" x14ac:dyDescent="0.25">
      <c r="C445" s="6"/>
    </row>
    <row r="446" spans="3:3" ht="13.2" x14ac:dyDescent="0.25">
      <c r="C446" s="6"/>
    </row>
    <row r="447" spans="3:3" ht="13.2" x14ac:dyDescent="0.25">
      <c r="C447" s="6"/>
    </row>
    <row r="448" spans="3:3" ht="13.2" x14ac:dyDescent="0.25">
      <c r="C448" s="6"/>
    </row>
    <row r="449" spans="3:3" ht="13.2" x14ac:dyDescent="0.25">
      <c r="C449" s="6"/>
    </row>
    <row r="450" spans="3:3" ht="13.2" x14ac:dyDescent="0.25">
      <c r="C450" s="6"/>
    </row>
    <row r="451" spans="3:3" ht="13.2" x14ac:dyDescent="0.25">
      <c r="C451" s="6"/>
    </row>
    <row r="452" spans="3:3" ht="13.2" x14ac:dyDescent="0.25">
      <c r="C452" s="6"/>
    </row>
    <row r="453" spans="3:3" ht="13.2" x14ac:dyDescent="0.25">
      <c r="C453" s="6"/>
    </row>
    <row r="454" spans="3:3" ht="13.2" x14ac:dyDescent="0.25">
      <c r="C454" s="6"/>
    </row>
    <row r="455" spans="3:3" ht="13.2" x14ac:dyDescent="0.25">
      <c r="C455" s="6"/>
    </row>
    <row r="456" spans="3:3" ht="13.2" x14ac:dyDescent="0.25">
      <c r="C456" s="6"/>
    </row>
    <row r="457" spans="3:3" ht="13.2" x14ac:dyDescent="0.25">
      <c r="C457" s="6"/>
    </row>
    <row r="458" spans="3:3" ht="13.2" x14ac:dyDescent="0.25">
      <c r="C458" s="6"/>
    </row>
    <row r="459" spans="3:3" ht="13.2" x14ac:dyDescent="0.25">
      <c r="C459" s="6"/>
    </row>
    <row r="460" spans="3:3" ht="13.2" x14ac:dyDescent="0.25">
      <c r="C460" s="6"/>
    </row>
    <row r="461" spans="3:3" ht="13.2" x14ac:dyDescent="0.25">
      <c r="C461" s="6"/>
    </row>
    <row r="462" spans="3:3" ht="13.2" x14ac:dyDescent="0.25">
      <c r="C462" s="6"/>
    </row>
    <row r="463" spans="3:3" ht="13.2" x14ac:dyDescent="0.25">
      <c r="C463" s="6"/>
    </row>
    <row r="464" spans="3:3" ht="13.2" x14ac:dyDescent="0.25">
      <c r="C464" s="6"/>
    </row>
    <row r="465" spans="3:3" ht="13.2" x14ac:dyDescent="0.25">
      <c r="C465" s="6"/>
    </row>
    <row r="466" spans="3:3" ht="13.2" x14ac:dyDescent="0.25">
      <c r="C466" s="6"/>
    </row>
    <row r="467" spans="3:3" ht="13.2" x14ac:dyDescent="0.25">
      <c r="C467" s="6"/>
    </row>
    <row r="468" spans="3:3" ht="13.2" x14ac:dyDescent="0.25">
      <c r="C468" s="6"/>
    </row>
    <row r="469" spans="3:3" ht="13.2" x14ac:dyDescent="0.25">
      <c r="C469" s="6"/>
    </row>
    <row r="470" spans="3:3" ht="13.2" x14ac:dyDescent="0.25">
      <c r="C470" s="6"/>
    </row>
    <row r="471" spans="3:3" ht="13.2" x14ac:dyDescent="0.25">
      <c r="C471" s="6"/>
    </row>
    <row r="472" spans="3:3" ht="13.2" x14ac:dyDescent="0.25">
      <c r="C472" s="6"/>
    </row>
    <row r="473" spans="3:3" ht="13.2" x14ac:dyDescent="0.25">
      <c r="C473" s="6"/>
    </row>
    <row r="474" spans="3:3" ht="13.2" x14ac:dyDescent="0.25">
      <c r="C474" s="6"/>
    </row>
    <row r="475" spans="3:3" ht="13.2" x14ac:dyDescent="0.25">
      <c r="C475" s="6"/>
    </row>
    <row r="476" spans="3:3" ht="13.2" x14ac:dyDescent="0.25">
      <c r="C476" s="6"/>
    </row>
    <row r="477" spans="3:3" ht="13.2" x14ac:dyDescent="0.25">
      <c r="C477" s="6"/>
    </row>
    <row r="478" spans="3:3" ht="13.2" x14ac:dyDescent="0.25">
      <c r="C478" s="6"/>
    </row>
    <row r="479" spans="3:3" ht="13.2" x14ac:dyDescent="0.25">
      <c r="C479" s="6"/>
    </row>
    <row r="480" spans="3:3" ht="13.2" x14ac:dyDescent="0.25">
      <c r="C480" s="6"/>
    </row>
    <row r="481" spans="3:3" ht="13.2" x14ac:dyDescent="0.25">
      <c r="C481" s="6"/>
    </row>
    <row r="482" spans="3:3" ht="13.2" x14ac:dyDescent="0.25">
      <c r="C482" s="6"/>
    </row>
    <row r="483" spans="3:3" ht="13.2" x14ac:dyDescent="0.25">
      <c r="C483" s="6"/>
    </row>
    <row r="484" spans="3:3" ht="13.2" x14ac:dyDescent="0.25">
      <c r="C484" s="6"/>
    </row>
    <row r="485" spans="3:3" ht="13.2" x14ac:dyDescent="0.25">
      <c r="C485" s="6"/>
    </row>
    <row r="486" spans="3:3" ht="13.2" x14ac:dyDescent="0.25">
      <c r="C486" s="6"/>
    </row>
    <row r="487" spans="3:3" ht="13.2" x14ac:dyDescent="0.25">
      <c r="C487" s="6"/>
    </row>
    <row r="488" spans="3:3" ht="13.2" x14ac:dyDescent="0.25">
      <c r="C488" s="6"/>
    </row>
    <row r="489" spans="3:3" ht="13.2" x14ac:dyDescent="0.25">
      <c r="C489" s="6"/>
    </row>
    <row r="490" spans="3:3" ht="13.2" x14ac:dyDescent="0.25">
      <c r="C490" s="6"/>
    </row>
    <row r="491" spans="3:3" ht="13.2" x14ac:dyDescent="0.25">
      <c r="C491" s="6"/>
    </row>
    <row r="492" spans="3:3" ht="13.2" x14ac:dyDescent="0.25">
      <c r="C492" s="6"/>
    </row>
    <row r="493" spans="3:3" ht="13.2" x14ac:dyDescent="0.25">
      <c r="C493" s="6"/>
    </row>
    <row r="494" spans="3:3" ht="13.2" x14ac:dyDescent="0.25">
      <c r="C494" s="6"/>
    </row>
    <row r="495" spans="3:3" ht="13.2" x14ac:dyDescent="0.25">
      <c r="C495" s="6"/>
    </row>
    <row r="496" spans="3:3" ht="13.2" x14ac:dyDescent="0.25">
      <c r="C496" s="6"/>
    </row>
    <row r="497" spans="3:3" ht="13.2" x14ac:dyDescent="0.25">
      <c r="C497" s="6"/>
    </row>
    <row r="498" spans="3:3" ht="13.2" x14ac:dyDescent="0.25">
      <c r="C498" s="6"/>
    </row>
    <row r="499" spans="3:3" ht="13.2" x14ac:dyDescent="0.25">
      <c r="C499" s="6"/>
    </row>
    <row r="500" spans="3:3" ht="13.2" x14ac:dyDescent="0.25">
      <c r="C500" s="6"/>
    </row>
    <row r="501" spans="3:3" ht="13.2" x14ac:dyDescent="0.25">
      <c r="C501" s="6"/>
    </row>
    <row r="502" spans="3:3" ht="13.2" x14ac:dyDescent="0.25">
      <c r="C502" s="6"/>
    </row>
    <row r="503" spans="3:3" ht="13.2" x14ac:dyDescent="0.25">
      <c r="C503" s="6"/>
    </row>
    <row r="504" spans="3:3" ht="13.2" x14ac:dyDescent="0.25">
      <c r="C504" s="6"/>
    </row>
    <row r="505" spans="3:3" ht="13.2" x14ac:dyDescent="0.25">
      <c r="C505" s="6"/>
    </row>
    <row r="506" spans="3:3" ht="13.2" x14ac:dyDescent="0.25">
      <c r="C506" s="6"/>
    </row>
    <row r="507" spans="3:3" ht="13.2" x14ac:dyDescent="0.25">
      <c r="C507" s="6"/>
    </row>
    <row r="508" spans="3:3" ht="13.2" x14ac:dyDescent="0.25">
      <c r="C508" s="6"/>
    </row>
    <row r="509" spans="3:3" ht="13.2" x14ac:dyDescent="0.25">
      <c r="C509" s="6"/>
    </row>
    <row r="510" spans="3:3" ht="13.2" x14ac:dyDescent="0.25">
      <c r="C510" s="6"/>
    </row>
    <row r="511" spans="3:3" ht="13.2" x14ac:dyDescent="0.25">
      <c r="C511" s="6"/>
    </row>
    <row r="512" spans="3:3" ht="13.2" x14ac:dyDescent="0.25">
      <c r="C512" s="6"/>
    </row>
    <row r="513" spans="3:3" ht="13.2" x14ac:dyDescent="0.25">
      <c r="C513" s="6"/>
    </row>
    <row r="514" spans="3:3" ht="13.2" x14ac:dyDescent="0.25">
      <c r="C514" s="6"/>
    </row>
    <row r="515" spans="3:3" ht="13.2" x14ac:dyDescent="0.25">
      <c r="C515" s="6"/>
    </row>
    <row r="516" spans="3:3" ht="13.2" x14ac:dyDescent="0.25">
      <c r="C516" s="6"/>
    </row>
    <row r="517" spans="3:3" ht="13.2" x14ac:dyDescent="0.25">
      <c r="C517" s="6"/>
    </row>
    <row r="518" spans="3:3" ht="13.2" x14ac:dyDescent="0.25">
      <c r="C518" s="6"/>
    </row>
    <row r="519" spans="3:3" ht="13.2" x14ac:dyDescent="0.25">
      <c r="C519" s="6"/>
    </row>
    <row r="520" spans="3:3" ht="13.2" x14ac:dyDescent="0.25">
      <c r="C520" s="6"/>
    </row>
    <row r="521" spans="3:3" ht="13.2" x14ac:dyDescent="0.25">
      <c r="C521" s="6"/>
    </row>
    <row r="522" spans="3:3" ht="13.2" x14ac:dyDescent="0.25">
      <c r="C522" s="6"/>
    </row>
    <row r="523" spans="3:3" ht="13.2" x14ac:dyDescent="0.25">
      <c r="C523" s="6"/>
    </row>
    <row r="524" spans="3:3" ht="13.2" x14ac:dyDescent="0.25">
      <c r="C524" s="6"/>
    </row>
    <row r="525" spans="3:3" ht="13.2" x14ac:dyDescent="0.25">
      <c r="C525" s="6"/>
    </row>
    <row r="526" spans="3:3" ht="13.2" x14ac:dyDescent="0.25">
      <c r="C526" s="6"/>
    </row>
    <row r="527" spans="3:3" ht="13.2" x14ac:dyDescent="0.25">
      <c r="C527" s="6"/>
    </row>
    <row r="528" spans="3:3" ht="13.2" x14ac:dyDescent="0.25">
      <c r="C528" s="6"/>
    </row>
    <row r="529" spans="3:3" ht="13.2" x14ac:dyDescent="0.25">
      <c r="C529" s="6"/>
    </row>
    <row r="530" spans="3:3" ht="13.2" x14ac:dyDescent="0.25">
      <c r="C530" s="6"/>
    </row>
    <row r="531" spans="3:3" ht="13.2" x14ac:dyDescent="0.25">
      <c r="C531" s="6"/>
    </row>
    <row r="532" spans="3:3" ht="13.2" x14ac:dyDescent="0.25">
      <c r="C532" s="6"/>
    </row>
    <row r="533" spans="3:3" ht="13.2" x14ac:dyDescent="0.25">
      <c r="C533" s="6"/>
    </row>
    <row r="534" spans="3:3" ht="13.2" x14ac:dyDescent="0.25">
      <c r="C534" s="6"/>
    </row>
    <row r="535" spans="3:3" ht="13.2" x14ac:dyDescent="0.25">
      <c r="C535" s="6"/>
    </row>
    <row r="536" spans="3:3" ht="13.2" x14ac:dyDescent="0.25">
      <c r="C536" s="6"/>
    </row>
    <row r="537" spans="3:3" ht="13.2" x14ac:dyDescent="0.25">
      <c r="C537" s="6"/>
    </row>
    <row r="538" spans="3:3" ht="13.2" x14ac:dyDescent="0.25">
      <c r="C538" s="6"/>
    </row>
    <row r="539" spans="3:3" ht="13.2" x14ac:dyDescent="0.25">
      <c r="C539" s="6"/>
    </row>
    <row r="540" spans="3:3" ht="13.2" x14ac:dyDescent="0.25">
      <c r="C540" s="6"/>
    </row>
    <row r="541" spans="3:3" ht="13.2" x14ac:dyDescent="0.25">
      <c r="C541" s="6"/>
    </row>
    <row r="542" spans="3:3" ht="13.2" x14ac:dyDescent="0.25">
      <c r="C542" s="6"/>
    </row>
    <row r="543" spans="3:3" ht="13.2" x14ac:dyDescent="0.25">
      <c r="C543" s="6"/>
    </row>
    <row r="544" spans="3:3" ht="13.2" x14ac:dyDescent="0.25">
      <c r="C544" s="6"/>
    </row>
    <row r="545" spans="3:3" ht="13.2" x14ac:dyDescent="0.25">
      <c r="C545" s="6"/>
    </row>
    <row r="546" spans="3:3" ht="13.2" x14ac:dyDescent="0.25">
      <c r="C546" s="6"/>
    </row>
    <row r="547" spans="3:3" ht="13.2" x14ac:dyDescent="0.25">
      <c r="C547" s="6"/>
    </row>
    <row r="548" spans="3:3" ht="13.2" x14ac:dyDescent="0.25">
      <c r="C548" s="6"/>
    </row>
    <row r="549" spans="3:3" ht="13.2" x14ac:dyDescent="0.25">
      <c r="C549" s="6"/>
    </row>
    <row r="550" spans="3:3" ht="13.2" x14ac:dyDescent="0.25">
      <c r="C550" s="6"/>
    </row>
    <row r="551" spans="3:3" ht="13.2" x14ac:dyDescent="0.25">
      <c r="C551" s="6"/>
    </row>
    <row r="552" spans="3:3" ht="13.2" x14ac:dyDescent="0.25">
      <c r="C552" s="6"/>
    </row>
    <row r="553" spans="3:3" ht="13.2" x14ac:dyDescent="0.25">
      <c r="C553" s="6"/>
    </row>
    <row r="554" spans="3:3" ht="13.2" x14ac:dyDescent="0.25">
      <c r="C554" s="6"/>
    </row>
    <row r="555" spans="3:3" ht="13.2" x14ac:dyDescent="0.25">
      <c r="C555" s="6"/>
    </row>
    <row r="556" spans="3:3" ht="13.2" x14ac:dyDescent="0.25">
      <c r="C556" s="6"/>
    </row>
    <row r="557" spans="3:3" ht="13.2" x14ac:dyDescent="0.25">
      <c r="C557" s="6"/>
    </row>
    <row r="558" spans="3:3" ht="13.2" x14ac:dyDescent="0.25">
      <c r="C558" s="6"/>
    </row>
    <row r="559" spans="3:3" ht="13.2" x14ac:dyDescent="0.25">
      <c r="C559" s="6"/>
    </row>
    <row r="560" spans="3:3" ht="13.2" x14ac:dyDescent="0.25">
      <c r="C560" s="6"/>
    </row>
    <row r="561" spans="3:3" ht="13.2" x14ac:dyDescent="0.25">
      <c r="C561" s="6"/>
    </row>
    <row r="562" spans="3:3" ht="13.2" x14ac:dyDescent="0.25">
      <c r="C562" s="6"/>
    </row>
    <row r="563" spans="3:3" ht="13.2" x14ac:dyDescent="0.25">
      <c r="C563" s="6"/>
    </row>
    <row r="564" spans="3:3" ht="13.2" x14ac:dyDescent="0.25">
      <c r="C564" s="6"/>
    </row>
    <row r="565" spans="3:3" ht="13.2" x14ac:dyDescent="0.25">
      <c r="C565" s="6"/>
    </row>
    <row r="566" spans="3:3" ht="13.2" x14ac:dyDescent="0.25">
      <c r="C566" s="6"/>
    </row>
    <row r="567" spans="3:3" ht="13.2" x14ac:dyDescent="0.25">
      <c r="C567" s="6"/>
    </row>
    <row r="568" spans="3:3" ht="13.2" x14ac:dyDescent="0.25">
      <c r="C568" s="6"/>
    </row>
    <row r="569" spans="3:3" ht="13.2" x14ac:dyDescent="0.25">
      <c r="C569" s="6"/>
    </row>
    <row r="570" spans="3:3" ht="13.2" x14ac:dyDescent="0.25">
      <c r="C570" s="6"/>
    </row>
    <row r="571" spans="3:3" ht="13.2" x14ac:dyDescent="0.25">
      <c r="C571" s="6"/>
    </row>
    <row r="572" spans="3:3" ht="13.2" x14ac:dyDescent="0.25">
      <c r="C572" s="6"/>
    </row>
    <row r="573" spans="3:3" ht="13.2" x14ac:dyDescent="0.25">
      <c r="C573" s="6"/>
    </row>
    <row r="574" spans="3:3" ht="13.2" x14ac:dyDescent="0.25">
      <c r="C574" s="6"/>
    </row>
    <row r="575" spans="3:3" ht="13.2" x14ac:dyDescent="0.25">
      <c r="C575" s="6"/>
    </row>
    <row r="576" spans="3:3" ht="13.2" x14ac:dyDescent="0.25">
      <c r="C576" s="6"/>
    </row>
    <row r="577" spans="3:3" ht="13.2" x14ac:dyDescent="0.25">
      <c r="C577" s="6"/>
    </row>
    <row r="578" spans="3:3" ht="13.2" x14ac:dyDescent="0.25">
      <c r="C578" s="6"/>
    </row>
    <row r="579" spans="3:3" ht="13.2" x14ac:dyDescent="0.25">
      <c r="C579" s="6"/>
    </row>
    <row r="580" spans="3:3" ht="13.2" x14ac:dyDescent="0.25">
      <c r="C580" s="6"/>
    </row>
    <row r="581" spans="3:3" ht="13.2" x14ac:dyDescent="0.25">
      <c r="C581" s="6"/>
    </row>
    <row r="582" spans="3:3" ht="13.2" x14ac:dyDescent="0.25">
      <c r="C582" s="6"/>
    </row>
    <row r="583" spans="3:3" ht="13.2" x14ac:dyDescent="0.25">
      <c r="C583" s="6"/>
    </row>
    <row r="584" spans="3:3" ht="13.2" x14ac:dyDescent="0.25">
      <c r="C584" s="6"/>
    </row>
    <row r="585" spans="3:3" ht="13.2" x14ac:dyDescent="0.25">
      <c r="C585" s="6"/>
    </row>
    <row r="586" spans="3:3" ht="13.2" x14ac:dyDescent="0.25">
      <c r="C586" s="6"/>
    </row>
    <row r="587" spans="3:3" ht="13.2" x14ac:dyDescent="0.25">
      <c r="C587" s="6"/>
    </row>
    <row r="588" spans="3:3" ht="13.2" x14ac:dyDescent="0.25">
      <c r="C588" s="6"/>
    </row>
    <row r="589" spans="3:3" ht="13.2" x14ac:dyDescent="0.25">
      <c r="C589" s="6"/>
    </row>
    <row r="590" spans="3:3" ht="13.2" x14ac:dyDescent="0.25">
      <c r="C590" s="6"/>
    </row>
    <row r="591" spans="3:3" ht="13.2" x14ac:dyDescent="0.25">
      <c r="C591" s="6"/>
    </row>
    <row r="592" spans="3:3" ht="13.2" x14ac:dyDescent="0.25">
      <c r="C592" s="6"/>
    </row>
    <row r="593" spans="3:3" ht="13.2" x14ac:dyDescent="0.25">
      <c r="C593" s="6"/>
    </row>
    <row r="594" spans="3:3" ht="13.2" x14ac:dyDescent="0.25">
      <c r="C594" s="6"/>
    </row>
    <row r="595" spans="3:3" ht="13.2" x14ac:dyDescent="0.25">
      <c r="C595" s="6"/>
    </row>
    <row r="596" spans="3:3" ht="13.2" x14ac:dyDescent="0.25">
      <c r="C596" s="6"/>
    </row>
    <row r="597" spans="3:3" ht="13.2" x14ac:dyDescent="0.25">
      <c r="C597" s="6"/>
    </row>
    <row r="598" spans="3:3" ht="13.2" x14ac:dyDescent="0.25">
      <c r="C598" s="6"/>
    </row>
    <row r="599" spans="3:3" ht="13.2" x14ac:dyDescent="0.25">
      <c r="C599" s="6"/>
    </row>
    <row r="600" spans="3:3" ht="13.2" x14ac:dyDescent="0.25">
      <c r="C600" s="6"/>
    </row>
    <row r="601" spans="3:3" ht="13.2" x14ac:dyDescent="0.25">
      <c r="C601" s="6"/>
    </row>
    <row r="602" spans="3:3" ht="13.2" x14ac:dyDescent="0.25">
      <c r="C602" s="6"/>
    </row>
    <row r="603" spans="3:3" ht="13.2" x14ac:dyDescent="0.25">
      <c r="C603" s="6"/>
    </row>
    <row r="604" spans="3:3" ht="13.2" x14ac:dyDescent="0.25">
      <c r="C604" s="6"/>
    </row>
    <row r="605" spans="3:3" ht="13.2" x14ac:dyDescent="0.25">
      <c r="C605" s="6"/>
    </row>
    <row r="606" spans="3:3" ht="13.2" x14ac:dyDescent="0.25">
      <c r="C606" s="6"/>
    </row>
    <row r="607" spans="3:3" ht="13.2" x14ac:dyDescent="0.25">
      <c r="C607" s="6"/>
    </row>
    <row r="608" spans="3:3" ht="13.2" x14ac:dyDescent="0.25">
      <c r="C608" s="6"/>
    </row>
    <row r="609" spans="3:3" ht="13.2" x14ac:dyDescent="0.25">
      <c r="C609" s="6"/>
    </row>
    <row r="610" spans="3:3" ht="13.2" x14ac:dyDescent="0.25">
      <c r="C610" s="6"/>
    </row>
    <row r="611" spans="3:3" ht="13.2" x14ac:dyDescent="0.25">
      <c r="C611" s="6"/>
    </row>
    <row r="612" spans="3:3" ht="13.2" x14ac:dyDescent="0.25">
      <c r="C612" s="6"/>
    </row>
    <row r="613" spans="3:3" ht="13.2" x14ac:dyDescent="0.25">
      <c r="C613" s="6"/>
    </row>
    <row r="614" spans="3:3" ht="13.2" x14ac:dyDescent="0.25">
      <c r="C614" s="6"/>
    </row>
    <row r="615" spans="3:3" ht="13.2" x14ac:dyDescent="0.25">
      <c r="C615" s="6"/>
    </row>
    <row r="616" spans="3:3" ht="13.2" x14ac:dyDescent="0.25">
      <c r="C616" s="6"/>
    </row>
    <row r="617" spans="3:3" ht="13.2" x14ac:dyDescent="0.25">
      <c r="C617" s="6"/>
    </row>
    <row r="618" spans="3:3" ht="13.2" x14ac:dyDescent="0.25">
      <c r="C618" s="6"/>
    </row>
    <row r="619" spans="3:3" ht="13.2" x14ac:dyDescent="0.25">
      <c r="C619" s="6"/>
    </row>
    <row r="620" spans="3:3" ht="13.2" x14ac:dyDescent="0.25">
      <c r="C620" s="6"/>
    </row>
    <row r="621" spans="3:3" ht="13.2" x14ac:dyDescent="0.25">
      <c r="C621" s="6"/>
    </row>
    <row r="622" spans="3:3" ht="13.2" x14ac:dyDescent="0.25">
      <c r="C622" s="6"/>
    </row>
    <row r="623" spans="3:3" ht="13.2" x14ac:dyDescent="0.25">
      <c r="C623" s="6"/>
    </row>
    <row r="624" spans="3:3" ht="13.2" x14ac:dyDescent="0.25">
      <c r="C624" s="6"/>
    </row>
    <row r="625" spans="3:3" ht="13.2" x14ac:dyDescent="0.25">
      <c r="C625" s="6"/>
    </row>
    <row r="626" spans="3:3" ht="13.2" x14ac:dyDescent="0.25">
      <c r="C626" s="6"/>
    </row>
    <row r="627" spans="3:3" ht="13.2" x14ac:dyDescent="0.25">
      <c r="C627" s="6"/>
    </row>
    <row r="628" spans="3:3" ht="13.2" x14ac:dyDescent="0.25">
      <c r="C628" s="6"/>
    </row>
    <row r="629" spans="3:3" ht="13.2" x14ac:dyDescent="0.25">
      <c r="C629" s="6"/>
    </row>
    <row r="630" spans="3:3" ht="13.2" x14ac:dyDescent="0.25">
      <c r="C630" s="6"/>
    </row>
    <row r="631" spans="3:3" ht="13.2" x14ac:dyDescent="0.25">
      <c r="C631" s="6"/>
    </row>
    <row r="632" spans="3:3" ht="13.2" x14ac:dyDescent="0.25">
      <c r="C632" s="6"/>
    </row>
    <row r="633" spans="3:3" ht="13.2" x14ac:dyDescent="0.25">
      <c r="C633" s="6"/>
    </row>
    <row r="634" spans="3:3" ht="13.2" x14ac:dyDescent="0.25">
      <c r="C634" s="6"/>
    </row>
    <row r="635" spans="3:3" ht="13.2" x14ac:dyDescent="0.25">
      <c r="C635" s="6"/>
    </row>
    <row r="636" spans="3:3" ht="13.2" x14ac:dyDescent="0.25">
      <c r="C636" s="6"/>
    </row>
    <row r="637" spans="3:3" ht="13.2" x14ac:dyDescent="0.25">
      <c r="C637" s="6"/>
    </row>
    <row r="638" spans="3:3" ht="13.2" x14ac:dyDescent="0.25">
      <c r="C638" s="6"/>
    </row>
    <row r="639" spans="3:3" ht="13.2" x14ac:dyDescent="0.25">
      <c r="C639" s="6"/>
    </row>
    <row r="640" spans="3:3" ht="13.2" x14ac:dyDescent="0.25">
      <c r="C640" s="6"/>
    </row>
    <row r="641" spans="3:3" ht="13.2" x14ac:dyDescent="0.25">
      <c r="C641" s="6"/>
    </row>
    <row r="642" spans="3:3" ht="13.2" x14ac:dyDescent="0.25">
      <c r="C642" s="6"/>
    </row>
    <row r="643" spans="3:3" ht="13.2" x14ac:dyDescent="0.25">
      <c r="C643" s="6"/>
    </row>
    <row r="644" spans="3:3" ht="13.2" x14ac:dyDescent="0.25">
      <c r="C644" s="6"/>
    </row>
    <row r="645" spans="3:3" ht="13.2" x14ac:dyDescent="0.25">
      <c r="C645" s="6"/>
    </row>
    <row r="646" spans="3:3" ht="13.2" x14ac:dyDescent="0.25">
      <c r="C646" s="6"/>
    </row>
    <row r="647" spans="3:3" ht="13.2" x14ac:dyDescent="0.25">
      <c r="C647" s="6"/>
    </row>
    <row r="648" spans="3:3" ht="13.2" x14ac:dyDescent="0.25">
      <c r="C648" s="6"/>
    </row>
    <row r="649" spans="3:3" ht="13.2" x14ac:dyDescent="0.25">
      <c r="C649" s="6"/>
    </row>
    <row r="650" spans="3:3" ht="13.2" x14ac:dyDescent="0.25">
      <c r="C650" s="6"/>
    </row>
    <row r="651" spans="3:3" ht="13.2" x14ac:dyDescent="0.25">
      <c r="C651" s="6"/>
    </row>
    <row r="652" spans="3:3" ht="13.2" x14ac:dyDescent="0.25">
      <c r="C652" s="6"/>
    </row>
    <row r="653" spans="3:3" ht="13.2" x14ac:dyDescent="0.25">
      <c r="C653" s="6"/>
    </row>
    <row r="654" spans="3:3" ht="13.2" x14ac:dyDescent="0.25">
      <c r="C654" s="6"/>
    </row>
    <row r="655" spans="3:3" ht="13.2" x14ac:dyDescent="0.25">
      <c r="C655" s="6"/>
    </row>
    <row r="656" spans="3:3" ht="13.2" x14ac:dyDescent="0.25">
      <c r="C656" s="6"/>
    </row>
    <row r="657" spans="3:3" ht="13.2" x14ac:dyDescent="0.25">
      <c r="C657" s="6"/>
    </row>
    <row r="658" spans="3:3" ht="13.2" x14ac:dyDescent="0.25">
      <c r="C658" s="6"/>
    </row>
    <row r="659" spans="3:3" ht="13.2" x14ac:dyDescent="0.25">
      <c r="C659" s="6"/>
    </row>
    <row r="660" spans="3:3" ht="13.2" x14ac:dyDescent="0.25">
      <c r="C660" s="6"/>
    </row>
    <row r="661" spans="3:3" ht="13.2" x14ac:dyDescent="0.25">
      <c r="C661" s="6"/>
    </row>
    <row r="662" spans="3:3" ht="13.2" x14ac:dyDescent="0.25">
      <c r="C662" s="6"/>
    </row>
    <row r="663" spans="3:3" ht="13.2" x14ac:dyDescent="0.25">
      <c r="C663" s="6"/>
    </row>
    <row r="664" spans="3:3" ht="13.2" x14ac:dyDescent="0.25">
      <c r="C664" s="6"/>
    </row>
    <row r="665" spans="3:3" ht="13.2" x14ac:dyDescent="0.25">
      <c r="C665" s="6"/>
    </row>
    <row r="666" spans="3:3" ht="13.2" x14ac:dyDescent="0.25">
      <c r="C666" s="6"/>
    </row>
    <row r="667" spans="3:3" ht="13.2" x14ac:dyDescent="0.25">
      <c r="C667" s="6"/>
    </row>
    <row r="668" spans="3:3" ht="13.2" x14ac:dyDescent="0.25">
      <c r="C668" s="6"/>
    </row>
    <row r="669" spans="3:3" ht="13.2" x14ac:dyDescent="0.25">
      <c r="C669" s="6"/>
    </row>
    <row r="670" spans="3:3" ht="13.2" x14ac:dyDescent="0.25">
      <c r="C670" s="6"/>
    </row>
    <row r="671" spans="3:3" ht="13.2" x14ac:dyDescent="0.25">
      <c r="C671" s="6"/>
    </row>
    <row r="672" spans="3:3" ht="13.2" x14ac:dyDescent="0.25">
      <c r="C672" s="6"/>
    </row>
    <row r="673" spans="3:3" ht="13.2" x14ac:dyDescent="0.25">
      <c r="C673" s="6"/>
    </row>
    <row r="674" spans="3:3" ht="13.2" x14ac:dyDescent="0.25">
      <c r="C674" s="6"/>
    </row>
    <row r="675" spans="3:3" ht="13.2" x14ac:dyDescent="0.25">
      <c r="C675" s="6"/>
    </row>
    <row r="676" spans="3:3" ht="13.2" x14ac:dyDescent="0.25">
      <c r="C676" s="6"/>
    </row>
    <row r="677" spans="3:3" ht="13.2" x14ac:dyDescent="0.25">
      <c r="C677" s="6"/>
    </row>
    <row r="678" spans="3:3" ht="13.2" x14ac:dyDescent="0.25">
      <c r="C678" s="6"/>
    </row>
    <row r="679" spans="3:3" ht="13.2" x14ac:dyDescent="0.25">
      <c r="C679" s="6"/>
    </row>
    <row r="680" spans="3:3" ht="13.2" x14ac:dyDescent="0.25">
      <c r="C680" s="6"/>
    </row>
    <row r="681" spans="3:3" ht="13.2" x14ac:dyDescent="0.25">
      <c r="C681" s="6"/>
    </row>
    <row r="682" spans="3:3" ht="13.2" x14ac:dyDescent="0.25">
      <c r="C682" s="6"/>
    </row>
    <row r="683" spans="3:3" ht="13.2" x14ac:dyDescent="0.25">
      <c r="C683" s="6"/>
    </row>
    <row r="684" spans="3:3" ht="13.2" x14ac:dyDescent="0.25">
      <c r="C684" s="6"/>
    </row>
    <row r="685" spans="3:3" ht="13.2" x14ac:dyDescent="0.25">
      <c r="C685" s="6"/>
    </row>
    <row r="686" spans="3:3" ht="13.2" x14ac:dyDescent="0.25">
      <c r="C686" s="6"/>
    </row>
    <row r="687" spans="3:3" ht="13.2" x14ac:dyDescent="0.25">
      <c r="C687" s="6"/>
    </row>
    <row r="688" spans="3:3" ht="13.2" x14ac:dyDescent="0.25">
      <c r="C688" s="6"/>
    </row>
    <row r="689" spans="3:3" ht="13.2" x14ac:dyDescent="0.25">
      <c r="C689" s="6"/>
    </row>
    <row r="690" spans="3:3" ht="13.2" x14ac:dyDescent="0.25">
      <c r="C690" s="6"/>
    </row>
    <row r="691" spans="3:3" ht="13.2" x14ac:dyDescent="0.25">
      <c r="C691" s="6"/>
    </row>
    <row r="692" spans="3:3" ht="13.2" x14ac:dyDescent="0.25">
      <c r="C692" s="6"/>
    </row>
    <row r="693" spans="3:3" ht="13.2" x14ac:dyDescent="0.25">
      <c r="C693" s="6"/>
    </row>
    <row r="694" spans="3:3" ht="13.2" x14ac:dyDescent="0.25">
      <c r="C694" s="6"/>
    </row>
    <row r="695" spans="3:3" ht="13.2" x14ac:dyDescent="0.25">
      <c r="C695" s="6"/>
    </row>
    <row r="696" spans="3:3" ht="13.2" x14ac:dyDescent="0.25">
      <c r="C696" s="6"/>
    </row>
    <row r="697" spans="3:3" ht="13.2" x14ac:dyDescent="0.25">
      <c r="C697" s="6"/>
    </row>
    <row r="698" spans="3:3" ht="13.2" x14ac:dyDescent="0.25">
      <c r="C698" s="6"/>
    </row>
    <row r="699" spans="3:3" ht="13.2" x14ac:dyDescent="0.25">
      <c r="C699" s="6"/>
    </row>
    <row r="700" spans="3:3" ht="13.2" x14ac:dyDescent="0.25">
      <c r="C700" s="6"/>
    </row>
    <row r="701" spans="3:3" ht="13.2" x14ac:dyDescent="0.25">
      <c r="C701" s="6"/>
    </row>
    <row r="702" spans="3:3" ht="13.2" x14ac:dyDescent="0.25">
      <c r="C702" s="6"/>
    </row>
    <row r="703" spans="3:3" ht="13.2" x14ac:dyDescent="0.25">
      <c r="C703" s="6"/>
    </row>
    <row r="704" spans="3:3" ht="13.2" x14ac:dyDescent="0.25">
      <c r="C704" s="6"/>
    </row>
    <row r="705" spans="3:3" ht="13.2" x14ac:dyDescent="0.25">
      <c r="C705" s="6"/>
    </row>
    <row r="706" spans="3:3" ht="13.2" x14ac:dyDescent="0.25">
      <c r="C706" s="6"/>
    </row>
    <row r="707" spans="3:3" ht="13.2" x14ac:dyDescent="0.25">
      <c r="C707" s="6"/>
    </row>
    <row r="708" spans="3:3" ht="13.2" x14ac:dyDescent="0.25">
      <c r="C708" s="6"/>
    </row>
    <row r="709" spans="3:3" ht="13.2" x14ac:dyDescent="0.25">
      <c r="C709" s="6"/>
    </row>
    <row r="710" spans="3:3" ht="13.2" x14ac:dyDescent="0.25">
      <c r="C710" s="6"/>
    </row>
    <row r="711" spans="3:3" ht="13.2" x14ac:dyDescent="0.25">
      <c r="C711" s="6"/>
    </row>
    <row r="712" spans="3:3" ht="13.2" x14ac:dyDescent="0.25">
      <c r="C712" s="6"/>
    </row>
    <row r="713" spans="3:3" ht="13.2" x14ac:dyDescent="0.25">
      <c r="C713" s="6"/>
    </row>
    <row r="714" spans="3:3" ht="13.2" x14ac:dyDescent="0.25">
      <c r="C714" s="6"/>
    </row>
    <row r="715" spans="3:3" ht="13.2" x14ac:dyDescent="0.25">
      <c r="C715" s="6"/>
    </row>
    <row r="716" spans="3:3" ht="13.2" x14ac:dyDescent="0.25">
      <c r="C716" s="6"/>
    </row>
    <row r="717" spans="3:3" ht="13.2" x14ac:dyDescent="0.25">
      <c r="C717" s="6"/>
    </row>
    <row r="718" spans="3:3" ht="13.2" x14ac:dyDescent="0.25">
      <c r="C718" s="6"/>
    </row>
    <row r="719" spans="3:3" ht="13.2" x14ac:dyDescent="0.25">
      <c r="C719" s="6"/>
    </row>
    <row r="720" spans="3:3" ht="13.2" x14ac:dyDescent="0.25">
      <c r="C720" s="6"/>
    </row>
    <row r="721" spans="3:3" ht="13.2" x14ac:dyDescent="0.25">
      <c r="C721" s="6"/>
    </row>
    <row r="722" spans="3:3" ht="13.2" x14ac:dyDescent="0.25">
      <c r="C722" s="6"/>
    </row>
    <row r="723" spans="3:3" ht="13.2" x14ac:dyDescent="0.25">
      <c r="C723" s="6"/>
    </row>
    <row r="724" spans="3:3" ht="13.2" x14ac:dyDescent="0.25">
      <c r="C724" s="6"/>
    </row>
    <row r="725" spans="3:3" ht="13.2" x14ac:dyDescent="0.25">
      <c r="C725" s="6"/>
    </row>
    <row r="726" spans="3:3" ht="13.2" x14ac:dyDescent="0.25">
      <c r="C726" s="6"/>
    </row>
    <row r="727" spans="3:3" ht="13.2" x14ac:dyDescent="0.25">
      <c r="C727" s="6"/>
    </row>
    <row r="728" spans="3:3" ht="13.2" x14ac:dyDescent="0.25">
      <c r="C728" s="6"/>
    </row>
    <row r="729" spans="3:3" ht="13.2" x14ac:dyDescent="0.25">
      <c r="C729" s="6"/>
    </row>
    <row r="730" spans="3:3" ht="13.2" x14ac:dyDescent="0.25">
      <c r="C730" s="6"/>
    </row>
    <row r="731" spans="3:3" ht="13.2" x14ac:dyDescent="0.25">
      <c r="C731" s="6"/>
    </row>
    <row r="732" spans="3:3" ht="13.2" x14ac:dyDescent="0.25">
      <c r="C732" s="6"/>
    </row>
    <row r="733" spans="3:3" ht="13.2" x14ac:dyDescent="0.25">
      <c r="C733" s="6"/>
    </row>
    <row r="734" spans="3:3" ht="13.2" x14ac:dyDescent="0.25">
      <c r="C734" s="6"/>
    </row>
    <row r="735" spans="3:3" ht="13.2" x14ac:dyDescent="0.25">
      <c r="C735" s="6"/>
    </row>
    <row r="736" spans="3:3" ht="13.2" x14ac:dyDescent="0.25">
      <c r="C736" s="6"/>
    </row>
    <row r="737" spans="3:3" ht="13.2" x14ac:dyDescent="0.25">
      <c r="C737" s="6"/>
    </row>
    <row r="738" spans="3:3" ht="13.2" x14ac:dyDescent="0.25">
      <c r="C738" s="6"/>
    </row>
    <row r="739" spans="3:3" ht="13.2" x14ac:dyDescent="0.25">
      <c r="C739" s="6"/>
    </row>
    <row r="740" spans="3:3" ht="13.2" x14ac:dyDescent="0.25">
      <c r="C740" s="6"/>
    </row>
    <row r="741" spans="3:3" ht="13.2" x14ac:dyDescent="0.25">
      <c r="C741" s="6"/>
    </row>
    <row r="742" spans="3:3" ht="13.2" x14ac:dyDescent="0.25">
      <c r="C742" s="6"/>
    </row>
    <row r="743" spans="3:3" ht="13.2" x14ac:dyDescent="0.25">
      <c r="C743" s="6"/>
    </row>
    <row r="744" spans="3:3" ht="13.2" x14ac:dyDescent="0.25">
      <c r="C744" s="6"/>
    </row>
    <row r="745" spans="3:3" ht="13.2" x14ac:dyDescent="0.25">
      <c r="C745" s="6"/>
    </row>
    <row r="746" spans="3:3" ht="13.2" x14ac:dyDescent="0.25">
      <c r="C746" s="6"/>
    </row>
    <row r="747" spans="3:3" ht="13.2" x14ac:dyDescent="0.25">
      <c r="C747" s="6"/>
    </row>
    <row r="748" spans="3:3" ht="13.2" x14ac:dyDescent="0.25">
      <c r="C748" s="6"/>
    </row>
    <row r="749" spans="3:3" ht="13.2" x14ac:dyDescent="0.25">
      <c r="C749" s="6"/>
    </row>
    <row r="750" spans="3:3" ht="13.2" x14ac:dyDescent="0.25">
      <c r="C750" s="6"/>
    </row>
    <row r="751" spans="3:3" ht="13.2" x14ac:dyDescent="0.25">
      <c r="C751" s="6"/>
    </row>
    <row r="752" spans="3:3" ht="13.2" x14ac:dyDescent="0.25">
      <c r="C752" s="6"/>
    </row>
    <row r="753" spans="3:3" ht="13.2" x14ac:dyDescent="0.25">
      <c r="C753" s="6"/>
    </row>
    <row r="754" spans="3:3" ht="13.2" x14ac:dyDescent="0.25">
      <c r="C754" s="6"/>
    </row>
    <row r="755" spans="3:3" ht="13.2" x14ac:dyDescent="0.25">
      <c r="C755" s="6"/>
    </row>
    <row r="756" spans="3:3" ht="13.2" x14ac:dyDescent="0.25">
      <c r="C756" s="6"/>
    </row>
    <row r="757" spans="3:3" ht="13.2" x14ac:dyDescent="0.25">
      <c r="C757" s="6"/>
    </row>
    <row r="758" spans="3:3" ht="13.2" x14ac:dyDescent="0.25">
      <c r="C758" s="6"/>
    </row>
    <row r="759" spans="3:3" ht="13.2" x14ac:dyDescent="0.25">
      <c r="C759" s="6"/>
    </row>
    <row r="760" spans="3:3" ht="13.2" x14ac:dyDescent="0.25">
      <c r="C760" s="6"/>
    </row>
    <row r="761" spans="3:3" ht="13.2" x14ac:dyDescent="0.25">
      <c r="C761" s="6"/>
    </row>
    <row r="762" spans="3:3" ht="13.2" x14ac:dyDescent="0.25">
      <c r="C762" s="6"/>
    </row>
    <row r="763" spans="3:3" ht="13.2" x14ac:dyDescent="0.25">
      <c r="C763" s="6"/>
    </row>
    <row r="764" spans="3:3" ht="13.2" x14ac:dyDescent="0.25">
      <c r="C764" s="6"/>
    </row>
    <row r="765" spans="3:3" ht="13.2" x14ac:dyDescent="0.25">
      <c r="C765" s="6"/>
    </row>
    <row r="766" spans="3:3" ht="13.2" x14ac:dyDescent="0.25">
      <c r="C766" s="6"/>
    </row>
    <row r="767" spans="3:3" ht="13.2" x14ac:dyDescent="0.25">
      <c r="C767" s="6"/>
    </row>
    <row r="768" spans="3:3" ht="13.2" x14ac:dyDescent="0.25">
      <c r="C768" s="6"/>
    </row>
    <row r="769" spans="3:3" ht="13.2" x14ac:dyDescent="0.25">
      <c r="C769" s="6"/>
    </row>
    <row r="770" spans="3:3" ht="13.2" x14ac:dyDescent="0.25">
      <c r="C770" s="6"/>
    </row>
    <row r="771" spans="3:3" ht="13.2" x14ac:dyDescent="0.25">
      <c r="C771" s="6"/>
    </row>
    <row r="772" spans="3:3" ht="13.2" x14ac:dyDescent="0.25">
      <c r="C772" s="6"/>
    </row>
    <row r="773" spans="3:3" ht="13.2" x14ac:dyDescent="0.25">
      <c r="C773" s="6"/>
    </row>
    <row r="774" spans="3:3" ht="13.2" x14ac:dyDescent="0.25">
      <c r="C774" s="6"/>
    </row>
    <row r="775" spans="3:3" ht="13.2" x14ac:dyDescent="0.25">
      <c r="C775" s="6"/>
    </row>
    <row r="776" spans="3:3" ht="13.2" x14ac:dyDescent="0.25">
      <c r="C776" s="6"/>
    </row>
    <row r="777" spans="3:3" ht="13.2" x14ac:dyDescent="0.25">
      <c r="C777" s="6"/>
    </row>
    <row r="778" spans="3:3" ht="13.2" x14ac:dyDescent="0.25">
      <c r="C778" s="6"/>
    </row>
    <row r="779" spans="3:3" ht="13.2" x14ac:dyDescent="0.25">
      <c r="C779" s="6"/>
    </row>
    <row r="780" spans="3:3" ht="13.2" x14ac:dyDescent="0.25">
      <c r="C780" s="6"/>
    </row>
    <row r="781" spans="3:3" ht="13.2" x14ac:dyDescent="0.25">
      <c r="C781" s="6"/>
    </row>
    <row r="782" spans="3:3" ht="13.2" x14ac:dyDescent="0.25">
      <c r="C782" s="6"/>
    </row>
    <row r="783" spans="3:3" ht="13.2" x14ac:dyDescent="0.25">
      <c r="C783" s="6"/>
    </row>
    <row r="784" spans="3:3" ht="13.2" x14ac:dyDescent="0.25">
      <c r="C784" s="6"/>
    </row>
    <row r="785" spans="3:3" ht="13.2" x14ac:dyDescent="0.25">
      <c r="C785" s="6"/>
    </row>
    <row r="786" spans="3:3" ht="13.2" x14ac:dyDescent="0.25">
      <c r="C786" s="6"/>
    </row>
    <row r="787" spans="3:3" ht="13.2" x14ac:dyDescent="0.25">
      <c r="C787" s="6"/>
    </row>
    <row r="788" spans="3:3" ht="13.2" x14ac:dyDescent="0.25">
      <c r="C788" s="6"/>
    </row>
    <row r="789" spans="3:3" ht="13.2" x14ac:dyDescent="0.25">
      <c r="C789" s="6"/>
    </row>
    <row r="790" spans="3:3" ht="13.2" x14ac:dyDescent="0.25">
      <c r="C790" s="6"/>
    </row>
    <row r="791" spans="3:3" ht="13.2" x14ac:dyDescent="0.25">
      <c r="C791" s="6"/>
    </row>
    <row r="792" spans="3:3" ht="13.2" x14ac:dyDescent="0.25">
      <c r="C792" s="6"/>
    </row>
    <row r="793" spans="3:3" ht="13.2" x14ac:dyDescent="0.25">
      <c r="C793" s="6"/>
    </row>
    <row r="794" spans="3:3" ht="13.2" x14ac:dyDescent="0.25">
      <c r="C794" s="6"/>
    </row>
    <row r="795" spans="3:3" ht="13.2" x14ac:dyDescent="0.25">
      <c r="C795" s="6"/>
    </row>
    <row r="796" spans="3:3" ht="13.2" x14ac:dyDescent="0.25">
      <c r="C796" s="6"/>
    </row>
    <row r="797" spans="3:3" ht="13.2" x14ac:dyDescent="0.25">
      <c r="C797" s="6"/>
    </row>
    <row r="798" spans="3:3" ht="13.2" x14ac:dyDescent="0.25">
      <c r="C798" s="6"/>
    </row>
    <row r="799" spans="3:3" ht="13.2" x14ac:dyDescent="0.25">
      <c r="C799" s="6"/>
    </row>
    <row r="800" spans="3:3" ht="13.2" x14ac:dyDescent="0.25">
      <c r="C800" s="6"/>
    </row>
    <row r="801" spans="3:3" ht="13.2" x14ac:dyDescent="0.25">
      <c r="C801" s="6"/>
    </row>
    <row r="802" spans="3:3" ht="13.2" x14ac:dyDescent="0.25">
      <c r="C802" s="6"/>
    </row>
    <row r="803" spans="3:3" ht="13.2" x14ac:dyDescent="0.25">
      <c r="C803" s="6"/>
    </row>
    <row r="804" spans="3:3" ht="13.2" x14ac:dyDescent="0.25">
      <c r="C804" s="6"/>
    </row>
    <row r="805" spans="3:3" ht="13.2" x14ac:dyDescent="0.25">
      <c r="C805" s="6"/>
    </row>
    <row r="806" spans="3:3" ht="13.2" x14ac:dyDescent="0.25">
      <c r="C806" s="6"/>
    </row>
    <row r="807" spans="3:3" ht="13.2" x14ac:dyDescent="0.25">
      <c r="C807" s="6"/>
    </row>
    <row r="808" spans="3:3" ht="13.2" x14ac:dyDescent="0.25">
      <c r="C808" s="6"/>
    </row>
    <row r="809" spans="3:3" ht="13.2" x14ac:dyDescent="0.25">
      <c r="C809" s="6"/>
    </row>
    <row r="810" spans="3:3" ht="13.2" x14ac:dyDescent="0.25">
      <c r="C810" s="6"/>
    </row>
    <row r="811" spans="3:3" ht="13.2" x14ac:dyDescent="0.25">
      <c r="C811" s="6"/>
    </row>
    <row r="812" spans="3:3" ht="13.2" x14ac:dyDescent="0.25">
      <c r="C812" s="6"/>
    </row>
    <row r="813" spans="3:3" ht="13.2" x14ac:dyDescent="0.25">
      <c r="C813" s="6"/>
    </row>
    <row r="814" spans="3:3" ht="13.2" x14ac:dyDescent="0.25">
      <c r="C814" s="6"/>
    </row>
    <row r="815" spans="3:3" ht="13.2" x14ac:dyDescent="0.25">
      <c r="C815" s="6"/>
    </row>
    <row r="816" spans="3:3" ht="13.2" x14ac:dyDescent="0.25">
      <c r="C816" s="6"/>
    </row>
    <row r="817" spans="3:3" ht="13.2" x14ac:dyDescent="0.25">
      <c r="C817" s="6"/>
    </row>
    <row r="818" spans="3:3" ht="13.2" x14ac:dyDescent="0.25">
      <c r="C818" s="6"/>
    </row>
    <row r="819" spans="3:3" ht="13.2" x14ac:dyDescent="0.25">
      <c r="C819" s="6"/>
    </row>
    <row r="820" spans="3:3" ht="13.2" x14ac:dyDescent="0.25">
      <c r="C820" s="6"/>
    </row>
    <row r="821" spans="3:3" ht="13.2" x14ac:dyDescent="0.25">
      <c r="C821" s="6"/>
    </row>
    <row r="822" spans="3:3" ht="13.2" x14ac:dyDescent="0.25">
      <c r="C822" s="6"/>
    </row>
    <row r="823" spans="3:3" ht="13.2" x14ac:dyDescent="0.25">
      <c r="C823" s="6"/>
    </row>
    <row r="824" spans="3:3" ht="13.2" x14ac:dyDescent="0.25">
      <c r="C824" s="6"/>
    </row>
    <row r="825" spans="3:3" ht="13.2" x14ac:dyDescent="0.25">
      <c r="C825" s="6"/>
    </row>
    <row r="826" spans="3:3" ht="13.2" x14ac:dyDescent="0.25">
      <c r="C826" s="6"/>
    </row>
    <row r="827" spans="3:3" ht="13.2" x14ac:dyDescent="0.25">
      <c r="C827" s="6"/>
    </row>
    <row r="828" spans="3:3" ht="13.2" x14ac:dyDescent="0.25">
      <c r="C828" s="6"/>
    </row>
    <row r="829" spans="3:3" ht="13.2" x14ac:dyDescent="0.25">
      <c r="C829" s="6"/>
    </row>
    <row r="830" spans="3:3" ht="13.2" x14ac:dyDescent="0.25">
      <c r="C830" s="6"/>
    </row>
    <row r="831" spans="3:3" ht="13.2" x14ac:dyDescent="0.25">
      <c r="C831" s="6"/>
    </row>
    <row r="832" spans="3:3" ht="13.2" x14ac:dyDescent="0.25">
      <c r="C832" s="6"/>
    </row>
    <row r="833" spans="3:3" ht="13.2" x14ac:dyDescent="0.25">
      <c r="C833" s="6"/>
    </row>
    <row r="834" spans="3:3" ht="13.2" x14ac:dyDescent="0.25">
      <c r="C834" s="6"/>
    </row>
    <row r="835" spans="3:3" ht="13.2" x14ac:dyDescent="0.25">
      <c r="C835" s="6"/>
    </row>
    <row r="836" spans="3:3" ht="13.2" x14ac:dyDescent="0.25">
      <c r="C836" s="6"/>
    </row>
    <row r="837" spans="3:3" ht="13.2" x14ac:dyDescent="0.25">
      <c r="C837" s="6"/>
    </row>
    <row r="838" spans="3:3" ht="13.2" x14ac:dyDescent="0.25">
      <c r="C838" s="6"/>
    </row>
    <row r="839" spans="3:3" ht="13.2" x14ac:dyDescent="0.25">
      <c r="C839" s="6"/>
    </row>
    <row r="840" spans="3:3" ht="13.2" x14ac:dyDescent="0.25">
      <c r="C840" s="6"/>
    </row>
    <row r="841" spans="3:3" ht="13.2" x14ac:dyDescent="0.25">
      <c r="C841" s="6"/>
    </row>
    <row r="842" spans="3:3" ht="13.2" x14ac:dyDescent="0.25">
      <c r="C842" s="6"/>
    </row>
    <row r="843" spans="3:3" ht="13.2" x14ac:dyDescent="0.25">
      <c r="C843" s="6"/>
    </row>
    <row r="844" spans="3:3" ht="13.2" x14ac:dyDescent="0.25">
      <c r="C844" s="6"/>
    </row>
    <row r="845" spans="3:3" ht="13.2" x14ac:dyDescent="0.25">
      <c r="C845" s="6"/>
    </row>
    <row r="846" spans="3:3" ht="13.2" x14ac:dyDescent="0.25">
      <c r="C846" s="6"/>
    </row>
    <row r="847" spans="3:3" ht="13.2" x14ac:dyDescent="0.25">
      <c r="C847" s="6"/>
    </row>
    <row r="848" spans="3:3" ht="13.2" x14ac:dyDescent="0.25">
      <c r="C848" s="6"/>
    </row>
    <row r="849" spans="3:3" ht="13.2" x14ac:dyDescent="0.25">
      <c r="C849" s="6"/>
    </row>
    <row r="850" spans="3:3" ht="13.2" x14ac:dyDescent="0.25">
      <c r="C850" s="6"/>
    </row>
    <row r="851" spans="3:3" ht="13.2" x14ac:dyDescent="0.25">
      <c r="C851" s="6"/>
    </row>
    <row r="852" spans="3:3" ht="13.2" x14ac:dyDescent="0.25">
      <c r="C852" s="6"/>
    </row>
    <row r="853" spans="3:3" ht="13.2" x14ac:dyDescent="0.25">
      <c r="C853" s="6"/>
    </row>
    <row r="854" spans="3:3" ht="13.2" x14ac:dyDescent="0.25">
      <c r="C854" s="6"/>
    </row>
    <row r="855" spans="3:3" ht="13.2" x14ac:dyDescent="0.25">
      <c r="C855" s="6"/>
    </row>
    <row r="856" spans="3:3" ht="13.2" x14ac:dyDescent="0.25">
      <c r="C856" s="6"/>
    </row>
    <row r="857" spans="3:3" ht="13.2" x14ac:dyDescent="0.25">
      <c r="C857" s="6"/>
    </row>
    <row r="858" spans="3:3" ht="13.2" x14ac:dyDescent="0.25">
      <c r="C858" s="6"/>
    </row>
    <row r="859" spans="3:3" ht="13.2" x14ac:dyDescent="0.25">
      <c r="C859" s="6"/>
    </row>
    <row r="860" spans="3:3" ht="13.2" x14ac:dyDescent="0.25">
      <c r="C860" s="6"/>
    </row>
    <row r="861" spans="3:3" ht="13.2" x14ac:dyDescent="0.25">
      <c r="C861" s="6"/>
    </row>
    <row r="862" spans="3:3" ht="13.2" x14ac:dyDescent="0.25">
      <c r="C862" s="6"/>
    </row>
    <row r="863" spans="3:3" ht="13.2" x14ac:dyDescent="0.25">
      <c r="C863" s="6"/>
    </row>
    <row r="864" spans="3:3" ht="13.2" x14ac:dyDescent="0.25">
      <c r="C864" s="6"/>
    </row>
    <row r="865" spans="3:3" ht="13.2" x14ac:dyDescent="0.25">
      <c r="C865" s="6"/>
    </row>
    <row r="866" spans="3:3" ht="13.2" x14ac:dyDescent="0.25">
      <c r="C866" s="6"/>
    </row>
    <row r="867" spans="3:3" ht="13.2" x14ac:dyDescent="0.25">
      <c r="C867" s="6"/>
    </row>
    <row r="868" spans="3:3" ht="13.2" x14ac:dyDescent="0.25">
      <c r="C868" s="6"/>
    </row>
    <row r="869" spans="3:3" ht="13.2" x14ac:dyDescent="0.25">
      <c r="C869" s="6"/>
    </row>
    <row r="870" spans="3:3" ht="13.2" x14ac:dyDescent="0.25">
      <c r="C870" s="6"/>
    </row>
    <row r="871" spans="3:3" ht="13.2" x14ac:dyDescent="0.25">
      <c r="C871" s="6"/>
    </row>
    <row r="872" spans="3:3" ht="13.2" x14ac:dyDescent="0.25">
      <c r="C872" s="6"/>
    </row>
    <row r="873" spans="3:3" ht="13.2" x14ac:dyDescent="0.25">
      <c r="C873" s="6"/>
    </row>
    <row r="874" spans="3:3" ht="13.2" x14ac:dyDescent="0.25">
      <c r="C874" s="6"/>
    </row>
    <row r="875" spans="3:3" ht="13.2" x14ac:dyDescent="0.25">
      <c r="C875" s="6"/>
    </row>
    <row r="876" spans="3:3" ht="13.2" x14ac:dyDescent="0.25">
      <c r="C876" s="6"/>
    </row>
    <row r="877" spans="3:3" ht="13.2" x14ac:dyDescent="0.25">
      <c r="C877" s="6"/>
    </row>
    <row r="878" spans="3:3" ht="13.2" x14ac:dyDescent="0.25">
      <c r="C878" s="6"/>
    </row>
    <row r="879" spans="3:3" ht="13.2" x14ac:dyDescent="0.25">
      <c r="C879" s="6"/>
    </row>
    <row r="880" spans="3:3" ht="13.2" x14ac:dyDescent="0.25">
      <c r="C880" s="6"/>
    </row>
    <row r="881" spans="3:3" ht="13.2" x14ac:dyDescent="0.25">
      <c r="C881" s="6"/>
    </row>
    <row r="882" spans="3:3" ht="13.2" x14ac:dyDescent="0.25">
      <c r="C882" s="6"/>
    </row>
    <row r="883" spans="3:3" ht="13.2" x14ac:dyDescent="0.25">
      <c r="C883" s="6"/>
    </row>
    <row r="884" spans="3:3" ht="13.2" x14ac:dyDescent="0.25">
      <c r="C884" s="6"/>
    </row>
    <row r="885" spans="3:3" ht="13.2" x14ac:dyDescent="0.25">
      <c r="C885" s="6"/>
    </row>
    <row r="886" spans="3:3" ht="13.2" x14ac:dyDescent="0.25">
      <c r="C886" s="6"/>
    </row>
    <row r="887" spans="3:3" ht="13.2" x14ac:dyDescent="0.25">
      <c r="C887" s="6"/>
    </row>
    <row r="888" spans="3:3" ht="13.2" x14ac:dyDescent="0.25">
      <c r="C888" s="6"/>
    </row>
    <row r="889" spans="3:3" ht="13.2" x14ac:dyDescent="0.25">
      <c r="C889" s="6"/>
    </row>
    <row r="890" spans="3:3" ht="13.2" x14ac:dyDescent="0.25">
      <c r="C890" s="6"/>
    </row>
    <row r="891" spans="3:3" ht="13.2" x14ac:dyDescent="0.25">
      <c r="C891" s="6"/>
    </row>
    <row r="892" spans="3:3" ht="13.2" x14ac:dyDescent="0.25">
      <c r="C892" s="6"/>
    </row>
    <row r="893" spans="3:3" ht="13.2" x14ac:dyDescent="0.25">
      <c r="C893" s="6"/>
    </row>
    <row r="894" spans="3:3" ht="13.2" x14ac:dyDescent="0.25">
      <c r="C894" s="6"/>
    </row>
    <row r="895" spans="3:3" ht="13.2" x14ac:dyDescent="0.25">
      <c r="C895" s="6"/>
    </row>
    <row r="896" spans="3:3" ht="13.2" x14ac:dyDescent="0.25">
      <c r="C896" s="6"/>
    </row>
    <row r="897" spans="3:3" ht="13.2" x14ac:dyDescent="0.25">
      <c r="C897" s="6"/>
    </row>
    <row r="898" spans="3:3" ht="13.2" x14ac:dyDescent="0.25">
      <c r="C898" s="6"/>
    </row>
    <row r="899" spans="3:3" ht="13.2" x14ac:dyDescent="0.25">
      <c r="C899" s="6"/>
    </row>
    <row r="900" spans="3:3" ht="13.2" x14ac:dyDescent="0.25">
      <c r="C900" s="6"/>
    </row>
    <row r="901" spans="3:3" ht="13.2" x14ac:dyDescent="0.25">
      <c r="C901" s="6"/>
    </row>
    <row r="902" spans="3:3" ht="13.2" x14ac:dyDescent="0.25">
      <c r="C902" s="6"/>
    </row>
    <row r="903" spans="3:3" ht="13.2" x14ac:dyDescent="0.25">
      <c r="C903" s="6"/>
    </row>
    <row r="904" spans="3:3" ht="13.2" x14ac:dyDescent="0.25">
      <c r="C904" s="6"/>
    </row>
    <row r="905" spans="3:3" ht="13.2" x14ac:dyDescent="0.25">
      <c r="C905" s="6"/>
    </row>
    <row r="906" spans="3:3" ht="13.2" x14ac:dyDescent="0.25">
      <c r="C906" s="6"/>
    </row>
    <row r="907" spans="3:3" ht="13.2" x14ac:dyDescent="0.25">
      <c r="C907" s="6"/>
    </row>
    <row r="908" spans="3:3" ht="13.2" x14ac:dyDescent="0.25">
      <c r="C908" s="6"/>
    </row>
    <row r="909" spans="3:3" ht="13.2" x14ac:dyDescent="0.25">
      <c r="C909" s="6"/>
    </row>
    <row r="910" spans="3:3" ht="13.2" x14ac:dyDescent="0.25">
      <c r="C910" s="6"/>
    </row>
    <row r="911" spans="3:3" ht="13.2" x14ac:dyDescent="0.25">
      <c r="C911" s="6"/>
    </row>
    <row r="912" spans="3:3" ht="13.2" x14ac:dyDescent="0.25">
      <c r="C912" s="6"/>
    </row>
    <row r="913" spans="3:3" ht="13.2" x14ac:dyDescent="0.25">
      <c r="C913" s="6"/>
    </row>
    <row r="914" spans="3:3" ht="13.2" x14ac:dyDescent="0.25">
      <c r="C914" s="6"/>
    </row>
    <row r="915" spans="3:3" ht="13.2" x14ac:dyDescent="0.25">
      <c r="C915" s="6"/>
    </row>
    <row r="916" spans="3:3" ht="13.2" x14ac:dyDescent="0.25">
      <c r="C916" s="6"/>
    </row>
    <row r="917" spans="3:3" ht="13.2" x14ac:dyDescent="0.25">
      <c r="C917" s="6"/>
    </row>
    <row r="918" spans="3:3" ht="13.2" x14ac:dyDescent="0.25">
      <c r="C918" s="6"/>
    </row>
    <row r="919" spans="3:3" ht="13.2" x14ac:dyDescent="0.25">
      <c r="C919" s="6"/>
    </row>
    <row r="920" spans="3:3" ht="13.2" x14ac:dyDescent="0.25">
      <c r="C920" s="6"/>
    </row>
    <row r="921" spans="3:3" ht="13.2" x14ac:dyDescent="0.25">
      <c r="C921" s="6"/>
    </row>
    <row r="922" spans="3:3" ht="13.2" x14ac:dyDescent="0.25">
      <c r="C922" s="6"/>
    </row>
    <row r="923" spans="3:3" ht="13.2" x14ac:dyDescent="0.25">
      <c r="C923" s="6"/>
    </row>
    <row r="924" spans="3:3" ht="13.2" x14ac:dyDescent="0.25">
      <c r="C924" s="6"/>
    </row>
    <row r="925" spans="3:3" ht="13.2" x14ac:dyDescent="0.25">
      <c r="C925" s="6"/>
    </row>
    <row r="926" spans="3:3" ht="13.2" x14ac:dyDescent="0.25">
      <c r="C926" s="6"/>
    </row>
    <row r="927" spans="3:3" ht="13.2" x14ac:dyDescent="0.25">
      <c r="C927" s="6"/>
    </row>
    <row r="928" spans="3:3" ht="13.2" x14ac:dyDescent="0.25">
      <c r="C928" s="6"/>
    </row>
    <row r="929" spans="3:3" ht="13.2" x14ac:dyDescent="0.25">
      <c r="C929" s="6"/>
    </row>
    <row r="930" spans="3:3" ht="13.2" x14ac:dyDescent="0.25">
      <c r="C930" s="6"/>
    </row>
    <row r="931" spans="3:3" ht="13.2" x14ac:dyDescent="0.25">
      <c r="C931" s="6"/>
    </row>
    <row r="932" spans="3:3" ht="13.2" x14ac:dyDescent="0.25">
      <c r="C932" s="6"/>
    </row>
    <row r="933" spans="3:3" ht="13.2" x14ac:dyDescent="0.25">
      <c r="C933" s="6"/>
    </row>
    <row r="934" spans="3:3" ht="13.2" x14ac:dyDescent="0.25">
      <c r="C934" s="6"/>
    </row>
    <row r="935" spans="3:3" ht="13.2" x14ac:dyDescent="0.25">
      <c r="C935" s="6"/>
    </row>
    <row r="936" spans="3:3" ht="13.2" x14ac:dyDescent="0.25">
      <c r="C936" s="6"/>
    </row>
    <row r="937" spans="3:3" ht="13.2" x14ac:dyDescent="0.25">
      <c r="C937" s="6"/>
    </row>
    <row r="938" spans="3:3" ht="13.2" x14ac:dyDescent="0.25">
      <c r="C938" s="6"/>
    </row>
    <row r="939" spans="3:3" ht="13.2" x14ac:dyDescent="0.25">
      <c r="C939" s="6"/>
    </row>
    <row r="940" spans="3:3" ht="13.2" x14ac:dyDescent="0.25">
      <c r="C940" s="6"/>
    </row>
    <row r="941" spans="3:3" ht="13.2" x14ac:dyDescent="0.25">
      <c r="C941" s="6"/>
    </row>
    <row r="942" spans="3:3" ht="13.2" x14ac:dyDescent="0.25">
      <c r="C942" s="6"/>
    </row>
    <row r="943" spans="3:3" ht="13.2" x14ac:dyDescent="0.25">
      <c r="C943" s="6"/>
    </row>
    <row r="944" spans="3:3" ht="13.2" x14ac:dyDescent="0.25">
      <c r="C944" s="6"/>
    </row>
    <row r="945" spans="3:3" ht="13.2" x14ac:dyDescent="0.25">
      <c r="C945" s="6"/>
    </row>
  </sheetData>
  <autoFilter ref="A2:C17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34"/>
  <sheetViews>
    <sheetView workbookViewId="0">
      <selection activeCell="B7" sqref="A1:X31"/>
    </sheetView>
  </sheetViews>
  <sheetFormatPr defaultColWidth="14.44140625" defaultRowHeight="15.75" customHeight="1" x14ac:dyDescent="0.25"/>
  <sheetData>
    <row r="1" spans="1:24" ht="14.4" x14ac:dyDescent="0.3">
      <c r="A1" s="33" t="s">
        <v>2</v>
      </c>
      <c r="B1" s="34"/>
      <c r="C1" s="34"/>
      <c r="D1" s="34"/>
      <c r="E1" s="34"/>
      <c r="F1" s="34"/>
      <c r="G1" s="34"/>
      <c r="H1" s="34"/>
      <c r="I1" s="34"/>
      <c r="J1" s="34"/>
      <c r="K1" s="34"/>
      <c r="L1" s="34"/>
      <c r="M1" s="34"/>
      <c r="N1" s="34"/>
      <c r="O1" s="34"/>
      <c r="P1" s="34"/>
      <c r="Q1" s="35"/>
      <c r="R1" s="35"/>
      <c r="S1" s="35"/>
      <c r="T1" s="35"/>
      <c r="U1" s="35"/>
      <c r="V1" s="34"/>
      <c r="W1" s="34"/>
      <c r="X1" s="34"/>
    </row>
    <row r="2" spans="1:24" ht="14.4" x14ac:dyDescent="0.3">
      <c r="A2" s="33" t="s">
        <v>1</v>
      </c>
      <c r="B2" s="95" t="s">
        <v>88</v>
      </c>
      <c r="C2" s="95"/>
      <c r="D2" s="34"/>
      <c r="E2" s="34"/>
      <c r="F2" s="34"/>
      <c r="G2" s="34"/>
      <c r="H2" s="34"/>
      <c r="I2" s="34"/>
      <c r="J2" s="34"/>
      <c r="K2" s="34"/>
      <c r="L2" s="34"/>
      <c r="M2" s="34"/>
      <c r="N2" s="34"/>
      <c r="O2" s="34"/>
      <c r="P2" s="34"/>
      <c r="Q2" s="35"/>
      <c r="R2" s="35"/>
      <c r="S2" s="35"/>
      <c r="T2" s="35"/>
      <c r="U2" s="35"/>
      <c r="V2" s="34"/>
      <c r="W2" s="34"/>
      <c r="X2" s="34"/>
    </row>
    <row r="3" spans="1:24" ht="14.4" x14ac:dyDescent="0.3">
      <c r="A3" s="35" t="s">
        <v>27</v>
      </c>
      <c r="B3" s="36" t="s">
        <v>165</v>
      </c>
      <c r="C3" s="34" t="s">
        <v>182</v>
      </c>
      <c r="D3" s="35" t="s">
        <v>196</v>
      </c>
      <c r="E3" s="35" t="s">
        <v>198</v>
      </c>
      <c r="F3" s="34" t="s">
        <v>200</v>
      </c>
      <c r="G3" s="34" t="s">
        <v>206</v>
      </c>
      <c r="H3" s="35" t="s">
        <v>208</v>
      </c>
      <c r="I3" s="35" t="s">
        <v>212</v>
      </c>
      <c r="J3" s="35" t="s">
        <v>215</v>
      </c>
      <c r="K3" s="37" t="s">
        <v>216</v>
      </c>
      <c r="L3" s="34" t="s">
        <v>228</v>
      </c>
      <c r="M3" s="34" t="s">
        <v>229</v>
      </c>
      <c r="N3" s="34" t="s">
        <v>230</v>
      </c>
      <c r="O3" s="34" t="s">
        <v>232</v>
      </c>
      <c r="P3" s="34" t="s">
        <v>234</v>
      </c>
      <c r="Q3" s="34" t="s">
        <v>235</v>
      </c>
      <c r="R3" s="34" t="s">
        <v>236</v>
      </c>
      <c r="S3" s="35" t="s">
        <v>238</v>
      </c>
      <c r="T3" s="35" t="s">
        <v>240</v>
      </c>
      <c r="U3" s="35" t="s">
        <v>241</v>
      </c>
      <c r="V3" s="34"/>
      <c r="W3" s="34"/>
      <c r="X3" s="34" t="str">
        <f>VLOOKUP(DIGIWHIST_list!A3,corporate_information_list!A2:C175,2,FALSE)</f>
        <v>AG</v>
      </c>
    </row>
    <row r="4" spans="1:24" ht="15.75" customHeight="1" x14ac:dyDescent="0.3">
      <c r="A4" s="35" t="s">
        <v>144</v>
      </c>
      <c r="B4" s="34" t="s">
        <v>273</v>
      </c>
      <c r="C4" s="34" t="s">
        <v>275</v>
      </c>
      <c r="D4" s="34" t="s">
        <v>276</v>
      </c>
      <c r="E4" s="34" t="s">
        <v>277</v>
      </c>
      <c r="F4" s="34" t="s">
        <v>279</v>
      </c>
      <c r="G4" s="34" t="s">
        <v>228</v>
      </c>
      <c r="H4" s="34" t="s">
        <v>282</v>
      </c>
      <c r="I4" s="34" t="s">
        <v>283</v>
      </c>
      <c r="J4" s="34" t="s">
        <v>284</v>
      </c>
      <c r="K4" s="34" t="s">
        <v>286</v>
      </c>
      <c r="L4" s="34" t="s">
        <v>287</v>
      </c>
      <c r="M4" s="34" t="s">
        <v>289</v>
      </c>
      <c r="N4" s="34" t="s">
        <v>290</v>
      </c>
      <c r="O4" s="34" t="s">
        <v>292</v>
      </c>
      <c r="P4" s="34" t="s">
        <v>293</v>
      </c>
      <c r="Q4" s="34" t="s">
        <v>297</v>
      </c>
      <c r="R4" s="34" t="s">
        <v>301</v>
      </c>
      <c r="S4" s="34" t="s">
        <v>305</v>
      </c>
      <c r="T4" s="34" t="s">
        <v>234</v>
      </c>
      <c r="U4" s="34" t="s">
        <v>310</v>
      </c>
      <c r="V4" s="34" t="s">
        <v>312</v>
      </c>
      <c r="W4" s="34" t="s">
        <v>331</v>
      </c>
      <c r="X4" s="34"/>
    </row>
    <row r="5" spans="1:24" ht="15.75" customHeight="1" x14ac:dyDescent="0.3">
      <c r="A5" s="35" t="s">
        <v>18</v>
      </c>
      <c r="B5" s="34"/>
      <c r="C5" s="34"/>
      <c r="D5" s="34"/>
      <c r="E5" s="34"/>
      <c r="F5" s="34"/>
      <c r="G5" s="34"/>
      <c r="H5" s="34"/>
      <c r="I5" s="34"/>
      <c r="J5" s="34"/>
      <c r="K5" s="34"/>
      <c r="L5" s="34"/>
      <c r="M5" s="34"/>
      <c r="N5" s="34"/>
      <c r="O5" s="34"/>
      <c r="P5" s="34"/>
      <c r="Q5" s="34"/>
      <c r="R5" s="34"/>
      <c r="S5" s="34"/>
      <c r="T5" s="34"/>
      <c r="U5" s="34"/>
      <c r="V5" s="34"/>
      <c r="W5" s="34"/>
      <c r="X5" s="34"/>
    </row>
    <row r="6" spans="1:24" ht="15.75" customHeight="1" x14ac:dyDescent="0.3">
      <c r="A6" s="35" t="s">
        <v>222</v>
      </c>
      <c r="B6" s="34" t="s">
        <v>391</v>
      </c>
      <c r="C6" s="34" t="s">
        <v>393</v>
      </c>
      <c r="D6" s="34" t="s">
        <v>395</v>
      </c>
      <c r="E6" s="34" t="s">
        <v>398</v>
      </c>
      <c r="F6" s="34" t="s">
        <v>400</v>
      </c>
      <c r="G6" s="34" t="s">
        <v>403</v>
      </c>
      <c r="H6" s="34" t="s">
        <v>405</v>
      </c>
      <c r="I6" s="34"/>
      <c r="J6" s="34"/>
      <c r="K6" s="34"/>
      <c r="L6" s="34"/>
      <c r="M6" s="34"/>
      <c r="N6" s="34"/>
      <c r="O6" s="34"/>
      <c r="P6" s="34"/>
      <c r="Q6" s="34"/>
      <c r="R6" s="34"/>
      <c r="S6" s="34"/>
      <c r="T6" s="34"/>
      <c r="U6" s="34"/>
      <c r="V6" s="34"/>
      <c r="W6" s="34"/>
      <c r="X6" s="34"/>
    </row>
    <row r="7" spans="1:24" ht="15.75" customHeight="1" x14ac:dyDescent="0.3">
      <c r="A7" s="35" t="s">
        <v>429</v>
      </c>
      <c r="B7" s="34"/>
      <c r="C7" s="34"/>
      <c r="D7" s="34"/>
      <c r="E7" s="34"/>
      <c r="F7" s="34"/>
      <c r="G7" s="34"/>
      <c r="H7" s="34"/>
      <c r="I7" s="34"/>
      <c r="J7" s="34"/>
      <c r="K7" s="34"/>
      <c r="L7" s="34"/>
      <c r="M7" s="34"/>
      <c r="N7" s="34"/>
      <c r="O7" s="34"/>
      <c r="P7" s="34"/>
      <c r="Q7" s="34"/>
      <c r="R7" s="34"/>
      <c r="S7" s="34"/>
      <c r="T7" s="34"/>
      <c r="U7" s="34"/>
      <c r="V7" s="34"/>
      <c r="W7" s="34"/>
      <c r="X7" s="34"/>
    </row>
    <row r="8" spans="1:24" ht="15.75" customHeight="1" x14ac:dyDescent="0.3">
      <c r="A8" s="35" t="s">
        <v>95</v>
      </c>
      <c r="B8" s="34" t="s">
        <v>459</v>
      </c>
      <c r="C8" s="34" t="s">
        <v>461</v>
      </c>
      <c r="D8" s="34" t="s">
        <v>463</v>
      </c>
      <c r="E8" s="34" t="s">
        <v>465</v>
      </c>
      <c r="F8" s="34" t="s">
        <v>468</v>
      </c>
      <c r="G8" s="34" t="s">
        <v>400</v>
      </c>
      <c r="H8" s="34" t="s">
        <v>472</v>
      </c>
      <c r="I8" s="34" t="s">
        <v>473</v>
      </c>
      <c r="J8" s="34" t="s">
        <v>463</v>
      </c>
      <c r="K8" s="95" t="s">
        <v>478</v>
      </c>
      <c r="L8" s="95"/>
      <c r="M8" s="34"/>
      <c r="N8" s="34"/>
      <c r="O8" s="34"/>
      <c r="P8" s="34"/>
      <c r="Q8" s="34"/>
      <c r="R8" s="34"/>
      <c r="S8" s="34"/>
      <c r="T8" s="34"/>
      <c r="U8" s="34"/>
      <c r="V8" s="34"/>
      <c r="W8" s="34"/>
      <c r="X8" s="34"/>
    </row>
    <row r="9" spans="1:24" ht="15.75" customHeight="1" x14ac:dyDescent="0.3">
      <c r="A9" s="35" t="s">
        <v>54</v>
      </c>
      <c r="B9" s="34" t="s">
        <v>90</v>
      </c>
      <c r="C9" s="34" t="s">
        <v>387</v>
      </c>
      <c r="D9" s="34" t="s">
        <v>494</v>
      </c>
      <c r="E9" s="34" t="s">
        <v>495</v>
      </c>
      <c r="F9" s="34" t="s">
        <v>228</v>
      </c>
      <c r="G9" s="34" t="s">
        <v>473</v>
      </c>
      <c r="H9" s="34" t="s">
        <v>282</v>
      </c>
      <c r="I9" s="34" t="s">
        <v>275</v>
      </c>
      <c r="J9" s="34" t="s">
        <v>284</v>
      </c>
      <c r="K9" s="34" t="s">
        <v>499</v>
      </c>
      <c r="L9" s="34" t="s">
        <v>501</v>
      </c>
      <c r="M9" s="34" t="s">
        <v>504</v>
      </c>
      <c r="N9" s="34" t="s">
        <v>505</v>
      </c>
      <c r="O9" s="34" t="s">
        <v>492</v>
      </c>
      <c r="P9" s="36" t="s">
        <v>509</v>
      </c>
      <c r="Q9" s="34"/>
      <c r="R9" s="34"/>
      <c r="S9" s="34"/>
      <c r="T9" s="34"/>
      <c r="U9" s="34"/>
      <c r="V9" s="34"/>
      <c r="W9" s="34"/>
      <c r="X9" s="34"/>
    </row>
    <row r="10" spans="1:24" ht="15.75" customHeight="1" x14ac:dyDescent="0.3">
      <c r="A10" s="35" t="s">
        <v>102</v>
      </c>
      <c r="B10" s="34" t="s">
        <v>530</v>
      </c>
      <c r="C10" s="34" t="s">
        <v>531</v>
      </c>
      <c r="D10" s="34" t="s">
        <v>533</v>
      </c>
      <c r="E10" s="34" t="s">
        <v>535</v>
      </c>
      <c r="F10" s="34" t="s">
        <v>473</v>
      </c>
      <c r="G10" s="34" t="s">
        <v>537</v>
      </c>
      <c r="H10" s="34" t="s">
        <v>538</v>
      </c>
      <c r="I10" s="34" t="s">
        <v>540</v>
      </c>
      <c r="J10" s="34" t="s">
        <v>228</v>
      </c>
      <c r="K10" s="34" t="s">
        <v>282</v>
      </c>
      <c r="L10" s="34" t="s">
        <v>542</v>
      </c>
      <c r="M10" s="34" t="s">
        <v>544</v>
      </c>
      <c r="N10" s="34" t="s">
        <v>495</v>
      </c>
      <c r="O10" s="34" t="s">
        <v>546</v>
      </c>
      <c r="P10" s="34" t="s">
        <v>547</v>
      </c>
      <c r="Q10" s="34" t="s">
        <v>275</v>
      </c>
      <c r="R10" s="34" t="s">
        <v>284</v>
      </c>
      <c r="S10" s="34" t="s">
        <v>550</v>
      </c>
      <c r="T10" s="34"/>
      <c r="U10" s="34"/>
      <c r="V10" s="34"/>
      <c r="W10" s="34"/>
      <c r="X10" s="34"/>
    </row>
    <row r="11" spans="1:24" ht="15.75" customHeight="1" x14ac:dyDescent="0.3">
      <c r="A11" s="35" t="s">
        <v>11</v>
      </c>
      <c r="B11" s="34" t="s">
        <v>540</v>
      </c>
      <c r="C11" s="34" t="s">
        <v>495</v>
      </c>
      <c r="D11" s="34" t="s">
        <v>554</v>
      </c>
      <c r="E11" s="34" t="s">
        <v>555</v>
      </c>
      <c r="F11" s="34" t="s">
        <v>556</v>
      </c>
      <c r="G11" s="34" t="s">
        <v>558</v>
      </c>
      <c r="H11" s="34" t="s">
        <v>282</v>
      </c>
      <c r="I11" s="34" t="s">
        <v>561</v>
      </c>
      <c r="J11" s="34" t="s">
        <v>228</v>
      </c>
      <c r="K11" s="34" t="s">
        <v>565</v>
      </c>
      <c r="L11" s="34" t="s">
        <v>567</v>
      </c>
      <c r="M11" s="34" t="s">
        <v>550</v>
      </c>
      <c r="N11" s="34"/>
      <c r="O11" s="34"/>
      <c r="P11" s="34"/>
      <c r="Q11" s="34"/>
      <c r="R11" s="34"/>
      <c r="S11" s="34"/>
      <c r="T11" s="34"/>
      <c r="U11" s="34"/>
      <c r="V11" s="34"/>
      <c r="W11" s="34"/>
      <c r="X11" s="34"/>
    </row>
    <row r="12" spans="1:24" ht="15.75" customHeight="1" x14ac:dyDescent="0.3">
      <c r="A12" s="35" t="s">
        <v>269</v>
      </c>
      <c r="B12" s="34" t="s">
        <v>310</v>
      </c>
      <c r="C12" s="34" t="s">
        <v>290</v>
      </c>
      <c r="D12" s="34" t="s">
        <v>275</v>
      </c>
      <c r="E12" s="34" t="s">
        <v>586</v>
      </c>
      <c r="F12" s="34"/>
      <c r="G12" s="34"/>
      <c r="H12" s="34"/>
      <c r="I12" s="34"/>
      <c r="J12" s="34"/>
      <c r="K12" s="34"/>
      <c r="L12" s="34"/>
      <c r="M12" s="34"/>
      <c r="N12" s="34"/>
      <c r="O12" s="34"/>
      <c r="P12" s="34"/>
      <c r="Q12" s="34"/>
      <c r="R12" s="34"/>
      <c r="S12" s="34"/>
      <c r="T12" s="34"/>
      <c r="U12" s="34"/>
      <c r="V12" s="34"/>
      <c r="W12" s="34"/>
      <c r="X12" s="34"/>
    </row>
    <row r="13" spans="1:24" ht="15.75" customHeight="1" x14ac:dyDescent="0.3">
      <c r="A13" s="35" t="s">
        <v>34</v>
      </c>
      <c r="B13" s="34" t="s">
        <v>228</v>
      </c>
      <c r="C13" s="34" t="s">
        <v>598</v>
      </c>
      <c r="D13" s="34" t="s">
        <v>600</v>
      </c>
      <c r="E13" s="34" t="s">
        <v>234</v>
      </c>
      <c r="F13" s="34" t="s">
        <v>604</v>
      </c>
      <c r="G13" s="34" t="s">
        <v>606</v>
      </c>
      <c r="H13" s="34" t="s">
        <v>618</v>
      </c>
      <c r="I13" s="34" t="s">
        <v>620</v>
      </c>
      <c r="J13" s="34" t="s">
        <v>622</v>
      </c>
      <c r="K13" s="34" t="s">
        <v>282</v>
      </c>
      <c r="L13" s="34" t="s">
        <v>624</v>
      </c>
      <c r="M13" s="34"/>
      <c r="N13" s="34"/>
      <c r="O13" s="34"/>
      <c r="P13" s="34"/>
      <c r="Q13" s="34"/>
      <c r="R13" s="34"/>
      <c r="S13" s="34"/>
      <c r="T13" s="34"/>
      <c r="U13" s="34"/>
      <c r="V13" s="34"/>
      <c r="W13" s="34"/>
      <c r="X13" s="34"/>
    </row>
    <row r="14" spans="1:24" ht="15.75" customHeight="1" x14ac:dyDescent="0.3">
      <c r="A14" s="35" t="s">
        <v>22</v>
      </c>
      <c r="B14" s="34"/>
      <c r="C14" s="34"/>
      <c r="D14" s="34"/>
      <c r="E14" s="34"/>
      <c r="F14" s="34"/>
      <c r="G14" s="34"/>
      <c r="H14" s="34"/>
      <c r="I14" s="34"/>
      <c r="J14" s="34"/>
      <c r="K14" s="34"/>
      <c r="L14" s="34"/>
      <c r="M14" s="34"/>
      <c r="N14" s="34"/>
      <c r="O14" s="34"/>
      <c r="P14" s="34"/>
      <c r="Q14" s="34"/>
      <c r="R14" s="34"/>
      <c r="S14" s="34"/>
      <c r="T14" s="34"/>
      <c r="U14" s="34"/>
      <c r="V14" s="34"/>
      <c r="W14" s="34"/>
      <c r="X14" s="34"/>
    </row>
    <row r="15" spans="1:24" ht="15.75" customHeight="1" x14ac:dyDescent="0.3">
      <c r="A15" s="35" t="s">
        <v>137</v>
      </c>
      <c r="B15" s="34" t="s">
        <v>405</v>
      </c>
      <c r="C15" s="34" t="s">
        <v>655</v>
      </c>
      <c r="D15" s="34" t="s">
        <v>657</v>
      </c>
      <c r="E15" s="34" t="s">
        <v>660</v>
      </c>
      <c r="F15" s="34"/>
      <c r="G15" s="34"/>
      <c r="H15" s="34"/>
      <c r="I15" s="34"/>
      <c r="J15" s="34"/>
      <c r="K15" s="34"/>
      <c r="L15" s="34"/>
      <c r="M15" s="34"/>
      <c r="N15" s="34"/>
      <c r="O15" s="34"/>
      <c r="P15" s="34"/>
      <c r="Q15" s="34"/>
      <c r="R15" s="34"/>
      <c r="S15" s="34"/>
      <c r="T15" s="34"/>
      <c r="U15" s="34"/>
      <c r="V15" s="34"/>
      <c r="W15" s="34"/>
      <c r="X15" s="34"/>
    </row>
    <row r="16" spans="1:24" ht="15.75" customHeight="1" x14ac:dyDescent="0.3">
      <c r="A16" s="35" t="s">
        <v>623</v>
      </c>
      <c r="B16" s="34" t="s">
        <v>282</v>
      </c>
      <c r="C16" s="34" t="s">
        <v>284</v>
      </c>
      <c r="D16" s="34" t="s">
        <v>676</v>
      </c>
      <c r="E16" s="34" t="s">
        <v>228</v>
      </c>
      <c r="F16" s="34" t="s">
        <v>679</v>
      </c>
      <c r="G16" s="34" t="s">
        <v>680</v>
      </c>
      <c r="H16" s="34" t="s">
        <v>550</v>
      </c>
      <c r="I16" s="34"/>
      <c r="J16" s="34"/>
      <c r="K16" s="34"/>
      <c r="L16" s="34"/>
      <c r="M16" s="34"/>
      <c r="N16" s="34"/>
      <c r="O16" s="34"/>
      <c r="P16" s="34"/>
      <c r="Q16" s="34"/>
      <c r="R16" s="34"/>
      <c r="S16" s="34"/>
      <c r="T16" s="34"/>
      <c r="U16" s="34"/>
      <c r="V16" s="34"/>
      <c r="W16" s="34"/>
      <c r="X16" s="34"/>
    </row>
    <row r="17" spans="1:24" ht="15.75" customHeight="1" x14ac:dyDescent="0.3">
      <c r="A17" s="35" t="s">
        <v>691</v>
      </c>
      <c r="B17" s="34" t="s">
        <v>305</v>
      </c>
      <c r="C17" s="34" t="s">
        <v>692</v>
      </c>
      <c r="D17" s="34" t="s">
        <v>694</v>
      </c>
      <c r="E17" s="34" t="s">
        <v>696</v>
      </c>
      <c r="F17" s="34" t="s">
        <v>697</v>
      </c>
      <c r="G17" s="34" t="s">
        <v>290</v>
      </c>
      <c r="H17" s="34" t="s">
        <v>700</v>
      </c>
      <c r="I17" s="34" t="s">
        <v>702</v>
      </c>
      <c r="J17" s="34" t="s">
        <v>703</v>
      </c>
      <c r="K17" s="34" t="s">
        <v>305</v>
      </c>
      <c r="L17" s="34" t="s">
        <v>692</v>
      </c>
      <c r="M17" s="34" t="s">
        <v>697</v>
      </c>
      <c r="N17" s="34" t="s">
        <v>290</v>
      </c>
      <c r="O17" s="34" t="s">
        <v>708</v>
      </c>
      <c r="P17" s="34" t="s">
        <v>710</v>
      </c>
      <c r="Q17" s="34"/>
      <c r="R17" s="34"/>
      <c r="S17" s="34"/>
      <c r="T17" s="34"/>
      <c r="U17" s="34"/>
      <c r="V17" s="34"/>
      <c r="W17" s="34"/>
      <c r="X17" s="34"/>
    </row>
    <row r="18" spans="1:24" ht="15.75" customHeight="1" x14ac:dyDescent="0.3">
      <c r="A18" s="35" t="s">
        <v>716</v>
      </c>
      <c r="B18" s="34" t="s">
        <v>546</v>
      </c>
      <c r="C18" s="34" t="s">
        <v>717</v>
      </c>
      <c r="D18" s="34" t="s">
        <v>473</v>
      </c>
      <c r="E18" s="34" t="s">
        <v>718</v>
      </c>
      <c r="F18" s="34" t="s">
        <v>721</v>
      </c>
      <c r="G18" s="34" t="s">
        <v>546</v>
      </c>
      <c r="H18" s="34" t="s">
        <v>473</v>
      </c>
      <c r="I18" s="34" t="s">
        <v>718</v>
      </c>
      <c r="J18" s="34" t="s">
        <v>721</v>
      </c>
      <c r="K18" s="34" t="s">
        <v>728</v>
      </c>
      <c r="L18" s="34"/>
      <c r="M18" s="34"/>
      <c r="N18" s="34"/>
      <c r="O18" s="34"/>
      <c r="P18" s="34"/>
      <c r="Q18" s="34"/>
      <c r="R18" s="34"/>
      <c r="S18" s="34"/>
      <c r="T18" s="34"/>
      <c r="U18" s="34"/>
      <c r="V18" s="34"/>
      <c r="W18" s="34"/>
      <c r="X18" s="34"/>
    </row>
    <row r="19" spans="1:24" ht="15.75" customHeight="1" x14ac:dyDescent="0.3">
      <c r="A19" s="35" t="s">
        <v>742</v>
      </c>
      <c r="B19" s="34" t="s">
        <v>547</v>
      </c>
      <c r="C19" s="34" t="s">
        <v>762</v>
      </c>
      <c r="D19" s="34" t="s">
        <v>767</v>
      </c>
      <c r="E19" s="34" t="s">
        <v>769</v>
      </c>
      <c r="F19" s="34" t="s">
        <v>275</v>
      </c>
      <c r="G19" s="34" t="s">
        <v>495</v>
      </c>
      <c r="H19" s="34" t="s">
        <v>546</v>
      </c>
      <c r="I19" s="34" t="s">
        <v>228</v>
      </c>
      <c r="J19" s="34" t="s">
        <v>282</v>
      </c>
      <c r="K19" s="34" t="s">
        <v>277</v>
      </c>
      <c r="L19" s="34" t="s">
        <v>286</v>
      </c>
      <c r="M19" s="34"/>
      <c r="N19" s="34"/>
      <c r="O19" s="34"/>
      <c r="P19" s="34"/>
      <c r="Q19" s="34"/>
      <c r="R19" s="34"/>
      <c r="S19" s="34"/>
      <c r="T19" s="34"/>
      <c r="U19" s="34"/>
      <c r="V19" s="34"/>
      <c r="W19" s="34"/>
      <c r="X19" s="34"/>
    </row>
    <row r="20" spans="1:24" ht="15.75" customHeight="1" x14ac:dyDescent="0.3">
      <c r="A20" s="35" t="s">
        <v>699</v>
      </c>
      <c r="B20" s="34" t="s">
        <v>275</v>
      </c>
      <c r="C20" s="34" t="s">
        <v>810</v>
      </c>
      <c r="D20" s="34" t="s">
        <v>812</v>
      </c>
      <c r="E20" s="34" t="s">
        <v>228</v>
      </c>
      <c r="F20" s="34" t="s">
        <v>286</v>
      </c>
      <c r="G20" s="34" t="s">
        <v>310</v>
      </c>
      <c r="H20" s="34" t="s">
        <v>273</v>
      </c>
      <c r="I20" s="34" t="s">
        <v>282</v>
      </c>
      <c r="J20" s="34" t="s">
        <v>822</v>
      </c>
      <c r="K20" s="34" t="s">
        <v>825</v>
      </c>
      <c r="L20" s="34" t="s">
        <v>284</v>
      </c>
      <c r="M20" s="34" t="s">
        <v>234</v>
      </c>
      <c r="N20" s="34"/>
      <c r="O20" s="34"/>
      <c r="P20" s="34"/>
      <c r="Q20" s="34"/>
      <c r="R20" s="34"/>
      <c r="S20" s="34"/>
      <c r="T20" s="34"/>
      <c r="U20" s="34"/>
      <c r="V20" s="34"/>
      <c r="W20" s="34"/>
      <c r="X20" s="34"/>
    </row>
    <row r="21" spans="1:24" ht="15.75" customHeight="1" x14ac:dyDescent="0.3">
      <c r="A21" s="35" t="s">
        <v>833</v>
      </c>
      <c r="B21" s="34" t="s">
        <v>282</v>
      </c>
      <c r="C21" s="34" t="s">
        <v>284</v>
      </c>
      <c r="D21" s="34" t="s">
        <v>305</v>
      </c>
      <c r="E21" s="34" t="s">
        <v>840</v>
      </c>
      <c r="F21" s="34" t="s">
        <v>692</v>
      </c>
      <c r="G21" s="34" t="s">
        <v>228</v>
      </c>
      <c r="H21" s="34" t="s">
        <v>275</v>
      </c>
      <c r="I21" s="34" t="s">
        <v>286</v>
      </c>
      <c r="J21" s="34"/>
      <c r="K21" s="34"/>
      <c r="L21" s="34"/>
      <c r="M21" s="34"/>
      <c r="N21" s="34"/>
      <c r="O21" s="34"/>
      <c r="P21" s="34"/>
      <c r="Q21" s="34"/>
      <c r="R21" s="34"/>
      <c r="S21" s="34"/>
      <c r="T21" s="34"/>
      <c r="U21" s="34"/>
      <c r="V21" s="34"/>
      <c r="W21" s="34"/>
      <c r="X21" s="34"/>
    </row>
    <row r="22" spans="1:24" ht="15.75" customHeight="1" x14ac:dyDescent="0.3">
      <c r="A22" s="35" t="s">
        <v>152</v>
      </c>
      <c r="B22" s="34" t="s">
        <v>860</v>
      </c>
      <c r="C22" s="34" t="s">
        <v>292</v>
      </c>
      <c r="D22" s="34" t="s">
        <v>273</v>
      </c>
      <c r="E22" s="34" t="s">
        <v>293</v>
      </c>
      <c r="F22" s="34" t="s">
        <v>862</v>
      </c>
      <c r="G22" s="34" t="s">
        <v>863</v>
      </c>
      <c r="H22" s="34"/>
      <c r="I22" s="34"/>
      <c r="J22" s="34"/>
      <c r="K22" s="34"/>
      <c r="L22" s="34"/>
      <c r="M22" s="34"/>
      <c r="N22" s="34"/>
      <c r="O22" s="34"/>
      <c r="P22" s="34"/>
      <c r="Q22" s="34"/>
      <c r="R22" s="34"/>
      <c r="S22" s="34"/>
      <c r="T22" s="34"/>
      <c r="U22" s="34"/>
      <c r="V22" s="34"/>
      <c r="W22" s="34"/>
      <c r="X22" s="34"/>
    </row>
    <row r="23" spans="1:24" ht="15.75" customHeight="1" x14ac:dyDescent="0.3">
      <c r="A23" s="35" t="s">
        <v>47</v>
      </c>
      <c r="B23" s="34" t="s">
        <v>473</v>
      </c>
      <c r="C23" s="34" t="s">
        <v>282</v>
      </c>
      <c r="D23" s="34" t="s">
        <v>228</v>
      </c>
      <c r="E23" s="34" t="s">
        <v>878</v>
      </c>
      <c r="F23" s="34"/>
      <c r="G23" s="34"/>
      <c r="H23" s="34"/>
      <c r="I23" s="34"/>
      <c r="J23" s="34"/>
      <c r="K23" s="34"/>
      <c r="L23" s="34"/>
      <c r="M23" s="34"/>
      <c r="N23" s="34"/>
      <c r="O23" s="34"/>
      <c r="P23" s="34"/>
      <c r="Q23" s="34"/>
      <c r="R23" s="34"/>
      <c r="S23" s="34"/>
      <c r="T23" s="34"/>
      <c r="U23" s="34"/>
      <c r="V23" s="34"/>
      <c r="W23" s="34"/>
      <c r="X23" s="34"/>
    </row>
    <row r="24" spans="1:24" ht="15.75" customHeight="1" x14ac:dyDescent="0.3">
      <c r="A24" s="35" t="s">
        <v>714</v>
      </c>
      <c r="B24" s="34" t="s">
        <v>887</v>
      </c>
      <c r="C24" s="34" t="s">
        <v>286</v>
      </c>
      <c r="D24" s="34" t="s">
        <v>888</v>
      </c>
      <c r="E24" s="34" t="s">
        <v>889</v>
      </c>
      <c r="F24" s="34" t="s">
        <v>890</v>
      </c>
      <c r="G24" s="34" t="s">
        <v>891</v>
      </c>
      <c r="H24" s="34" t="s">
        <v>892</v>
      </c>
      <c r="I24" s="34" t="s">
        <v>893</v>
      </c>
      <c r="J24" s="34" t="s">
        <v>894</v>
      </c>
      <c r="K24" s="34" t="s">
        <v>895</v>
      </c>
      <c r="L24" s="34" t="s">
        <v>897</v>
      </c>
      <c r="M24" s="34" t="s">
        <v>898</v>
      </c>
      <c r="N24" s="34" t="s">
        <v>400</v>
      </c>
      <c r="O24" s="34" t="s">
        <v>275</v>
      </c>
      <c r="P24" s="34" t="s">
        <v>903</v>
      </c>
      <c r="Q24" s="34" t="s">
        <v>905</v>
      </c>
      <c r="R24" s="34" t="s">
        <v>907</v>
      </c>
      <c r="S24" s="34" t="s">
        <v>909</v>
      </c>
      <c r="T24" s="34" t="s">
        <v>910</v>
      </c>
      <c r="U24" s="34" t="s">
        <v>911</v>
      </c>
      <c r="V24" s="34"/>
      <c r="W24" s="34"/>
      <c r="X24" s="34"/>
    </row>
    <row r="25" spans="1:24" ht="15.75" customHeight="1" x14ac:dyDescent="0.3">
      <c r="A25" s="35" t="s">
        <v>15</v>
      </c>
      <c r="B25" s="34" t="s">
        <v>275</v>
      </c>
      <c r="C25" s="34" t="s">
        <v>912</v>
      </c>
      <c r="D25" s="34" t="s">
        <v>286</v>
      </c>
      <c r="E25" s="34" t="s">
        <v>913</v>
      </c>
      <c r="F25" s="34"/>
      <c r="G25" s="34"/>
      <c r="H25" s="34"/>
      <c r="I25" s="34"/>
      <c r="J25" s="34"/>
      <c r="K25" s="34"/>
      <c r="L25" s="34"/>
      <c r="M25" s="34"/>
      <c r="N25" s="34"/>
      <c r="O25" s="34"/>
      <c r="P25" s="34"/>
      <c r="Q25" s="34"/>
      <c r="R25" s="34"/>
      <c r="S25" s="34"/>
      <c r="T25" s="34"/>
      <c r="U25" s="34"/>
      <c r="V25" s="34"/>
      <c r="W25" s="34"/>
      <c r="X25" s="34"/>
    </row>
    <row r="26" spans="1:24" ht="15.75" customHeight="1" x14ac:dyDescent="0.3">
      <c r="A26" s="35" t="s">
        <v>724</v>
      </c>
      <c r="B26" s="34" t="s">
        <v>694</v>
      </c>
      <c r="C26" s="34" t="s">
        <v>305</v>
      </c>
      <c r="D26" s="34" t="s">
        <v>286</v>
      </c>
      <c r="E26" s="34" t="s">
        <v>275</v>
      </c>
      <c r="F26" s="34" t="s">
        <v>305</v>
      </c>
      <c r="G26" s="34" t="s">
        <v>903</v>
      </c>
      <c r="H26" s="34" t="s">
        <v>275</v>
      </c>
      <c r="I26" s="34"/>
      <c r="J26" s="34"/>
      <c r="K26" s="34"/>
      <c r="L26" s="34"/>
      <c r="M26" s="34"/>
      <c r="N26" s="34"/>
      <c r="O26" s="34"/>
      <c r="P26" s="34"/>
      <c r="Q26" s="34"/>
      <c r="R26" s="34"/>
      <c r="S26" s="34"/>
      <c r="T26" s="34"/>
      <c r="U26" s="34"/>
      <c r="V26" s="34"/>
      <c r="W26" s="34"/>
      <c r="X26" s="34"/>
    </row>
    <row r="27" spans="1:24" ht="15.75" customHeight="1" x14ac:dyDescent="0.3">
      <c r="A27" s="35" t="s">
        <v>108</v>
      </c>
      <c r="B27" s="34" t="s">
        <v>459</v>
      </c>
      <c r="C27" s="34" t="s">
        <v>461</v>
      </c>
      <c r="D27" s="34" t="s">
        <v>926</v>
      </c>
      <c r="E27" s="34" t="s">
        <v>927</v>
      </c>
      <c r="F27" s="34" t="s">
        <v>928</v>
      </c>
      <c r="G27" s="34" t="s">
        <v>929</v>
      </c>
      <c r="H27" s="34" t="s">
        <v>927</v>
      </c>
      <c r="I27" s="34" t="s">
        <v>472</v>
      </c>
      <c r="J27" s="34" t="s">
        <v>473</v>
      </c>
      <c r="K27" s="34" t="s">
        <v>926</v>
      </c>
      <c r="L27" s="34" t="s">
        <v>930</v>
      </c>
      <c r="M27" s="34"/>
      <c r="N27" s="34"/>
      <c r="O27" s="34"/>
      <c r="P27" s="34"/>
      <c r="Q27" s="34"/>
      <c r="R27" s="34"/>
      <c r="S27" s="34"/>
      <c r="T27" s="34"/>
      <c r="U27" s="34"/>
      <c r="V27" s="34"/>
      <c r="W27" s="34"/>
      <c r="X27" s="34"/>
    </row>
    <row r="28" spans="1:24" ht="15.75" customHeight="1" x14ac:dyDescent="0.3">
      <c r="A28" s="35" t="s">
        <v>226</v>
      </c>
      <c r="B28" s="34" t="s">
        <v>391</v>
      </c>
      <c r="C28" s="34" t="s">
        <v>393</v>
      </c>
      <c r="D28" s="34" t="s">
        <v>935</v>
      </c>
      <c r="E28" s="34" t="s">
        <v>398</v>
      </c>
      <c r="F28" s="34" t="s">
        <v>395</v>
      </c>
      <c r="G28" s="34" t="s">
        <v>400</v>
      </c>
      <c r="H28" s="34" t="s">
        <v>398</v>
      </c>
      <c r="I28" s="34" t="s">
        <v>403</v>
      </c>
      <c r="J28" s="34"/>
      <c r="K28" s="34"/>
      <c r="L28" s="34"/>
      <c r="M28" s="34"/>
      <c r="N28" s="34"/>
      <c r="O28" s="34"/>
      <c r="P28" s="34"/>
      <c r="Q28" s="34"/>
      <c r="R28" s="34"/>
      <c r="S28" s="34"/>
      <c r="T28" s="34"/>
      <c r="U28" s="34"/>
      <c r="V28" s="34"/>
      <c r="W28" s="34"/>
      <c r="X28" s="34"/>
    </row>
    <row r="29" spans="1:24" ht="15.75" customHeight="1" x14ac:dyDescent="0.3">
      <c r="A29" s="35" t="s">
        <v>777</v>
      </c>
      <c r="B29" s="34" t="s">
        <v>940</v>
      </c>
      <c r="C29" s="34" t="s">
        <v>286</v>
      </c>
      <c r="D29" s="34" t="s">
        <v>941</v>
      </c>
      <c r="E29" s="34" t="s">
        <v>275</v>
      </c>
      <c r="F29" s="34" t="s">
        <v>942</v>
      </c>
      <c r="G29" s="34" t="s">
        <v>943</v>
      </c>
      <c r="H29" s="34" t="s">
        <v>944</v>
      </c>
      <c r="I29" s="34" t="s">
        <v>945</v>
      </c>
      <c r="J29" s="34"/>
      <c r="K29" s="34"/>
      <c r="L29" s="34"/>
      <c r="M29" s="34"/>
      <c r="N29" s="34"/>
      <c r="O29" s="34"/>
      <c r="P29" s="34"/>
      <c r="Q29" s="34"/>
      <c r="R29" s="34"/>
      <c r="S29" s="34"/>
      <c r="T29" s="34"/>
      <c r="U29" s="34"/>
      <c r="V29" s="34"/>
      <c r="W29" s="34"/>
      <c r="X29" s="34"/>
    </row>
    <row r="30" spans="1:24" ht="14.4" x14ac:dyDescent="0.3">
      <c r="A30" s="35" t="s">
        <v>8</v>
      </c>
      <c r="B30" s="34" t="s">
        <v>495</v>
      </c>
      <c r="C30" s="34" t="s">
        <v>954</v>
      </c>
      <c r="D30" s="34" t="s">
        <v>956</v>
      </c>
      <c r="E30" s="34" t="s">
        <v>957</v>
      </c>
      <c r="F30" s="34" t="s">
        <v>960</v>
      </c>
      <c r="G30" s="95" t="s">
        <v>963</v>
      </c>
      <c r="H30" s="95"/>
      <c r="I30" s="34"/>
      <c r="J30" s="34"/>
      <c r="K30" s="34"/>
      <c r="L30" s="34"/>
      <c r="M30" s="34"/>
      <c r="N30" s="34"/>
      <c r="O30" s="34"/>
      <c r="P30" s="34"/>
      <c r="Q30" s="34"/>
      <c r="R30" s="34"/>
      <c r="S30" s="34"/>
      <c r="T30" s="34"/>
      <c r="U30" s="34"/>
      <c r="V30" s="34"/>
      <c r="W30" s="34"/>
      <c r="X30" s="34"/>
    </row>
    <row r="31" spans="1:24" ht="14.4" x14ac:dyDescent="0.3">
      <c r="A31" s="35" t="s">
        <v>971</v>
      </c>
      <c r="B31" s="34" t="s">
        <v>282</v>
      </c>
      <c r="C31" s="34" t="s">
        <v>680</v>
      </c>
      <c r="D31" s="34" t="s">
        <v>679</v>
      </c>
      <c r="E31" s="34" t="s">
        <v>972</v>
      </c>
      <c r="F31" s="34" t="s">
        <v>284</v>
      </c>
      <c r="G31" s="34" t="s">
        <v>973</v>
      </c>
      <c r="H31" s="34"/>
      <c r="I31" s="34"/>
      <c r="J31" s="34"/>
      <c r="K31" s="34"/>
      <c r="L31" s="34"/>
      <c r="M31" s="34"/>
      <c r="N31" s="34"/>
      <c r="O31" s="34"/>
      <c r="P31" s="34"/>
      <c r="Q31" s="34"/>
      <c r="R31" s="34"/>
      <c r="S31" s="34"/>
      <c r="T31" s="34"/>
      <c r="U31" s="34"/>
      <c r="V31" s="34"/>
      <c r="W31" s="34"/>
      <c r="X31" s="34"/>
    </row>
    <row r="32" spans="1:24" ht="13.8" x14ac:dyDescent="0.3">
      <c r="A32" s="3"/>
      <c r="B32" s="7"/>
      <c r="C32" s="7"/>
      <c r="D32" s="7"/>
      <c r="E32" s="7"/>
      <c r="F32" s="7"/>
      <c r="G32" s="7"/>
      <c r="H32" s="3"/>
      <c r="I32" s="3"/>
      <c r="J32" s="3"/>
      <c r="K32" s="3"/>
      <c r="L32" s="3"/>
      <c r="M32" s="3"/>
      <c r="N32" s="3"/>
      <c r="O32" s="3"/>
      <c r="P32" s="3"/>
      <c r="Q32" s="3"/>
      <c r="R32" s="3"/>
      <c r="S32" s="3"/>
      <c r="T32" s="3"/>
      <c r="U32" s="3"/>
      <c r="V32" s="3"/>
      <c r="W32" s="3"/>
      <c r="X32" s="3"/>
    </row>
    <row r="33" spans="1:24" ht="13.2"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ht="13.2" x14ac:dyDescent="0.25">
      <c r="A34" s="3"/>
      <c r="B34" s="8"/>
      <c r="C34" s="3"/>
      <c r="D34" s="3"/>
      <c r="E34" s="3"/>
      <c r="F34" s="3"/>
      <c r="G34" s="3"/>
      <c r="H34" s="3"/>
      <c r="I34" s="3"/>
      <c r="J34" s="3"/>
      <c r="K34" s="3"/>
      <c r="L34" s="3"/>
      <c r="M34" s="3"/>
      <c r="N34" s="3"/>
      <c r="O34" s="3"/>
      <c r="P34" s="3"/>
      <c r="Q34" s="3"/>
      <c r="R34" s="3"/>
      <c r="S34" s="3"/>
      <c r="T34" s="3"/>
      <c r="U34" s="3"/>
      <c r="V34" s="3"/>
      <c r="W34" s="3"/>
      <c r="X34" s="3"/>
    </row>
  </sheetData>
  <mergeCells count="3">
    <mergeCell ref="B2:C2"/>
    <mergeCell ref="K8:L8"/>
    <mergeCell ref="G30:H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9"/>
  <sheetViews>
    <sheetView workbookViewId="0"/>
  </sheetViews>
  <sheetFormatPr defaultColWidth="14.44140625" defaultRowHeight="15.75" customHeight="1" x14ac:dyDescent="0.25"/>
  <sheetData>
    <row r="1" spans="1:29" x14ac:dyDescent="0.25">
      <c r="A1" s="4" t="s">
        <v>27</v>
      </c>
      <c r="B1" s="4" t="s">
        <v>144</v>
      </c>
      <c r="C1" s="4" t="s">
        <v>18</v>
      </c>
      <c r="D1" s="4" t="s">
        <v>222</v>
      </c>
      <c r="E1" s="4" t="s">
        <v>429</v>
      </c>
      <c r="F1" s="4" t="s">
        <v>95</v>
      </c>
      <c r="G1" s="4" t="s">
        <v>54</v>
      </c>
      <c r="H1" s="4" t="s">
        <v>102</v>
      </c>
      <c r="I1" s="4" t="s">
        <v>11</v>
      </c>
      <c r="J1" s="4" t="s">
        <v>269</v>
      </c>
      <c r="K1" s="4" t="s">
        <v>34</v>
      </c>
      <c r="L1" s="4" t="s">
        <v>22</v>
      </c>
      <c r="M1" s="4" t="s">
        <v>137</v>
      </c>
      <c r="N1" s="4" t="s">
        <v>623</v>
      </c>
      <c r="O1" s="4" t="s">
        <v>691</v>
      </c>
      <c r="P1" s="4" t="s">
        <v>716</v>
      </c>
      <c r="Q1" s="4" t="s">
        <v>742</v>
      </c>
      <c r="R1" s="4" t="s">
        <v>699</v>
      </c>
      <c r="S1" s="4" t="s">
        <v>833</v>
      </c>
      <c r="T1" s="4" t="s">
        <v>152</v>
      </c>
      <c r="U1" s="4" t="s">
        <v>47</v>
      </c>
      <c r="V1" s="4" t="s">
        <v>714</v>
      </c>
      <c r="W1" s="4" t="s">
        <v>15</v>
      </c>
      <c r="X1" s="4" t="s">
        <v>724</v>
      </c>
      <c r="Y1" s="4" t="s">
        <v>108</v>
      </c>
      <c r="Z1" s="4" t="s">
        <v>226</v>
      </c>
      <c r="AA1" s="4" t="s">
        <v>777</v>
      </c>
      <c r="AB1" s="4" t="s">
        <v>8</v>
      </c>
      <c r="AC1" s="4" t="s">
        <v>971</v>
      </c>
    </row>
    <row r="2" spans="1:29" x14ac:dyDescent="0.25">
      <c r="A2" s="4" t="str">
        <f ca="1">IFERROR(__xludf.DUMMYFUNCTION("FILTER(corporate_information_list!$B$2:$B$175,corporate_information_list!$A$2:$A$175=Sheet5!A1)"),"AG")</f>
        <v>AG</v>
      </c>
      <c r="B2" s="4" t="str">
        <f ca="1">IFERROR(__xludf.DUMMYFUNCTION("FILTER(corporate_information_list!$B$2:$B$175,corporate_information_list!$A$2:$A$175=Sheet5!B1)"),"B.V.")</f>
        <v>B.V.</v>
      </c>
      <c r="C2" s="4" t="str">
        <f ca="1">IFERROR(__xludf.DUMMYFUNCTION("FILTER(corporate_information_list!$B$2:$B$175,corporate_information_list!$A$2:$A$175=Sheet5!C1)"),"AD")</f>
        <v>AD</v>
      </c>
      <c r="D2" s="4" t="str">
        <f ca="1">IFERROR(__xludf.DUMMYFUNCTION("FILTER(corporate_information_list!$B$2:$B$175,corporate_information_list!$A$2:$A$175=Sheet5!D1)"),"d.d.")</f>
        <v>d.d.</v>
      </c>
      <c r="E2" s="4" t="str">
        <f ca="1">IFERROR(__xludf.DUMMYFUNCTION("FILTER(corporate_information_list!$B$2:$B$175,corporate_information_list!$A$2:$A$175=Sheet5!E1)"),"#N/A")</f>
        <v>#N/A</v>
      </c>
      <c r="F2" s="4" t="str">
        <f ca="1">IFERROR(__xludf.DUMMYFUNCTION("FILTER(corporate_information_list!$B$2:$B$175,corporate_information_list!$A$2:$A$175=Sheet5!F1)"),"A.S.")</f>
        <v>A.S.</v>
      </c>
      <c r="G2" s="4" t="str">
        <f ca="1">IFERROR(__xludf.DUMMYFUNCTION("FILTER(corporate_information_list!$B$2:$B$175,corporate_information_list!$A$2:$A$175=Sheet5!G1)"),"AmbA")</f>
        <v>AmbA</v>
      </c>
      <c r="H2" s="4" t="str">
        <f ca="1">IFERROR(__xludf.DUMMYFUNCTION("FILTER(corporate_information_list!$B$2:$B$175,corporate_information_list!$A$2:$A$175=Sheet5!H1)"),"A.S.")</f>
        <v>A.S.</v>
      </c>
      <c r="I2" s="4" t="str">
        <f ca="1">IFERROR(__xludf.DUMMYFUNCTION("FILTER(corporate_information_list!$B$2:$B$175,corporate_information_list!$A$2:$A$175=Sheet5!I1)"),"AB")</f>
        <v>AB</v>
      </c>
      <c r="J2" s="4" t="str">
        <f ca="1">IFERROR(__xludf.DUMMYFUNCTION("FILTER(corporate_information_list!$B$2:$B$175,corporate_information_list!$A$2:$A$175=Sheet5!J1)"),"EURL")</f>
        <v>EURL</v>
      </c>
      <c r="K2" s="4" t="str">
        <f ca="1">IFERROR(__xludf.DUMMYFUNCTION("FILTER(corporate_information_list!$B$2:$B$175,corporate_information_list!$A$2:$A$175=Sheet5!K1)"),"AG")</f>
        <v>AG</v>
      </c>
      <c r="L2" s="4" t="str">
        <f ca="1">IFERROR(__xludf.DUMMYFUNCTION("FILTER(corporate_information_list!$B$2:$B$175,corporate_information_list!$A$2:$A$175=Sheet5!L1)"),"AE")</f>
        <v>AE</v>
      </c>
      <c r="M2" s="4" t="str">
        <f ca="1">IFERROR(__xludf.DUMMYFUNCTION("FILTER(corporate_information_list!$B$2:$B$175,corporate_information_list!$A$2:$A$175=Sheet5!M1)"),"Bt")</f>
        <v>Bt</v>
      </c>
      <c r="N2" s="4" t="str">
        <f ca="1">IFERROR(__xludf.DUMMYFUNCTION("FILTER(corporate_information_list!$B$2:$B$175,corporate_information_list!$A$2:$A$175=Sheet5!N1)"),"PrC")</f>
        <v>PrC</v>
      </c>
      <c r="O2" s="4" t="str">
        <f ca="1">IFERROR(__xludf.DUMMYFUNCTION("FILTER(corporate_information_list!$B$2:$B$175,corporate_information_list!$A$2:$A$175=Sheet5!O1)"),"sa")</f>
        <v>sa</v>
      </c>
      <c r="P2" s="4" t="str">
        <f ca="1">IFERROR(__xludf.DUMMYFUNCTION("FILTER(corporate_information_list!$B$2:$B$175,corporate_information_list!$A$2:$A$175=Sheet5!P1)"),"#N/A")</f>
        <v>#N/A</v>
      </c>
      <c r="Q2" s="4" t="str">
        <f ca="1">IFERROR(__xludf.DUMMYFUNCTION("FILTER(corporate_information_list!$B$2:$B$175,corporate_information_list!$A$2:$A$175=Sheet5!Q1)"),"#N/A")</f>
        <v>#N/A</v>
      </c>
      <c r="R2" s="4" t="str">
        <f ca="1">IFERROR(__xludf.DUMMYFUNCTION("FILTER(corporate_information_list!$B$2:$B$175,corporate_information_list!$A$2:$A$175=Sheet5!R1)"),"SA")</f>
        <v>SA</v>
      </c>
      <c r="S2" s="4" t="str">
        <f ca="1">IFERROR(__xludf.DUMMYFUNCTION("FILTER(corporate_information_list!$B$2:$B$175,corporate_information_list!$A$2:$A$175=Sheet5!S1)"),"#N/A")</f>
        <v>#N/A</v>
      </c>
      <c r="T2" s="4" t="str">
        <f ca="1">IFERROR(__xludf.DUMMYFUNCTION("FILTER(corporate_information_list!$B$2:$B$175,corporate_information_list!$A$2:$A$175=Sheet5!T1)"),"B.V.")</f>
        <v>B.V.</v>
      </c>
      <c r="U2" s="4" t="str">
        <f ca="1">IFERROR(__xludf.DUMMYFUNCTION("FILTER(corporate_information_list!$B$2:$B$175,corporate_information_list!$A$2:$A$175=Sheet5!U1)"),"AL")</f>
        <v>AL</v>
      </c>
      <c r="V2" s="4" t="str">
        <f ca="1">IFERROR(__xludf.DUMMYFUNCTION("FILTER(corporate_information_list!$B$2:$B$175,corporate_information_list!$A$2:$A$175=Sheet5!V1)"),"SA")</f>
        <v>SA</v>
      </c>
      <c r="W2" s="4" t="str">
        <f ca="1">IFERROR(__xludf.DUMMYFUNCTION("FILTER(corporate_information_list!$B$2:$B$175,corporate_information_list!$A$2:$A$175=Sheet5!W1)"),"ACE")</f>
        <v>ACE</v>
      </c>
      <c r="X2" s="4" t="str">
        <f ca="1">IFERROR(__xludf.DUMMYFUNCTION("FILTER(corporate_information_list!$B$2:$B$175,corporate_information_list!$A$2:$A$175=Sheet5!X1)"),"SA")</f>
        <v>SA</v>
      </c>
      <c r="Y2" s="4" t="str">
        <f ca="1">IFERROR(__xludf.DUMMYFUNCTION("FILTER(corporate_information_list!$B$2:$B$175,corporate_information_list!$A$2:$A$175=Sheet5!Y1)"),"A.S.")</f>
        <v>A.S.</v>
      </c>
      <c r="Z2" s="4" t="str">
        <f ca="1">IFERROR(__xludf.DUMMYFUNCTION("FILTER(corporate_information_list!$B$2:$B$175,corporate_information_list!$A$2:$A$175=Sheet5!Z1)"),"d.d.")</f>
        <v>d.d.</v>
      </c>
      <c r="AA2" s="4" t="str">
        <f ca="1">IFERROR(__xludf.DUMMYFUNCTION("FILTER(corporate_information_list!$B$2:$B$175,corporate_information_list!$A$2:$A$175=Sheet5!AA1)"),"S.C.")</f>
        <v>S.C.</v>
      </c>
      <c r="AB2" s="4" t="str">
        <f ca="1">IFERROR(__xludf.DUMMYFUNCTION("FILTER(corporate_information_list!$B$2:$B$175,corporate_information_list!$A$2:$A$175=Sheet5!AB1)"),"AB")</f>
        <v>AB</v>
      </c>
      <c r="AC2" s="4" t="str">
        <f ca="1">IFERROR(__xludf.DUMMYFUNCTION("FILTER(corporate_information_list!$B$2:$B$175,corporate_information_list!$A$2:$A$175=Sheet5!AC1)"),"#N/A")</f>
        <v>#N/A</v>
      </c>
    </row>
    <row r="3" spans="1:29" x14ac:dyDescent="0.25">
      <c r="A3" s="4" t="str">
        <f ca="1">IFERROR(__xludf.DUMMYFUNCTION("""COMPUTED_VALUE"""),"EEG")</f>
        <v>EEG</v>
      </c>
      <c r="B3" s="4" t="str">
        <f ca="1">IFERROR(__xludf.DUMMYFUNCTION("""COMPUTED_VALUE"""),"BVBA")</f>
        <v>BVBA</v>
      </c>
      <c r="C3" s="4" t="str">
        <f ca="1">IFERROR(__xludf.DUMMYFUNCTION("""COMPUTED_VALUE"""),"EOOD")</f>
        <v>EOOD</v>
      </c>
      <c r="D3" s="4" t="str">
        <f ca="1">IFERROR(__xludf.DUMMYFUNCTION("""COMPUTED_VALUE"""),"d.o.o.")</f>
        <v>d.o.o.</v>
      </c>
      <c r="F3" s="4" t="str">
        <f ca="1">IFERROR(__xludf.DUMMYFUNCTION("""COMPUTED_VALUE"""),"k.s.")</f>
        <v>k.s.</v>
      </c>
      <c r="G3" s="4" t="str">
        <f ca="1">IFERROR(__xludf.DUMMYFUNCTION("""COMPUTED_VALUE"""),"ApS")</f>
        <v>ApS</v>
      </c>
      <c r="H3" s="4" t="str">
        <f ca="1">IFERROR(__xludf.DUMMYFUNCTION("""COMPUTED_VALUE"""),"OÜ")</f>
        <v>OÜ</v>
      </c>
      <c r="I3" s="4" t="str">
        <f ca="1">IFERROR(__xludf.DUMMYFUNCTION("""COMPUTED_VALUE"""),"Apb")</f>
        <v>Apb</v>
      </c>
      <c r="J3" s="4" t="str">
        <f ca="1">IFERROR(__xludf.DUMMYFUNCTION("""COMPUTED_VALUE"""),"GIE")</f>
        <v>GIE</v>
      </c>
      <c r="K3" s="4" t="str">
        <f ca="1">IFERROR(__xludf.DUMMYFUNCTION("""COMPUTED_VALUE"""),"e.V.")</f>
        <v>e.V.</v>
      </c>
      <c r="L3" s="4" t="str">
        <f ca="1">IFERROR(__xludf.DUMMYFUNCTION("""COMPUTED_VALUE"""),"EE")</f>
        <v>EE</v>
      </c>
      <c r="M3" s="4" t="str">
        <f ca="1">IFERROR(__xludf.DUMMYFUNCTION("""COMPUTED_VALUE"""),"Kft")</f>
        <v>Kft</v>
      </c>
      <c r="O3" s="4" t="str">
        <f ca="1">IFERROR(__xludf.DUMMYFUNCTION("""COMPUTED_VALUE"""),"SApA")</f>
        <v>SApA</v>
      </c>
      <c r="R3" s="4" t="str">
        <f ca="1">IFERROR(__xludf.DUMMYFUNCTION("""COMPUTED_VALUE"""),"Sarl")</f>
        <v>Sarl</v>
      </c>
      <c r="T3" s="4" t="str">
        <f ca="1">IFERROR(__xludf.DUMMYFUNCTION("""COMPUTED_VALUE"""),"C.V.")</f>
        <v>C.V.</v>
      </c>
      <c r="U3" s="4" t="str">
        <f ca="1">IFERROR(__xludf.DUMMYFUNCTION("""COMPUTED_VALUE"""),"ANS")</f>
        <v>ANS</v>
      </c>
      <c r="V3" s="4" t="str">
        <f ca="1">IFERROR(__xludf.DUMMYFUNCTION("""COMPUTED_VALUE"""),"SC")</f>
        <v>SC</v>
      </c>
      <c r="W3" s="4" t="str">
        <f ca="1">IFERROR(__xludf.DUMMYFUNCTION("""COMPUTED_VALUE"""),"Lda")</f>
        <v>Lda</v>
      </c>
      <c r="X3" s="4" t="str">
        <f ca="1">IFERROR(__xludf.DUMMYFUNCTION("""COMPUTED_VALUE"""),"SCA")</f>
        <v>SCA</v>
      </c>
      <c r="Z3" s="4" t="str">
        <f ca="1">IFERROR(__xludf.DUMMYFUNCTION("""COMPUTED_VALUE"""),"d.n.o.")</f>
        <v>d.n.o.</v>
      </c>
      <c r="AA3" s="4" t="str">
        <f ca="1">IFERROR(__xludf.DUMMYFUNCTION("""COMPUTED_VALUE"""),"SNC")</f>
        <v>SNC</v>
      </c>
      <c r="AB3" s="4" t="str">
        <f ca="1">IFERROR(__xludf.DUMMYFUNCTION("""COMPUTED_VALUE"""),"HB")</f>
        <v>HB</v>
      </c>
    </row>
    <row r="4" spans="1:29" x14ac:dyDescent="0.25">
      <c r="A4" s="4" t="str">
        <f ca="1">IFERROR(__xludf.DUMMYFUNCTION("""COMPUTED_VALUE"""),"GesmbH")</f>
        <v>GesmbH</v>
      </c>
      <c r="B4" s="4" t="str">
        <f ca="1">IFERROR(__xludf.DUMMYFUNCTION("""COMPUTED_VALUE"""),"CVA")</f>
        <v>CVA</v>
      </c>
      <c r="C4" s="4" t="str">
        <f ca="1">IFERROR(__xludf.DUMMYFUNCTION("""COMPUTED_VALUE"""),"KD")</f>
        <v>KD</v>
      </c>
      <c r="D4" s="4" t="str">
        <f ca="1">IFERROR(__xludf.DUMMYFUNCTION("""COMPUTED_VALUE"""),"j.t.d.")</f>
        <v>j.t.d.</v>
      </c>
      <c r="F4" s="4" t="str">
        <f ca="1">IFERROR(__xludf.DUMMYFUNCTION("""COMPUTED_VALUE"""),"spol s.r.o.")</f>
        <v>spol s.r.o.</v>
      </c>
      <c r="G4" s="4" t="str">
        <f ca="1">IFERROR(__xludf.DUMMYFUNCTION("""COMPUTED_VALUE"""),"ApS &amp; Co. K/S")</f>
        <v>ApS &amp; Co. K/S</v>
      </c>
      <c r="H4" s="4" t="str">
        <f ca="1">IFERROR(__xludf.DUMMYFUNCTION("""COMPUTED_VALUE"""),"RAS")</f>
        <v>RAS</v>
      </c>
      <c r="I4" s="4" t="str">
        <f ca="1">IFERROR(__xludf.DUMMYFUNCTION("""COMPUTED_VALUE"""),"Kb")</f>
        <v>Kb</v>
      </c>
      <c r="J4" s="4" t="str">
        <f ca="1">IFERROR(__xludf.DUMMYFUNCTION("""COMPUTED_VALUE"""),"SA")</f>
        <v>SA</v>
      </c>
      <c r="K4" s="4" t="str">
        <f ca="1">IFERROR(__xludf.DUMMYFUNCTION("""COMPUTED_VALUE"""),"GbR")</f>
        <v>GbR</v>
      </c>
      <c r="L4" s="4" t="str">
        <f ca="1">IFERROR(__xludf.DUMMYFUNCTION("""COMPUTED_VALUE"""),"EPE")</f>
        <v>EPE</v>
      </c>
      <c r="M4" s="4" t="str">
        <f ca="1">IFERROR(__xludf.DUMMYFUNCTION("""COMPUTED_VALUE"""),"Kkt")</f>
        <v>Kkt</v>
      </c>
      <c r="O4" s="4" t="str">
        <f ca="1">IFERROR(__xludf.DUMMYFUNCTION("""COMPUTED_VALUE"""),"SAS")</f>
        <v>SAS</v>
      </c>
      <c r="R4" s="4" t="str">
        <f ca="1">IFERROR(__xludf.DUMMYFUNCTION("""COMPUTED_VALUE"""),"SENC")</f>
        <v>SENC</v>
      </c>
      <c r="T4" s="4" t="str">
        <f ca="1">IFERROR(__xludf.DUMMYFUNCTION("""COMPUTED_VALUE"""),"CVoA")</f>
        <v>CVoA</v>
      </c>
      <c r="U4" s="4" t="str">
        <f ca="1">IFERROR(__xludf.DUMMYFUNCTION("""COMPUTED_VALUE"""),"AS")</f>
        <v>AS</v>
      </c>
      <c r="V4" s="4" t="str">
        <f ca="1">IFERROR(__xludf.DUMMYFUNCTION("""COMPUTED_VALUE"""),"SK")</f>
        <v>SK</v>
      </c>
      <c r="W4" s="4" t="str">
        <f ca="1">IFERROR(__xludf.DUMMYFUNCTION("""COMPUTED_VALUE"""),"SA")</f>
        <v>SA</v>
      </c>
      <c r="X4" s="4" t="str">
        <f ca="1">IFERROR(__xludf.DUMMYFUNCTION("""COMPUTED_VALUE"""),"SCS")</f>
        <v>SCS</v>
      </c>
      <c r="Z4" s="4" t="str">
        <f ca="1">IFERROR(__xludf.DUMMYFUNCTION("""COMPUTED_VALUE"""),"d.o.o.")</f>
        <v>d.o.o.</v>
      </c>
      <c r="AA4" s="4" t="str">
        <f ca="1">IFERROR(__xludf.DUMMYFUNCTION("""COMPUTED_VALUE"""),"Srl")</f>
        <v>Srl</v>
      </c>
      <c r="AB4" s="4" t="str">
        <f ca="1">IFERROR(__xludf.DUMMYFUNCTION("""COMPUTED_VALUE"""),"Kb")</f>
        <v>Kb</v>
      </c>
    </row>
    <row r="5" spans="1:29" x14ac:dyDescent="0.25">
      <c r="A5" s="4" t="str">
        <f ca="1">IFERROR(__xludf.DUMMYFUNCTION("""COMPUTED_VALUE"""),"GmbH")</f>
        <v>GmbH</v>
      </c>
      <c r="B5" s="4" t="str">
        <f ca="1">IFERROR(__xludf.DUMMYFUNCTION("""COMPUTED_VALUE"""),"GCV")</f>
        <v>GCV</v>
      </c>
      <c r="C5" s="4" t="str">
        <f ca="1">IFERROR(__xludf.DUMMYFUNCTION("""COMPUTED_VALUE"""),"KDA")</f>
        <v>KDA</v>
      </c>
      <c r="D5" s="4" t="str">
        <f ca="1">IFERROR(__xludf.DUMMYFUNCTION("""COMPUTED_VALUE"""),"k.d.")</f>
        <v>k.d.</v>
      </c>
      <c r="F5" s="4" t="str">
        <f ca="1">IFERROR(__xludf.DUMMYFUNCTION("""COMPUTED_VALUE"""),"v.o.s.")</f>
        <v>v.o.s.</v>
      </c>
      <c r="G5" s="4" t="str">
        <f ca="1">IFERROR(__xludf.DUMMYFUNCTION("""COMPUTED_VALUE"""),"A/S")</f>
        <v>A/S</v>
      </c>
      <c r="I5" s="4" t="str">
        <f ca="1">IFERROR(__xludf.DUMMYFUNCTION("""COMPUTED_VALUE"""),"Ky")</f>
        <v>Ky</v>
      </c>
      <c r="J5" s="4" t="str">
        <f ca="1">IFERROR(__xludf.DUMMYFUNCTION("""COMPUTED_VALUE"""),"SC")</f>
        <v>SC</v>
      </c>
      <c r="K5" s="4" t="str">
        <f ca="1">IFERROR(__xludf.DUMMYFUNCTION("""COMPUTED_VALUE"""),"GmbH &amp; Co. KG")</f>
        <v>GmbH &amp; Co. KG</v>
      </c>
      <c r="L5" s="4" t="str">
        <f ca="1">IFERROR(__xludf.DUMMYFUNCTION("""COMPUTED_VALUE"""),"OE")</f>
        <v>OE</v>
      </c>
      <c r="M5" s="4" t="str">
        <f ca="1">IFERROR(__xludf.DUMMYFUNCTION("""COMPUTED_VALUE"""),"Kv")</f>
        <v>Kv</v>
      </c>
      <c r="O5" s="4" t="str">
        <f ca="1">IFERROR(__xludf.DUMMYFUNCTION("""COMPUTED_VALUE"""),"SNC")</f>
        <v>SNC</v>
      </c>
      <c r="R5" s="4" t="str">
        <f ca="1">IFERROR(__xludf.DUMMYFUNCTION("""COMPUTED_VALUE"""),"SOPARFI")</f>
        <v>SOPARFI</v>
      </c>
      <c r="T5" s="4" t="str">
        <f ca="1">IFERROR(__xludf.DUMMYFUNCTION("""COMPUTED_VALUE"""),"NV")</f>
        <v>NV</v>
      </c>
      <c r="U5" s="4" t="str">
        <f ca="1">IFERROR(__xludf.DUMMYFUNCTION("""COMPUTED_VALUE"""),"ASA")</f>
        <v>ASA</v>
      </c>
      <c r="V5" s="4" t="str">
        <f ca="1">IFERROR(__xludf.DUMMYFUNCTION("""COMPUTED_VALUE"""),"Sp. z.o.o.")</f>
        <v>Sp. z.o.o.</v>
      </c>
      <c r="W5" s="4" t="str">
        <f ca="1">IFERROR(__xludf.DUMMYFUNCTION("""COMPUTED_VALUE"""),"SGPS")</f>
        <v>SGPS</v>
      </c>
      <c r="X5" s="4" t="str">
        <f ca="1">IFERROR(__xludf.DUMMYFUNCTION("""COMPUTED_VALUE"""),"SNC")</f>
        <v>SNC</v>
      </c>
      <c r="Z5" s="4" t="str">
        <f ca="1">IFERROR(__xludf.DUMMYFUNCTION("""COMPUTED_VALUE"""),"k.d.")</f>
        <v>k.d.</v>
      </c>
    </row>
    <row r="6" spans="1:29" x14ac:dyDescent="0.25">
      <c r="A6" s="4" t="str">
        <f ca="1">IFERROR(__xludf.DUMMYFUNCTION("""COMPUTED_VALUE"""),"KG")</f>
        <v>KG</v>
      </c>
      <c r="B6" s="4" t="str">
        <f ca="1">IFERROR(__xludf.DUMMYFUNCTION("""COMPUTED_VALUE"""),"NV")</f>
        <v>NV</v>
      </c>
      <c r="C6" s="4" t="str">
        <f ca="1">IFERROR(__xludf.DUMMYFUNCTION("""COMPUTED_VALUE"""),"OOD")</f>
        <v>OOD</v>
      </c>
      <c r="G6" s="4" t="str">
        <f ca="1">IFERROR(__xludf.DUMMYFUNCTION("""COMPUTED_VALUE"""),"I/S")</f>
        <v>I/S</v>
      </c>
      <c r="I6" s="4" t="str">
        <f ca="1">IFERROR(__xludf.DUMMYFUNCTION("""COMPUTED_VALUE"""),"Oy")</f>
        <v>Oy</v>
      </c>
      <c r="J6" s="4" t="str">
        <f ca="1">IFERROR(__xludf.DUMMYFUNCTION("""COMPUTED_VALUE"""),"SNC")</f>
        <v>SNC</v>
      </c>
      <c r="K6" s="4" t="str">
        <f ca="1">IFERROR(__xludf.DUMMYFUNCTION("""COMPUTED_VALUE"""),"GmbH")</f>
        <v>GmbH</v>
      </c>
      <c r="L6" s="4" t="str">
        <f ca="1">IFERROR(__xludf.DUMMYFUNCTION("""COMPUTED_VALUE"""),"SA")</f>
        <v>SA</v>
      </c>
      <c r="M6" s="4" t="str">
        <f ca="1">IFERROR(__xludf.DUMMYFUNCTION("""COMPUTED_VALUE"""),"Rt")</f>
        <v>Rt</v>
      </c>
      <c r="O6" s="4" t="str">
        <f ca="1">IFERROR(__xludf.DUMMYFUNCTION("""COMPUTED_VALUE"""),"SpA")</f>
        <v>SpA</v>
      </c>
      <c r="T6" s="4" t="str">
        <f ca="1">IFERROR(__xludf.DUMMYFUNCTION("""COMPUTED_VALUE"""),"VOF")</f>
        <v>VOF</v>
      </c>
      <c r="U6" s="4" t="str">
        <f ca="1">IFERROR(__xludf.DUMMYFUNCTION("""COMPUTED_VALUE"""),"DA")</f>
        <v>DA</v>
      </c>
      <c r="X6" s="4" t="str">
        <f ca="1">IFERROR(__xludf.DUMMYFUNCTION("""COMPUTED_VALUE"""),"Srl")</f>
        <v>Srl</v>
      </c>
      <c r="Z6" s="4" t="str">
        <f ca="1">IFERROR(__xludf.DUMMYFUNCTION("""COMPUTED_VALUE"""),"k.d.d.")</f>
        <v>k.d.d.</v>
      </c>
    </row>
    <row r="7" spans="1:29" x14ac:dyDescent="0.25">
      <c r="A7" s="4" t="str">
        <f ca="1">IFERROR(__xludf.DUMMYFUNCTION("""COMPUTED_VALUE"""),"OHG")</f>
        <v>OHG</v>
      </c>
      <c r="B7" s="4" t="str">
        <f ca="1">IFERROR(__xludf.DUMMYFUNCTION("""COMPUTED_VALUE"""),"SA")</f>
        <v>SA</v>
      </c>
      <c r="G7" s="4" t="str">
        <f ca="1">IFERROR(__xludf.DUMMYFUNCTION("""COMPUTED_VALUE"""),"KA/S")</f>
        <v>KA/S</v>
      </c>
      <c r="I7" s="4" t="str">
        <f ca="1">IFERROR(__xludf.DUMMYFUNCTION("""COMPUTED_VALUE"""),"OYJ")</f>
        <v>OYJ</v>
      </c>
      <c r="J7" s="4" t="str">
        <f ca="1">IFERROR(__xludf.DUMMYFUNCTION("""COMPUTED_VALUE"""),"sp")</f>
        <v>sp</v>
      </c>
      <c r="K7" s="4" t="str">
        <f ca="1">IFERROR(__xludf.DUMMYFUNCTION("""COMPUTED_VALUE"""),"KG")</f>
        <v>KG</v>
      </c>
      <c r="O7" s="4" t="str">
        <f ca="1">IFERROR(__xludf.DUMMYFUNCTION("""COMPUTED_VALUE"""),"Srl")</f>
        <v>Srl</v>
      </c>
      <c r="U7" s="4" t="str">
        <f ca="1">IFERROR(__xludf.DUMMYFUNCTION("""COMPUTED_VALUE"""),"KS")</f>
        <v>KS</v>
      </c>
      <c r="Z7" s="4" t="str">
        <f ca="1">IFERROR(__xludf.DUMMYFUNCTION("""COMPUTED_VALUE"""),"td")</f>
        <v>td</v>
      </c>
    </row>
    <row r="8" spans="1:29" x14ac:dyDescent="0.25">
      <c r="B8" s="4" t="str">
        <f ca="1">IFERROR(__xludf.DUMMYFUNCTION("""COMPUTED_VALUE"""),"SCA")</f>
        <v>SCA</v>
      </c>
      <c r="G8" s="4" t="str">
        <f ca="1">IFERROR(__xludf.DUMMYFUNCTION("""COMPUTED_VALUE"""),"K/S")</f>
        <v>K/S</v>
      </c>
      <c r="K8" s="4" t="str">
        <f ca="1">IFERROR(__xludf.DUMMYFUNCTION("""COMPUTED_VALUE"""),"KGaA")</f>
        <v>KGaA</v>
      </c>
    </row>
    <row r="9" spans="1:29" x14ac:dyDescent="0.25">
      <c r="B9" s="4" t="str">
        <f ca="1">IFERROR(__xludf.DUMMYFUNCTION("""COMPUTED_VALUE"""),"SPRL")</f>
        <v>SPRL</v>
      </c>
      <c r="K9" s="4" t="str">
        <f ca="1">IFERROR(__xludf.DUMMYFUNCTION("""COMPUTED_VALUE"""),"OHG")</f>
        <v>OHG</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R781"/>
  <sheetViews>
    <sheetView workbookViewId="0">
      <selection activeCell="C15" sqref="C15"/>
    </sheetView>
  </sheetViews>
  <sheetFormatPr defaultColWidth="14.44140625" defaultRowHeight="15.75" customHeight="1" x14ac:dyDescent="0.25"/>
  <cols>
    <col min="4" max="4" width="16.44140625" customWidth="1"/>
    <col min="5" max="5" width="20.33203125" customWidth="1"/>
    <col min="6" max="6" width="24.44140625" customWidth="1"/>
  </cols>
  <sheetData>
    <row r="1" spans="1:122" ht="14.4" x14ac:dyDescent="0.3">
      <c r="A1" s="38" t="s">
        <v>1</v>
      </c>
      <c r="B1" s="38" t="s">
        <v>974</v>
      </c>
      <c r="C1" s="38" t="s">
        <v>975</v>
      </c>
      <c r="D1" s="38" t="s">
        <v>976</v>
      </c>
      <c r="E1" s="38"/>
      <c r="F1" s="38"/>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row>
    <row r="2" spans="1:122" ht="14.4" x14ac:dyDescent="0.3">
      <c r="A2" s="39" t="s">
        <v>27</v>
      </c>
      <c r="B2" s="39" t="s">
        <v>977</v>
      </c>
      <c r="C2" s="39" t="s">
        <v>225</v>
      </c>
      <c r="D2" s="39" t="s">
        <v>978</v>
      </c>
      <c r="E2" s="35" t="s">
        <v>27</v>
      </c>
      <c r="F2" s="39" t="s">
        <v>225</v>
      </c>
      <c r="G2" s="40" t="s">
        <v>238</v>
      </c>
      <c r="H2" s="40" t="s">
        <v>29</v>
      </c>
      <c r="I2" s="40" t="s">
        <v>244</v>
      </c>
      <c r="J2" s="40" t="s">
        <v>246</v>
      </c>
      <c r="K2" s="40" t="s">
        <v>247</v>
      </c>
      <c r="L2" s="40" t="s">
        <v>249</v>
      </c>
      <c r="M2" s="40" t="s">
        <v>251</v>
      </c>
      <c r="N2" s="40" t="s">
        <v>252</v>
      </c>
      <c r="O2" s="40" t="s">
        <v>253</v>
      </c>
      <c r="P2" s="40" t="s">
        <v>254</v>
      </c>
      <c r="Q2" s="40" t="s">
        <v>256</v>
      </c>
      <c r="R2" s="40" t="s">
        <v>258</v>
      </c>
      <c r="S2" s="40" t="s">
        <v>29</v>
      </c>
      <c r="T2" s="40" t="s">
        <v>248</v>
      </c>
      <c r="U2" s="40" t="s">
        <v>260</v>
      </c>
      <c r="V2" s="40" t="s">
        <v>244</v>
      </c>
      <c r="W2" s="40" t="s">
        <v>238</v>
      </c>
      <c r="X2" s="40" t="s">
        <v>263</v>
      </c>
      <c r="Y2" s="40" t="s">
        <v>165</v>
      </c>
      <c r="Z2" s="40" t="s">
        <v>182</v>
      </c>
      <c r="AA2" s="40" t="s">
        <v>196</v>
      </c>
      <c r="AB2" s="40" t="s">
        <v>198</v>
      </c>
      <c r="AC2" s="40" t="s">
        <v>200</v>
      </c>
      <c r="AD2" s="40" t="s">
        <v>206</v>
      </c>
      <c r="AE2" s="40" t="s">
        <v>208</v>
      </c>
      <c r="AF2" s="40" t="s">
        <v>212</v>
      </c>
      <c r="AG2" s="40" t="s">
        <v>215</v>
      </c>
      <c r="AH2" s="40" t="s">
        <v>216</v>
      </c>
      <c r="AI2" s="40" t="s">
        <v>228</v>
      </c>
      <c r="AJ2" s="40" t="s">
        <v>229</v>
      </c>
      <c r="AK2" s="40" t="s">
        <v>230</v>
      </c>
      <c r="AL2" s="40" t="s">
        <v>232</v>
      </c>
      <c r="AM2" s="40" t="s">
        <v>234</v>
      </c>
      <c r="AN2" s="40" t="s">
        <v>235</v>
      </c>
      <c r="AO2" s="40" t="s">
        <v>236</v>
      </c>
      <c r="AP2" s="40" t="s">
        <v>238</v>
      </c>
      <c r="AQ2" s="40" t="s">
        <v>240</v>
      </c>
      <c r="AR2" s="40" t="s">
        <v>241</v>
      </c>
      <c r="AS2" s="40" t="s">
        <v>29</v>
      </c>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row>
    <row r="3" spans="1:122" ht="14.4" x14ac:dyDescent="0.3">
      <c r="A3" s="39" t="s">
        <v>27</v>
      </c>
      <c r="B3" s="39" t="s">
        <v>977</v>
      </c>
      <c r="C3" s="39" t="s">
        <v>238</v>
      </c>
      <c r="D3" s="39" t="s">
        <v>978</v>
      </c>
      <c r="E3" s="41" t="s">
        <v>144</v>
      </c>
      <c r="F3" s="39" t="s">
        <v>278</v>
      </c>
      <c r="G3" s="40" t="s">
        <v>291</v>
      </c>
      <c r="H3" s="40" t="s">
        <v>294</v>
      </c>
      <c r="I3" s="40" t="s">
        <v>296</v>
      </c>
      <c r="J3" s="40" t="s">
        <v>298</v>
      </c>
      <c r="K3" s="40" t="s">
        <v>299</v>
      </c>
      <c r="L3" s="40" t="s">
        <v>300</v>
      </c>
      <c r="M3" s="40" t="s">
        <v>302</v>
      </c>
      <c r="N3" s="40" t="s">
        <v>304</v>
      </c>
      <c r="O3" s="40" t="s">
        <v>306</v>
      </c>
      <c r="P3" s="40" t="s">
        <v>308</v>
      </c>
      <c r="Q3" s="40" t="s">
        <v>309</v>
      </c>
      <c r="R3" s="40" t="s">
        <v>311</v>
      </c>
      <c r="S3" s="40" t="s">
        <v>313</v>
      </c>
      <c r="T3" s="40" t="s">
        <v>314</v>
      </c>
      <c r="U3" s="40" t="s">
        <v>315</v>
      </c>
      <c r="V3" s="40" t="s">
        <v>317</v>
      </c>
      <c r="W3" s="40" t="s">
        <v>318</v>
      </c>
      <c r="X3" s="40" t="s">
        <v>303</v>
      </c>
      <c r="Y3" s="40" t="s">
        <v>319</v>
      </c>
      <c r="Z3" s="40" t="s">
        <v>320</v>
      </c>
      <c r="AA3" s="40" t="s">
        <v>321</v>
      </c>
      <c r="AB3" s="40" t="s">
        <v>322</v>
      </c>
      <c r="AC3" s="40" t="s">
        <v>323</v>
      </c>
      <c r="AD3" s="40" t="s">
        <v>324</v>
      </c>
      <c r="AE3" s="40" t="s">
        <v>325</v>
      </c>
      <c r="AF3" s="40" t="s">
        <v>327</v>
      </c>
      <c r="AG3" s="40" t="s">
        <v>328</v>
      </c>
      <c r="AH3" s="40" t="s">
        <v>329</v>
      </c>
      <c r="AI3" s="40" t="s">
        <v>330</v>
      </c>
      <c r="AJ3" s="40" t="s">
        <v>332</v>
      </c>
      <c r="AK3" s="40" t="s">
        <v>333</v>
      </c>
      <c r="AL3" s="40" t="s">
        <v>334</v>
      </c>
      <c r="AM3" s="40" t="s">
        <v>336</v>
      </c>
      <c r="AN3" s="40" t="s">
        <v>337</v>
      </c>
      <c r="AO3" s="40" t="s">
        <v>338</v>
      </c>
      <c r="AP3" s="40" t="s">
        <v>339</v>
      </c>
      <c r="AQ3" s="40" t="s">
        <v>340</v>
      </c>
      <c r="AR3" s="40" t="s">
        <v>341</v>
      </c>
      <c r="AS3" s="40" t="s">
        <v>342</v>
      </c>
      <c r="AT3" s="40" t="s">
        <v>343</v>
      </c>
      <c r="AU3" s="40" t="s">
        <v>344</v>
      </c>
      <c r="AV3" s="40" t="s">
        <v>346</v>
      </c>
      <c r="AW3" s="40" t="s">
        <v>347</v>
      </c>
      <c r="AX3" s="40" t="s">
        <v>348</v>
      </c>
      <c r="AY3" s="40" t="s">
        <v>349</v>
      </c>
      <c r="AZ3" s="34" t="s">
        <v>351</v>
      </c>
      <c r="BA3" s="40" t="s">
        <v>352</v>
      </c>
      <c r="BB3" s="40" t="s">
        <v>166</v>
      </c>
      <c r="BC3" s="40" t="s">
        <v>354</v>
      </c>
      <c r="BD3" s="40" t="s">
        <v>355</v>
      </c>
      <c r="BE3" s="40" t="s">
        <v>356</v>
      </c>
      <c r="BF3" s="40" t="s">
        <v>358</v>
      </c>
      <c r="BG3" s="40" t="s">
        <v>360</v>
      </c>
      <c r="BH3" s="40" t="s">
        <v>362</v>
      </c>
      <c r="BI3" s="40" t="s">
        <v>363</v>
      </c>
      <c r="BJ3" s="40" t="s">
        <v>364</v>
      </c>
      <c r="BK3" s="40" t="s">
        <v>367</v>
      </c>
      <c r="BL3" s="40" t="s">
        <v>368</v>
      </c>
      <c r="BM3" s="40" t="s">
        <v>370</v>
      </c>
      <c r="BN3" s="40" t="s">
        <v>371</v>
      </c>
      <c r="BO3" s="40" t="s">
        <v>372</v>
      </c>
      <c r="BP3" s="40" t="s">
        <v>373</v>
      </c>
      <c r="BQ3" s="40" t="s">
        <v>375</v>
      </c>
      <c r="BR3" s="40" t="s">
        <v>376</v>
      </c>
      <c r="BS3" s="40" t="s">
        <v>378</v>
      </c>
      <c r="BT3" s="40" t="s">
        <v>379</v>
      </c>
      <c r="BU3" s="40" t="s">
        <v>380</v>
      </c>
      <c r="BV3" s="40" t="s">
        <v>382</v>
      </c>
      <c r="BW3" s="40" t="s">
        <v>383</v>
      </c>
      <c r="BX3" s="40" t="s">
        <v>386</v>
      </c>
      <c r="BY3" s="40" t="s">
        <v>388</v>
      </c>
      <c r="BZ3" s="40" t="s">
        <v>390</v>
      </c>
      <c r="CA3" s="40" t="s">
        <v>392</v>
      </c>
      <c r="CB3" s="40" t="s">
        <v>394</v>
      </c>
      <c r="CC3" s="40" t="s">
        <v>397</v>
      </c>
      <c r="CD3" s="40" t="s">
        <v>279</v>
      </c>
      <c r="CE3" s="40" t="s">
        <v>401</v>
      </c>
      <c r="CF3" s="40" t="s">
        <v>402</v>
      </c>
      <c r="CG3" s="40" t="s">
        <v>404</v>
      </c>
      <c r="CH3" s="40" t="s">
        <v>406</v>
      </c>
      <c r="CI3" s="40" t="s">
        <v>408</v>
      </c>
      <c r="CJ3" s="40" t="s">
        <v>410</v>
      </c>
      <c r="CK3" s="40" t="s">
        <v>263</v>
      </c>
      <c r="CL3" s="40" t="s">
        <v>411</v>
      </c>
      <c r="CM3" s="40" t="s">
        <v>412</v>
      </c>
      <c r="CN3" s="40" t="s">
        <v>29</v>
      </c>
      <c r="CO3" s="40" t="s">
        <v>414</v>
      </c>
      <c r="CP3" s="40" t="s">
        <v>415</v>
      </c>
      <c r="CQ3" s="40" t="s">
        <v>417</v>
      </c>
      <c r="CR3" s="40" t="s">
        <v>418</v>
      </c>
      <c r="CS3" s="40" t="s">
        <v>419</v>
      </c>
      <c r="CT3" s="40" t="s">
        <v>420</v>
      </c>
      <c r="CU3" s="40" t="s">
        <v>421</v>
      </c>
      <c r="CV3" s="40" t="s">
        <v>423</v>
      </c>
      <c r="CW3" s="40" t="s">
        <v>424</v>
      </c>
      <c r="CX3" s="40" t="s">
        <v>425</v>
      </c>
      <c r="CY3" s="40" t="s">
        <v>427</v>
      </c>
      <c r="CZ3" s="40" t="s">
        <v>430</v>
      </c>
      <c r="DA3" s="40" t="s">
        <v>431</v>
      </c>
      <c r="DB3" s="40" t="s">
        <v>433</v>
      </c>
      <c r="DC3" s="40" t="s">
        <v>435</v>
      </c>
      <c r="DD3" s="40" t="s">
        <v>436</v>
      </c>
      <c r="DE3" s="40" t="s">
        <v>437</v>
      </c>
      <c r="DF3" s="40" t="s">
        <v>438</v>
      </c>
      <c r="DG3" s="40" t="s">
        <v>440</v>
      </c>
      <c r="DH3" s="40" t="s">
        <v>441</v>
      </c>
      <c r="DI3" s="40" t="s">
        <v>442</v>
      </c>
      <c r="DJ3" s="40" t="s">
        <v>445</v>
      </c>
      <c r="DK3" s="40" t="s">
        <v>446</v>
      </c>
      <c r="DL3" s="40" t="s">
        <v>447</v>
      </c>
      <c r="DM3" s="40" t="s">
        <v>448</v>
      </c>
      <c r="DN3" s="40" t="s">
        <v>449</v>
      </c>
      <c r="DO3" s="40" t="s">
        <v>451</v>
      </c>
      <c r="DP3" s="40" t="s">
        <v>453</v>
      </c>
      <c r="DQ3" s="40" t="s">
        <v>454</v>
      </c>
      <c r="DR3" s="40" t="s">
        <v>455</v>
      </c>
    </row>
    <row r="4" spans="1:122" ht="14.4" x14ac:dyDescent="0.3">
      <c r="A4" s="39" t="s">
        <v>27</v>
      </c>
      <c r="B4" s="39" t="s">
        <v>977</v>
      </c>
      <c r="C4" s="39" t="s">
        <v>29</v>
      </c>
      <c r="D4" s="39" t="s">
        <v>978</v>
      </c>
      <c r="E4" s="41" t="s">
        <v>18</v>
      </c>
      <c r="F4" s="39" t="s">
        <v>19</v>
      </c>
      <c r="G4" s="40" t="s">
        <v>458</v>
      </c>
      <c r="H4" s="40" t="s">
        <v>443</v>
      </c>
      <c r="I4" s="40" t="s">
        <v>460</v>
      </c>
      <c r="J4" s="40" t="s">
        <v>265</v>
      </c>
      <c r="K4" s="40" t="s">
        <v>426</v>
      </c>
      <c r="L4" s="40" t="s">
        <v>464</v>
      </c>
      <c r="M4" s="40" t="s">
        <v>466</v>
      </c>
      <c r="N4" s="40" t="s">
        <v>469</v>
      </c>
      <c r="O4" s="40" t="s">
        <v>470</v>
      </c>
      <c r="P4" s="40" t="s">
        <v>471</v>
      </c>
      <c r="Q4" s="40" t="s">
        <v>19</v>
      </c>
      <c r="R4" s="40" t="s">
        <v>265</v>
      </c>
      <c r="S4" s="40" t="s">
        <v>426</v>
      </c>
      <c r="T4" s="40" t="s">
        <v>443</v>
      </c>
      <c r="U4" s="40" t="s">
        <v>458</v>
      </c>
      <c r="V4" s="40" t="s">
        <v>477</v>
      </c>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row>
    <row r="5" spans="1:122" ht="14.4" x14ac:dyDescent="0.3">
      <c r="A5" s="39" t="s">
        <v>27</v>
      </c>
      <c r="B5" s="39" t="s">
        <v>977</v>
      </c>
      <c r="C5" s="39" t="s">
        <v>244</v>
      </c>
      <c r="D5" s="39" t="s">
        <v>978</v>
      </c>
      <c r="E5" s="41" t="s">
        <v>222</v>
      </c>
      <c r="F5" s="39" t="s">
        <v>223</v>
      </c>
      <c r="G5" s="40" t="s">
        <v>237</v>
      </c>
      <c r="H5" s="40" t="s">
        <v>483</v>
      </c>
      <c r="I5" s="40" t="s">
        <v>432</v>
      </c>
      <c r="J5" s="40" t="s">
        <v>486</v>
      </c>
      <c r="K5" s="40" t="s">
        <v>488</v>
      </c>
      <c r="L5" s="40" t="s">
        <v>489</v>
      </c>
      <c r="M5" s="40" t="s">
        <v>223</v>
      </c>
      <c r="N5" s="40" t="s">
        <v>237</v>
      </c>
      <c r="O5" s="40" t="s">
        <v>396</v>
      </c>
      <c r="P5" s="40" t="s">
        <v>432</v>
      </c>
      <c r="Q5" s="40" t="s">
        <v>391</v>
      </c>
      <c r="R5" s="40" t="s">
        <v>393</v>
      </c>
      <c r="S5" s="40" t="s">
        <v>395</v>
      </c>
      <c r="T5" s="40" t="s">
        <v>398</v>
      </c>
      <c r="U5" s="40" t="s">
        <v>400</v>
      </c>
      <c r="V5" s="40" t="s">
        <v>403</v>
      </c>
      <c r="W5" s="40" t="s">
        <v>405</v>
      </c>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row>
    <row r="6" spans="1:122" ht="14.4" x14ac:dyDescent="0.3">
      <c r="A6" s="39" t="s">
        <v>27</v>
      </c>
      <c r="B6" s="39" t="s">
        <v>977</v>
      </c>
      <c r="C6" s="39" t="s">
        <v>246</v>
      </c>
      <c r="D6" s="39" t="s">
        <v>978</v>
      </c>
      <c r="E6" s="41" t="s">
        <v>429</v>
      </c>
      <c r="F6" s="39" t="s">
        <v>498</v>
      </c>
      <c r="G6" s="40" t="s">
        <v>502</v>
      </c>
      <c r="H6" s="40" t="s">
        <v>249</v>
      </c>
      <c r="I6" s="40" t="s">
        <v>506</v>
      </c>
      <c r="J6" s="40" t="s">
        <v>507</v>
      </c>
      <c r="K6" s="40" t="s">
        <v>332</v>
      </c>
      <c r="L6" s="40" t="s">
        <v>511</v>
      </c>
      <c r="M6" s="40" t="s">
        <v>512</v>
      </c>
      <c r="N6" s="40" t="s">
        <v>513</v>
      </c>
      <c r="O6" s="40" t="s">
        <v>477</v>
      </c>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row>
    <row r="7" spans="1:122" ht="14.4" x14ac:dyDescent="0.3">
      <c r="A7" s="39" t="s">
        <v>27</v>
      </c>
      <c r="B7" s="39" t="s">
        <v>977</v>
      </c>
      <c r="C7" s="39" t="s">
        <v>247</v>
      </c>
      <c r="D7" s="39" t="s">
        <v>978</v>
      </c>
      <c r="E7" s="41" t="s">
        <v>95</v>
      </c>
      <c r="F7" s="39" t="s">
        <v>517</v>
      </c>
      <c r="G7" s="40" t="s">
        <v>519</v>
      </c>
      <c r="H7" s="40" t="s">
        <v>490</v>
      </c>
      <c r="I7" s="40" t="s">
        <v>520</v>
      </c>
      <c r="J7" s="40" t="s">
        <v>522</v>
      </c>
      <c r="K7" s="40" t="s">
        <v>523</v>
      </c>
      <c r="L7" s="40" t="s">
        <v>524</v>
      </c>
      <c r="M7" s="40" t="s">
        <v>526</v>
      </c>
      <c r="N7" s="40" t="s">
        <v>527</v>
      </c>
      <c r="O7" s="40" t="s">
        <v>459</v>
      </c>
      <c r="P7" s="40" t="s">
        <v>461</v>
      </c>
      <c r="Q7" s="40" t="s">
        <v>463</v>
      </c>
      <c r="R7" s="40" t="s">
        <v>465</v>
      </c>
      <c r="S7" s="40" t="s">
        <v>468</v>
      </c>
      <c r="T7" s="40" t="s">
        <v>400</v>
      </c>
      <c r="U7" s="40" t="s">
        <v>472</v>
      </c>
      <c r="V7" s="40" t="s">
        <v>473</v>
      </c>
      <c r="W7" s="40" t="s">
        <v>463</v>
      </c>
      <c r="X7" s="40" t="s">
        <v>478</v>
      </c>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row>
    <row r="8" spans="1:122" ht="14.4" x14ac:dyDescent="0.3">
      <c r="A8" s="39" t="s">
        <v>27</v>
      </c>
      <c r="B8" s="39" t="s">
        <v>977</v>
      </c>
      <c r="C8" s="39" t="s">
        <v>249</v>
      </c>
      <c r="D8" s="39" t="s">
        <v>978</v>
      </c>
      <c r="E8" s="41" t="s">
        <v>54</v>
      </c>
      <c r="F8" s="39" t="s">
        <v>501</v>
      </c>
      <c r="G8" s="40" t="s">
        <v>505</v>
      </c>
      <c r="H8" s="40" t="s">
        <v>504</v>
      </c>
      <c r="I8" s="40" t="s">
        <v>387</v>
      </c>
      <c r="J8" s="40" t="s">
        <v>492</v>
      </c>
      <c r="K8" s="40" t="s">
        <v>90</v>
      </c>
      <c r="L8" s="40" t="s">
        <v>75</v>
      </c>
      <c r="M8" s="40" t="s">
        <v>509</v>
      </c>
      <c r="N8" s="40" t="s">
        <v>57</v>
      </c>
      <c r="O8" s="40" t="s">
        <v>75</v>
      </c>
      <c r="P8" s="40" t="s">
        <v>80</v>
      </c>
      <c r="Q8" s="40" t="s">
        <v>90</v>
      </c>
      <c r="R8" s="40" t="s">
        <v>387</v>
      </c>
      <c r="S8" s="40" t="s">
        <v>407</v>
      </c>
      <c r="T8" s="40" t="s">
        <v>492</v>
      </c>
      <c r="U8" s="40" t="s">
        <v>90</v>
      </c>
      <c r="V8" s="40" t="s">
        <v>387</v>
      </c>
      <c r="W8" s="40" t="s">
        <v>494</v>
      </c>
      <c r="X8" s="40" t="s">
        <v>495</v>
      </c>
      <c r="Y8" s="40" t="s">
        <v>228</v>
      </c>
      <c r="Z8" s="40" t="s">
        <v>473</v>
      </c>
      <c r="AA8" s="40" t="s">
        <v>282</v>
      </c>
      <c r="AB8" s="40" t="s">
        <v>275</v>
      </c>
      <c r="AC8" s="40" t="s">
        <v>284</v>
      </c>
      <c r="AD8" s="40" t="s">
        <v>499</v>
      </c>
      <c r="AE8" s="40" t="s">
        <v>501</v>
      </c>
      <c r="AF8" s="40" t="s">
        <v>504</v>
      </c>
      <c r="AG8" s="40" t="s">
        <v>505</v>
      </c>
      <c r="AH8" s="40" t="s">
        <v>492</v>
      </c>
      <c r="AI8" s="40" t="s">
        <v>509</v>
      </c>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row>
    <row r="9" spans="1:122" ht="14.4" x14ac:dyDescent="0.3">
      <c r="A9" s="39" t="s">
        <v>27</v>
      </c>
      <c r="B9" s="39" t="s">
        <v>977</v>
      </c>
      <c r="C9" s="39" t="s">
        <v>251</v>
      </c>
      <c r="D9" s="39" t="s">
        <v>978</v>
      </c>
      <c r="E9" s="41" t="s">
        <v>102</v>
      </c>
      <c r="F9" s="39" t="s">
        <v>84</v>
      </c>
      <c r="G9" s="40" t="s">
        <v>559</v>
      </c>
      <c r="H9" s="40" t="s">
        <v>560</v>
      </c>
      <c r="I9" s="40" t="s">
        <v>562</v>
      </c>
      <c r="J9" s="40" t="s">
        <v>563</v>
      </c>
      <c r="K9" s="40" t="s">
        <v>564</v>
      </c>
      <c r="L9" s="40" t="s">
        <v>302</v>
      </c>
      <c r="M9" s="40" t="s">
        <v>566</v>
      </c>
      <c r="N9" s="40" t="s">
        <v>568</v>
      </c>
      <c r="O9" s="40" t="s">
        <v>97</v>
      </c>
      <c r="P9" s="40" t="s">
        <v>559</v>
      </c>
      <c r="Q9" s="40" t="s">
        <v>570</v>
      </c>
      <c r="R9" s="40" t="s">
        <v>530</v>
      </c>
      <c r="S9" s="40" t="s">
        <v>531</v>
      </c>
      <c r="T9" s="40" t="s">
        <v>533</v>
      </c>
      <c r="U9" s="40" t="s">
        <v>535</v>
      </c>
      <c r="V9" s="40" t="s">
        <v>473</v>
      </c>
      <c r="W9" s="40" t="s">
        <v>537</v>
      </c>
      <c r="X9" s="40" t="s">
        <v>538</v>
      </c>
      <c r="Y9" s="40" t="s">
        <v>540</v>
      </c>
      <c r="Z9" s="40" t="s">
        <v>228</v>
      </c>
      <c r="AA9" s="40" t="s">
        <v>282</v>
      </c>
      <c r="AB9" s="40" t="s">
        <v>542</v>
      </c>
      <c r="AC9" s="40" t="s">
        <v>544</v>
      </c>
      <c r="AD9" s="40" t="s">
        <v>495</v>
      </c>
      <c r="AE9" s="40" t="s">
        <v>546</v>
      </c>
      <c r="AF9" s="40" t="s">
        <v>547</v>
      </c>
      <c r="AG9" s="40" t="s">
        <v>275</v>
      </c>
      <c r="AH9" s="40" t="s">
        <v>284</v>
      </c>
      <c r="AI9" s="40" t="s">
        <v>550</v>
      </c>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row>
    <row r="10" spans="1:122" ht="14.4" x14ac:dyDescent="0.3">
      <c r="A10" s="39" t="s">
        <v>27</v>
      </c>
      <c r="B10" s="39" t="s">
        <v>977</v>
      </c>
      <c r="C10" s="39" t="s">
        <v>252</v>
      </c>
      <c r="D10" s="39" t="s">
        <v>978</v>
      </c>
      <c r="E10" s="41" t="s">
        <v>11</v>
      </c>
      <c r="F10" s="39" t="s">
        <v>979</v>
      </c>
      <c r="G10" s="40" t="s">
        <v>980</v>
      </c>
      <c r="H10" s="40" t="s">
        <v>575</v>
      </c>
      <c r="I10" s="40" t="s">
        <v>576</v>
      </c>
      <c r="J10" s="40" t="s">
        <v>577</v>
      </c>
      <c r="K10" s="40" t="s">
        <v>578</v>
      </c>
      <c r="L10" s="40" t="s">
        <v>400</v>
      </c>
      <c r="M10" s="40" t="s">
        <v>9</v>
      </c>
      <c r="N10" s="40" t="s">
        <v>69</v>
      </c>
      <c r="O10" s="40" t="s">
        <v>413</v>
      </c>
      <c r="P10" s="40" t="s">
        <v>508</v>
      </c>
      <c r="Q10" s="40" t="s">
        <v>580</v>
      </c>
      <c r="R10" s="40" t="s">
        <v>581</v>
      </c>
      <c r="S10" s="40" t="s">
        <v>540</v>
      </c>
      <c r="T10" s="40" t="s">
        <v>495</v>
      </c>
      <c r="U10" s="40" t="s">
        <v>554</v>
      </c>
      <c r="V10" s="40" t="s">
        <v>555</v>
      </c>
      <c r="W10" s="40" t="s">
        <v>556</v>
      </c>
      <c r="X10" s="40" t="s">
        <v>558</v>
      </c>
      <c r="Y10" s="40" t="s">
        <v>282</v>
      </c>
      <c r="Z10" s="40" t="s">
        <v>561</v>
      </c>
      <c r="AA10" s="40" t="s">
        <v>228</v>
      </c>
      <c r="AB10" s="40" t="s">
        <v>565</v>
      </c>
      <c r="AC10" s="40" t="s">
        <v>567</v>
      </c>
      <c r="AD10" s="40" t="s">
        <v>550</v>
      </c>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row>
    <row r="11" spans="1:122" ht="14.4" x14ac:dyDescent="0.3">
      <c r="A11" s="39" t="s">
        <v>27</v>
      </c>
      <c r="B11" s="39" t="s">
        <v>977</v>
      </c>
      <c r="C11" s="39" t="s">
        <v>253</v>
      </c>
      <c r="D11" s="39" t="s">
        <v>978</v>
      </c>
      <c r="E11" s="41" t="s">
        <v>269</v>
      </c>
      <c r="F11" s="39" t="s">
        <v>595</v>
      </c>
      <c r="G11" s="40" t="s">
        <v>596</v>
      </c>
      <c r="H11" s="40" t="s">
        <v>597</v>
      </c>
      <c r="I11" s="40" t="s">
        <v>599</v>
      </c>
      <c r="J11" s="40" t="s">
        <v>303</v>
      </c>
      <c r="K11" s="40" t="s">
        <v>601</v>
      </c>
      <c r="L11" s="40" t="s">
        <v>602</v>
      </c>
      <c r="M11" s="40" t="s">
        <v>605</v>
      </c>
      <c r="N11" s="40" t="s">
        <v>607</v>
      </c>
      <c r="O11" s="40" t="s">
        <v>608</v>
      </c>
      <c r="P11" s="40" t="s">
        <v>610</v>
      </c>
      <c r="Q11" s="40" t="s">
        <v>611</v>
      </c>
      <c r="R11" s="40" t="s">
        <v>613</v>
      </c>
      <c r="S11" s="40" t="s">
        <v>614</v>
      </c>
      <c r="T11" s="40" t="s">
        <v>616</v>
      </c>
      <c r="U11" s="40" t="s">
        <v>270</v>
      </c>
      <c r="V11" s="40" t="s">
        <v>303</v>
      </c>
      <c r="W11" s="40" t="s">
        <v>302</v>
      </c>
      <c r="X11" s="40" t="s">
        <v>617</v>
      </c>
      <c r="Y11" s="40" t="s">
        <v>298</v>
      </c>
      <c r="Z11" s="40" t="s">
        <v>400</v>
      </c>
      <c r="AA11" s="40" t="s">
        <v>310</v>
      </c>
      <c r="AB11" s="40" t="s">
        <v>290</v>
      </c>
      <c r="AC11" s="40" t="s">
        <v>275</v>
      </c>
      <c r="AD11" s="40" t="s">
        <v>586</v>
      </c>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row>
    <row r="12" spans="1:122" ht="14.4" x14ac:dyDescent="0.3">
      <c r="A12" s="39" t="s">
        <v>27</v>
      </c>
      <c r="B12" s="39" t="s">
        <v>977</v>
      </c>
      <c r="C12" s="39" t="s">
        <v>254</v>
      </c>
      <c r="D12" s="39" t="s">
        <v>978</v>
      </c>
      <c r="E12" s="41" t="s">
        <v>34</v>
      </c>
      <c r="F12" s="39" t="s">
        <v>280</v>
      </c>
      <c r="G12" s="40" t="s">
        <v>263</v>
      </c>
      <c r="H12" s="40" t="s">
        <v>238</v>
      </c>
      <c r="I12" s="40" t="s">
        <v>629</v>
      </c>
      <c r="J12" s="40" t="s">
        <v>29</v>
      </c>
      <c r="K12" s="40" t="s">
        <v>412</v>
      </c>
      <c r="L12" s="40" t="s">
        <v>631</v>
      </c>
      <c r="M12" s="34" t="s">
        <v>244</v>
      </c>
      <c r="N12" s="41" t="s">
        <v>632</v>
      </c>
      <c r="O12" s="34" t="s">
        <v>634</v>
      </c>
      <c r="P12" s="34" t="s">
        <v>636</v>
      </c>
      <c r="Q12" s="34" t="s">
        <v>637</v>
      </c>
      <c r="R12" s="34" t="s">
        <v>638</v>
      </c>
      <c r="S12" s="34" t="s">
        <v>640</v>
      </c>
      <c r="T12" s="34" t="s">
        <v>641</v>
      </c>
      <c r="U12" s="34" t="s">
        <v>643</v>
      </c>
      <c r="V12" s="34" t="s">
        <v>644</v>
      </c>
      <c r="W12" s="34" t="s">
        <v>645</v>
      </c>
      <c r="X12" s="34" t="s">
        <v>646</v>
      </c>
      <c r="Y12" s="34" t="s">
        <v>647</v>
      </c>
      <c r="Z12" s="34" t="s">
        <v>648</v>
      </c>
      <c r="AA12" s="34" t="s">
        <v>272</v>
      </c>
      <c r="AB12" s="34" t="s">
        <v>650</v>
      </c>
      <c r="AC12" s="34" t="s">
        <v>29</v>
      </c>
      <c r="AD12" s="34" t="s">
        <v>272</v>
      </c>
      <c r="AE12" s="34" t="s">
        <v>280</v>
      </c>
      <c r="AF12" s="34" t="s">
        <v>182</v>
      </c>
      <c r="AG12" s="34" t="s">
        <v>244</v>
      </c>
      <c r="AH12" s="34" t="s">
        <v>238</v>
      </c>
      <c r="AI12" s="34" t="s">
        <v>412</v>
      </c>
      <c r="AJ12" s="34" t="s">
        <v>263</v>
      </c>
      <c r="AK12" s="34" t="s">
        <v>228</v>
      </c>
      <c r="AL12" s="34" t="s">
        <v>598</v>
      </c>
      <c r="AM12" s="34" t="s">
        <v>600</v>
      </c>
      <c r="AN12" s="34" t="s">
        <v>234</v>
      </c>
      <c r="AO12" s="34" t="s">
        <v>604</v>
      </c>
      <c r="AP12" s="34" t="s">
        <v>606</v>
      </c>
      <c r="AQ12" s="34" t="s">
        <v>618</v>
      </c>
      <c r="AR12" s="34" t="s">
        <v>620</v>
      </c>
      <c r="AS12" s="34" t="s">
        <v>212</v>
      </c>
      <c r="AT12" s="34" t="s">
        <v>182</v>
      </c>
      <c r="AU12" s="34" t="s">
        <v>659</v>
      </c>
      <c r="AV12" s="34" t="s">
        <v>662</v>
      </c>
      <c r="AW12" s="34" t="s">
        <v>663</v>
      </c>
      <c r="AX12" s="34" t="s">
        <v>664</v>
      </c>
      <c r="AY12" s="34" t="s">
        <v>665</v>
      </c>
      <c r="AZ12" s="34" t="s">
        <v>666</v>
      </c>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row>
    <row r="13" spans="1:122" ht="14.4" x14ac:dyDescent="0.3">
      <c r="A13" s="39" t="s">
        <v>27</v>
      </c>
      <c r="B13" s="39" t="s">
        <v>977</v>
      </c>
      <c r="C13" s="39" t="s">
        <v>256</v>
      </c>
      <c r="D13" s="39" t="s">
        <v>978</v>
      </c>
      <c r="E13" s="41" t="s">
        <v>22</v>
      </c>
      <c r="F13" s="39" t="s">
        <v>667</v>
      </c>
      <c r="G13" s="40" t="s">
        <v>573</v>
      </c>
      <c r="H13" s="40" t="s">
        <v>243</v>
      </c>
      <c r="I13" s="40" t="s">
        <v>668</v>
      </c>
      <c r="J13" s="40" t="s">
        <v>302</v>
      </c>
      <c r="K13" s="40" t="s">
        <v>267</v>
      </c>
      <c r="L13" s="40" t="s">
        <v>669</v>
      </c>
      <c r="M13" s="40" t="s">
        <v>670</v>
      </c>
      <c r="N13" s="40" t="s">
        <v>617</v>
      </c>
      <c r="O13" s="40" t="s">
        <v>506</v>
      </c>
      <c r="P13" s="40" t="s">
        <v>671</v>
      </c>
      <c r="Q13" s="40" t="s">
        <v>672</v>
      </c>
      <c r="R13" s="40" t="s">
        <v>675</v>
      </c>
      <c r="S13" s="40" t="s">
        <v>677</v>
      </c>
      <c r="T13" s="40" t="s">
        <v>23</v>
      </c>
      <c r="U13" s="40" t="s">
        <v>243</v>
      </c>
      <c r="V13" s="40" t="s">
        <v>267</v>
      </c>
      <c r="W13" s="40" t="s">
        <v>573</v>
      </c>
      <c r="X13" s="40" t="s">
        <v>302</v>
      </c>
      <c r="Y13" s="40" t="s">
        <v>477</v>
      </c>
      <c r="Z13" s="34"/>
      <c r="AA13" s="34"/>
      <c r="AB13" s="34"/>
      <c r="AC13" s="34"/>
      <c r="AD13" s="34"/>
      <c r="AE13" s="34"/>
      <c r="AF13" s="34"/>
      <c r="AG13" s="34"/>
      <c r="AH13" s="34"/>
      <c r="AI13" s="34"/>
      <c r="AJ13" s="34"/>
      <c r="AK13" s="34"/>
      <c r="AL13" s="34"/>
      <c r="AM13" s="34"/>
      <c r="AN13" s="34"/>
      <c r="AO13" s="34"/>
      <c r="AP13" s="34"/>
      <c r="AQ13" s="34"/>
      <c r="AR13" s="34"/>
      <c r="AS13" s="34"/>
      <c r="AT13" s="34"/>
      <c r="AU13" s="34"/>
      <c r="AV13" s="36"/>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row>
    <row r="14" spans="1:122" ht="14.4" x14ac:dyDescent="0.3">
      <c r="A14" s="39" t="s">
        <v>27</v>
      </c>
      <c r="B14" s="39" t="s">
        <v>977</v>
      </c>
      <c r="C14" s="39" t="s">
        <v>258</v>
      </c>
      <c r="D14" s="39" t="s">
        <v>978</v>
      </c>
      <c r="E14" s="41" t="s">
        <v>137</v>
      </c>
      <c r="F14" s="39" t="s">
        <v>683</v>
      </c>
      <c r="G14" s="40" t="s">
        <v>684</v>
      </c>
      <c r="H14" s="40" t="s">
        <v>685</v>
      </c>
      <c r="I14" s="40" t="s">
        <v>686</v>
      </c>
      <c r="J14" s="40" t="s">
        <v>688</v>
      </c>
      <c r="K14" s="40" t="s">
        <v>689</v>
      </c>
      <c r="L14" s="40" t="s">
        <v>139</v>
      </c>
      <c r="M14" s="40" t="s">
        <v>456</v>
      </c>
      <c r="N14" s="40" t="s">
        <v>480</v>
      </c>
      <c r="O14" s="40" t="s">
        <v>500</v>
      </c>
      <c r="P14" s="40" t="s">
        <v>651</v>
      </c>
      <c r="Q14" s="40" t="s">
        <v>405</v>
      </c>
      <c r="R14" s="40" t="s">
        <v>655</v>
      </c>
      <c r="S14" s="40" t="s">
        <v>657</v>
      </c>
      <c r="T14" s="40" t="s">
        <v>660</v>
      </c>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6"/>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row>
    <row r="15" spans="1:122" ht="43.2" x14ac:dyDescent="0.3">
      <c r="A15" s="39" t="s">
        <v>144</v>
      </c>
      <c r="B15" s="39" t="s">
        <v>981</v>
      </c>
      <c r="C15" s="39" t="s">
        <v>982</v>
      </c>
      <c r="D15" s="39" t="s">
        <v>978</v>
      </c>
      <c r="E15" s="41" t="s">
        <v>623</v>
      </c>
      <c r="F15" s="39" t="s">
        <v>498</v>
      </c>
      <c r="G15" s="40" t="s">
        <v>705</v>
      </c>
      <c r="H15" s="40" t="s">
        <v>705</v>
      </c>
      <c r="I15" s="40" t="s">
        <v>707</v>
      </c>
      <c r="J15" s="40" t="s">
        <v>502</v>
      </c>
      <c r="K15" s="40" t="s">
        <v>709</v>
      </c>
      <c r="L15" s="40" t="s">
        <v>711</v>
      </c>
      <c r="M15" s="40" t="s">
        <v>713</v>
      </c>
      <c r="N15" s="40" t="s">
        <v>625</v>
      </c>
      <c r="O15" s="40" t="s">
        <v>282</v>
      </c>
      <c r="P15" s="40" t="s">
        <v>284</v>
      </c>
      <c r="Q15" s="40" t="s">
        <v>676</v>
      </c>
      <c r="R15" s="40" t="s">
        <v>228</v>
      </c>
      <c r="S15" s="40" t="s">
        <v>679</v>
      </c>
      <c r="T15" s="40" t="s">
        <v>680</v>
      </c>
      <c r="U15" s="40" t="s">
        <v>550</v>
      </c>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row>
    <row r="16" spans="1:122" ht="14.4" x14ac:dyDescent="0.3">
      <c r="A16" s="39" t="s">
        <v>144</v>
      </c>
      <c r="B16" s="39" t="s">
        <v>981</v>
      </c>
      <c r="C16" s="39" t="s">
        <v>983</v>
      </c>
      <c r="D16" s="39" t="s">
        <v>978</v>
      </c>
      <c r="E16" s="41" t="s">
        <v>691</v>
      </c>
      <c r="F16" s="39" t="s">
        <v>719</v>
      </c>
      <c r="G16" s="40" t="s">
        <v>298</v>
      </c>
      <c r="H16" s="40" t="s">
        <v>722</v>
      </c>
      <c r="I16" s="40" t="s">
        <v>723</v>
      </c>
      <c r="J16" s="40" t="s">
        <v>725</v>
      </c>
      <c r="K16" s="40" t="s">
        <v>726</v>
      </c>
      <c r="L16" s="40" t="s">
        <v>506</v>
      </c>
      <c r="M16" s="40" t="s">
        <v>729</v>
      </c>
      <c r="N16" s="40" t="s">
        <v>730</v>
      </c>
      <c r="O16" s="40" t="s">
        <v>731</v>
      </c>
      <c r="P16" s="40" t="s">
        <v>275</v>
      </c>
      <c r="Q16" s="40" t="s">
        <v>733</v>
      </c>
      <c r="R16" s="40" t="s">
        <v>722</v>
      </c>
      <c r="S16" s="40" t="s">
        <v>298</v>
      </c>
      <c r="T16" s="40" t="s">
        <v>735</v>
      </c>
      <c r="U16" s="40" t="s">
        <v>736</v>
      </c>
      <c r="V16" s="40" t="s">
        <v>305</v>
      </c>
      <c r="W16" s="40" t="s">
        <v>692</v>
      </c>
      <c r="X16" s="40" t="s">
        <v>694</v>
      </c>
      <c r="Y16" s="40" t="s">
        <v>696</v>
      </c>
      <c r="Z16" s="40" t="s">
        <v>697</v>
      </c>
      <c r="AA16" s="40" t="s">
        <v>290</v>
      </c>
      <c r="AB16" s="40" t="s">
        <v>700</v>
      </c>
      <c r="AC16" s="40" t="s">
        <v>702</v>
      </c>
      <c r="AD16" s="40" t="s">
        <v>703</v>
      </c>
      <c r="AE16" s="40" t="s">
        <v>305</v>
      </c>
      <c r="AF16" s="40" t="s">
        <v>692</v>
      </c>
      <c r="AG16" s="40" t="s">
        <v>697</v>
      </c>
      <c r="AH16" s="40" t="s">
        <v>290</v>
      </c>
      <c r="AI16" s="40" t="s">
        <v>708</v>
      </c>
      <c r="AJ16" s="40" t="s">
        <v>710</v>
      </c>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row>
    <row r="17" spans="1:122" ht="28.8" x14ac:dyDescent="0.3">
      <c r="A17" s="39" t="s">
        <v>144</v>
      </c>
      <c r="B17" s="39" t="s">
        <v>981</v>
      </c>
      <c r="C17" s="39" t="s">
        <v>984</v>
      </c>
      <c r="D17" s="39" t="s">
        <v>978</v>
      </c>
      <c r="E17" s="41" t="s">
        <v>716</v>
      </c>
      <c r="F17" s="39" t="s">
        <v>84</v>
      </c>
      <c r="G17" s="40" t="s">
        <v>746</v>
      </c>
      <c r="H17" s="40" t="s">
        <v>747</v>
      </c>
      <c r="I17" s="40" t="s">
        <v>749</v>
      </c>
      <c r="J17" s="40" t="s">
        <v>750</v>
      </c>
      <c r="K17" s="40" t="s">
        <v>362</v>
      </c>
      <c r="L17" s="40" t="s">
        <v>496</v>
      </c>
      <c r="M17" s="40" t="s">
        <v>753</v>
      </c>
      <c r="N17" s="40" t="s">
        <v>754</v>
      </c>
      <c r="O17" s="40" t="s">
        <v>756</v>
      </c>
      <c r="P17" s="40" t="s">
        <v>757</v>
      </c>
      <c r="Q17" s="40" t="s">
        <v>758</v>
      </c>
      <c r="R17" s="40" t="s">
        <v>759</v>
      </c>
      <c r="S17" s="40" t="s">
        <v>760</v>
      </c>
      <c r="T17" s="40" t="s">
        <v>763</v>
      </c>
      <c r="U17" s="40" t="s">
        <v>764</v>
      </c>
      <c r="V17" s="40" t="s">
        <v>765</v>
      </c>
      <c r="W17" s="40" t="s">
        <v>766</v>
      </c>
      <c r="X17" s="40" t="s">
        <v>768</v>
      </c>
      <c r="Y17" s="40" t="s">
        <v>770</v>
      </c>
      <c r="Z17" s="40" t="s">
        <v>772</v>
      </c>
      <c r="AA17" s="40" t="s">
        <v>773</v>
      </c>
      <c r="AB17" s="40" t="s">
        <v>774</v>
      </c>
      <c r="AC17" s="40" t="s">
        <v>546</v>
      </c>
      <c r="AD17" s="40" t="s">
        <v>717</v>
      </c>
      <c r="AE17" s="40" t="s">
        <v>473</v>
      </c>
      <c r="AF17" s="40" t="s">
        <v>718</v>
      </c>
      <c r="AG17" s="40" t="s">
        <v>721</v>
      </c>
      <c r="AH17" s="40" t="s">
        <v>546</v>
      </c>
      <c r="AI17" s="40" t="s">
        <v>473</v>
      </c>
      <c r="AJ17" s="40" t="s">
        <v>718</v>
      </c>
      <c r="AK17" s="40" t="s">
        <v>721</v>
      </c>
      <c r="AL17" s="40" t="s">
        <v>728</v>
      </c>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row>
    <row r="18" spans="1:122" ht="28.8" x14ac:dyDescent="0.3">
      <c r="A18" s="39" t="s">
        <v>144</v>
      </c>
      <c r="B18" s="39" t="s">
        <v>981</v>
      </c>
      <c r="C18" s="39" t="s">
        <v>985</v>
      </c>
      <c r="D18" s="39" t="s">
        <v>978</v>
      </c>
      <c r="E18" s="41" t="s">
        <v>742</v>
      </c>
      <c r="F18" s="39" t="s">
        <v>9</v>
      </c>
      <c r="G18" s="40" t="s">
        <v>781</v>
      </c>
      <c r="H18" s="40" t="s">
        <v>782</v>
      </c>
      <c r="I18" s="40" t="s">
        <v>783</v>
      </c>
      <c r="J18" s="40" t="s">
        <v>785</v>
      </c>
      <c r="K18" s="40" t="s">
        <v>786</v>
      </c>
      <c r="L18" s="40" t="s">
        <v>788</v>
      </c>
      <c r="M18" s="40" t="s">
        <v>790</v>
      </c>
      <c r="N18" s="40" t="s">
        <v>791</v>
      </c>
      <c r="O18" s="40" t="s">
        <v>793</v>
      </c>
      <c r="P18" s="40" t="s">
        <v>795</v>
      </c>
      <c r="Q18" s="40" t="s">
        <v>796</v>
      </c>
      <c r="R18" s="40" t="s">
        <v>799</v>
      </c>
      <c r="S18" s="40" t="s">
        <v>800</v>
      </c>
      <c r="T18" s="40" t="s">
        <v>801</v>
      </c>
      <c r="U18" s="40" t="s">
        <v>803</v>
      </c>
      <c r="V18" s="40" t="s">
        <v>805</v>
      </c>
      <c r="W18" s="40" t="s">
        <v>807</v>
      </c>
      <c r="X18" s="40" t="s">
        <v>808</v>
      </c>
      <c r="Y18" s="40" t="s">
        <v>811</v>
      </c>
      <c r="Z18" s="40" t="s">
        <v>813</v>
      </c>
      <c r="AA18" s="40" t="s">
        <v>362</v>
      </c>
      <c r="AB18" s="40" t="s">
        <v>527</v>
      </c>
      <c r="AC18" s="40" t="s">
        <v>251</v>
      </c>
      <c r="AD18" s="40" t="s">
        <v>816</v>
      </c>
      <c r="AE18" s="40" t="s">
        <v>817</v>
      </c>
      <c r="AF18" s="40" t="s">
        <v>819</v>
      </c>
      <c r="AG18" s="40" t="s">
        <v>821</v>
      </c>
      <c r="AH18" s="40" t="s">
        <v>547</v>
      </c>
      <c r="AI18" s="40" t="s">
        <v>762</v>
      </c>
      <c r="AJ18" s="40" t="s">
        <v>767</v>
      </c>
      <c r="AK18" s="40" t="s">
        <v>769</v>
      </c>
      <c r="AL18" s="40" t="s">
        <v>275</v>
      </c>
      <c r="AM18" s="40" t="s">
        <v>495</v>
      </c>
      <c r="AN18" s="40" t="s">
        <v>546</v>
      </c>
      <c r="AO18" s="40" t="s">
        <v>228</v>
      </c>
      <c r="AP18" s="40" t="s">
        <v>282</v>
      </c>
      <c r="AQ18" s="40" t="s">
        <v>277</v>
      </c>
      <c r="AR18" s="40" t="s">
        <v>286</v>
      </c>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row>
    <row r="19" spans="1:122" ht="28.8" x14ac:dyDescent="0.3">
      <c r="A19" s="39" t="s">
        <v>144</v>
      </c>
      <c r="B19" s="39" t="s">
        <v>981</v>
      </c>
      <c r="C19" s="39" t="s">
        <v>986</v>
      </c>
      <c r="D19" s="39" t="s">
        <v>978</v>
      </c>
      <c r="E19" s="41" t="s">
        <v>699</v>
      </c>
      <c r="F19" s="39" t="s">
        <v>829</v>
      </c>
      <c r="G19" s="40" t="s">
        <v>830</v>
      </c>
      <c r="H19" s="40" t="s">
        <v>832</v>
      </c>
      <c r="I19" s="40" t="s">
        <v>834</v>
      </c>
      <c r="J19" s="40" t="s">
        <v>835</v>
      </c>
      <c r="K19" s="40" t="s">
        <v>302</v>
      </c>
      <c r="L19" s="40" t="s">
        <v>838</v>
      </c>
      <c r="M19" s="40" t="s">
        <v>839</v>
      </c>
      <c r="N19" s="40" t="s">
        <v>841</v>
      </c>
      <c r="O19" s="40" t="s">
        <v>843</v>
      </c>
      <c r="P19" s="40" t="s">
        <v>844</v>
      </c>
      <c r="Q19" s="40" t="s">
        <v>617</v>
      </c>
      <c r="R19" s="40" t="s">
        <v>303</v>
      </c>
      <c r="S19" s="40" t="s">
        <v>306</v>
      </c>
      <c r="T19" s="40" t="s">
        <v>846</v>
      </c>
      <c r="U19" s="40" t="s">
        <v>847</v>
      </c>
      <c r="V19" s="40" t="s">
        <v>311</v>
      </c>
      <c r="W19" s="40" t="s">
        <v>849</v>
      </c>
      <c r="X19" s="40" t="s">
        <v>850</v>
      </c>
      <c r="Y19" s="40" t="s">
        <v>298</v>
      </c>
      <c r="Z19" s="40" t="s">
        <v>852</v>
      </c>
      <c r="AA19" s="40" t="s">
        <v>853</v>
      </c>
      <c r="AB19" s="40" t="s">
        <v>854</v>
      </c>
      <c r="AC19" s="40" t="s">
        <v>507</v>
      </c>
      <c r="AD19" s="40" t="s">
        <v>855</v>
      </c>
      <c r="AE19" s="40" t="s">
        <v>302</v>
      </c>
      <c r="AF19" s="40" t="s">
        <v>752</v>
      </c>
      <c r="AG19" s="40" t="s">
        <v>814</v>
      </c>
      <c r="AH19" s="40" t="s">
        <v>836</v>
      </c>
      <c r="AI19" s="40" t="s">
        <v>275</v>
      </c>
      <c r="AJ19" s="40" t="s">
        <v>810</v>
      </c>
      <c r="AK19" s="40" t="s">
        <v>812</v>
      </c>
      <c r="AL19" s="40" t="s">
        <v>228</v>
      </c>
      <c r="AM19" s="40" t="s">
        <v>286</v>
      </c>
      <c r="AN19" s="40" t="s">
        <v>310</v>
      </c>
      <c r="AO19" s="40" t="s">
        <v>273</v>
      </c>
      <c r="AP19" s="40" t="s">
        <v>282</v>
      </c>
      <c r="AQ19" s="40" t="s">
        <v>822</v>
      </c>
      <c r="AR19" s="40" t="s">
        <v>825</v>
      </c>
      <c r="AS19" s="40" t="s">
        <v>284</v>
      </c>
      <c r="AT19" s="40" t="s">
        <v>234</v>
      </c>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row>
    <row r="20" spans="1:122" ht="28.8" x14ac:dyDescent="0.3">
      <c r="A20" s="39" t="s">
        <v>144</v>
      </c>
      <c r="B20" s="39" t="s">
        <v>981</v>
      </c>
      <c r="C20" s="39" t="s">
        <v>987</v>
      </c>
      <c r="D20" s="39" t="s">
        <v>978</v>
      </c>
      <c r="E20" s="41" t="s">
        <v>833</v>
      </c>
      <c r="F20" s="39" t="s">
        <v>865</v>
      </c>
      <c r="G20" s="40" t="s">
        <v>249</v>
      </c>
      <c r="H20" s="40" t="s">
        <v>498</v>
      </c>
      <c r="I20" s="40" t="s">
        <v>867</v>
      </c>
      <c r="J20" s="40" t="s">
        <v>868</v>
      </c>
      <c r="K20" s="40" t="s">
        <v>869</v>
      </c>
      <c r="L20" s="40" t="s">
        <v>870</v>
      </c>
      <c r="M20" s="40" t="s">
        <v>872</v>
      </c>
      <c r="N20" s="40" t="s">
        <v>502</v>
      </c>
      <c r="O20" s="40" t="s">
        <v>506</v>
      </c>
      <c r="P20" s="40" t="s">
        <v>282</v>
      </c>
      <c r="Q20" s="40" t="s">
        <v>284</v>
      </c>
      <c r="R20" s="40" t="s">
        <v>305</v>
      </c>
      <c r="S20" s="40" t="s">
        <v>840</v>
      </c>
      <c r="T20" s="40" t="s">
        <v>692</v>
      </c>
      <c r="U20" s="40" t="s">
        <v>228</v>
      </c>
      <c r="V20" s="40" t="s">
        <v>275</v>
      </c>
      <c r="W20" s="40" t="s">
        <v>286</v>
      </c>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row>
    <row r="21" spans="1:122" ht="28.8" x14ac:dyDescent="0.3">
      <c r="A21" s="39" t="s">
        <v>144</v>
      </c>
      <c r="B21" s="39" t="s">
        <v>981</v>
      </c>
      <c r="C21" s="39" t="s">
        <v>988</v>
      </c>
      <c r="D21" s="39" t="s">
        <v>978</v>
      </c>
      <c r="E21" s="41" t="s">
        <v>152</v>
      </c>
      <c r="F21" s="39" t="s">
        <v>356</v>
      </c>
      <c r="G21" s="40" t="s">
        <v>352</v>
      </c>
      <c r="H21" s="40" t="s">
        <v>883</v>
      </c>
      <c r="I21" s="40" t="s">
        <v>885</v>
      </c>
      <c r="J21" s="40" t="s">
        <v>146</v>
      </c>
      <c r="K21" s="40" t="s">
        <v>186</v>
      </c>
      <c r="L21" s="40" t="s">
        <v>202</v>
      </c>
      <c r="M21" s="40" t="s">
        <v>352</v>
      </c>
      <c r="N21" s="40" t="s">
        <v>882</v>
      </c>
      <c r="O21" s="40" t="s">
        <v>860</v>
      </c>
      <c r="P21" s="40" t="s">
        <v>292</v>
      </c>
      <c r="Q21" s="40" t="s">
        <v>273</v>
      </c>
      <c r="R21" s="40" t="s">
        <v>293</v>
      </c>
      <c r="S21" s="40" t="s">
        <v>862</v>
      </c>
      <c r="T21" s="40" t="s">
        <v>863</v>
      </c>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row>
    <row r="22" spans="1:122" ht="28.8" x14ac:dyDescent="0.3">
      <c r="A22" s="39" t="s">
        <v>144</v>
      </c>
      <c r="B22" s="39" t="s">
        <v>981</v>
      </c>
      <c r="C22" s="39" t="s">
        <v>989</v>
      </c>
      <c r="D22" s="39" t="s">
        <v>978</v>
      </c>
      <c r="E22" s="41" t="s">
        <v>47</v>
      </c>
      <c r="F22" s="39" t="s">
        <v>49</v>
      </c>
      <c r="G22" s="40" t="s">
        <v>62</v>
      </c>
      <c r="H22" s="40" t="s">
        <v>84</v>
      </c>
      <c r="I22" s="40" t="s">
        <v>120</v>
      </c>
      <c r="J22" s="40" t="s">
        <v>210</v>
      </c>
      <c r="K22" s="40" t="s">
        <v>496</v>
      </c>
      <c r="L22" s="40" t="s">
        <v>473</v>
      </c>
      <c r="M22" s="40" t="s">
        <v>282</v>
      </c>
      <c r="N22" s="40" t="s">
        <v>228</v>
      </c>
      <c r="O22" s="40" t="s">
        <v>878</v>
      </c>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row>
    <row r="23" spans="1:122" ht="14.4" x14ac:dyDescent="0.3">
      <c r="A23" s="39" t="s">
        <v>144</v>
      </c>
      <c r="B23" s="39" t="s">
        <v>981</v>
      </c>
      <c r="C23" s="39" t="s">
        <v>990</v>
      </c>
      <c r="D23" s="39" t="s">
        <v>978</v>
      </c>
      <c r="E23" s="41" t="s">
        <v>714</v>
      </c>
      <c r="F23" s="39" t="s">
        <v>896</v>
      </c>
      <c r="G23" s="40" t="s">
        <v>899</v>
      </c>
      <c r="H23" s="40" t="s">
        <v>732</v>
      </c>
      <c r="I23" s="40" t="s">
        <v>900</v>
      </c>
      <c r="J23" s="40" t="s">
        <v>901</v>
      </c>
      <c r="K23" s="40" t="s">
        <v>902</v>
      </c>
      <c r="L23" s="40" t="s">
        <v>904</v>
      </c>
      <c r="M23" s="40" t="s">
        <v>906</v>
      </c>
      <c r="N23" s="40" t="s">
        <v>908</v>
      </c>
      <c r="O23" s="40" t="s">
        <v>302</v>
      </c>
      <c r="P23" s="40" t="s">
        <v>617</v>
      </c>
      <c r="Q23" s="40" t="s">
        <v>823</v>
      </c>
      <c r="R23" s="40" t="s">
        <v>857</v>
      </c>
      <c r="S23" s="40" t="s">
        <v>887</v>
      </c>
      <c r="T23" s="40" t="s">
        <v>286</v>
      </c>
      <c r="U23" s="40" t="s">
        <v>888</v>
      </c>
      <c r="V23" s="40" t="s">
        <v>889</v>
      </c>
      <c r="W23" s="40" t="s">
        <v>890</v>
      </c>
      <c r="X23" s="40" t="s">
        <v>891</v>
      </c>
      <c r="Y23" s="40" t="s">
        <v>892</v>
      </c>
      <c r="Z23" s="40" t="s">
        <v>893</v>
      </c>
      <c r="AA23" s="40" t="s">
        <v>894</v>
      </c>
      <c r="AB23" s="40" t="s">
        <v>895</v>
      </c>
      <c r="AC23" s="40" t="s">
        <v>897</v>
      </c>
      <c r="AD23" s="40" t="s">
        <v>898</v>
      </c>
      <c r="AE23" s="40" t="s">
        <v>400</v>
      </c>
      <c r="AF23" s="40" t="s">
        <v>275</v>
      </c>
      <c r="AG23" s="40" t="s">
        <v>903</v>
      </c>
      <c r="AH23" s="40" t="s">
        <v>905</v>
      </c>
      <c r="AI23" s="40" t="s">
        <v>907</v>
      </c>
      <c r="AJ23" s="40" t="s">
        <v>909</v>
      </c>
      <c r="AK23" s="40" t="s">
        <v>910</v>
      </c>
      <c r="AL23" s="40" t="s">
        <v>911</v>
      </c>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row>
    <row r="24" spans="1:122" ht="28.8" x14ac:dyDescent="0.3">
      <c r="A24" s="39" t="s">
        <v>144</v>
      </c>
      <c r="B24" s="39" t="s">
        <v>981</v>
      </c>
      <c r="C24" s="39" t="s">
        <v>991</v>
      </c>
      <c r="D24" s="39" t="s">
        <v>978</v>
      </c>
      <c r="E24" s="41" t="s">
        <v>15</v>
      </c>
      <c r="F24" s="39" t="s">
        <v>16</v>
      </c>
      <c r="G24" s="40" t="s">
        <v>514</v>
      </c>
      <c r="H24" s="40" t="s">
        <v>914</v>
      </c>
      <c r="I24" s="40" t="s">
        <v>302</v>
      </c>
      <c r="J24" s="40" t="s">
        <v>915</v>
      </c>
      <c r="K24" s="40" t="s">
        <v>298</v>
      </c>
      <c r="L24" s="40" t="s">
        <v>916</v>
      </c>
      <c r="M24" s="40" t="s">
        <v>917</v>
      </c>
      <c r="N24" s="40" t="s">
        <v>257</v>
      </c>
      <c r="O24" s="40" t="s">
        <v>470</v>
      </c>
      <c r="P24" s="40" t="s">
        <v>918</v>
      </c>
      <c r="Q24" s="40" t="s">
        <v>919</v>
      </c>
      <c r="R24" s="40" t="s">
        <v>267</v>
      </c>
      <c r="S24" s="40" t="s">
        <v>920</v>
      </c>
      <c r="T24" s="40" t="s">
        <v>921</v>
      </c>
      <c r="U24" s="40" t="s">
        <v>922</v>
      </c>
      <c r="V24" s="40" t="s">
        <v>923</v>
      </c>
      <c r="W24" s="40" t="s">
        <v>378</v>
      </c>
      <c r="X24" s="40" t="s">
        <v>16</v>
      </c>
      <c r="Y24" s="40" t="s">
        <v>514</v>
      </c>
      <c r="Z24" s="40" t="s">
        <v>302</v>
      </c>
      <c r="AA24" s="40" t="s">
        <v>818</v>
      </c>
      <c r="AB24" s="40" t="s">
        <v>275</v>
      </c>
      <c r="AC24" s="40" t="s">
        <v>912</v>
      </c>
      <c r="AD24" s="40" t="s">
        <v>286</v>
      </c>
      <c r="AE24" s="40" t="s">
        <v>913</v>
      </c>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row>
    <row r="25" spans="1:122" ht="28.8" x14ac:dyDescent="0.3">
      <c r="A25" s="39" t="s">
        <v>144</v>
      </c>
      <c r="B25" s="39" t="s">
        <v>981</v>
      </c>
      <c r="C25" s="39" t="s">
        <v>992</v>
      </c>
      <c r="D25" s="39" t="s">
        <v>978</v>
      </c>
      <c r="E25" s="41" t="s">
        <v>724</v>
      </c>
      <c r="F25" s="39" t="s">
        <v>302</v>
      </c>
      <c r="G25" s="40" t="s">
        <v>731</v>
      </c>
      <c r="H25" s="40" t="s">
        <v>299</v>
      </c>
      <c r="I25" s="40" t="s">
        <v>300</v>
      </c>
      <c r="J25" s="40" t="s">
        <v>924</v>
      </c>
      <c r="K25" s="40" t="s">
        <v>298</v>
      </c>
      <c r="L25" s="40" t="s">
        <v>925</v>
      </c>
      <c r="M25" s="40" t="s">
        <v>303</v>
      </c>
      <c r="N25" s="40" t="s">
        <v>302</v>
      </c>
      <c r="O25" s="40" t="s">
        <v>300</v>
      </c>
      <c r="P25" s="40" t="s">
        <v>299</v>
      </c>
      <c r="Q25" s="40" t="s">
        <v>298</v>
      </c>
      <c r="R25" s="40" t="s">
        <v>736</v>
      </c>
      <c r="S25" s="40" t="s">
        <v>694</v>
      </c>
      <c r="T25" s="40" t="s">
        <v>305</v>
      </c>
      <c r="U25" s="40" t="s">
        <v>286</v>
      </c>
      <c r="V25" s="40" t="s">
        <v>275</v>
      </c>
      <c r="W25" s="40" t="s">
        <v>305</v>
      </c>
      <c r="X25" s="40" t="s">
        <v>903</v>
      </c>
      <c r="Y25" s="40" t="s">
        <v>275</v>
      </c>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row>
    <row r="26" spans="1:122" ht="28.8" x14ac:dyDescent="0.3">
      <c r="A26" s="39" t="s">
        <v>144</v>
      </c>
      <c r="B26" s="39" t="s">
        <v>981</v>
      </c>
      <c r="C26" s="39" t="s">
        <v>993</v>
      </c>
      <c r="D26" s="39" t="s">
        <v>978</v>
      </c>
      <c r="E26" s="41" t="s">
        <v>108</v>
      </c>
      <c r="F26" s="39" t="s">
        <v>517</v>
      </c>
      <c r="G26" s="40" t="s">
        <v>519</v>
      </c>
      <c r="H26" s="40" t="s">
        <v>931</v>
      </c>
      <c r="I26" s="40" t="s">
        <v>932</v>
      </c>
      <c r="J26" s="40" t="s">
        <v>520</v>
      </c>
      <c r="K26" s="40" t="s">
        <v>933</v>
      </c>
      <c r="L26" s="40" t="s">
        <v>934</v>
      </c>
      <c r="M26" s="40" t="s">
        <v>97</v>
      </c>
      <c r="N26" s="40" t="s">
        <v>459</v>
      </c>
      <c r="O26" s="40" t="s">
        <v>461</v>
      </c>
      <c r="P26" s="40" t="s">
        <v>926</v>
      </c>
      <c r="Q26" s="40" t="s">
        <v>927</v>
      </c>
      <c r="R26" s="40" t="s">
        <v>928</v>
      </c>
      <c r="S26" s="40" t="s">
        <v>929</v>
      </c>
      <c r="T26" s="40" t="s">
        <v>927</v>
      </c>
      <c r="U26" s="40" t="s">
        <v>472</v>
      </c>
      <c r="V26" s="40" t="s">
        <v>473</v>
      </c>
      <c r="W26" s="40" t="s">
        <v>926</v>
      </c>
      <c r="X26" s="40" t="s">
        <v>930</v>
      </c>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row>
    <row r="27" spans="1:122" ht="14.4" x14ac:dyDescent="0.3">
      <c r="A27" s="39" t="s">
        <v>144</v>
      </c>
      <c r="B27" s="39" t="s">
        <v>981</v>
      </c>
      <c r="C27" s="39" t="s">
        <v>994</v>
      </c>
      <c r="D27" s="39" t="s">
        <v>978</v>
      </c>
      <c r="E27" s="41" t="s">
        <v>226</v>
      </c>
      <c r="F27" s="39" t="s">
        <v>231</v>
      </c>
      <c r="G27" s="40" t="s">
        <v>432</v>
      </c>
      <c r="H27" s="40" t="s">
        <v>237</v>
      </c>
      <c r="I27" s="40" t="s">
        <v>223</v>
      </c>
      <c r="J27" s="40" t="s">
        <v>450</v>
      </c>
      <c r="K27" s="40" t="s">
        <v>936</v>
      </c>
      <c r="L27" s="40" t="s">
        <v>937</v>
      </c>
      <c r="M27" s="40" t="s">
        <v>938</v>
      </c>
      <c r="N27" s="40" t="s">
        <v>939</v>
      </c>
      <c r="O27" s="40" t="s">
        <v>223</v>
      </c>
      <c r="P27" s="40" t="s">
        <v>231</v>
      </c>
      <c r="Q27" s="40" t="s">
        <v>237</v>
      </c>
      <c r="R27" s="40" t="s">
        <v>432</v>
      </c>
      <c r="S27" s="40" t="s">
        <v>450</v>
      </c>
      <c r="T27" s="40" t="s">
        <v>874</v>
      </c>
      <c r="U27" s="40" t="s">
        <v>391</v>
      </c>
      <c r="V27" s="40" t="s">
        <v>393</v>
      </c>
      <c r="W27" s="40" t="s">
        <v>935</v>
      </c>
      <c r="X27" s="40" t="s">
        <v>398</v>
      </c>
      <c r="Y27" s="40" t="s">
        <v>395</v>
      </c>
      <c r="Z27" s="40" t="s">
        <v>400</v>
      </c>
      <c r="AA27" s="40" t="s">
        <v>398</v>
      </c>
      <c r="AB27" s="40" t="s">
        <v>403</v>
      </c>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row>
    <row r="28" spans="1:122" ht="28.8" x14ac:dyDescent="0.3">
      <c r="A28" s="39" t="s">
        <v>144</v>
      </c>
      <c r="B28" s="39" t="s">
        <v>981</v>
      </c>
      <c r="C28" s="39" t="s">
        <v>995</v>
      </c>
      <c r="D28" s="39" t="s">
        <v>978</v>
      </c>
      <c r="E28" s="41" t="s">
        <v>777</v>
      </c>
      <c r="F28" s="39" t="s">
        <v>302</v>
      </c>
      <c r="G28" s="40" t="s">
        <v>946</v>
      </c>
      <c r="H28" s="40" t="s">
        <v>996</v>
      </c>
      <c r="I28" s="40" t="s">
        <v>997</v>
      </c>
      <c r="J28" s="40" t="s">
        <v>998</v>
      </c>
      <c r="K28" s="40" t="s">
        <v>999</v>
      </c>
      <c r="L28" s="40" t="s">
        <v>947</v>
      </c>
      <c r="M28" s="40" t="s">
        <v>1000</v>
      </c>
      <c r="N28" s="40" t="s">
        <v>948</v>
      </c>
      <c r="O28" s="40" t="s">
        <v>949</v>
      </c>
      <c r="P28" s="40" t="s">
        <v>950</v>
      </c>
      <c r="Q28" s="40" t="s">
        <v>951</v>
      </c>
      <c r="R28" s="40" t="s">
        <v>952</v>
      </c>
      <c r="S28" s="40" t="s">
        <v>953</v>
      </c>
      <c r="T28" s="40" t="s">
        <v>507</v>
      </c>
      <c r="U28" s="40" t="s">
        <v>778</v>
      </c>
      <c r="V28" s="40" t="s">
        <v>298</v>
      </c>
      <c r="W28" s="40" t="s">
        <v>736</v>
      </c>
      <c r="X28" s="40" t="s">
        <v>940</v>
      </c>
      <c r="Y28" s="40" t="s">
        <v>286</v>
      </c>
      <c r="Z28" s="40" t="s">
        <v>941</v>
      </c>
      <c r="AA28" s="40" t="s">
        <v>275</v>
      </c>
      <c r="AB28" s="40" t="s">
        <v>942</v>
      </c>
      <c r="AC28" s="40" t="s">
        <v>943</v>
      </c>
      <c r="AD28" s="40" t="s">
        <v>944</v>
      </c>
      <c r="AE28" s="40" t="s">
        <v>945</v>
      </c>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row>
    <row r="29" spans="1:122" ht="14.4" x14ac:dyDescent="0.3">
      <c r="A29" s="39" t="s">
        <v>144</v>
      </c>
      <c r="B29" s="39" t="s">
        <v>981</v>
      </c>
      <c r="C29" s="39" t="s">
        <v>1001</v>
      </c>
      <c r="D29" s="39" t="s">
        <v>978</v>
      </c>
      <c r="E29" s="41" t="s">
        <v>8</v>
      </c>
      <c r="F29" s="39" t="s">
        <v>967</v>
      </c>
      <c r="G29" s="40" t="s">
        <v>9</v>
      </c>
      <c r="H29" s="40" t="s">
        <v>9</v>
      </c>
      <c r="I29" s="40" t="s">
        <v>9</v>
      </c>
      <c r="J29" s="40" t="s">
        <v>968</v>
      </c>
      <c r="K29" s="40" t="s">
        <v>969</v>
      </c>
      <c r="L29" s="40" t="s">
        <v>970</v>
      </c>
      <c r="M29" s="40" t="s">
        <v>9</v>
      </c>
      <c r="N29" s="40" t="s">
        <v>350</v>
      </c>
      <c r="O29" s="40" t="s">
        <v>413</v>
      </c>
      <c r="P29" s="40" t="s">
        <v>495</v>
      </c>
      <c r="Q29" s="40" t="s">
        <v>954</v>
      </c>
      <c r="R29" s="40" t="s">
        <v>956</v>
      </c>
      <c r="S29" s="40" t="s">
        <v>957</v>
      </c>
      <c r="T29" s="40" t="s">
        <v>960</v>
      </c>
      <c r="U29" s="40" t="s">
        <v>963</v>
      </c>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row>
    <row r="30" spans="1:122" ht="14.4" x14ac:dyDescent="0.3">
      <c r="A30" s="39" t="s">
        <v>144</v>
      </c>
      <c r="B30" s="39" t="s">
        <v>981</v>
      </c>
      <c r="C30" s="39" t="s">
        <v>1002</v>
      </c>
      <c r="D30" s="39" t="s">
        <v>978</v>
      </c>
      <c r="E30" s="41" t="s">
        <v>971</v>
      </c>
      <c r="F30" s="39" t="s">
        <v>282</v>
      </c>
      <c r="G30" s="40" t="s">
        <v>680</v>
      </c>
      <c r="H30" s="40" t="s">
        <v>679</v>
      </c>
      <c r="I30" s="40" t="s">
        <v>972</v>
      </c>
      <c r="J30" s="40" t="s">
        <v>284</v>
      </c>
      <c r="K30" s="40" t="s">
        <v>973</v>
      </c>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row>
    <row r="31" spans="1:122" ht="14.4" x14ac:dyDescent="0.3">
      <c r="A31" s="39" t="s">
        <v>144</v>
      </c>
      <c r="B31" s="39" t="s">
        <v>981</v>
      </c>
      <c r="C31" s="39" t="s">
        <v>1003</v>
      </c>
      <c r="D31" s="39" t="s">
        <v>978</v>
      </c>
      <c r="E31" s="39"/>
      <c r="F31" s="39"/>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row>
    <row r="32" spans="1:122" ht="14.4" x14ac:dyDescent="0.3">
      <c r="A32" s="39" t="s">
        <v>144</v>
      </c>
      <c r="B32" s="39" t="s">
        <v>981</v>
      </c>
      <c r="C32" s="39" t="s">
        <v>1004</v>
      </c>
      <c r="D32" s="39" t="s">
        <v>978</v>
      </c>
      <c r="E32" s="39"/>
      <c r="F32" s="39"/>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row>
    <row r="33" spans="1:122" ht="28.8" x14ac:dyDescent="0.3">
      <c r="A33" s="39" t="s">
        <v>144</v>
      </c>
      <c r="B33" s="39" t="s">
        <v>981</v>
      </c>
      <c r="C33" s="39" t="s">
        <v>1005</v>
      </c>
      <c r="D33" s="39" t="s">
        <v>978</v>
      </c>
      <c r="E33" s="39"/>
      <c r="F33" s="39"/>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row>
    <row r="34" spans="1:122" ht="14.4" x14ac:dyDescent="0.3">
      <c r="A34" s="39" t="s">
        <v>144</v>
      </c>
      <c r="B34" s="39" t="s">
        <v>981</v>
      </c>
      <c r="C34" s="39" t="s">
        <v>1006</v>
      </c>
      <c r="D34" s="39" t="s">
        <v>978</v>
      </c>
      <c r="E34" s="39"/>
      <c r="F34" s="39"/>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row>
    <row r="35" spans="1:122" ht="28.8" x14ac:dyDescent="0.3">
      <c r="A35" s="39" t="s">
        <v>144</v>
      </c>
      <c r="B35" s="39" t="s">
        <v>981</v>
      </c>
      <c r="C35" s="39" t="s">
        <v>1007</v>
      </c>
      <c r="D35" s="39" t="s">
        <v>978</v>
      </c>
      <c r="E35" s="39"/>
      <c r="F35" s="39"/>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row>
    <row r="36" spans="1:122" ht="28.8" x14ac:dyDescent="0.3">
      <c r="A36" s="39" t="s">
        <v>144</v>
      </c>
      <c r="B36" s="39" t="s">
        <v>981</v>
      </c>
      <c r="C36" s="39" t="s">
        <v>1009</v>
      </c>
      <c r="D36" s="39" t="s">
        <v>978</v>
      </c>
      <c r="E36" s="39"/>
      <c r="F36" s="39"/>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row>
    <row r="37" spans="1:122" ht="43.2" x14ac:dyDescent="0.3">
      <c r="A37" s="39" t="s">
        <v>144</v>
      </c>
      <c r="B37" s="39" t="s">
        <v>981</v>
      </c>
      <c r="C37" s="39" t="s">
        <v>1011</v>
      </c>
      <c r="D37" s="39" t="s">
        <v>978</v>
      </c>
      <c r="E37" s="39"/>
      <c r="F37" s="39"/>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row>
    <row r="38" spans="1:122" ht="28.8" x14ac:dyDescent="0.3">
      <c r="A38" s="39" t="s">
        <v>144</v>
      </c>
      <c r="B38" s="39" t="s">
        <v>981</v>
      </c>
      <c r="C38" s="39" t="s">
        <v>1013</v>
      </c>
      <c r="D38" s="39" t="s">
        <v>978</v>
      </c>
      <c r="E38" s="39"/>
      <c r="F38" s="39"/>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row>
    <row r="39" spans="1:122" ht="43.2" x14ac:dyDescent="0.3">
      <c r="A39" s="39" t="s">
        <v>144</v>
      </c>
      <c r="B39" s="39" t="s">
        <v>981</v>
      </c>
      <c r="C39" s="39" t="s">
        <v>1015</v>
      </c>
      <c r="D39" s="39" t="s">
        <v>978</v>
      </c>
      <c r="E39" s="39"/>
      <c r="F39" s="39"/>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row>
    <row r="40" spans="1:122" ht="28.8" x14ac:dyDescent="0.3">
      <c r="A40" s="39" t="s">
        <v>144</v>
      </c>
      <c r="B40" s="39" t="s">
        <v>981</v>
      </c>
      <c r="C40" s="39" t="s">
        <v>1022</v>
      </c>
      <c r="D40" s="39" t="s">
        <v>978</v>
      </c>
      <c r="E40" s="39"/>
      <c r="F40" s="39"/>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row>
    <row r="41" spans="1:122" ht="28.8" x14ac:dyDescent="0.3">
      <c r="A41" s="39" t="s">
        <v>144</v>
      </c>
      <c r="B41" s="39" t="s">
        <v>981</v>
      </c>
      <c r="C41" s="39" t="s">
        <v>1025</v>
      </c>
      <c r="D41" s="39" t="s">
        <v>978</v>
      </c>
      <c r="E41" s="39"/>
      <c r="F41" s="39"/>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row>
    <row r="42" spans="1:122" ht="28.8" x14ac:dyDescent="0.3">
      <c r="A42" s="39" t="s">
        <v>144</v>
      </c>
      <c r="B42" s="39" t="s">
        <v>981</v>
      </c>
      <c r="C42" s="39" t="s">
        <v>1030</v>
      </c>
      <c r="D42" s="39" t="s">
        <v>978</v>
      </c>
      <c r="E42" s="39"/>
      <c r="F42" s="39"/>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row>
    <row r="43" spans="1:122" ht="14.4" x14ac:dyDescent="0.3">
      <c r="A43" s="39" t="s">
        <v>144</v>
      </c>
      <c r="B43" s="39" t="s">
        <v>981</v>
      </c>
      <c r="C43" s="39" t="s">
        <v>1037</v>
      </c>
      <c r="D43" s="39" t="s">
        <v>978</v>
      </c>
      <c r="E43" s="39"/>
      <c r="F43" s="39"/>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row>
    <row r="44" spans="1:122" ht="28.8" x14ac:dyDescent="0.3">
      <c r="A44" s="39" t="s">
        <v>144</v>
      </c>
      <c r="B44" s="39" t="s">
        <v>981</v>
      </c>
      <c r="C44" s="39" t="s">
        <v>1043</v>
      </c>
      <c r="D44" s="39" t="s">
        <v>978</v>
      </c>
      <c r="E44" s="39"/>
      <c r="F44" s="39"/>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row>
    <row r="45" spans="1:122" ht="14.4" x14ac:dyDescent="0.3">
      <c r="A45" s="39" t="s">
        <v>144</v>
      </c>
      <c r="B45" s="39" t="s">
        <v>981</v>
      </c>
      <c r="C45" s="39" t="s">
        <v>1050</v>
      </c>
      <c r="D45" s="39" t="s">
        <v>978</v>
      </c>
      <c r="E45" s="39"/>
      <c r="F45" s="39"/>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row>
    <row r="46" spans="1:122" ht="14.4" x14ac:dyDescent="0.3">
      <c r="A46" s="39" t="s">
        <v>144</v>
      </c>
      <c r="B46" s="39" t="s">
        <v>981</v>
      </c>
      <c r="C46" s="39" t="s">
        <v>1056</v>
      </c>
      <c r="D46" s="39" t="s">
        <v>978</v>
      </c>
      <c r="E46" s="39"/>
      <c r="F46" s="39"/>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row>
    <row r="47" spans="1:122" ht="43.2" x14ac:dyDescent="0.3">
      <c r="A47" s="39" t="s">
        <v>144</v>
      </c>
      <c r="B47" s="39" t="s">
        <v>981</v>
      </c>
      <c r="C47" s="39" t="s">
        <v>1058</v>
      </c>
      <c r="D47" s="39" t="s">
        <v>978</v>
      </c>
      <c r="E47" s="39"/>
      <c r="F47" s="39"/>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row>
    <row r="48" spans="1:122" ht="28.8" x14ac:dyDescent="0.3">
      <c r="A48" s="39" t="s">
        <v>144</v>
      </c>
      <c r="B48" s="39" t="s">
        <v>981</v>
      </c>
      <c r="C48" s="39" t="s">
        <v>1065</v>
      </c>
      <c r="D48" s="39" t="s">
        <v>978</v>
      </c>
      <c r="E48" s="39"/>
      <c r="F48" s="39"/>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row>
    <row r="49" spans="1:122" ht="28.8" x14ac:dyDescent="0.3">
      <c r="A49" s="39" t="s">
        <v>144</v>
      </c>
      <c r="B49" s="39" t="s">
        <v>981</v>
      </c>
      <c r="C49" s="39" t="s">
        <v>1072</v>
      </c>
      <c r="D49" s="39" t="s">
        <v>978</v>
      </c>
      <c r="E49" s="39"/>
      <c r="F49" s="39"/>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row>
    <row r="50" spans="1:122" ht="28.8" x14ac:dyDescent="0.3">
      <c r="A50" s="39" t="s">
        <v>144</v>
      </c>
      <c r="B50" s="39" t="s">
        <v>981</v>
      </c>
      <c r="C50" s="39" t="s">
        <v>1080</v>
      </c>
      <c r="D50" s="39" t="s">
        <v>978</v>
      </c>
      <c r="E50" s="39"/>
      <c r="F50" s="39"/>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row>
    <row r="51" spans="1:122" ht="28.8" x14ac:dyDescent="0.3">
      <c r="A51" s="39" t="s">
        <v>144</v>
      </c>
      <c r="B51" s="39" t="s">
        <v>981</v>
      </c>
      <c r="C51" s="39" t="s">
        <v>1087</v>
      </c>
      <c r="D51" s="39" t="s">
        <v>978</v>
      </c>
      <c r="E51" s="39"/>
      <c r="F51" s="39"/>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row>
    <row r="52" spans="1:122" ht="28.8" x14ac:dyDescent="0.3">
      <c r="A52" s="39" t="s">
        <v>144</v>
      </c>
      <c r="B52" s="39" t="s">
        <v>981</v>
      </c>
      <c r="C52" s="39" t="s">
        <v>1094</v>
      </c>
      <c r="D52" s="39" t="s">
        <v>978</v>
      </c>
      <c r="E52" s="39"/>
      <c r="F52" s="39"/>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row>
    <row r="53" spans="1:122" ht="28.8" x14ac:dyDescent="0.3">
      <c r="A53" s="39" t="s">
        <v>144</v>
      </c>
      <c r="B53" s="39" t="s">
        <v>981</v>
      </c>
      <c r="C53" s="39" t="s">
        <v>1099</v>
      </c>
      <c r="D53" s="39" t="s">
        <v>978</v>
      </c>
      <c r="E53" s="39"/>
      <c r="F53" s="39"/>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row>
    <row r="54" spans="1:122" ht="28.8" x14ac:dyDescent="0.3">
      <c r="A54" s="39" t="s">
        <v>144</v>
      </c>
      <c r="B54" s="39" t="s">
        <v>981</v>
      </c>
      <c r="C54" s="39" t="s">
        <v>1107</v>
      </c>
      <c r="D54" s="39" t="s">
        <v>978</v>
      </c>
      <c r="E54" s="39"/>
      <c r="F54" s="39"/>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row>
    <row r="55" spans="1:122" ht="28.8" x14ac:dyDescent="0.3">
      <c r="A55" s="39" t="s">
        <v>144</v>
      </c>
      <c r="B55" s="39" t="s">
        <v>981</v>
      </c>
      <c r="C55" s="39" t="s">
        <v>1114</v>
      </c>
      <c r="D55" s="39" t="s">
        <v>978</v>
      </c>
      <c r="E55" s="39"/>
      <c r="F55" s="39"/>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row>
    <row r="56" spans="1:122" ht="28.8" x14ac:dyDescent="0.3">
      <c r="A56" s="39" t="s">
        <v>144</v>
      </c>
      <c r="B56" s="39" t="s">
        <v>981</v>
      </c>
      <c r="C56" s="39" t="s">
        <v>1119</v>
      </c>
      <c r="D56" s="39" t="s">
        <v>978</v>
      </c>
      <c r="E56" s="39"/>
      <c r="F56" s="39"/>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row>
    <row r="57" spans="1:122" ht="14.4" x14ac:dyDescent="0.3">
      <c r="A57" s="39" t="s">
        <v>144</v>
      </c>
      <c r="B57" s="39" t="s">
        <v>981</v>
      </c>
      <c r="C57" s="39" t="s">
        <v>1123</v>
      </c>
      <c r="D57" s="39" t="s">
        <v>978</v>
      </c>
      <c r="E57" s="39"/>
      <c r="F57" s="39"/>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row>
    <row r="58" spans="1:122" ht="14.4" x14ac:dyDescent="0.3">
      <c r="A58" s="39" t="s">
        <v>144</v>
      </c>
      <c r="B58" s="39" t="s">
        <v>981</v>
      </c>
      <c r="C58" s="39" t="s">
        <v>1130</v>
      </c>
      <c r="D58" s="39" t="s">
        <v>978</v>
      </c>
      <c r="E58" s="39"/>
      <c r="F58" s="39"/>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row>
    <row r="59" spans="1:122" ht="43.2" x14ac:dyDescent="0.3">
      <c r="A59" s="39" t="s">
        <v>144</v>
      </c>
      <c r="B59" s="39" t="s">
        <v>981</v>
      </c>
      <c r="C59" s="39" t="s">
        <v>1137</v>
      </c>
      <c r="D59" s="39" t="s">
        <v>978</v>
      </c>
      <c r="E59" s="39"/>
      <c r="F59" s="39"/>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row>
    <row r="60" spans="1:122" ht="43.2" x14ac:dyDescent="0.3">
      <c r="A60" s="39" t="s">
        <v>144</v>
      </c>
      <c r="B60" s="39" t="s">
        <v>981</v>
      </c>
      <c r="C60" s="39" t="s">
        <v>1144</v>
      </c>
      <c r="D60" s="39" t="s">
        <v>978</v>
      </c>
      <c r="E60" s="39"/>
      <c r="F60" s="39"/>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row>
    <row r="61" spans="1:122" ht="14.4" x14ac:dyDescent="0.3">
      <c r="A61" s="39" t="s">
        <v>144</v>
      </c>
      <c r="B61" s="39" t="s">
        <v>981</v>
      </c>
      <c r="C61" s="39" t="s">
        <v>1148</v>
      </c>
      <c r="D61" s="39" t="s">
        <v>978</v>
      </c>
      <c r="E61" s="39"/>
      <c r="F61" s="39"/>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row>
    <row r="62" spans="1:122" ht="43.2" x14ac:dyDescent="0.3">
      <c r="A62" s="42" t="s">
        <v>144</v>
      </c>
      <c r="B62" s="42" t="s">
        <v>981</v>
      </c>
      <c r="C62" s="42" t="s">
        <v>1160</v>
      </c>
      <c r="D62" s="39" t="s">
        <v>978</v>
      </c>
      <c r="E62" s="42"/>
      <c r="F62" s="42"/>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row>
    <row r="63" spans="1:122" ht="43.2" x14ac:dyDescent="0.3">
      <c r="A63" s="39" t="s">
        <v>144</v>
      </c>
      <c r="B63" s="39" t="s">
        <v>981</v>
      </c>
      <c r="C63" s="39" t="s">
        <v>1169</v>
      </c>
      <c r="D63" s="39" t="s">
        <v>978</v>
      </c>
      <c r="E63" s="39"/>
      <c r="F63" s="39"/>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row>
    <row r="64" spans="1:122" ht="43.2" x14ac:dyDescent="0.3">
      <c r="A64" s="39" t="s">
        <v>144</v>
      </c>
      <c r="B64" s="39" t="s">
        <v>981</v>
      </c>
      <c r="C64" s="39" t="s">
        <v>1176</v>
      </c>
      <c r="D64" s="39" t="s">
        <v>978</v>
      </c>
      <c r="E64" s="39"/>
      <c r="F64" s="39"/>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row>
    <row r="65" spans="1:122" ht="28.8" x14ac:dyDescent="0.3">
      <c r="A65" s="39" t="s">
        <v>144</v>
      </c>
      <c r="B65" s="39" t="s">
        <v>981</v>
      </c>
      <c r="C65" s="39" t="s">
        <v>1184</v>
      </c>
      <c r="D65" s="39" t="s">
        <v>978</v>
      </c>
      <c r="E65" s="39"/>
      <c r="F65" s="39"/>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row>
    <row r="66" spans="1:122" ht="43.2" x14ac:dyDescent="0.3">
      <c r="A66" s="39" t="s">
        <v>144</v>
      </c>
      <c r="B66" s="39" t="s">
        <v>981</v>
      </c>
      <c r="C66" s="39" t="s">
        <v>1197</v>
      </c>
      <c r="D66" s="39" t="s">
        <v>978</v>
      </c>
      <c r="E66" s="39"/>
      <c r="F66" s="39"/>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row>
    <row r="67" spans="1:122" ht="43.2" x14ac:dyDescent="0.3">
      <c r="A67" s="39" t="s">
        <v>144</v>
      </c>
      <c r="B67" s="39" t="s">
        <v>981</v>
      </c>
      <c r="C67" s="39" t="s">
        <v>1210</v>
      </c>
      <c r="D67" s="39" t="s">
        <v>978</v>
      </c>
      <c r="E67" s="39"/>
      <c r="F67" s="39"/>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row>
    <row r="68" spans="1:122" ht="28.8" x14ac:dyDescent="0.3">
      <c r="A68" s="39" t="s">
        <v>144</v>
      </c>
      <c r="B68" s="39" t="s">
        <v>981</v>
      </c>
      <c r="C68" s="39" t="s">
        <v>1216</v>
      </c>
      <c r="D68" s="39" t="s">
        <v>978</v>
      </c>
      <c r="E68" s="39"/>
      <c r="F68" s="39"/>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row>
    <row r="69" spans="1:122" ht="28.8" x14ac:dyDescent="0.3">
      <c r="A69" s="39" t="s">
        <v>144</v>
      </c>
      <c r="B69" s="39" t="s">
        <v>981</v>
      </c>
      <c r="C69" s="39" t="s">
        <v>1224</v>
      </c>
      <c r="D69" s="39" t="s">
        <v>978</v>
      </c>
      <c r="E69" s="39"/>
      <c r="F69" s="39"/>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row>
    <row r="70" spans="1:122" ht="14.4" x14ac:dyDescent="0.3">
      <c r="A70" s="39" t="s">
        <v>144</v>
      </c>
      <c r="B70" s="39" t="s">
        <v>981</v>
      </c>
      <c r="C70" s="39" t="s">
        <v>1233</v>
      </c>
      <c r="D70" s="39" t="s">
        <v>978</v>
      </c>
      <c r="E70" s="39"/>
      <c r="F70" s="39"/>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row>
    <row r="71" spans="1:122" ht="28.8" x14ac:dyDescent="0.3">
      <c r="A71" s="39" t="s">
        <v>144</v>
      </c>
      <c r="B71" s="39" t="s">
        <v>981</v>
      </c>
      <c r="C71" s="39" t="s">
        <v>1239</v>
      </c>
      <c r="D71" s="39" t="s">
        <v>978</v>
      </c>
      <c r="E71" s="39"/>
      <c r="F71" s="39"/>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row>
    <row r="72" spans="1:122" ht="28.8" x14ac:dyDescent="0.3">
      <c r="A72" s="39" t="s">
        <v>144</v>
      </c>
      <c r="B72" s="39" t="s">
        <v>981</v>
      </c>
      <c r="C72" s="39" t="s">
        <v>1250</v>
      </c>
      <c r="D72" s="39" t="s">
        <v>978</v>
      </c>
      <c r="E72" s="39"/>
      <c r="F72" s="39"/>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row>
    <row r="73" spans="1:122" ht="43.2" x14ac:dyDescent="0.3">
      <c r="A73" s="39" t="s">
        <v>144</v>
      </c>
      <c r="B73" s="39" t="s">
        <v>981</v>
      </c>
      <c r="C73" s="39" t="s">
        <v>1260</v>
      </c>
      <c r="D73" s="39" t="s">
        <v>978</v>
      </c>
      <c r="E73" s="39"/>
      <c r="F73" s="39"/>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row>
    <row r="74" spans="1:122" ht="43.2" x14ac:dyDescent="0.3">
      <c r="A74" s="39" t="s">
        <v>144</v>
      </c>
      <c r="B74" s="39" t="s">
        <v>981</v>
      </c>
      <c r="C74" s="39" t="s">
        <v>1270</v>
      </c>
      <c r="D74" s="39" t="s">
        <v>978</v>
      </c>
      <c r="E74" s="39"/>
      <c r="F74" s="39"/>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row>
    <row r="75" spans="1:122" ht="43.2" x14ac:dyDescent="0.3">
      <c r="A75" s="39" t="s">
        <v>144</v>
      </c>
      <c r="B75" s="39" t="s">
        <v>981</v>
      </c>
      <c r="C75" s="39" t="s">
        <v>1277</v>
      </c>
      <c r="D75" s="39" t="s">
        <v>978</v>
      </c>
      <c r="E75" s="39"/>
      <c r="F75" s="39"/>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row>
    <row r="76" spans="1:122" ht="43.2" x14ac:dyDescent="0.3">
      <c r="A76" s="39" t="s">
        <v>144</v>
      </c>
      <c r="B76" s="39" t="s">
        <v>981</v>
      </c>
      <c r="C76" s="39" t="s">
        <v>1281</v>
      </c>
      <c r="D76" s="39" t="s">
        <v>978</v>
      </c>
      <c r="E76" s="39"/>
      <c r="F76" s="39"/>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row>
    <row r="77" spans="1:122" ht="14.4" x14ac:dyDescent="0.3">
      <c r="A77" s="39" t="s">
        <v>144</v>
      </c>
      <c r="B77" s="39" t="s">
        <v>981</v>
      </c>
      <c r="C77" s="39" t="s">
        <v>1292</v>
      </c>
      <c r="D77" s="39" t="s">
        <v>978</v>
      </c>
      <c r="E77" s="39"/>
      <c r="F77" s="39"/>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row>
    <row r="78" spans="1:122" ht="28.8" x14ac:dyDescent="0.3">
      <c r="A78" s="39" t="s">
        <v>144</v>
      </c>
      <c r="B78" s="39" t="s">
        <v>981</v>
      </c>
      <c r="C78" s="39" t="s">
        <v>1297</v>
      </c>
      <c r="D78" s="39" t="s">
        <v>978</v>
      </c>
      <c r="E78" s="39"/>
      <c r="F78" s="39"/>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row>
    <row r="79" spans="1:122" ht="28.8" x14ac:dyDescent="0.3">
      <c r="A79" s="39" t="s">
        <v>144</v>
      </c>
      <c r="B79" s="39" t="s">
        <v>981</v>
      </c>
      <c r="C79" s="39" t="s">
        <v>1307</v>
      </c>
      <c r="D79" s="39" t="s">
        <v>978</v>
      </c>
      <c r="E79" s="39"/>
      <c r="F79" s="39"/>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row>
    <row r="80" spans="1:122" ht="28.8" x14ac:dyDescent="0.3">
      <c r="A80" s="39" t="s">
        <v>144</v>
      </c>
      <c r="B80" s="39" t="s">
        <v>981</v>
      </c>
      <c r="C80" s="39" t="s">
        <v>1316</v>
      </c>
      <c r="D80" s="39" t="s">
        <v>978</v>
      </c>
      <c r="E80" s="39"/>
      <c r="F80" s="39"/>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row>
    <row r="81" spans="1:122" ht="28.8" x14ac:dyDescent="0.3">
      <c r="A81" s="39" t="s">
        <v>144</v>
      </c>
      <c r="B81" s="39" t="s">
        <v>981</v>
      </c>
      <c r="C81" s="39" t="s">
        <v>1322</v>
      </c>
      <c r="D81" s="39" t="s">
        <v>978</v>
      </c>
      <c r="E81" s="39"/>
      <c r="F81" s="39"/>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row>
    <row r="82" spans="1:122" ht="28.8" x14ac:dyDescent="0.3">
      <c r="A82" s="39" t="s">
        <v>144</v>
      </c>
      <c r="B82" s="39" t="s">
        <v>981</v>
      </c>
      <c r="C82" s="39" t="s">
        <v>1329</v>
      </c>
      <c r="D82" s="39" t="s">
        <v>978</v>
      </c>
      <c r="E82" s="39"/>
      <c r="F82" s="39"/>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row>
    <row r="83" spans="1:122" ht="28.8" x14ac:dyDescent="0.3">
      <c r="A83" s="39" t="s">
        <v>144</v>
      </c>
      <c r="B83" s="39" t="s">
        <v>981</v>
      </c>
      <c r="C83" s="39" t="s">
        <v>1339</v>
      </c>
      <c r="D83" s="39" t="s">
        <v>978</v>
      </c>
      <c r="E83" s="39"/>
      <c r="F83" s="39"/>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row>
    <row r="84" spans="1:122" ht="28.8" x14ac:dyDescent="0.3">
      <c r="A84" s="39" t="s">
        <v>144</v>
      </c>
      <c r="B84" s="39" t="s">
        <v>981</v>
      </c>
      <c r="C84" s="39" t="s">
        <v>1348</v>
      </c>
      <c r="D84" s="39" t="s">
        <v>978</v>
      </c>
      <c r="E84" s="39"/>
      <c r="F84" s="39"/>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row>
    <row r="85" spans="1:122" ht="28.8" x14ac:dyDescent="0.3">
      <c r="A85" s="39" t="s">
        <v>144</v>
      </c>
      <c r="B85" s="39" t="s">
        <v>981</v>
      </c>
      <c r="C85" s="39" t="s">
        <v>1357</v>
      </c>
      <c r="D85" s="39" t="s">
        <v>978</v>
      </c>
      <c r="E85" s="39"/>
      <c r="F85" s="39"/>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row>
    <row r="86" spans="1:122" ht="15.75" customHeight="1" x14ac:dyDescent="0.3">
      <c r="A86" s="39" t="s">
        <v>144</v>
      </c>
      <c r="B86" s="39" t="s">
        <v>981</v>
      </c>
      <c r="C86" s="39" t="s">
        <v>1363</v>
      </c>
      <c r="D86" s="39" t="s">
        <v>978</v>
      </c>
      <c r="E86" s="39"/>
      <c r="F86" s="39"/>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row>
    <row r="87" spans="1:122" ht="15.75" customHeight="1" x14ac:dyDescent="0.3">
      <c r="A87" s="39" t="s">
        <v>144</v>
      </c>
      <c r="B87" s="39" t="s">
        <v>981</v>
      </c>
      <c r="C87" s="39" t="s">
        <v>1377</v>
      </c>
      <c r="D87" s="39" t="s">
        <v>978</v>
      </c>
      <c r="E87" s="39"/>
      <c r="F87" s="39"/>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row>
    <row r="88" spans="1:122" ht="15.75" customHeight="1" x14ac:dyDescent="0.3">
      <c r="A88" s="39" t="s">
        <v>144</v>
      </c>
      <c r="B88" s="39" t="s">
        <v>981</v>
      </c>
      <c r="C88" s="39" t="s">
        <v>1383</v>
      </c>
      <c r="D88" s="39" t="s">
        <v>978</v>
      </c>
      <c r="E88" s="39"/>
      <c r="F88" s="39"/>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row>
    <row r="89" spans="1:122" ht="15.75" customHeight="1" x14ac:dyDescent="0.3">
      <c r="A89" s="39" t="s">
        <v>144</v>
      </c>
      <c r="B89" s="39" t="s">
        <v>981</v>
      </c>
      <c r="C89" s="39" t="s">
        <v>1389</v>
      </c>
      <c r="D89" s="39" t="s">
        <v>978</v>
      </c>
      <c r="E89" s="39"/>
      <c r="F89" s="39"/>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row>
    <row r="90" spans="1:122" ht="43.2" x14ac:dyDescent="0.3">
      <c r="A90" s="39" t="s">
        <v>144</v>
      </c>
      <c r="B90" s="39" t="s">
        <v>981</v>
      </c>
      <c r="C90" s="39" t="s">
        <v>1397</v>
      </c>
      <c r="D90" s="39" t="s">
        <v>978</v>
      </c>
      <c r="E90" s="39"/>
      <c r="F90" s="39"/>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row>
    <row r="91" spans="1:122" ht="14.4" x14ac:dyDescent="0.3">
      <c r="A91" s="39" t="s">
        <v>144</v>
      </c>
      <c r="B91" s="39" t="s">
        <v>981</v>
      </c>
      <c r="C91" s="39" t="s">
        <v>1402</v>
      </c>
      <c r="D91" s="39" t="s">
        <v>978</v>
      </c>
      <c r="E91" s="39"/>
      <c r="F91" s="39"/>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row>
    <row r="92" spans="1:122" ht="15.75" customHeight="1" x14ac:dyDescent="0.3">
      <c r="A92" s="39" t="s">
        <v>144</v>
      </c>
      <c r="B92" s="39" t="s">
        <v>981</v>
      </c>
      <c r="C92" s="39" t="s">
        <v>1404</v>
      </c>
      <c r="D92" s="39" t="s">
        <v>978</v>
      </c>
      <c r="E92" s="39"/>
      <c r="F92" s="39"/>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row>
    <row r="93" spans="1:122" ht="15.75" customHeight="1" x14ac:dyDescent="0.3">
      <c r="A93" s="39" t="s">
        <v>144</v>
      </c>
      <c r="B93" s="39" t="s">
        <v>981</v>
      </c>
      <c r="C93" s="39" t="s">
        <v>1407</v>
      </c>
      <c r="D93" s="39" t="s">
        <v>978</v>
      </c>
      <c r="E93" s="39"/>
      <c r="F93" s="39"/>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row>
    <row r="94" spans="1:122" ht="28.8" x14ac:dyDescent="0.3">
      <c r="A94" s="39" t="s">
        <v>144</v>
      </c>
      <c r="B94" s="39" t="s">
        <v>981</v>
      </c>
      <c r="C94" s="39" t="s">
        <v>1411</v>
      </c>
      <c r="D94" s="39" t="s">
        <v>978</v>
      </c>
      <c r="E94" s="39"/>
      <c r="F94" s="39"/>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row>
    <row r="95" spans="1:122" ht="14.4" x14ac:dyDescent="0.3">
      <c r="A95" s="39" t="s">
        <v>18</v>
      </c>
      <c r="B95" s="39" t="s">
        <v>1189</v>
      </c>
      <c r="C95" s="39" t="s">
        <v>19</v>
      </c>
      <c r="D95" s="39" t="s">
        <v>978</v>
      </c>
      <c r="E95" s="39"/>
      <c r="F95" s="39"/>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row>
    <row r="96" spans="1:122" ht="14.4" x14ac:dyDescent="0.3">
      <c r="A96" s="39" t="s">
        <v>18</v>
      </c>
      <c r="B96" s="39" t="s">
        <v>1189</v>
      </c>
      <c r="C96" s="39" t="s">
        <v>458</v>
      </c>
      <c r="D96" s="39" t="s">
        <v>978</v>
      </c>
      <c r="E96" s="39"/>
      <c r="F96" s="39"/>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row>
    <row r="97" spans="1:122" ht="14.4" x14ac:dyDescent="0.3">
      <c r="A97" s="39" t="s">
        <v>18</v>
      </c>
      <c r="B97" s="39" t="s">
        <v>1189</v>
      </c>
      <c r="C97" s="39" t="s">
        <v>443</v>
      </c>
      <c r="D97" s="39" t="s">
        <v>978</v>
      </c>
      <c r="E97" s="39"/>
      <c r="F97" s="39"/>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row>
    <row r="98" spans="1:122" ht="14.4" x14ac:dyDescent="0.3">
      <c r="A98" s="39" t="s">
        <v>18</v>
      </c>
      <c r="B98" s="39" t="s">
        <v>1189</v>
      </c>
      <c r="C98" s="39" t="s">
        <v>460</v>
      </c>
      <c r="D98" s="39" t="s">
        <v>978</v>
      </c>
      <c r="E98" s="39"/>
      <c r="F98" s="39"/>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row>
    <row r="99" spans="1:122" ht="14.4" x14ac:dyDescent="0.3">
      <c r="A99" s="39" t="s">
        <v>18</v>
      </c>
      <c r="B99" s="39" t="s">
        <v>1189</v>
      </c>
      <c r="C99" s="39" t="s">
        <v>265</v>
      </c>
      <c r="D99" s="39" t="s">
        <v>978</v>
      </c>
      <c r="E99" s="39"/>
      <c r="F99" s="39"/>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row>
    <row r="100" spans="1:122" ht="14.4" x14ac:dyDescent="0.3">
      <c r="A100" s="39" t="s">
        <v>18</v>
      </c>
      <c r="B100" s="39" t="s">
        <v>1189</v>
      </c>
      <c r="C100" s="39" t="s">
        <v>426</v>
      </c>
      <c r="D100" s="39" t="s">
        <v>978</v>
      </c>
      <c r="E100" s="39"/>
      <c r="F100" s="39"/>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row>
    <row r="101" spans="1:122" ht="14.4" x14ac:dyDescent="0.3">
      <c r="A101" s="39" t="s">
        <v>18</v>
      </c>
      <c r="B101" s="39" t="s">
        <v>1189</v>
      </c>
      <c r="C101" s="39" t="s">
        <v>464</v>
      </c>
      <c r="D101" s="39" t="s">
        <v>978</v>
      </c>
      <c r="E101" s="39"/>
      <c r="F101" s="39"/>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row>
    <row r="102" spans="1:122" ht="14.4" x14ac:dyDescent="0.3">
      <c r="A102" s="39" t="s">
        <v>18</v>
      </c>
      <c r="B102" s="39" t="s">
        <v>1189</v>
      </c>
      <c r="C102" s="39" t="s">
        <v>466</v>
      </c>
      <c r="D102" s="39" t="s">
        <v>978</v>
      </c>
      <c r="E102" s="39"/>
      <c r="F102" s="39"/>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row>
    <row r="103" spans="1:122" ht="14.4" x14ac:dyDescent="0.3">
      <c r="A103" s="39" t="s">
        <v>18</v>
      </c>
      <c r="B103" s="39" t="s">
        <v>1189</v>
      </c>
      <c r="C103" s="39" t="s">
        <v>469</v>
      </c>
      <c r="D103" s="39" t="s">
        <v>978</v>
      </c>
      <c r="E103" s="39"/>
      <c r="F103" s="39"/>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row>
    <row r="104" spans="1:122" ht="14.4" x14ac:dyDescent="0.3">
      <c r="A104" s="39" t="s">
        <v>18</v>
      </c>
      <c r="B104" s="39" t="s">
        <v>1189</v>
      </c>
      <c r="C104" s="39" t="s">
        <v>470</v>
      </c>
      <c r="D104" s="39" t="s">
        <v>978</v>
      </c>
      <c r="E104" s="39"/>
      <c r="F104" s="39"/>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row>
    <row r="105" spans="1:122" ht="14.4" x14ac:dyDescent="0.3">
      <c r="A105" s="39" t="s">
        <v>18</v>
      </c>
      <c r="B105" s="39" t="s">
        <v>1189</v>
      </c>
      <c r="C105" s="39" t="s">
        <v>471</v>
      </c>
      <c r="D105" s="39" t="s">
        <v>978</v>
      </c>
      <c r="E105" s="39"/>
      <c r="F105" s="39"/>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row>
    <row r="106" spans="1:122" ht="14.4" x14ac:dyDescent="0.3">
      <c r="A106" s="39" t="s">
        <v>429</v>
      </c>
      <c r="B106" s="39" t="s">
        <v>1463</v>
      </c>
      <c r="C106" s="39" t="s">
        <v>498</v>
      </c>
      <c r="D106" s="39" t="s">
        <v>978</v>
      </c>
      <c r="E106" s="39"/>
      <c r="F106" s="39"/>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row>
    <row r="107" spans="1:122" ht="14.4" x14ac:dyDescent="0.3">
      <c r="A107" s="39" t="s">
        <v>429</v>
      </c>
      <c r="B107" s="39" t="s">
        <v>1463</v>
      </c>
      <c r="C107" s="39" t="s">
        <v>502</v>
      </c>
      <c r="D107" s="39" t="s">
        <v>978</v>
      </c>
      <c r="E107" s="39"/>
      <c r="F107" s="39"/>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row>
    <row r="108" spans="1:122" ht="14.4" x14ac:dyDescent="0.3">
      <c r="A108" s="39" t="s">
        <v>429</v>
      </c>
      <c r="B108" s="39" t="s">
        <v>1463</v>
      </c>
      <c r="C108" s="39" t="s">
        <v>249</v>
      </c>
      <c r="D108" s="39" t="s">
        <v>978</v>
      </c>
      <c r="E108" s="39"/>
      <c r="F108" s="39"/>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row>
    <row r="109" spans="1:122" ht="14.4" x14ac:dyDescent="0.3">
      <c r="A109" s="39" t="s">
        <v>429</v>
      </c>
      <c r="B109" s="39" t="s">
        <v>1463</v>
      </c>
      <c r="C109" s="39" t="s">
        <v>506</v>
      </c>
      <c r="D109" s="39" t="s">
        <v>978</v>
      </c>
      <c r="E109" s="39"/>
      <c r="F109" s="39"/>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row>
    <row r="110" spans="1:122" ht="14.4" x14ac:dyDescent="0.3">
      <c r="A110" s="39" t="s">
        <v>429</v>
      </c>
      <c r="B110" s="39" t="s">
        <v>1463</v>
      </c>
      <c r="C110" s="39" t="s">
        <v>507</v>
      </c>
      <c r="D110" s="39" t="s">
        <v>978</v>
      </c>
      <c r="E110" s="39"/>
      <c r="F110" s="39"/>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row>
    <row r="111" spans="1:122" ht="14.4" x14ac:dyDescent="0.3">
      <c r="A111" s="39" t="s">
        <v>429</v>
      </c>
      <c r="B111" s="39" t="s">
        <v>1463</v>
      </c>
      <c r="C111" s="39" t="s">
        <v>332</v>
      </c>
      <c r="D111" s="39" t="s">
        <v>978</v>
      </c>
      <c r="E111" s="39"/>
      <c r="F111" s="39"/>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row>
    <row r="112" spans="1:122" ht="14.4" x14ac:dyDescent="0.3">
      <c r="A112" s="39" t="s">
        <v>429</v>
      </c>
      <c r="B112" s="39" t="s">
        <v>1463</v>
      </c>
      <c r="C112" s="39" t="s">
        <v>511</v>
      </c>
      <c r="D112" s="39" t="s">
        <v>978</v>
      </c>
      <c r="E112" s="39"/>
      <c r="F112" s="39"/>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row>
    <row r="113" spans="1:122" ht="14.4" x14ac:dyDescent="0.3">
      <c r="A113" s="39" t="s">
        <v>429</v>
      </c>
      <c r="B113" s="39" t="s">
        <v>1463</v>
      </c>
      <c r="C113" s="39" t="s">
        <v>512</v>
      </c>
      <c r="D113" s="39" t="s">
        <v>978</v>
      </c>
      <c r="E113" s="39"/>
      <c r="F113" s="39"/>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row>
    <row r="114" spans="1:122" ht="14.4" x14ac:dyDescent="0.3">
      <c r="A114" s="39" t="s">
        <v>429</v>
      </c>
      <c r="B114" s="39" t="s">
        <v>1463</v>
      </c>
      <c r="C114" s="39" t="s">
        <v>513</v>
      </c>
      <c r="D114" s="39" t="s">
        <v>978</v>
      </c>
      <c r="E114" s="39"/>
      <c r="F114" s="39"/>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row>
    <row r="115" spans="1:122" ht="14.4" x14ac:dyDescent="0.3">
      <c r="A115" s="39" t="s">
        <v>95</v>
      </c>
      <c r="B115" s="39" t="s">
        <v>1492</v>
      </c>
      <c r="C115" s="39" t="s">
        <v>517</v>
      </c>
      <c r="D115" s="39" t="s">
        <v>978</v>
      </c>
      <c r="E115" s="39"/>
      <c r="F115" s="39"/>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row>
    <row r="116" spans="1:122" ht="14.4" x14ac:dyDescent="0.3">
      <c r="A116" s="39" t="s">
        <v>95</v>
      </c>
      <c r="B116" s="39" t="s">
        <v>1492</v>
      </c>
      <c r="C116" s="39" t="s">
        <v>519</v>
      </c>
      <c r="D116" s="39" t="s">
        <v>978</v>
      </c>
      <c r="E116" s="39"/>
      <c r="F116" s="39"/>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row>
    <row r="117" spans="1:122" ht="14.4" x14ac:dyDescent="0.3">
      <c r="A117" s="39" t="s">
        <v>95</v>
      </c>
      <c r="B117" s="39" t="s">
        <v>1492</v>
      </c>
      <c r="C117" s="39" t="s">
        <v>490</v>
      </c>
      <c r="D117" s="39" t="s">
        <v>978</v>
      </c>
      <c r="E117" s="39"/>
      <c r="F117" s="39"/>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row>
    <row r="118" spans="1:122" ht="14.4" x14ac:dyDescent="0.3">
      <c r="A118" s="39" t="s">
        <v>95</v>
      </c>
      <c r="B118" s="39" t="s">
        <v>1492</v>
      </c>
      <c r="C118" s="39" t="s">
        <v>520</v>
      </c>
      <c r="D118" s="39" t="s">
        <v>978</v>
      </c>
      <c r="E118" s="39"/>
      <c r="F118" s="39"/>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row>
    <row r="119" spans="1:122" ht="14.4" x14ac:dyDescent="0.3">
      <c r="A119" s="39" t="s">
        <v>95</v>
      </c>
      <c r="B119" s="39" t="s">
        <v>1492</v>
      </c>
      <c r="C119" s="39" t="s">
        <v>522</v>
      </c>
      <c r="D119" s="39" t="s">
        <v>978</v>
      </c>
      <c r="E119" s="39"/>
      <c r="F119" s="39"/>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row>
    <row r="120" spans="1:122" ht="14.4" x14ac:dyDescent="0.3">
      <c r="A120" s="39" t="s">
        <v>95</v>
      </c>
      <c r="B120" s="39" t="s">
        <v>1492</v>
      </c>
      <c r="C120" s="39" t="s">
        <v>523</v>
      </c>
      <c r="D120" s="39" t="s">
        <v>978</v>
      </c>
      <c r="E120" s="39"/>
      <c r="F120" s="39"/>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row>
    <row r="121" spans="1:122" ht="14.4" x14ac:dyDescent="0.3">
      <c r="A121" s="39" t="s">
        <v>95</v>
      </c>
      <c r="B121" s="39" t="s">
        <v>1492</v>
      </c>
      <c r="C121" s="39" t="s">
        <v>524</v>
      </c>
      <c r="D121" s="39" t="s">
        <v>978</v>
      </c>
      <c r="E121" s="39"/>
      <c r="F121" s="39"/>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row>
    <row r="122" spans="1:122" ht="14.4" x14ac:dyDescent="0.3">
      <c r="A122" s="39" t="s">
        <v>95</v>
      </c>
      <c r="B122" s="43" t="s">
        <v>1492</v>
      </c>
      <c r="C122" s="43" t="s">
        <v>526</v>
      </c>
      <c r="D122" s="39" t="s">
        <v>978</v>
      </c>
      <c r="E122" s="43"/>
      <c r="F122" s="39"/>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row>
    <row r="123" spans="1:122" ht="15.75" customHeight="1" x14ac:dyDescent="0.3">
      <c r="A123" s="39" t="s">
        <v>95</v>
      </c>
      <c r="B123" s="39" t="s">
        <v>1492</v>
      </c>
      <c r="C123" s="39" t="s">
        <v>527</v>
      </c>
      <c r="D123" s="39" t="s">
        <v>978</v>
      </c>
      <c r="E123" s="39"/>
      <c r="F123" s="4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row>
    <row r="124" spans="1:122" ht="14.4" x14ac:dyDescent="0.3">
      <c r="A124" s="39" t="s">
        <v>34</v>
      </c>
      <c r="B124" s="39" t="s">
        <v>1565</v>
      </c>
      <c r="C124" s="39" t="s">
        <v>280</v>
      </c>
      <c r="D124" s="39" t="s">
        <v>978</v>
      </c>
      <c r="E124" s="39"/>
      <c r="F124" s="39"/>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row>
    <row r="125" spans="1:122" ht="14.4" x14ac:dyDescent="0.3">
      <c r="A125" s="39" t="s">
        <v>34</v>
      </c>
      <c r="B125" s="39" t="s">
        <v>1565</v>
      </c>
      <c r="C125" s="39" t="s">
        <v>263</v>
      </c>
      <c r="D125" s="39" t="s">
        <v>978</v>
      </c>
      <c r="E125" s="39"/>
      <c r="F125" s="39"/>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row>
    <row r="126" spans="1:122" ht="14.4" x14ac:dyDescent="0.3">
      <c r="A126" s="39" t="s">
        <v>34</v>
      </c>
      <c r="B126" s="39" t="s">
        <v>1565</v>
      </c>
      <c r="C126" s="39" t="s">
        <v>238</v>
      </c>
      <c r="D126" s="39" t="s">
        <v>978</v>
      </c>
      <c r="E126" s="39"/>
      <c r="F126" s="39"/>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row>
    <row r="127" spans="1:122" ht="14.4" x14ac:dyDescent="0.3">
      <c r="A127" s="39" t="s">
        <v>34</v>
      </c>
      <c r="B127" s="39" t="s">
        <v>1565</v>
      </c>
      <c r="C127" s="39" t="s">
        <v>629</v>
      </c>
      <c r="D127" s="39" t="s">
        <v>978</v>
      </c>
      <c r="E127" s="39"/>
      <c r="F127" s="39"/>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row>
    <row r="128" spans="1:122" ht="14.4" x14ac:dyDescent="0.3">
      <c r="A128" s="39" t="s">
        <v>34</v>
      </c>
      <c r="B128" s="39" t="s">
        <v>1565</v>
      </c>
      <c r="C128" s="39" t="s">
        <v>1589</v>
      </c>
      <c r="D128" s="39" t="s">
        <v>978</v>
      </c>
      <c r="E128" s="39"/>
      <c r="F128" s="39"/>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row>
    <row r="129" spans="1:122" ht="14.4" x14ac:dyDescent="0.3">
      <c r="A129" s="39" t="s">
        <v>34</v>
      </c>
      <c r="B129" s="39" t="s">
        <v>1565</v>
      </c>
      <c r="C129" s="39" t="s">
        <v>1594</v>
      </c>
      <c r="D129" s="39" t="s">
        <v>978</v>
      </c>
      <c r="E129" s="39"/>
      <c r="F129" s="39"/>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row>
    <row r="130" spans="1:122" ht="14.4" x14ac:dyDescent="0.3">
      <c r="A130" s="39" t="s">
        <v>34</v>
      </c>
      <c r="B130" s="39" t="s">
        <v>1565</v>
      </c>
      <c r="C130" s="39" t="s">
        <v>1596</v>
      </c>
      <c r="D130" s="39" t="s">
        <v>978</v>
      </c>
      <c r="E130" s="39"/>
      <c r="F130" s="39"/>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row>
    <row r="131" spans="1:122" ht="14.4" x14ac:dyDescent="0.3">
      <c r="A131" s="39" t="s">
        <v>34</v>
      </c>
      <c r="B131" s="39" t="s">
        <v>1565</v>
      </c>
      <c r="C131" s="39" t="s">
        <v>29</v>
      </c>
      <c r="D131" s="39" t="s">
        <v>978</v>
      </c>
      <c r="E131" s="39"/>
      <c r="F131" s="39"/>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row>
    <row r="132" spans="1:122" ht="14.4" x14ac:dyDescent="0.3">
      <c r="A132" s="39" t="s">
        <v>34</v>
      </c>
      <c r="B132" s="39" t="s">
        <v>1565</v>
      </c>
      <c r="C132" s="39" t="s">
        <v>412</v>
      </c>
      <c r="D132" s="39" t="s">
        <v>978</v>
      </c>
      <c r="E132" s="39"/>
      <c r="F132" s="39"/>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row>
    <row r="133" spans="1:122" ht="14.4" x14ac:dyDescent="0.3">
      <c r="A133" s="39" t="s">
        <v>34</v>
      </c>
      <c r="B133" s="39" t="s">
        <v>1565</v>
      </c>
      <c r="C133" s="39" t="s">
        <v>631</v>
      </c>
      <c r="D133" s="39" t="s">
        <v>978</v>
      </c>
      <c r="E133" s="39"/>
      <c r="F133" s="39"/>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row>
    <row r="134" spans="1:122" ht="14.4" x14ac:dyDescent="0.3">
      <c r="A134" s="39" t="s">
        <v>34</v>
      </c>
      <c r="B134" s="39" t="s">
        <v>1565</v>
      </c>
      <c r="C134" s="39" t="s">
        <v>244</v>
      </c>
      <c r="D134" s="39" t="s">
        <v>978</v>
      </c>
      <c r="E134" s="39"/>
      <c r="F134" s="39"/>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row>
    <row r="135" spans="1:122" ht="43.2" x14ac:dyDescent="0.3">
      <c r="A135" s="39" t="s">
        <v>34</v>
      </c>
      <c r="B135" s="39" t="s">
        <v>1565</v>
      </c>
      <c r="C135" s="39" t="s">
        <v>1624</v>
      </c>
      <c r="D135" s="39" t="s">
        <v>978</v>
      </c>
      <c r="E135" s="39"/>
      <c r="F135" s="39"/>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row>
    <row r="136" spans="1:122" ht="14.4" x14ac:dyDescent="0.3">
      <c r="A136" s="39" t="s">
        <v>34</v>
      </c>
      <c r="B136" s="39" t="s">
        <v>1565</v>
      </c>
      <c r="C136" s="39" t="s">
        <v>634</v>
      </c>
      <c r="D136" s="39" t="s">
        <v>978</v>
      </c>
      <c r="E136" s="39"/>
      <c r="F136" s="39"/>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row>
    <row r="137" spans="1:122" ht="14.4" x14ac:dyDescent="0.3">
      <c r="A137" s="39" t="s">
        <v>34</v>
      </c>
      <c r="B137" s="39" t="s">
        <v>1565</v>
      </c>
      <c r="C137" s="39" t="s">
        <v>636</v>
      </c>
      <c r="D137" s="39" t="s">
        <v>978</v>
      </c>
      <c r="E137" s="39"/>
      <c r="F137" s="39"/>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row>
    <row r="138" spans="1:122" ht="14.4" x14ac:dyDescent="0.3">
      <c r="A138" s="39" t="s">
        <v>34</v>
      </c>
      <c r="B138" s="39" t="s">
        <v>1565</v>
      </c>
      <c r="C138" s="39" t="s">
        <v>637</v>
      </c>
      <c r="D138" s="39" t="s">
        <v>978</v>
      </c>
      <c r="E138" s="39"/>
      <c r="F138" s="39"/>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row>
    <row r="139" spans="1:122" ht="14.4" x14ac:dyDescent="0.3">
      <c r="A139" s="39" t="s">
        <v>34</v>
      </c>
      <c r="B139" s="39" t="s">
        <v>1565</v>
      </c>
      <c r="C139" s="39" t="s">
        <v>638</v>
      </c>
      <c r="D139" s="39" t="s">
        <v>978</v>
      </c>
      <c r="E139" s="39"/>
      <c r="F139" s="39"/>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row>
    <row r="140" spans="1:122" ht="14.4" x14ac:dyDescent="0.3">
      <c r="A140" s="39" t="s">
        <v>34</v>
      </c>
      <c r="B140" s="39" t="s">
        <v>1565</v>
      </c>
      <c r="C140" s="39" t="s">
        <v>640</v>
      </c>
      <c r="D140" s="39" t="s">
        <v>978</v>
      </c>
      <c r="E140" s="39"/>
      <c r="F140" s="39"/>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row>
    <row r="141" spans="1:122" ht="14.4" x14ac:dyDescent="0.3">
      <c r="A141" s="39" t="s">
        <v>34</v>
      </c>
      <c r="B141" s="39" t="s">
        <v>1565</v>
      </c>
      <c r="C141" s="39" t="s">
        <v>641</v>
      </c>
      <c r="D141" s="39" t="s">
        <v>978</v>
      </c>
      <c r="E141" s="39"/>
      <c r="F141" s="39"/>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row>
    <row r="142" spans="1:122" ht="14.4" x14ac:dyDescent="0.3">
      <c r="A142" s="39" t="s">
        <v>34</v>
      </c>
      <c r="B142" s="39" t="s">
        <v>1565</v>
      </c>
      <c r="C142" s="39" t="s">
        <v>643</v>
      </c>
      <c r="D142" s="39" t="s">
        <v>978</v>
      </c>
      <c r="E142" s="39"/>
      <c r="F142" s="39"/>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row>
    <row r="143" spans="1:122" ht="14.4" x14ac:dyDescent="0.3">
      <c r="A143" s="39" t="s">
        <v>34</v>
      </c>
      <c r="B143" s="39" t="s">
        <v>1565</v>
      </c>
      <c r="C143" s="39" t="s">
        <v>644</v>
      </c>
      <c r="D143" s="39" t="s">
        <v>978</v>
      </c>
      <c r="E143" s="39"/>
      <c r="F143" s="39"/>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row>
    <row r="144" spans="1:122" ht="14.4" x14ac:dyDescent="0.3">
      <c r="A144" s="39" t="s">
        <v>34</v>
      </c>
      <c r="B144" s="39" t="s">
        <v>1565</v>
      </c>
      <c r="C144" s="39" t="s">
        <v>645</v>
      </c>
      <c r="D144" s="39" t="s">
        <v>978</v>
      </c>
      <c r="E144" s="39"/>
      <c r="F144" s="39"/>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row>
    <row r="145" spans="1:122" ht="14.4" x14ac:dyDescent="0.3">
      <c r="A145" s="43" t="s">
        <v>34</v>
      </c>
      <c r="B145" s="43" t="s">
        <v>1565</v>
      </c>
      <c r="C145" s="43" t="s">
        <v>646</v>
      </c>
      <c r="D145" s="39" t="s">
        <v>978</v>
      </c>
      <c r="E145" s="43"/>
      <c r="F145" s="39"/>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row>
    <row r="146" spans="1:122" ht="14.4" x14ac:dyDescent="0.3">
      <c r="A146" s="39" t="s">
        <v>34</v>
      </c>
      <c r="B146" s="39" t="s">
        <v>1565</v>
      </c>
      <c r="C146" s="39" t="s">
        <v>647</v>
      </c>
      <c r="D146" s="39" t="s">
        <v>978</v>
      </c>
      <c r="E146" s="39"/>
      <c r="F146" s="39"/>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row>
    <row r="147" spans="1:122" ht="14.4" x14ac:dyDescent="0.3">
      <c r="A147" s="39" t="s">
        <v>34</v>
      </c>
      <c r="B147" s="39" t="s">
        <v>1565</v>
      </c>
      <c r="C147" s="39" t="s">
        <v>648</v>
      </c>
      <c r="D147" s="39" t="s">
        <v>978</v>
      </c>
      <c r="E147" s="39"/>
      <c r="F147" s="39"/>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row>
    <row r="148" spans="1:122" ht="14.4" x14ac:dyDescent="0.3">
      <c r="A148" s="39" t="s">
        <v>34</v>
      </c>
      <c r="B148" s="39" t="s">
        <v>1565</v>
      </c>
      <c r="C148" s="39" t="s">
        <v>272</v>
      </c>
      <c r="D148" s="39" t="s">
        <v>978</v>
      </c>
      <c r="E148" s="39"/>
      <c r="F148" s="39"/>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row>
    <row r="149" spans="1:122" ht="14.4" x14ac:dyDescent="0.3">
      <c r="A149" s="39" t="s">
        <v>34</v>
      </c>
      <c r="B149" s="39" t="s">
        <v>1565</v>
      </c>
      <c r="C149" s="39" t="s">
        <v>650</v>
      </c>
      <c r="D149" s="39" t="s">
        <v>978</v>
      </c>
      <c r="E149" s="39"/>
      <c r="F149" s="39"/>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row>
    <row r="150" spans="1:122" ht="14.4" x14ac:dyDescent="0.3">
      <c r="A150" s="39" t="s">
        <v>54</v>
      </c>
      <c r="B150" s="39" t="s">
        <v>1704</v>
      </c>
      <c r="C150" s="39" t="s">
        <v>501</v>
      </c>
      <c r="D150" s="39" t="s">
        <v>978</v>
      </c>
      <c r="E150" s="39"/>
      <c r="F150" s="39"/>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row>
    <row r="151" spans="1:122" ht="14.4" x14ac:dyDescent="0.3">
      <c r="A151" s="39" t="s">
        <v>54</v>
      </c>
      <c r="B151" s="39" t="s">
        <v>1704</v>
      </c>
      <c r="C151" s="39" t="s">
        <v>505</v>
      </c>
      <c r="D151" s="39" t="s">
        <v>978</v>
      </c>
      <c r="E151" s="39"/>
      <c r="F151" s="39"/>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row>
    <row r="152" spans="1:122" ht="14.4" x14ac:dyDescent="0.3">
      <c r="A152" s="39" t="s">
        <v>54</v>
      </c>
      <c r="B152" s="39" t="s">
        <v>1704</v>
      </c>
      <c r="C152" s="39" t="s">
        <v>504</v>
      </c>
      <c r="D152" s="39" t="s">
        <v>978</v>
      </c>
      <c r="E152" s="39"/>
      <c r="F152" s="39"/>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row>
    <row r="153" spans="1:122" ht="14.4" x14ac:dyDescent="0.3">
      <c r="A153" s="39" t="s">
        <v>54</v>
      </c>
      <c r="B153" s="39" t="s">
        <v>1704</v>
      </c>
      <c r="C153" s="39" t="s">
        <v>387</v>
      </c>
      <c r="D153" s="39" t="s">
        <v>978</v>
      </c>
      <c r="E153" s="39"/>
      <c r="F153" s="39"/>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row>
    <row r="154" spans="1:122" ht="14.4" x14ac:dyDescent="0.3">
      <c r="A154" s="39" t="s">
        <v>54</v>
      </c>
      <c r="B154" s="39" t="s">
        <v>1704</v>
      </c>
      <c r="C154" s="39" t="s">
        <v>492</v>
      </c>
      <c r="D154" s="39" t="s">
        <v>978</v>
      </c>
      <c r="E154" s="39"/>
      <c r="F154" s="39"/>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row>
    <row r="155" spans="1:122" ht="14.4" x14ac:dyDescent="0.3">
      <c r="A155" s="39" t="s">
        <v>54</v>
      </c>
      <c r="B155" s="39" t="s">
        <v>1704</v>
      </c>
      <c r="C155" s="39" t="s">
        <v>90</v>
      </c>
      <c r="D155" s="39" t="s">
        <v>978</v>
      </c>
      <c r="E155" s="39"/>
      <c r="F155" s="39"/>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row>
    <row r="156" spans="1:122" ht="14.4" x14ac:dyDescent="0.3">
      <c r="A156" s="39" t="s">
        <v>54</v>
      </c>
      <c r="B156" s="39" t="s">
        <v>1704</v>
      </c>
      <c r="C156" s="39" t="s">
        <v>75</v>
      </c>
      <c r="D156" s="39" t="s">
        <v>978</v>
      </c>
      <c r="E156" s="39"/>
      <c r="F156" s="39"/>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row>
    <row r="157" spans="1:122" ht="14.4" x14ac:dyDescent="0.3">
      <c r="A157" s="39" t="s">
        <v>54</v>
      </c>
      <c r="B157" s="39" t="s">
        <v>1704</v>
      </c>
      <c r="C157" s="39" t="s">
        <v>509</v>
      </c>
      <c r="D157" s="39" t="s">
        <v>978</v>
      </c>
      <c r="E157" s="39"/>
      <c r="F157" s="39"/>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row>
    <row r="158" spans="1:122" ht="14.4" x14ac:dyDescent="0.3">
      <c r="A158" s="39" t="s">
        <v>102</v>
      </c>
      <c r="B158" s="39" t="s">
        <v>243</v>
      </c>
      <c r="C158" s="39" t="s">
        <v>84</v>
      </c>
      <c r="D158" s="39" t="s">
        <v>978</v>
      </c>
      <c r="E158" s="39"/>
      <c r="F158" s="39"/>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row>
    <row r="159" spans="1:122" ht="14.4" x14ac:dyDescent="0.3">
      <c r="A159" s="39" t="s">
        <v>102</v>
      </c>
      <c r="B159" s="39" t="s">
        <v>243</v>
      </c>
      <c r="C159" s="39" t="s">
        <v>559</v>
      </c>
      <c r="D159" s="39" t="s">
        <v>978</v>
      </c>
      <c r="E159" s="39"/>
      <c r="F159" s="39"/>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row>
    <row r="160" spans="1:122" ht="14.4" x14ac:dyDescent="0.3">
      <c r="A160" s="39" t="s">
        <v>102</v>
      </c>
      <c r="B160" s="39" t="s">
        <v>243</v>
      </c>
      <c r="C160" s="39" t="s">
        <v>560</v>
      </c>
      <c r="D160" s="39" t="s">
        <v>978</v>
      </c>
      <c r="E160" s="39"/>
      <c r="F160" s="39"/>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row>
    <row r="161" spans="1:122" ht="14.4" x14ac:dyDescent="0.3">
      <c r="A161" s="39" t="s">
        <v>102</v>
      </c>
      <c r="B161" s="39" t="s">
        <v>243</v>
      </c>
      <c r="C161" s="39" t="s">
        <v>562</v>
      </c>
      <c r="D161" s="39" t="s">
        <v>978</v>
      </c>
      <c r="E161" s="39"/>
      <c r="F161" s="39"/>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row>
    <row r="162" spans="1:122" ht="14.4" x14ac:dyDescent="0.3">
      <c r="A162" s="39" t="s">
        <v>102</v>
      </c>
      <c r="B162" s="39" t="s">
        <v>243</v>
      </c>
      <c r="C162" s="39" t="s">
        <v>563</v>
      </c>
      <c r="D162" s="39" t="s">
        <v>978</v>
      </c>
      <c r="E162" s="39"/>
      <c r="F162" s="39"/>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row>
    <row r="163" spans="1:122" ht="14.4" x14ac:dyDescent="0.3">
      <c r="A163" s="39" t="s">
        <v>102</v>
      </c>
      <c r="B163" s="39" t="s">
        <v>243</v>
      </c>
      <c r="C163" s="39" t="s">
        <v>564</v>
      </c>
      <c r="D163" s="39" t="s">
        <v>978</v>
      </c>
      <c r="E163" s="39"/>
      <c r="F163" s="39"/>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row>
    <row r="164" spans="1:122" ht="14.4" x14ac:dyDescent="0.3">
      <c r="A164" s="39" t="s">
        <v>102</v>
      </c>
      <c r="B164" s="39" t="s">
        <v>243</v>
      </c>
      <c r="C164" s="39" t="s">
        <v>302</v>
      </c>
      <c r="D164" s="39" t="s">
        <v>978</v>
      </c>
      <c r="E164" s="39"/>
      <c r="F164" s="39"/>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row>
    <row r="165" spans="1:122" ht="14.4" x14ac:dyDescent="0.3">
      <c r="A165" s="39" t="s">
        <v>102</v>
      </c>
      <c r="B165" s="39" t="s">
        <v>243</v>
      </c>
      <c r="C165" s="39" t="s">
        <v>566</v>
      </c>
      <c r="D165" s="39" t="s">
        <v>978</v>
      </c>
      <c r="E165" s="39"/>
      <c r="F165" s="39"/>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row>
    <row r="166" spans="1:122" ht="14.4" x14ac:dyDescent="0.3">
      <c r="A166" s="39" t="s">
        <v>102</v>
      </c>
      <c r="B166" s="39" t="s">
        <v>243</v>
      </c>
      <c r="C166" s="39" t="s">
        <v>568</v>
      </c>
      <c r="D166" s="39" t="s">
        <v>978</v>
      </c>
      <c r="E166" s="39"/>
      <c r="F166" s="39"/>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row>
    <row r="167" spans="1:122" ht="14.4" x14ac:dyDescent="0.3">
      <c r="A167" s="39" t="s">
        <v>777</v>
      </c>
      <c r="B167" s="39" t="s">
        <v>1782</v>
      </c>
      <c r="C167" s="39" t="s">
        <v>302</v>
      </c>
      <c r="D167" s="39" t="s">
        <v>978</v>
      </c>
      <c r="E167" s="39"/>
      <c r="F167" s="39"/>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row>
    <row r="168" spans="1:122" ht="14.4" x14ac:dyDescent="0.3">
      <c r="A168" s="39" t="s">
        <v>777</v>
      </c>
      <c r="B168" s="39" t="s">
        <v>1782</v>
      </c>
      <c r="C168" s="39" t="s">
        <v>946</v>
      </c>
      <c r="D168" s="39" t="s">
        <v>978</v>
      </c>
      <c r="E168" s="39"/>
      <c r="F168" s="39"/>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row>
    <row r="169" spans="1:122" ht="28.8" x14ac:dyDescent="0.3">
      <c r="A169" s="39" t="s">
        <v>777</v>
      </c>
      <c r="B169" s="39" t="s">
        <v>1782</v>
      </c>
      <c r="C169" s="39" t="s">
        <v>996</v>
      </c>
      <c r="D169" s="39" t="s">
        <v>978</v>
      </c>
      <c r="E169" s="39"/>
      <c r="F169" s="39"/>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row>
    <row r="170" spans="1:122" ht="14.4" x14ac:dyDescent="0.3">
      <c r="A170" s="39" t="s">
        <v>777</v>
      </c>
      <c r="B170" s="39" t="s">
        <v>1782</v>
      </c>
      <c r="C170" s="39" t="s">
        <v>997</v>
      </c>
      <c r="D170" s="39" t="s">
        <v>978</v>
      </c>
      <c r="E170" s="39"/>
      <c r="F170" s="39"/>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row>
    <row r="171" spans="1:122" ht="14.4" x14ac:dyDescent="0.3">
      <c r="A171" s="39" t="s">
        <v>777</v>
      </c>
      <c r="B171" s="39" t="s">
        <v>1782</v>
      </c>
      <c r="C171" s="39" t="s">
        <v>998</v>
      </c>
      <c r="D171" s="39" t="s">
        <v>978</v>
      </c>
      <c r="E171" s="39"/>
      <c r="F171" s="39"/>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row>
    <row r="172" spans="1:122" ht="14.4" x14ac:dyDescent="0.3">
      <c r="A172" s="39" t="s">
        <v>777</v>
      </c>
      <c r="B172" s="39" t="s">
        <v>1782</v>
      </c>
      <c r="C172" s="39" t="s">
        <v>999</v>
      </c>
      <c r="D172" s="39" t="s">
        <v>978</v>
      </c>
      <c r="E172" s="39"/>
      <c r="F172" s="39"/>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row>
    <row r="173" spans="1:122" ht="14.4" x14ac:dyDescent="0.3">
      <c r="A173" s="39" t="s">
        <v>777</v>
      </c>
      <c r="B173" s="39" t="s">
        <v>1782</v>
      </c>
      <c r="C173" s="39" t="s">
        <v>947</v>
      </c>
      <c r="D173" s="39" t="s">
        <v>978</v>
      </c>
      <c r="E173" s="39"/>
      <c r="F173" s="39"/>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row>
    <row r="174" spans="1:122" ht="14.4" x14ac:dyDescent="0.3">
      <c r="A174" s="39" t="s">
        <v>777</v>
      </c>
      <c r="B174" s="39" t="s">
        <v>1782</v>
      </c>
      <c r="C174" s="39" t="s">
        <v>1000</v>
      </c>
      <c r="D174" s="39" t="s">
        <v>978</v>
      </c>
      <c r="E174" s="39"/>
      <c r="F174" s="39"/>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row>
    <row r="175" spans="1:122" ht="28.8" x14ac:dyDescent="0.3">
      <c r="A175" s="39" t="s">
        <v>777</v>
      </c>
      <c r="B175" s="39" t="s">
        <v>1782</v>
      </c>
      <c r="C175" s="39" t="s">
        <v>948</v>
      </c>
      <c r="D175" s="39" t="s">
        <v>978</v>
      </c>
      <c r="E175" s="39"/>
      <c r="F175" s="39"/>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row>
    <row r="176" spans="1:122" ht="14.4" x14ac:dyDescent="0.3">
      <c r="A176" s="39" t="s">
        <v>777</v>
      </c>
      <c r="B176" s="39" t="s">
        <v>1782</v>
      </c>
      <c r="C176" s="39" t="s">
        <v>949</v>
      </c>
      <c r="D176" s="39" t="s">
        <v>978</v>
      </c>
      <c r="E176" s="39"/>
      <c r="F176" s="39"/>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row>
    <row r="177" spans="1:122" ht="14.4" x14ac:dyDescent="0.3">
      <c r="A177" s="39" t="s">
        <v>777</v>
      </c>
      <c r="B177" s="39" t="s">
        <v>1782</v>
      </c>
      <c r="C177" s="39" t="s">
        <v>950</v>
      </c>
      <c r="D177" s="39" t="s">
        <v>978</v>
      </c>
      <c r="E177" s="39"/>
      <c r="F177" s="39"/>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row>
    <row r="178" spans="1:122" ht="14.4" x14ac:dyDescent="0.3">
      <c r="A178" s="39" t="s">
        <v>777</v>
      </c>
      <c r="B178" s="39" t="s">
        <v>1782</v>
      </c>
      <c r="C178" s="39" t="s">
        <v>951</v>
      </c>
      <c r="D178" s="39" t="s">
        <v>978</v>
      </c>
      <c r="E178" s="39"/>
      <c r="F178" s="39"/>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row>
    <row r="179" spans="1:122" ht="14.4" x14ac:dyDescent="0.3">
      <c r="A179" s="39" t="s">
        <v>777</v>
      </c>
      <c r="B179" s="39" t="s">
        <v>1782</v>
      </c>
      <c r="C179" s="39" t="s">
        <v>952</v>
      </c>
      <c r="D179" s="39" t="s">
        <v>978</v>
      </c>
      <c r="E179" s="39"/>
      <c r="F179" s="39"/>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row>
    <row r="180" spans="1:122" ht="14.4" x14ac:dyDescent="0.3">
      <c r="A180" s="39" t="s">
        <v>777</v>
      </c>
      <c r="B180" s="39" t="s">
        <v>1782</v>
      </c>
      <c r="C180" s="39" t="s">
        <v>953</v>
      </c>
      <c r="D180" s="39" t="s">
        <v>978</v>
      </c>
      <c r="E180" s="39"/>
      <c r="F180" s="39"/>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row>
    <row r="181" spans="1:122" ht="14.4" x14ac:dyDescent="0.3">
      <c r="A181" s="39" t="s">
        <v>777</v>
      </c>
      <c r="B181" s="39" t="s">
        <v>1782</v>
      </c>
      <c r="C181" s="39" t="s">
        <v>507</v>
      </c>
      <c r="D181" s="39" t="s">
        <v>978</v>
      </c>
      <c r="E181" s="39"/>
      <c r="F181" s="39"/>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row>
    <row r="182" spans="1:122" ht="28.8" x14ac:dyDescent="0.3">
      <c r="A182" s="39" t="s">
        <v>1846</v>
      </c>
      <c r="B182" s="39" t="s">
        <v>1847</v>
      </c>
      <c r="C182" s="39" t="s">
        <v>1849</v>
      </c>
      <c r="D182" s="39" t="s">
        <v>978</v>
      </c>
      <c r="E182" s="39"/>
      <c r="F182" s="39"/>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row>
    <row r="183" spans="1:122" ht="28.8" x14ac:dyDescent="0.3">
      <c r="A183" s="39" t="s">
        <v>1846</v>
      </c>
      <c r="B183" s="39" t="s">
        <v>1847</v>
      </c>
      <c r="C183" s="39" t="s">
        <v>1853</v>
      </c>
      <c r="D183" s="39" t="s">
        <v>978</v>
      </c>
      <c r="E183" s="39"/>
      <c r="F183" s="39"/>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row>
    <row r="184" spans="1:122" ht="28.8" x14ac:dyDescent="0.3">
      <c r="A184" s="39" t="s">
        <v>1846</v>
      </c>
      <c r="B184" s="39" t="s">
        <v>1847</v>
      </c>
      <c r="C184" s="39" t="s">
        <v>1857</v>
      </c>
      <c r="D184" s="39" t="s">
        <v>978</v>
      </c>
      <c r="E184" s="39"/>
      <c r="F184" s="39"/>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row>
    <row r="185" spans="1:122" ht="28.8" x14ac:dyDescent="0.3">
      <c r="A185" s="39" t="s">
        <v>1846</v>
      </c>
      <c r="B185" s="39" t="s">
        <v>1847</v>
      </c>
      <c r="C185" s="39" t="s">
        <v>1862</v>
      </c>
      <c r="D185" s="39" t="s">
        <v>978</v>
      </c>
      <c r="E185" s="39"/>
      <c r="F185" s="39"/>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row>
    <row r="186" spans="1:122" ht="14.4" x14ac:dyDescent="0.3">
      <c r="A186" s="39" t="s">
        <v>11</v>
      </c>
      <c r="B186" s="39" t="s">
        <v>1866</v>
      </c>
      <c r="C186" s="39" t="s">
        <v>979</v>
      </c>
      <c r="D186" s="39" t="s">
        <v>978</v>
      </c>
      <c r="E186" s="39"/>
      <c r="F186" s="39"/>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row>
    <row r="187" spans="1:122" ht="14.4" x14ac:dyDescent="0.3">
      <c r="A187" s="39" t="s">
        <v>11</v>
      </c>
      <c r="B187" s="39" t="s">
        <v>1866</v>
      </c>
      <c r="C187" s="39" t="s">
        <v>980</v>
      </c>
      <c r="D187" s="39" t="s">
        <v>978</v>
      </c>
      <c r="E187" s="39"/>
      <c r="F187" s="39"/>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row>
    <row r="188" spans="1:122" ht="14.4" x14ac:dyDescent="0.3">
      <c r="A188" s="39" t="s">
        <v>11</v>
      </c>
      <c r="B188" s="39" t="s">
        <v>1866</v>
      </c>
      <c r="C188" s="39" t="s">
        <v>575</v>
      </c>
      <c r="D188" s="39" t="s">
        <v>978</v>
      </c>
      <c r="E188" s="39"/>
      <c r="F188" s="39"/>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row>
    <row r="189" spans="1:122" ht="14.4" x14ac:dyDescent="0.3">
      <c r="A189" s="39" t="s">
        <v>11</v>
      </c>
      <c r="B189" s="39" t="s">
        <v>1866</v>
      </c>
      <c r="C189" s="39" t="s">
        <v>576</v>
      </c>
      <c r="D189" s="39" t="s">
        <v>978</v>
      </c>
      <c r="E189" s="39"/>
      <c r="F189" s="39"/>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row>
    <row r="190" spans="1:122" ht="14.4" x14ac:dyDescent="0.3">
      <c r="A190" s="39" t="s">
        <v>11</v>
      </c>
      <c r="B190" s="39" t="s">
        <v>1866</v>
      </c>
      <c r="C190" s="39" t="s">
        <v>577</v>
      </c>
      <c r="D190" s="39" t="s">
        <v>978</v>
      </c>
      <c r="E190" s="39"/>
      <c r="F190" s="39"/>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row>
    <row r="191" spans="1:122" ht="14.4" x14ac:dyDescent="0.3">
      <c r="A191" s="39" t="s">
        <v>11</v>
      </c>
      <c r="B191" s="39" t="s">
        <v>1866</v>
      </c>
      <c r="C191" s="39" t="s">
        <v>578</v>
      </c>
      <c r="D191" s="39" t="s">
        <v>978</v>
      </c>
      <c r="E191" s="39"/>
      <c r="F191" s="39"/>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row>
    <row r="192" spans="1:122" ht="14.4" x14ac:dyDescent="0.3">
      <c r="A192" s="39" t="s">
        <v>11</v>
      </c>
      <c r="B192" s="39" t="s">
        <v>1866</v>
      </c>
      <c r="C192" s="39" t="s">
        <v>400</v>
      </c>
      <c r="D192" s="39" t="s">
        <v>978</v>
      </c>
      <c r="E192" s="39"/>
      <c r="F192" s="39"/>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row>
    <row r="193" spans="1:122" ht="14.4" x14ac:dyDescent="0.3">
      <c r="A193" s="39" t="s">
        <v>269</v>
      </c>
      <c r="B193" s="39" t="s">
        <v>1896</v>
      </c>
      <c r="C193" s="39" t="s">
        <v>595</v>
      </c>
      <c r="D193" s="39" t="s">
        <v>978</v>
      </c>
      <c r="E193" s="39"/>
      <c r="F193" s="39"/>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row>
    <row r="194" spans="1:122" ht="14.4" x14ac:dyDescent="0.3">
      <c r="A194" s="39" t="s">
        <v>269</v>
      </c>
      <c r="B194" s="39" t="s">
        <v>1896</v>
      </c>
      <c r="C194" s="39" t="s">
        <v>596</v>
      </c>
      <c r="D194" s="39" t="s">
        <v>978</v>
      </c>
      <c r="E194" s="39"/>
      <c r="F194" s="39"/>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row>
    <row r="195" spans="1:122" ht="14.4" x14ac:dyDescent="0.3">
      <c r="A195" s="39" t="s">
        <v>269</v>
      </c>
      <c r="B195" s="39" t="s">
        <v>1896</v>
      </c>
      <c r="C195" s="39" t="s">
        <v>597</v>
      </c>
      <c r="D195" s="39" t="s">
        <v>978</v>
      </c>
      <c r="E195" s="39"/>
      <c r="F195" s="39"/>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row>
    <row r="196" spans="1:122" ht="14.4" x14ac:dyDescent="0.3">
      <c r="A196" s="43" t="s">
        <v>269</v>
      </c>
      <c r="B196" s="43" t="s">
        <v>1896</v>
      </c>
      <c r="C196" s="43" t="s">
        <v>599</v>
      </c>
      <c r="D196" s="39" t="s">
        <v>978</v>
      </c>
      <c r="E196" s="43"/>
      <c r="F196" s="43"/>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row>
    <row r="197" spans="1:122" ht="14.4" x14ac:dyDescent="0.3">
      <c r="A197" s="39" t="s">
        <v>269</v>
      </c>
      <c r="B197" s="39" t="s">
        <v>1896</v>
      </c>
      <c r="C197" s="39" t="s">
        <v>303</v>
      </c>
      <c r="D197" s="39" t="s">
        <v>978</v>
      </c>
      <c r="E197" s="39"/>
      <c r="F197" s="39"/>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row>
    <row r="198" spans="1:122" ht="14.4" x14ac:dyDescent="0.3">
      <c r="A198" s="39" t="s">
        <v>269</v>
      </c>
      <c r="B198" s="39" t="s">
        <v>1896</v>
      </c>
      <c r="C198" s="39" t="s">
        <v>601</v>
      </c>
      <c r="D198" s="39" t="s">
        <v>978</v>
      </c>
      <c r="E198" s="39"/>
      <c r="F198" s="39"/>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row>
    <row r="199" spans="1:122" ht="14.4" x14ac:dyDescent="0.3">
      <c r="A199" s="39" t="s">
        <v>269</v>
      </c>
      <c r="B199" s="39" t="s">
        <v>1896</v>
      </c>
      <c r="C199" s="39" t="s">
        <v>602</v>
      </c>
      <c r="D199" s="39" t="s">
        <v>978</v>
      </c>
      <c r="E199" s="39"/>
      <c r="F199" s="39"/>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row>
    <row r="200" spans="1:122" ht="14.4" x14ac:dyDescent="0.3">
      <c r="A200" s="39" t="s">
        <v>269</v>
      </c>
      <c r="B200" s="39" t="s">
        <v>1896</v>
      </c>
      <c r="C200" s="39" t="s">
        <v>605</v>
      </c>
      <c r="D200" s="39" t="s">
        <v>978</v>
      </c>
      <c r="E200" s="39"/>
      <c r="F200" s="39"/>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row>
    <row r="201" spans="1:122" ht="14.4" x14ac:dyDescent="0.3">
      <c r="A201" s="39" t="s">
        <v>269</v>
      </c>
      <c r="B201" s="39" t="s">
        <v>1896</v>
      </c>
      <c r="C201" s="39" t="s">
        <v>607</v>
      </c>
      <c r="D201" s="39" t="s">
        <v>978</v>
      </c>
      <c r="E201" s="39"/>
      <c r="F201" s="39"/>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row>
    <row r="202" spans="1:122" ht="14.4" x14ac:dyDescent="0.3">
      <c r="A202" s="39" t="s">
        <v>269</v>
      </c>
      <c r="B202" s="39" t="s">
        <v>1896</v>
      </c>
      <c r="C202" s="39" t="s">
        <v>608</v>
      </c>
      <c r="D202" s="39" t="s">
        <v>978</v>
      </c>
      <c r="E202" s="39"/>
      <c r="F202" s="39"/>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row>
    <row r="203" spans="1:122" ht="14.4" x14ac:dyDescent="0.3">
      <c r="A203" s="39" t="s">
        <v>269</v>
      </c>
      <c r="B203" s="39" t="s">
        <v>1896</v>
      </c>
      <c r="C203" s="39" t="s">
        <v>610</v>
      </c>
      <c r="D203" s="39" t="s">
        <v>978</v>
      </c>
      <c r="E203" s="39"/>
      <c r="F203" s="39"/>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row>
    <row r="204" spans="1:122" ht="14.4" x14ac:dyDescent="0.3">
      <c r="A204" s="39" t="s">
        <v>269</v>
      </c>
      <c r="B204" s="39" t="s">
        <v>1896</v>
      </c>
      <c r="C204" s="39" t="s">
        <v>611</v>
      </c>
      <c r="D204" s="39" t="s">
        <v>978</v>
      </c>
      <c r="E204" s="39"/>
      <c r="F204" s="39"/>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row>
    <row r="205" spans="1:122" ht="14.4" x14ac:dyDescent="0.3">
      <c r="A205" s="39" t="s">
        <v>269</v>
      </c>
      <c r="B205" s="39" t="s">
        <v>1896</v>
      </c>
      <c r="C205" s="39" t="s">
        <v>613</v>
      </c>
      <c r="D205" s="39" t="s">
        <v>978</v>
      </c>
      <c r="E205" s="39"/>
      <c r="F205" s="39"/>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row>
    <row r="206" spans="1:122" ht="14.4" x14ac:dyDescent="0.3">
      <c r="A206" s="39" t="s">
        <v>269</v>
      </c>
      <c r="B206" s="39" t="s">
        <v>1896</v>
      </c>
      <c r="C206" s="39" t="s">
        <v>614</v>
      </c>
      <c r="D206" s="39" t="s">
        <v>978</v>
      </c>
      <c r="E206" s="39"/>
      <c r="F206" s="39"/>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row>
    <row r="207" spans="1:122" ht="14.4" x14ac:dyDescent="0.3">
      <c r="A207" s="39" t="s">
        <v>269</v>
      </c>
      <c r="B207" s="39" t="s">
        <v>1896</v>
      </c>
      <c r="C207" s="39" t="s">
        <v>616</v>
      </c>
      <c r="D207" s="39" t="s">
        <v>978</v>
      </c>
      <c r="E207" s="39"/>
      <c r="F207" s="39"/>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c r="DK207" s="34"/>
      <c r="DL207" s="34"/>
      <c r="DM207" s="34"/>
      <c r="DN207" s="34"/>
      <c r="DO207" s="34"/>
      <c r="DP207" s="34"/>
      <c r="DQ207" s="34"/>
      <c r="DR207" s="34"/>
    </row>
    <row r="208" spans="1:122" ht="14.4" x14ac:dyDescent="0.3">
      <c r="A208" s="39" t="s">
        <v>22</v>
      </c>
      <c r="B208" s="39" t="s">
        <v>1972</v>
      </c>
      <c r="C208" s="39" t="s">
        <v>667</v>
      </c>
      <c r="D208" s="39" t="s">
        <v>978</v>
      </c>
      <c r="E208" s="39"/>
      <c r="F208" s="39"/>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c r="DK208" s="34"/>
      <c r="DL208" s="34"/>
      <c r="DM208" s="34"/>
      <c r="DN208" s="34"/>
      <c r="DO208" s="34"/>
      <c r="DP208" s="34"/>
      <c r="DQ208" s="34"/>
      <c r="DR208" s="34"/>
    </row>
    <row r="209" spans="1:122" ht="14.4" x14ac:dyDescent="0.3">
      <c r="A209" s="39" t="s">
        <v>22</v>
      </c>
      <c r="B209" s="39" t="s">
        <v>1972</v>
      </c>
      <c r="C209" s="39" t="s">
        <v>573</v>
      </c>
      <c r="D209" s="39" t="s">
        <v>978</v>
      </c>
      <c r="E209" s="39"/>
      <c r="F209" s="39"/>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row>
    <row r="210" spans="1:122" ht="14.4" x14ac:dyDescent="0.3">
      <c r="A210" s="39" t="s">
        <v>22</v>
      </c>
      <c r="B210" s="39" t="s">
        <v>1972</v>
      </c>
      <c r="C210" s="39" t="s">
        <v>243</v>
      </c>
      <c r="D210" s="39" t="s">
        <v>978</v>
      </c>
      <c r="E210" s="39"/>
      <c r="F210" s="39"/>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row>
    <row r="211" spans="1:122" ht="14.4" x14ac:dyDescent="0.3">
      <c r="A211" s="39" t="s">
        <v>22</v>
      </c>
      <c r="B211" s="39" t="s">
        <v>1972</v>
      </c>
      <c r="C211" s="39" t="s">
        <v>668</v>
      </c>
      <c r="D211" s="39" t="s">
        <v>978</v>
      </c>
      <c r="E211" s="39"/>
      <c r="F211" s="39"/>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c r="DA211" s="34"/>
      <c r="DB211" s="34"/>
      <c r="DC211" s="34"/>
      <c r="DD211" s="34"/>
      <c r="DE211" s="34"/>
      <c r="DF211" s="34"/>
      <c r="DG211" s="34"/>
      <c r="DH211" s="34"/>
      <c r="DI211" s="34"/>
      <c r="DJ211" s="34"/>
      <c r="DK211" s="34"/>
      <c r="DL211" s="34"/>
      <c r="DM211" s="34"/>
      <c r="DN211" s="34"/>
      <c r="DO211" s="34"/>
      <c r="DP211" s="34"/>
      <c r="DQ211" s="34"/>
      <c r="DR211" s="34"/>
    </row>
    <row r="212" spans="1:122" ht="14.4" x14ac:dyDescent="0.3">
      <c r="A212" s="39" t="s">
        <v>22</v>
      </c>
      <c r="B212" s="39" t="s">
        <v>1972</v>
      </c>
      <c r="C212" s="39" t="s">
        <v>302</v>
      </c>
      <c r="D212" s="39" t="s">
        <v>978</v>
      </c>
      <c r="E212" s="39"/>
      <c r="F212" s="39"/>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row>
    <row r="213" spans="1:122" ht="14.4" x14ac:dyDescent="0.3">
      <c r="A213" s="39" t="s">
        <v>22</v>
      </c>
      <c r="B213" s="39" t="s">
        <v>1972</v>
      </c>
      <c r="C213" s="39" t="s">
        <v>267</v>
      </c>
      <c r="D213" s="39" t="s">
        <v>978</v>
      </c>
      <c r="E213" s="39"/>
      <c r="F213" s="39"/>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row>
    <row r="214" spans="1:122" ht="14.4" x14ac:dyDescent="0.3">
      <c r="A214" s="39" t="s">
        <v>22</v>
      </c>
      <c r="B214" s="39" t="s">
        <v>1972</v>
      </c>
      <c r="C214" s="39" t="s">
        <v>669</v>
      </c>
      <c r="D214" s="39" t="s">
        <v>978</v>
      </c>
      <c r="E214" s="39"/>
      <c r="F214" s="39"/>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row>
    <row r="215" spans="1:122" ht="14.4" x14ac:dyDescent="0.3">
      <c r="A215" s="39" t="s">
        <v>22</v>
      </c>
      <c r="B215" s="39" t="s">
        <v>1972</v>
      </c>
      <c r="C215" s="39" t="s">
        <v>670</v>
      </c>
      <c r="D215" s="39" t="s">
        <v>978</v>
      </c>
      <c r="E215" s="39"/>
      <c r="F215" s="39"/>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c r="DA215" s="34"/>
      <c r="DB215" s="34"/>
      <c r="DC215" s="34"/>
      <c r="DD215" s="34"/>
      <c r="DE215" s="34"/>
      <c r="DF215" s="34"/>
      <c r="DG215" s="34"/>
      <c r="DH215" s="34"/>
      <c r="DI215" s="34"/>
      <c r="DJ215" s="34"/>
      <c r="DK215" s="34"/>
      <c r="DL215" s="34"/>
      <c r="DM215" s="34"/>
      <c r="DN215" s="34"/>
      <c r="DO215" s="34"/>
      <c r="DP215" s="34"/>
      <c r="DQ215" s="34"/>
      <c r="DR215" s="34"/>
    </row>
    <row r="216" spans="1:122" ht="14.4" x14ac:dyDescent="0.3">
      <c r="A216" s="39" t="s">
        <v>22</v>
      </c>
      <c r="B216" s="39" t="s">
        <v>1972</v>
      </c>
      <c r="C216" s="39" t="s">
        <v>617</v>
      </c>
      <c r="D216" s="39" t="s">
        <v>978</v>
      </c>
      <c r="E216" s="39"/>
      <c r="F216" s="39"/>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c r="DK216" s="34"/>
      <c r="DL216" s="34"/>
      <c r="DM216" s="34"/>
      <c r="DN216" s="34"/>
      <c r="DO216" s="34"/>
      <c r="DP216" s="34"/>
      <c r="DQ216" s="34"/>
      <c r="DR216" s="34"/>
    </row>
    <row r="217" spans="1:122" ht="14.4" x14ac:dyDescent="0.3">
      <c r="A217" s="39" t="s">
        <v>22</v>
      </c>
      <c r="B217" s="39" t="s">
        <v>1972</v>
      </c>
      <c r="C217" s="39" t="s">
        <v>506</v>
      </c>
      <c r="D217" s="39" t="s">
        <v>978</v>
      </c>
      <c r="E217" s="39"/>
      <c r="F217" s="39"/>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row>
    <row r="218" spans="1:122" ht="14.4" x14ac:dyDescent="0.3">
      <c r="A218" s="39" t="s">
        <v>22</v>
      </c>
      <c r="B218" s="39" t="s">
        <v>1972</v>
      </c>
      <c r="C218" s="39" t="s">
        <v>671</v>
      </c>
      <c r="D218" s="39" t="s">
        <v>978</v>
      </c>
      <c r="E218" s="39"/>
      <c r="F218" s="39"/>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row>
    <row r="219" spans="1:122" ht="14.4" x14ac:dyDescent="0.3">
      <c r="A219" s="39" t="s">
        <v>22</v>
      </c>
      <c r="B219" s="39" t="s">
        <v>1972</v>
      </c>
      <c r="C219" s="39" t="s">
        <v>672</v>
      </c>
      <c r="D219" s="39" t="s">
        <v>978</v>
      </c>
      <c r="E219" s="39"/>
      <c r="F219" s="39"/>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c r="DA219" s="34"/>
      <c r="DB219" s="34"/>
      <c r="DC219" s="34"/>
      <c r="DD219" s="34"/>
      <c r="DE219" s="34"/>
      <c r="DF219" s="34"/>
      <c r="DG219" s="34"/>
      <c r="DH219" s="34"/>
      <c r="DI219" s="34"/>
      <c r="DJ219" s="34"/>
      <c r="DK219" s="34"/>
      <c r="DL219" s="34"/>
      <c r="DM219" s="34"/>
      <c r="DN219" s="34"/>
      <c r="DO219" s="34"/>
      <c r="DP219" s="34"/>
      <c r="DQ219" s="34"/>
      <c r="DR219" s="34"/>
    </row>
    <row r="220" spans="1:122" ht="14.4" x14ac:dyDescent="0.3">
      <c r="A220" s="39" t="s">
        <v>22</v>
      </c>
      <c r="B220" s="39" t="s">
        <v>1972</v>
      </c>
      <c r="C220" s="39" t="s">
        <v>675</v>
      </c>
      <c r="D220" s="39" t="s">
        <v>978</v>
      </c>
      <c r="E220" s="39"/>
      <c r="F220" s="39"/>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c r="DK220" s="34"/>
      <c r="DL220" s="34"/>
      <c r="DM220" s="34"/>
      <c r="DN220" s="34"/>
      <c r="DO220" s="34"/>
      <c r="DP220" s="34"/>
      <c r="DQ220" s="34"/>
      <c r="DR220" s="34"/>
    </row>
    <row r="221" spans="1:122" ht="14.4" x14ac:dyDescent="0.3">
      <c r="A221" s="39" t="s">
        <v>22</v>
      </c>
      <c r="B221" s="39" t="s">
        <v>1972</v>
      </c>
      <c r="C221" s="39" t="s">
        <v>677</v>
      </c>
      <c r="D221" s="39" t="s">
        <v>978</v>
      </c>
      <c r="E221" s="39"/>
      <c r="F221" s="39"/>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row>
    <row r="222" spans="1:122" ht="14.4" x14ac:dyDescent="0.3">
      <c r="A222" s="39" t="s">
        <v>222</v>
      </c>
      <c r="B222" s="39" t="s">
        <v>2048</v>
      </c>
      <c r="C222" s="39" t="s">
        <v>223</v>
      </c>
      <c r="D222" s="39" t="s">
        <v>978</v>
      </c>
      <c r="E222" s="39"/>
      <c r="F222" s="39"/>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row>
    <row r="223" spans="1:122" ht="14.4" x14ac:dyDescent="0.3">
      <c r="A223" s="39" t="s">
        <v>222</v>
      </c>
      <c r="B223" s="39" t="s">
        <v>2048</v>
      </c>
      <c r="C223" s="39" t="s">
        <v>237</v>
      </c>
      <c r="D223" s="39" t="s">
        <v>978</v>
      </c>
      <c r="E223" s="39"/>
      <c r="F223" s="39"/>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row>
    <row r="224" spans="1:122" ht="14.4" x14ac:dyDescent="0.3">
      <c r="A224" s="39" t="s">
        <v>222</v>
      </c>
      <c r="B224" s="39" t="s">
        <v>2048</v>
      </c>
      <c r="C224" s="39" t="s">
        <v>483</v>
      </c>
      <c r="D224" s="39" t="s">
        <v>978</v>
      </c>
      <c r="E224" s="39"/>
      <c r="F224" s="39"/>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c r="DK224" s="34"/>
      <c r="DL224" s="34"/>
      <c r="DM224" s="34"/>
      <c r="DN224" s="34"/>
      <c r="DO224" s="34"/>
      <c r="DP224" s="34"/>
      <c r="DQ224" s="34"/>
      <c r="DR224" s="34"/>
    </row>
    <row r="225" spans="1:122" ht="14.4" x14ac:dyDescent="0.3">
      <c r="A225" s="39" t="s">
        <v>222</v>
      </c>
      <c r="B225" s="39" t="s">
        <v>2048</v>
      </c>
      <c r="C225" s="39" t="s">
        <v>432</v>
      </c>
      <c r="D225" s="39" t="s">
        <v>978</v>
      </c>
      <c r="E225" s="39"/>
      <c r="F225" s="39"/>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c r="DK225" s="34"/>
      <c r="DL225" s="34"/>
      <c r="DM225" s="34"/>
      <c r="DN225" s="34"/>
      <c r="DO225" s="34"/>
      <c r="DP225" s="34"/>
      <c r="DQ225" s="34"/>
      <c r="DR225" s="34"/>
    </row>
    <row r="226" spans="1:122" ht="14.4" x14ac:dyDescent="0.3">
      <c r="A226" s="39" t="s">
        <v>222</v>
      </c>
      <c r="B226" s="39" t="s">
        <v>2048</v>
      </c>
      <c r="C226" s="39" t="s">
        <v>486</v>
      </c>
      <c r="D226" s="39" t="s">
        <v>978</v>
      </c>
      <c r="E226" s="39"/>
      <c r="F226" s="39"/>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row>
    <row r="227" spans="1:122" ht="14.4" x14ac:dyDescent="0.3">
      <c r="A227" s="39" t="s">
        <v>222</v>
      </c>
      <c r="B227" s="39" t="s">
        <v>2048</v>
      </c>
      <c r="C227" s="39" t="s">
        <v>488</v>
      </c>
      <c r="D227" s="39" t="s">
        <v>978</v>
      </c>
      <c r="E227" s="39"/>
      <c r="F227" s="39"/>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row>
    <row r="228" spans="1:122" ht="14.4" x14ac:dyDescent="0.3">
      <c r="A228" s="39" t="s">
        <v>222</v>
      </c>
      <c r="B228" s="39" t="s">
        <v>2048</v>
      </c>
      <c r="C228" s="39" t="s">
        <v>489</v>
      </c>
      <c r="D228" s="39" t="s">
        <v>978</v>
      </c>
      <c r="E228" s="39"/>
      <c r="F228" s="39"/>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row>
    <row r="229" spans="1:122" ht="14.4" x14ac:dyDescent="0.3">
      <c r="A229" s="39" t="s">
        <v>137</v>
      </c>
      <c r="B229" s="39" t="s">
        <v>2088</v>
      </c>
      <c r="C229" s="39" t="s">
        <v>683</v>
      </c>
      <c r="D229" s="39" t="s">
        <v>978</v>
      </c>
      <c r="E229" s="39"/>
      <c r="F229" s="39"/>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4"/>
      <c r="DL229" s="34"/>
      <c r="DM229" s="34"/>
      <c r="DN229" s="34"/>
      <c r="DO229" s="34"/>
      <c r="DP229" s="34"/>
      <c r="DQ229" s="34"/>
      <c r="DR229" s="34"/>
    </row>
    <row r="230" spans="1:122" ht="14.4" x14ac:dyDescent="0.3">
      <c r="A230" s="39" t="s">
        <v>137</v>
      </c>
      <c r="B230" s="39" t="s">
        <v>2088</v>
      </c>
      <c r="C230" s="39" t="s">
        <v>684</v>
      </c>
      <c r="D230" s="39" t="s">
        <v>978</v>
      </c>
      <c r="E230" s="39"/>
      <c r="F230" s="39"/>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c r="DK230" s="34"/>
      <c r="DL230" s="34"/>
      <c r="DM230" s="34"/>
      <c r="DN230" s="34"/>
      <c r="DO230" s="34"/>
      <c r="DP230" s="34"/>
      <c r="DQ230" s="34"/>
      <c r="DR230" s="34"/>
    </row>
    <row r="231" spans="1:122" ht="14.4" x14ac:dyDescent="0.3">
      <c r="A231" s="39" t="s">
        <v>137</v>
      </c>
      <c r="B231" s="39" t="s">
        <v>2088</v>
      </c>
      <c r="C231" s="39" t="s">
        <v>685</v>
      </c>
      <c r="D231" s="39" t="s">
        <v>978</v>
      </c>
      <c r="E231" s="39"/>
      <c r="F231" s="39"/>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row>
    <row r="232" spans="1:122" ht="14.4" x14ac:dyDescent="0.3">
      <c r="A232" s="39" t="s">
        <v>137</v>
      </c>
      <c r="B232" s="39" t="s">
        <v>2088</v>
      </c>
      <c r="C232" s="39" t="s">
        <v>686</v>
      </c>
      <c r="D232" s="39" t="s">
        <v>978</v>
      </c>
      <c r="E232" s="39"/>
      <c r="F232" s="39"/>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row>
    <row r="233" spans="1:122" ht="14.4" x14ac:dyDescent="0.3">
      <c r="A233" s="39" t="s">
        <v>137</v>
      </c>
      <c r="B233" s="39" t="s">
        <v>2088</v>
      </c>
      <c r="C233" s="39" t="s">
        <v>688</v>
      </c>
      <c r="D233" s="39" t="s">
        <v>978</v>
      </c>
      <c r="E233" s="39"/>
      <c r="F233" s="39"/>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row>
    <row r="234" spans="1:122" ht="14.4" x14ac:dyDescent="0.3">
      <c r="A234" s="39" t="s">
        <v>137</v>
      </c>
      <c r="B234" s="39" t="s">
        <v>2088</v>
      </c>
      <c r="C234" s="39" t="s">
        <v>689</v>
      </c>
      <c r="D234" s="39" t="s">
        <v>978</v>
      </c>
      <c r="E234" s="39"/>
      <c r="F234" s="39"/>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row>
    <row r="235" spans="1:122" ht="14.4" x14ac:dyDescent="0.3">
      <c r="A235" s="39" t="s">
        <v>623</v>
      </c>
      <c r="B235" s="39" t="s">
        <v>2126</v>
      </c>
      <c r="C235" s="39" t="s">
        <v>498</v>
      </c>
      <c r="D235" s="39" t="s">
        <v>978</v>
      </c>
      <c r="E235" s="39"/>
      <c r="F235" s="39"/>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4"/>
      <c r="DL235" s="34"/>
      <c r="DM235" s="34"/>
      <c r="DN235" s="34"/>
      <c r="DO235" s="34"/>
      <c r="DP235" s="34"/>
      <c r="DQ235" s="34"/>
      <c r="DR235" s="34"/>
    </row>
    <row r="236" spans="1:122" ht="14.4" x14ac:dyDescent="0.3">
      <c r="A236" s="39" t="s">
        <v>623</v>
      </c>
      <c r="B236" s="39" t="s">
        <v>2126</v>
      </c>
      <c r="C236" s="39" t="s">
        <v>705</v>
      </c>
      <c r="D236" s="39" t="s">
        <v>978</v>
      </c>
      <c r="E236" s="39"/>
      <c r="F236" s="39"/>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row>
    <row r="237" spans="1:122" ht="14.4" x14ac:dyDescent="0.3">
      <c r="A237" s="39" t="s">
        <v>623</v>
      </c>
      <c r="B237" s="39" t="s">
        <v>2126</v>
      </c>
      <c r="C237" s="39" t="s">
        <v>705</v>
      </c>
      <c r="D237" s="39" t="s">
        <v>978</v>
      </c>
      <c r="E237" s="39"/>
      <c r="F237" s="39"/>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row>
    <row r="238" spans="1:122" ht="14.4" x14ac:dyDescent="0.3">
      <c r="A238" s="39" t="s">
        <v>623</v>
      </c>
      <c r="B238" s="39" t="s">
        <v>2126</v>
      </c>
      <c r="C238" s="39" t="s">
        <v>707</v>
      </c>
      <c r="D238" s="39" t="s">
        <v>978</v>
      </c>
      <c r="E238" s="39"/>
      <c r="F238" s="39"/>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row>
    <row r="239" spans="1:122" ht="14.4" x14ac:dyDescent="0.3">
      <c r="A239" s="39" t="s">
        <v>623</v>
      </c>
      <c r="B239" s="39" t="s">
        <v>2126</v>
      </c>
      <c r="C239" s="39" t="s">
        <v>502</v>
      </c>
      <c r="D239" s="39" t="s">
        <v>978</v>
      </c>
      <c r="E239" s="39"/>
      <c r="F239" s="39"/>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row>
    <row r="240" spans="1:122" ht="14.4" x14ac:dyDescent="0.3">
      <c r="A240" s="39" t="s">
        <v>623</v>
      </c>
      <c r="B240" s="39" t="s">
        <v>2126</v>
      </c>
      <c r="C240" s="39" t="s">
        <v>709</v>
      </c>
      <c r="D240" s="39" t="s">
        <v>978</v>
      </c>
      <c r="E240" s="39"/>
      <c r="F240" s="39"/>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row>
    <row r="241" spans="1:122" ht="14.4" x14ac:dyDescent="0.3">
      <c r="A241" s="39" t="s">
        <v>623</v>
      </c>
      <c r="B241" s="39" t="s">
        <v>2126</v>
      </c>
      <c r="C241" s="39" t="s">
        <v>711</v>
      </c>
      <c r="D241" s="39" t="s">
        <v>978</v>
      </c>
      <c r="E241" s="39"/>
      <c r="F241" s="39"/>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c r="DK241" s="34"/>
      <c r="DL241" s="34"/>
      <c r="DM241" s="34"/>
      <c r="DN241" s="34"/>
      <c r="DO241" s="34"/>
      <c r="DP241" s="34"/>
      <c r="DQ241" s="34"/>
      <c r="DR241" s="34"/>
    </row>
    <row r="242" spans="1:122" ht="14.4" x14ac:dyDescent="0.3">
      <c r="A242" s="39" t="s">
        <v>623</v>
      </c>
      <c r="B242" s="39" t="s">
        <v>2126</v>
      </c>
      <c r="C242" s="39" t="s">
        <v>713</v>
      </c>
      <c r="D242" s="39" t="s">
        <v>978</v>
      </c>
      <c r="E242" s="39"/>
      <c r="F242" s="39"/>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row>
    <row r="243" spans="1:122" ht="14.4" x14ac:dyDescent="0.3">
      <c r="A243" s="39" t="s">
        <v>691</v>
      </c>
      <c r="B243" s="39" t="s">
        <v>2170</v>
      </c>
      <c r="C243" s="39" t="s">
        <v>719</v>
      </c>
      <c r="D243" s="39" t="s">
        <v>978</v>
      </c>
      <c r="E243" s="39"/>
      <c r="F243" s="39"/>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row>
    <row r="244" spans="1:122" ht="14.4" x14ac:dyDescent="0.3">
      <c r="A244" s="39" t="s">
        <v>691</v>
      </c>
      <c r="B244" s="39" t="s">
        <v>2170</v>
      </c>
      <c r="C244" s="39" t="s">
        <v>298</v>
      </c>
      <c r="D244" s="39" t="s">
        <v>978</v>
      </c>
      <c r="E244" s="39"/>
      <c r="F244" s="39"/>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row>
    <row r="245" spans="1:122" ht="14.4" x14ac:dyDescent="0.3">
      <c r="A245" s="39" t="s">
        <v>691</v>
      </c>
      <c r="B245" s="39" t="s">
        <v>2170</v>
      </c>
      <c r="C245" s="39" t="s">
        <v>722</v>
      </c>
      <c r="D245" s="39" t="s">
        <v>978</v>
      </c>
      <c r="E245" s="39"/>
      <c r="F245" s="39"/>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row>
    <row r="246" spans="1:122" ht="14.4" x14ac:dyDescent="0.3">
      <c r="A246" s="39" t="s">
        <v>691</v>
      </c>
      <c r="B246" s="39" t="s">
        <v>2170</v>
      </c>
      <c r="C246" s="39" t="s">
        <v>723</v>
      </c>
      <c r="D246" s="39" t="s">
        <v>978</v>
      </c>
      <c r="E246" s="39"/>
      <c r="F246" s="39"/>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row>
    <row r="247" spans="1:122" ht="14.4" x14ac:dyDescent="0.3">
      <c r="A247" s="39" t="s">
        <v>691</v>
      </c>
      <c r="B247" s="39" t="s">
        <v>2170</v>
      </c>
      <c r="C247" s="39" t="s">
        <v>725</v>
      </c>
      <c r="D247" s="39" t="s">
        <v>978</v>
      </c>
      <c r="E247" s="39"/>
      <c r="F247" s="39"/>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row>
    <row r="248" spans="1:122" ht="14.4" x14ac:dyDescent="0.3">
      <c r="A248" s="39" t="s">
        <v>691</v>
      </c>
      <c r="B248" s="39" t="s">
        <v>2170</v>
      </c>
      <c r="C248" s="39" t="s">
        <v>726</v>
      </c>
      <c r="D248" s="39" t="s">
        <v>978</v>
      </c>
      <c r="E248" s="39"/>
      <c r="F248" s="39"/>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row>
    <row r="249" spans="1:122" ht="14.4" x14ac:dyDescent="0.3">
      <c r="A249" s="39" t="s">
        <v>691</v>
      </c>
      <c r="B249" s="39" t="s">
        <v>2170</v>
      </c>
      <c r="C249" s="39" t="s">
        <v>506</v>
      </c>
      <c r="D249" s="39" t="s">
        <v>978</v>
      </c>
      <c r="E249" s="39"/>
      <c r="F249" s="39"/>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row>
    <row r="250" spans="1:122" ht="14.4" x14ac:dyDescent="0.3">
      <c r="A250" s="39" t="s">
        <v>691</v>
      </c>
      <c r="B250" s="39" t="s">
        <v>2170</v>
      </c>
      <c r="C250" s="39" t="s">
        <v>729</v>
      </c>
      <c r="D250" s="39" t="s">
        <v>978</v>
      </c>
      <c r="E250" s="39"/>
      <c r="F250" s="39"/>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row>
    <row r="251" spans="1:122" ht="14.4" x14ac:dyDescent="0.3">
      <c r="A251" s="39" t="s">
        <v>691</v>
      </c>
      <c r="B251" s="39" t="s">
        <v>2170</v>
      </c>
      <c r="C251" s="39" t="s">
        <v>730</v>
      </c>
      <c r="D251" s="39" t="s">
        <v>978</v>
      </c>
      <c r="E251" s="39"/>
      <c r="F251" s="39"/>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row>
    <row r="252" spans="1:122" ht="14.4" x14ac:dyDescent="0.3">
      <c r="A252" s="39" t="s">
        <v>691</v>
      </c>
      <c r="B252" s="39" t="s">
        <v>2170</v>
      </c>
      <c r="C252" s="39" t="s">
        <v>731</v>
      </c>
      <c r="D252" s="39" t="s">
        <v>978</v>
      </c>
      <c r="E252" s="39"/>
      <c r="F252" s="39"/>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row>
    <row r="253" spans="1:122" ht="14.4" x14ac:dyDescent="0.3">
      <c r="A253" s="39" t="s">
        <v>742</v>
      </c>
      <c r="B253" s="39" t="s">
        <v>2215</v>
      </c>
      <c r="C253" s="39" t="s">
        <v>9</v>
      </c>
      <c r="D253" s="39" t="s">
        <v>978</v>
      </c>
      <c r="E253" s="39"/>
      <c r="F253" s="39"/>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row>
    <row r="254" spans="1:122" ht="14.4" x14ac:dyDescent="0.3">
      <c r="A254" s="39" t="s">
        <v>742</v>
      </c>
      <c r="B254" s="39" t="s">
        <v>2215</v>
      </c>
      <c r="C254" s="39" t="s">
        <v>781</v>
      </c>
      <c r="D254" s="39" t="s">
        <v>978</v>
      </c>
      <c r="E254" s="39"/>
      <c r="F254" s="39"/>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row>
    <row r="255" spans="1:122" ht="14.4" x14ac:dyDescent="0.3">
      <c r="A255" s="39" t="s">
        <v>742</v>
      </c>
      <c r="B255" s="39" t="s">
        <v>2215</v>
      </c>
      <c r="C255" s="39" t="s">
        <v>782</v>
      </c>
      <c r="D255" s="39" t="s">
        <v>978</v>
      </c>
      <c r="E255" s="39"/>
      <c r="F255" s="39"/>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row>
    <row r="256" spans="1:122" ht="14.4" x14ac:dyDescent="0.3">
      <c r="A256" s="39" t="s">
        <v>742</v>
      </c>
      <c r="B256" s="39" t="s">
        <v>2215</v>
      </c>
      <c r="C256" s="39" t="s">
        <v>783</v>
      </c>
      <c r="D256" s="39" t="s">
        <v>978</v>
      </c>
      <c r="E256" s="39"/>
      <c r="F256" s="39"/>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row>
    <row r="257" spans="1:122" ht="14.4" x14ac:dyDescent="0.3">
      <c r="A257" s="39" t="s">
        <v>742</v>
      </c>
      <c r="B257" s="39" t="s">
        <v>2215</v>
      </c>
      <c r="C257" s="39" t="s">
        <v>785</v>
      </c>
      <c r="D257" s="39" t="s">
        <v>978</v>
      </c>
      <c r="E257" s="39"/>
      <c r="F257" s="39"/>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row>
    <row r="258" spans="1:122" ht="14.4" x14ac:dyDescent="0.3">
      <c r="A258" s="39" t="s">
        <v>742</v>
      </c>
      <c r="B258" s="39" t="s">
        <v>2215</v>
      </c>
      <c r="C258" s="39" t="s">
        <v>786</v>
      </c>
      <c r="D258" s="39" t="s">
        <v>978</v>
      </c>
      <c r="E258" s="39"/>
      <c r="F258" s="39"/>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row>
    <row r="259" spans="1:122" ht="14.4" x14ac:dyDescent="0.3">
      <c r="A259" s="39" t="s">
        <v>742</v>
      </c>
      <c r="B259" s="39" t="s">
        <v>2215</v>
      </c>
      <c r="C259" s="39" t="s">
        <v>788</v>
      </c>
      <c r="D259" s="39" t="s">
        <v>978</v>
      </c>
      <c r="E259" s="39"/>
      <c r="F259" s="39"/>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4"/>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row>
    <row r="260" spans="1:122" ht="14.4" x14ac:dyDescent="0.3">
      <c r="A260" s="39" t="s">
        <v>742</v>
      </c>
      <c r="B260" s="39" t="s">
        <v>2215</v>
      </c>
      <c r="C260" s="39" t="s">
        <v>790</v>
      </c>
      <c r="D260" s="39" t="s">
        <v>978</v>
      </c>
      <c r="E260" s="39"/>
      <c r="F260" s="39"/>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row>
    <row r="261" spans="1:122" ht="14.4" x14ac:dyDescent="0.3">
      <c r="A261" s="39" t="s">
        <v>742</v>
      </c>
      <c r="B261" s="39" t="s">
        <v>2215</v>
      </c>
      <c r="C261" s="39" t="s">
        <v>791</v>
      </c>
      <c r="D261" s="39" t="s">
        <v>978</v>
      </c>
      <c r="E261" s="39"/>
      <c r="F261" s="39"/>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row>
    <row r="262" spans="1:122" ht="14.4" x14ac:dyDescent="0.3">
      <c r="A262" s="39" t="s">
        <v>742</v>
      </c>
      <c r="B262" s="39" t="s">
        <v>2215</v>
      </c>
      <c r="C262" s="39" t="s">
        <v>793</v>
      </c>
      <c r="D262" s="39" t="s">
        <v>978</v>
      </c>
      <c r="E262" s="39"/>
      <c r="F262" s="39"/>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c r="DK262" s="34"/>
      <c r="DL262" s="34"/>
      <c r="DM262" s="34"/>
      <c r="DN262" s="34"/>
      <c r="DO262" s="34"/>
      <c r="DP262" s="34"/>
      <c r="DQ262" s="34"/>
      <c r="DR262" s="34"/>
    </row>
    <row r="263" spans="1:122" ht="14.4" x14ac:dyDescent="0.3">
      <c r="A263" s="39" t="s">
        <v>742</v>
      </c>
      <c r="B263" s="39" t="s">
        <v>2215</v>
      </c>
      <c r="C263" s="39" t="s">
        <v>795</v>
      </c>
      <c r="D263" s="39" t="s">
        <v>978</v>
      </c>
      <c r="E263" s="39"/>
      <c r="F263" s="39"/>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row>
    <row r="264" spans="1:122" ht="14.4" x14ac:dyDescent="0.3">
      <c r="A264" s="39" t="s">
        <v>742</v>
      </c>
      <c r="B264" s="39" t="s">
        <v>2215</v>
      </c>
      <c r="C264" s="39" t="s">
        <v>796</v>
      </c>
      <c r="D264" s="39" t="s">
        <v>978</v>
      </c>
      <c r="E264" s="39"/>
      <c r="F264" s="39"/>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row>
    <row r="265" spans="1:122" ht="14.4" x14ac:dyDescent="0.3">
      <c r="A265" s="39" t="s">
        <v>742</v>
      </c>
      <c r="B265" s="39" t="s">
        <v>2215</v>
      </c>
      <c r="C265" s="39" t="s">
        <v>799</v>
      </c>
      <c r="D265" s="39" t="s">
        <v>978</v>
      </c>
      <c r="E265" s="39"/>
      <c r="F265" s="39"/>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row>
    <row r="266" spans="1:122" ht="14.4" x14ac:dyDescent="0.3">
      <c r="A266" s="39" t="s">
        <v>742</v>
      </c>
      <c r="B266" s="39" t="s">
        <v>2215</v>
      </c>
      <c r="C266" s="39" t="s">
        <v>800</v>
      </c>
      <c r="D266" s="39" t="s">
        <v>978</v>
      </c>
      <c r="E266" s="39"/>
      <c r="F266" s="39"/>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row>
    <row r="267" spans="1:122" ht="14.4" x14ac:dyDescent="0.3">
      <c r="A267" s="39" t="s">
        <v>742</v>
      </c>
      <c r="B267" s="39" t="s">
        <v>2215</v>
      </c>
      <c r="C267" s="39" t="s">
        <v>801</v>
      </c>
      <c r="D267" s="39" t="s">
        <v>978</v>
      </c>
      <c r="E267" s="39"/>
      <c r="F267" s="39"/>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row>
    <row r="268" spans="1:122" ht="14.4" x14ac:dyDescent="0.3">
      <c r="A268" s="39" t="s">
        <v>742</v>
      </c>
      <c r="B268" s="39" t="s">
        <v>2215</v>
      </c>
      <c r="C268" s="39" t="s">
        <v>803</v>
      </c>
      <c r="D268" s="39" t="s">
        <v>978</v>
      </c>
      <c r="E268" s="39"/>
      <c r="F268" s="39"/>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row>
    <row r="269" spans="1:122" ht="14.4" x14ac:dyDescent="0.3">
      <c r="A269" s="39" t="s">
        <v>742</v>
      </c>
      <c r="B269" s="39" t="s">
        <v>2215</v>
      </c>
      <c r="C269" s="39" t="s">
        <v>805</v>
      </c>
      <c r="D269" s="39" t="s">
        <v>978</v>
      </c>
      <c r="E269" s="39"/>
      <c r="F269" s="39"/>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row>
    <row r="270" spans="1:122" ht="14.4" x14ac:dyDescent="0.3">
      <c r="A270" s="39" t="s">
        <v>742</v>
      </c>
      <c r="B270" s="39" t="s">
        <v>2215</v>
      </c>
      <c r="C270" s="39" t="s">
        <v>807</v>
      </c>
      <c r="D270" s="39" t="s">
        <v>978</v>
      </c>
      <c r="E270" s="39"/>
      <c r="F270" s="39"/>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row>
    <row r="271" spans="1:122" ht="14.4" x14ac:dyDescent="0.3">
      <c r="A271" s="39" t="s">
        <v>742</v>
      </c>
      <c r="B271" s="39" t="s">
        <v>2215</v>
      </c>
      <c r="C271" s="39" t="s">
        <v>808</v>
      </c>
      <c r="D271" s="39" t="s">
        <v>978</v>
      </c>
      <c r="E271" s="39"/>
      <c r="F271" s="39"/>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row>
    <row r="272" spans="1:122" ht="14.4" x14ac:dyDescent="0.3">
      <c r="A272" s="39" t="s">
        <v>742</v>
      </c>
      <c r="B272" s="39" t="s">
        <v>2215</v>
      </c>
      <c r="C272" s="39" t="s">
        <v>811</v>
      </c>
      <c r="D272" s="39" t="s">
        <v>978</v>
      </c>
      <c r="E272" s="39"/>
      <c r="F272" s="39"/>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row>
    <row r="273" spans="1:122" ht="14.4" x14ac:dyDescent="0.3">
      <c r="A273" s="39" t="s">
        <v>742</v>
      </c>
      <c r="B273" s="39" t="s">
        <v>2215</v>
      </c>
      <c r="C273" s="39" t="s">
        <v>813</v>
      </c>
      <c r="D273" s="39" t="s">
        <v>978</v>
      </c>
      <c r="E273" s="39"/>
      <c r="F273" s="39"/>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row>
    <row r="274" spans="1:122" ht="14.4" x14ac:dyDescent="0.3">
      <c r="A274" s="39" t="s">
        <v>742</v>
      </c>
      <c r="B274" s="39" t="s">
        <v>2215</v>
      </c>
      <c r="C274" s="39" t="s">
        <v>362</v>
      </c>
      <c r="D274" s="39" t="s">
        <v>978</v>
      </c>
      <c r="E274" s="39"/>
      <c r="F274" s="39"/>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row>
    <row r="275" spans="1:122" ht="14.4" x14ac:dyDescent="0.3">
      <c r="A275" s="39" t="s">
        <v>742</v>
      </c>
      <c r="B275" s="39" t="s">
        <v>2215</v>
      </c>
      <c r="C275" s="39" t="s">
        <v>527</v>
      </c>
      <c r="D275" s="39" t="s">
        <v>978</v>
      </c>
      <c r="E275" s="39"/>
      <c r="F275" s="39"/>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row>
    <row r="276" spans="1:122" ht="14.4" x14ac:dyDescent="0.3">
      <c r="A276" s="39" t="s">
        <v>742</v>
      </c>
      <c r="B276" s="39" t="s">
        <v>2215</v>
      </c>
      <c r="C276" s="39" t="s">
        <v>251</v>
      </c>
      <c r="D276" s="39" t="s">
        <v>978</v>
      </c>
      <c r="E276" s="39"/>
      <c r="F276" s="39"/>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row>
    <row r="277" spans="1:122" ht="14.4" x14ac:dyDescent="0.3">
      <c r="A277" s="39" t="s">
        <v>742</v>
      </c>
      <c r="B277" s="39" t="s">
        <v>2215</v>
      </c>
      <c r="C277" s="39" t="s">
        <v>816</v>
      </c>
      <c r="D277" s="39" t="s">
        <v>978</v>
      </c>
      <c r="E277" s="39"/>
      <c r="F277" s="39"/>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c r="CP277" s="34"/>
      <c r="CQ277" s="34"/>
      <c r="CR277" s="34"/>
      <c r="CS277" s="34"/>
      <c r="CT277" s="34"/>
      <c r="CU277" s="34"/>
      <c r="CV277" s="34"/>
      <c r="CW277" s="34"/>
      <c r="CX277" s="34"/>
      <c r="CY277" s="34"/>
      <c r="CZ277" s="34"/>
      <c r="DA277" s="34"/>
      <c r="DB277" s="34"/>
      <c r="DC277" s="34"/>
      <c r="DD277" s="34"/>
      <c r="DE277" s="34"/>
      <c r="DF277" s="34"/>
      <c r="DG277" s="34"/>
      <c r="DH277" s="34"/>
      <c r="DI277" s="34"/>
      <c r="DJ277" s="34"/>
      <c r="DK277" s="34"/>
      <c r="DL277" s="34"/>
      <c r="DM277" s="34"/>
      <c r="DN277" s="34"/>
      <c r="DO277" s="34"/>
      <c r="DP277" s="34"/>
      <c r="DQ277" s="34"/>
      <c r="DR277" s="34"/>
    </row>
    <row r="278" spans="1:122" ht="14.4" x14ac:dyDescent="0.3">
      <c r="A278" s="39" t="s">
        <v>742</v>
      </c>
      <c r="B278" s="39" t="s">
        <v>2215</v>
      </c>
      <c r="C278" s="39" t="s">
        <v>817</v>
      </c>
      <c r="D278" s="39" t="s">
        <v>978</v>
      </c>
      <c r="E278" s="39"/>
      <c r="F278" s="39"/>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c r="CP278" s="34"/>
      <c r="CQ278" s="34"/>
      <c r="CR278" s="34"/>
      <c r="CS278" s="34"/>
      <c r="CT278" s="34"/>
      <c r="CU278" s="34"/>
      <c r="CV278" s="34"/>
      <c r="CW278" s="34"/>
      <c r="CX278" s="34"/>
      <c r="CY278" s="34"/>
      <c r="CZ278" s="34"/>
      <c r="DA278" s="34"/>
      <c r="DB278" s="34"/>
      <c r="DC278" s="34"/>
      <c r="DD278" s="34"/>
      <c r="DE278" s="34"/>
      <c r="DF278" s="34"/>
      <c r="DG278" s="34"/>
      <c r="DH278" s="34"/>
      <c r="DI278" s="34"/>
      <c r="DJ278" s="34"/>
      <c r="DK278" s="34"/>
      <c r="DL278" s="34"/>
      <c r="DM278" s="34"/>
      <c r="DN278" s="34"/>
      <c r="DO278" s="34"/>
      <c r="DP278" s="34"/>
      <c r="DQ278" s="34"/>
      <c r="DR278" s="34"/>
    </row>
    <row r="279" spans="1:122" ht="14.4" x14ac:dyDescent="0.3">
      <c r="A279" s="39" t="s">
        <v>742</v>
      </c>
      <c r="B279" s="39" t="s">
        <v>2215</v>
      </c>
      <c r="C279" s="39" t="s">
        <v>819</v>
      </c>
      <c r="D279" s="39" t="s">
        <v>978</v>
      </c>
      <c r="E279" s="39"/>
      <c r="F279" s="39"/>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c r="CP279" s="34"/>
      <c r="CQ279" s="34"/>
      <c r="CR279" s="34"/>
      <c r="CS279" s="34"/>
      <c r="CT279" s="34"/>
      <c r="CU279" s="34"/>
      <c r="CV279" s="34"/>
      <c r="CW279" s="34"/>
      <c r="CX279" s="34"/>
      <c r="CY279" s="34"/>
      <c r="CZ279" s="34"/>
      <c r="DA279" s="34"/>
      <c r="DB279" s="34"/>
      <c r="DC279" s="34"/>
      <c r="DD279" s="34"/>
      <c r="DE279" s="34"/>
      <c r="DF279" s="34"/>
      <c r="DG279" s="34"/>
      <c r="DH279" s="34"/>
      <c r="DI279" s="34"/>
      <c r="DJ279" s="34"/>
      <c r="DK279" s="34"/>
      <c r="DL279" s="34"/>
      <c r="DM279" s="34"/>
      <c r="DN279" s="34"/>
      <c r="DO279" s="34"/>
      <c r="DP279" s="34"/>
      <c r="DQ279" s="34"/>
      <c r="DR279" s="34"/>
    </row>
    <row r="280" spans="1:122" ht="14.4" x14ac:dyDescent="0.3">
      <c r="A280" s="39" t="s">
        <v>742</v>
      </c>
      <c r="B280" s="39" t="s">
        <v>2215</v>
      </c>
      <c r="C280" s="39" t="s">
        <v>821</v>
      </c>
      <c r="D280" s="39" t="s">
        <v>978</v>
      </c>
      <c r="E280" s="39"/>
      <c r="F280" s="39"/>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c r="CP280" s="34"/>
      <c r="CQ280" s="34"/>
      <c r="CR280" s="34"/>
      <c r="CS280" s="34"/>
      <c r="CT280" s="34"/>
      <c r="CU280" s="34"/>
      <c r="CV280" s="34"/>
      <c r="CW280" s="34"/>
      <c r="CX280" s="34"/>
      <c r="CY280" s="34"/>
      <c r="CZ280" s="34"/>
      <c r="DA280" s="34"/>
      <c r="DB280" s="34"/>
      <c r="DC280" s="34"/>
      <c r="DD280" s="34"/>
      <c r="DE280" s="34"/>
      <c r="DF280" s="34"/>
      <c r="DG280" s="34"/>
      <c r="DH280" s="34"/>
      <c r="DI280" s="34"/>
      <c r="DJ280" s="34"/>
      <c r="DK280" s="34"/>
      <c r="DL280" s="34"/>
      <c r="DM280" s="34"/>
      <c r="DN280" s="34"/>
      <c r="DO280" s="34"/>
      <c r="DP280" s="34"/>
      <c r="DQ280" s="34"/>
      <c r="DR280" s="34"/>
    </row>
    <row r="281" spans="1:122" ht="14.4" x14ac:dyDescent="0.3">
      <c r="A281" s="39" t="s">
        <v>699</v>
      </c>
      <c r="B281" s="39" t="s">
        <v>2347</v>
      </c>
      <c r="C281" s="39" t="s">
        <v>829</v>
      </c>
      <c r="D281" s="39" t="s">
        <v>978</v>
      </c>
      <c r="E281" s="39"/>
      <c r="F281" s="39"/>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row>
    <row r="282" spans="1:122" ht="14.4" x14ac:dyDescent="0.3">
      <c r="A282" s="39" t="s">
        <v>699</v>
      </c>
      <c r="B282" s="39" t="s">
        <v>2347</v>
      </c>
      <c r="C282" s="39" t="s">
        <v>830</v>
      </c>
      <c r="D282" s="39" t="s">
        <v>978</v>
      </c>
      <c r="E282" s="39"/>
      <c r="F282" s="39"/>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row>
    <row r="283" spans="1:122" ht="14.4" x14ac:dyDescent="0.3">
      <c r="A283" s="39" t="s">
        <v>699</v>
      </c>
      <c r="B283" s="39" t="s">
        <v>2347</v>
      </c>
      <c r="C283" s="39" t="s">
        <v>832</v>
      </c>
      <c r="D283" s="39" t="s">
        <v>978</v>
      </c>
      <c r="E283" s="39"/>
      <c r="F283" s="39"/>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row>
    <row r="284" spans="1:122" ht="14.4" x14ac:dyDescent="0.3">
      <c r="A284" s="39" t="s">
        <v>699</v>
      </c>
      <c r="B284" s="39" t="s">
        <v>2347</v>
      </c>
      <c r="C284" s="39" t="s">
        <v>834</v>
      </c>
      <c r="D284" s="39" t="s">
        <v>978</v>
      </c>
      <c r="E284" s="39"/>
      <c r="F284" s="39"/>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row>
    <row r="285" spans="1:122" ht="14.4" x14ac:dyDescent="0.3">
      <c r="A285" s="39" t="s">
        <v>699</v>
      </c>
      <c r="B285" s="39" t="s">
        <v>2347</v>
      </c>
      <c r="C285" s="39" t="s">
        <v>835</v>
      </c>
      <c r="D285" s="39" t="s">
        <v>978</v>
      </c>
      <c r="E285" s="39"/>
      <c r="F285" s="39"/>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row>
    <row r="286" spans="1:122" ht="14.4" x14ac:dyDescent="0.3">
      <c r="A286" s="39" t="s">
        <v>699</v>
      </c>
      <c r="B286" s="39" t="s">
        <v>2347</v>
      </c>
      <c r="C286" s="39" t="s">
        <v>302</v>
      </c>
      <c r="D286" s="39" t="s">
        <v>978</v>
      </c>
      <c r="E286" s="39"/>
      <c r="F286" s="39"/>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c r="DK286" s="34"/>
      <c r="DL286" s="34"/>
      <c r="DM286" s="34"/>
      <c r="DN286" s="34"/>
      <c r="DO286" s="34"/>
      <c r="DP286" s="34"/>
      <c r="DQ286" s="34"/>
      <c r="DR286" s="34"/>
    </row>
    <row r="287" spans="1:122" ht="14.4" x14ac:dyDescent="0.3">
      <c r="A287" s="39" t="s">
        <v>699</v>
      </c>
      <c r="B287" s="39" t="s">
        <v>2347</v>
      </c>
      <c r="C287" s="39" t="s">
        <v>838</v>
      </c>
      <c r="D287" s="39" t="s">
        <v>978</v>
      </c>
      <c r="E287" s="39"/>
      <c r="F287" s="39"/>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row>
    <row r="288" spans="1:122" ht="14.4" x14ac:dyDescent="0.3">
      <c r="A288" s="39" t="s">
        <v>699</v>
      </c>
      <c r="B288" s="39" t="s">
        <v>2347</v>
      </c>
      <c r="C288" s="39" t="s">
        <v>839</v>
      </c>
      <c r="D288" s="39" t="s">
        <v>978</v>
      </c>
      <c r="E288" s="39"/>
      <c r="F288" s="39"/>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row>
    <row r="289" spans="1:122" ht="14.4" x14ac:dyDescent="0.3">
      <c r="A289" s="39" t="s">
        <v>699</v>
      </c>
      <c r="B289" s="39" t="s">
        <v>2347</v>
      </c>
      <c r="C289" s="39" t="s">
        <v>841</v>
      </c>
      <c r="D289" s="39" t="s">
        <v>978</v>
      </c>
      <c r="E289" s="39"/>
      <c r="F289" s="39"/>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row>
    <row r="290" spans="1:122" ht="14.4" x14ac:dyDescent="0.3">
      <c r="A290" s="39" t="s">
        <v>699</v>
      </c>
      <c r="B290" s="39" t="s">
        <v>2347</v>
      </c>
      <c r="C290" s="39" t="s">
        <v>843</v>
      </c>
      <c r="D290" s="39" t="s">
        <v>978</v>
      </c>
      <c r="E290" s="39"/>
      <c r="F290" s="39"/>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row>
    <row r="291" spans="1:122" ht="14.4" x14ac:dyDescent="0.3">
      <c r="A291" s="39" t="s">
        <v>699</v>
      </c>
      <c r="B291" s="39" t="s">
        <v>2347</v>
      </c>
      <c r="C291" s="39" t="s">
        <v>844</v>
      </c>
      <c r="D291" s="39" t="s">
        <v>978</v>
      </c>
      <c r="E291" s="39"/>
      <c r="F291" s="39"/>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row>
    <row r="292" spans="1:122" ht="14.4" x14ac:dyDescent="0.3">
      <c r="A292" s="39" t="s">
        <v>699</v>
      </c>
      <c r="B292" s="39" t="s">
        <v>2347</v>
      </c>
      <c r="C292" s="39" t="s">
        <v>617</v>
      </c>
      <c r="D292" s="39" t="s">
        <v>978</v>
      </c>
      <c r="E292" s="39"/>
      <c r="F292" s="39"/>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row>
    <row r="293" spans="1:122" ht="14.4" x14ac:dyDescent="0.3">
      <c r="A293" s="39" t="s">
        <v>699</v>
      </c>
      <c r="B293" s="39" t="s">
        <v>2347</v>
      </c>
      <c r="C293" s="39" t="s">
        <v>303</v>
      </c>
      <c r="D293" s="39" t="s">
        <v>978</v>
      </c>
      <c r="E293" s="39"/>
      <c r="F293" s="39"/>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row>
    <row r="294" spans="1:122" ht="14.4" x14ac:dyDescent="0.3">
      <c r="A294" s="39" t="s">
        <v>699</v>
      </c>
      <c r="B294" s="39" t="s">
        <v>2347</v>
      </c>
      <c r="C294" s="39" t="s">
        <v>306</v>
      </c>
      <c r="D294" s="39" t="s">
        <v>978</v>
      </c>
      <c r="E294" s="39"/>
      <c r="F294" s="39"/>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row>
    <row r="295" spans="1:122" ht="14.4" x14ac:dyDescent="0.3">
      <c r="A295" s="39" t="s">
        <v>699</v>
      </c>
      <c r="B295" s="39" t="s">
        <v>2347</v>
      </c>
      <c r="C295" s="39" t="s">
        <v>846</v>
      </c>
      <c r="D295" s="39" t="s">
        <v>978</v>
      </c>
      <c r="E295" s="39"/>
      <c r="F295" s="39"/>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row>
    <row r="296" spans="1:122" ht="14.4" x14ac:dyDescent="0.3">
      <c r="A296" s="39" t="s">
        <v>699</v>
      </c>
      <c r="B296" s="39" t="s">
        <v>2347</v>
      </c>
      <c r="C296" s="39" t="s">
        <v>847</v>
      </c>
      <c r="D296" s="39" t="s">
        <v>978</v>
      </c>
      <c r="E296" s="39"/>
      <c r="F296" s="39"/>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row>
    <row r="297" spans="1:122" ht="14.4" x14ac:dyDescent="0.3">
      <c r="A297" s="39" t="s">
        <v>699</v>
      </c>
      <c r="B297" s="39" t="s">
        <v>2347</v>
      </c>
      <c r="C297" s="39" t="s">
        <v>311</v>
      </c>
      <c r="D297" s="39" t="s">
        <v>978</v>
      </c>
      <c r="E297" s="39"/>
      <c r="F297" s="39"/>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row>
    <row r="298" spans="1:122" ht="14.4" x14ac:dyDescent="0.3">
      <c r="A298" s="39" t="s">
        <v>699</v>
      </c>
      <c r="B298" s="39" t="s">
        <v>2347</v>
      </c>
      <c r="C298" s="39" t="s">
        <v>849</v>
      </c>
      <c r="D298" s="39" t="s">
        <v>978</v>
      </c>
      <c r="E298" s="39"/>
      <c r="F298" s="39"/>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row>
    <row r="299" spans="1:122" ht="14.4" x14ac:dyDescent="0.3">
      <c r="A299" s="39" t="s">
        <v>699</v>
      </c>
      <c r="B299" s="39" t="s">
        <v>2347</v>
      </c>
      <c r="C299" s="39" t="s">
        <v>850</v>
      </c>
      <c r="D299" s="39" t="s">
        <v>978</v>
      </c>
      <c r="E299" s="39"/>
      <c r="F299" s="39"/>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row>
    <row r="300" spans="1:122" ht="14.4" x14ac:dyDescent="0.3">
      <c r="A300" s="39" t="s">
        <v>699</v>
      </c>
      <c r="B300" s="39" t="s">
        <v>2347</v>
      </c>
      <c r="C300" s="39" t="s">
        <v>298</v>
      </c>
      <c r="D300" s="39" t="s">
        <v>978</v>
      </c>
      <c r="E300" s="39"/>
      <c r="F300" s="39"/>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row>
    <row r="301" spans="1:122" ht="14.4" x14ac:dyDescent="0.3">
      <c r="A301" s="39" t="s">
        <v>699</v>
      </c>
      <c r="B301" s="39" t="s">
        <v>2347</v>
      </c>
      <c r="C301" s="39" t="s">
        <v>852</v>
      </c>
      <c r="D301" s="39" t="s">
        <v>978</v>
      </c>
      <c r="E301" s="39"/>
      <c r="F301" s="39"/>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row>
    <row r="302" spans="1:122" ht="14.4" x14ac:dyDescent="0.3">
      <c r="A302" s="39" t="s">
        <v>699</v>
      </c>
      <c r="B302" s="39" t="s">
        <v>2347</v>
      </c>
      <c r="C302" s="39" t="s">
        <v>853</v>
      </c>
      <c r="D302" s="39" t="s">
        <v>978</v>
      </c>
      <c r="E302" s="39"/>
      <c r="F302" s="39"/>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row>
    <row r="303" spans="1:122" ht="14.4" x14ac:dyDescent="0.3">
      <c r="A303" s="39" t="s">
        <v>699</v>
      </c>
      <c r="B303" s="39" t="s">
        <v>2347</v>
      </c>
      <c r="C303" s="39" t="s">
        <v>854</v>
      </c>
      <c r="D303" s="39" t="s">
        <v>978</v>
      </c>
      <c r="E303" s="39"/>
      <c r="F303" s="39"/>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c r="DN303" s="34"/>
      <c r="DO303" s="34"/>
      <c r="DP303" s="34"/>
      <c r="DQ303" s="34"/>
      <c r="DR303" s="34"/>
    </row>
    <row r="304" spans="1:122" ht="14.4" x14ac:dyDescent="0.3">
      <c r="A304" s="39" t="s">
        <v>699</v>
      </c>
      <c r="B304" s="39" t="s">
        <v>2347</v>
      </c>
      <c r="C304" s="39" t="s">
        <v>507</v>
      </c>
      <c r="D304" s="39" t="s">
        <v>978</v>
      </c>
      <c r="E304" s="39"/>
      <c r="F304" s="39"/>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c r="DN304" s="34"/>
      <c r="DO304" s="34"/>
      <c r="DP304" s="34"/>
      <c r="DQ304" s="34"/>
      <c r="DR304" s="34"/>
    </row>
    <row r="305" spans="1:122" ht="14.4" x14ac:dyDescent="0.3">
      <c r="A305" s="39" t="s">
        <v>699</v>
      </c>
      <c r="B305" s="39" t="s">
        <v>2347</v>
      </c>
      <c r="C305" s="39" t="s">
        <v>855</v>
      </c>
      <c r="D305" s="39" t="s">
        <v>978</v>
      </c>
      <c r="E305" s="39"/>
      <c r="F305" s="39"/>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row>
    <row r="306" spans="1:122" ht="14.4" x14ac:dyDescent="0.3">
      <c r="A306" s="39" t="s">
        <v>716</v>
      </c>
      <c r="B306" s="39" t="s">
        <v>360</v>
      </c>
      <c r="C306" s="39" t="s">
        <v>84</v>
      </c>
      <c r="D306" s="39" t="s">
        <v>978</v>
      </c>
      <c r="E306" s="39"/>
      <c r="F306" s="39"/>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row>
    <row r="307" spans="1:122" ht="14.4" x14ac:dyDescent="0.3">
      <c r="A307" s="39" t="s">
        <v>716</v>
      </c>
      <c r="B307" s="39" t="s">
        <v>360</v>
      </c>
      <c r="C307" s="39" t="s">
        <v>746</v>
      </c>
      <c r="D307" s="39" t="s">
        <v>978</v>
      </c>
      <c r="E307" s="39"/>
      <c r="F307" s="39"/>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row>
    <row r="308" spans="1:122" ht="14.4" x14ac:dyDescent="0.3">
      <c r="A308" s="39" t="s">
        <v>716</v>
      </c>
      <c r="B308" s="39" t="s">
        <v>360</v>
      </c>
      <c r="C308" s="39" t="s">
        <v>747</v>
      </c>
      <c r="D308" s="39" t="s">
        <v>978</v>
      </c>
      <c r="E308" s="39"/>
      <c r="F308" s="39"/>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row>
    <row r="309" spans="1:122" ht="14.4" x14ac:dyDescent="0.3">
      <c r="A309" s="39" t="s">
        <v>716</v>
      </c>
      <c r="B309" s="39" t="s">
        <v>360</v>
      </c>
      <c r="C309" s="39" t="s">
        <v>749</v>
      </c>
      <c r="D309" s="39" t="s">
        <v>978</v>
      </c>
      <c r="E309" s="39"/>
      <c r="F309" s="39"/>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row>
    <row r="310" spans="1:122" ht="14.4" x14ac:dyDescent="0.3">
      <c r="A310" s="39" t="s">
        <v>716</v>
      </c>
      <c r="B310" s="39" t="s">
        <v>360</v>
      </c>
      <c r="C310" s="39" t="s">
        <v>750</v>
      </c>
      <c r="D310" s="39" t="s">
        <v>978</v>
      </c>
      <c r="E310" s="39"/>
      <c r="F310" s="39"/>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row>
    <row r="311" spans="1:122" ht="14.4" x14ac:dyDescent="0.3">
      <c r="A311" s="39" t="s">
        <v>716</v>
      </c>
      <c r="B311" s="39" t="s">
        <v>360</v>
      </c>
      <c r="C311" s="39" t="s">
        <v>362</v>
      </c>
      <c r="D311" s="39" t="s">
        <v>978</v>
      </c>
      <c r="E311" s="39"/>
      <c r="F311" s="39"/>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row>
    <row r="312" spans="1:122" ht="14.4" x14ac:dyDescent="0.3">
      <c r="A312" s="39" t="s">
        <v>716</v>
      </c>
      <c r="B312" s="39" t="s">
        <v>360</v>
      </c>
      <c r="C312" s="39" t="s">
        <v>496</v>
      </c>
      <c r="D312" s="39" t="s">
        <v>978</v>
      </c>
      <c r="E312" s="39"/>
      <c r="F312" s="39"/>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row>
    <row r="313" spans="1:122" ht="14.4" x14ac:dyDescent="0.3">
      <c r="A313" s="39" t="s">
        <v>716</v>
      </c>
      <c r="B313" s="39" t="s">
        <v>360</v>
      </c>
      <c r="C313" s="39" t="s">
        <v>753</v>
      </c>
      <c r="D313" s="39" t="s">
        <v>978</v>
      </c>
      <c r="E313" s="39"/>
      <c r="F313" s="39"/>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row>
    <row r="314" spans="1:122" ht="14.4" x14ac:dyDescent="0.3">
      <c r="A314" s="39" t="s">
        <v>716</v>
      </c>
      <c r="B314" s="39" t="s">
        <v>360</v>
      </c>
      <c r="C314" s="39" t="s">
        <v>754</v>
      </c>
      <c r="D314" s="39" t="s">
        <v>978</v>
      </c>
      <c r="E314" s="39"/>
      <c r="F314" s="39"/>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row>
    <row r="315" spans="1:122" ht="14.4" x14ac:dyDescent="0.3">
      <c r="A315" s="39" t="s">
        <v>716</v>
      </c>
      <c r="B315" s="39" t="s">
        <v>360</v>
      </c>
      <c r="C315" s="39" t="s">
        <v>756</v>
      </c>
      <c r="D315" s="39" t="s">
        <v>978</v>
      </c>
      <c r="E315" s="39"/>
      <c r="F315" s="39"/>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row>
    <row r="316" spans="1:122" ht="14.4" x14ac:dyDescent="0.3">
      <c r="A316" s="39" t="s">
        <v>716</v>
      </c>
      <c r="B316" s="39" t="s">
        <v>360</v>
      </c>
      <c r="C316" s="39" t="s">
        <v>757</v>
      </c>
      <c r="D316" s="39" t="s">
        <v>978</v>
      </c>
      <c r="E316" s="39"/>
      <c r="F316" s="39"/>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row>
    <row r="317" spans="1:122" ht="14.4" x14ac:dyDescent="0.3">
      <c r="A317" s="39" t="s">
        <v>716</v>
      </c>
      <c r="B317" s="39" t="s">
        <v>360</v>
      </c>
      <c r="C317" s="39" t="s">
        <v>758</v>
      </c>
      <c r="D317" s="39" t="s">
        <v>978</v>
      </c>
      <c r="E317" s="39"/>
      <c r="F317" s="39"/>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c r="DL317" s="34"/>
      <c r="DM317" s="34"/>
      <c r="DN317" s="34"/>
      <c r="DO317" s="34"/>
      <c r="DP317" s="34"/>
      <c r="DQ317" s="34"/>
      <c r="DR317" s="34"/>
    </row>
    <row r="318" spans="1:122" ht="14.4" x14ac:dyDescent="0.3">
      <c r="A318" s="39" t="s">
        <v>716</v>
      </c>
      <c r="B318" s="39" t="s">
        <v>360</v>
      </c>
      <c r="C318" s="39" t="s">
        <v>759</v>
      </c>
      <c r="D318" s="39" t="s">
        <v>978</v>
      </c>
      <c r="E318" s="39"/>
      <c r="F318" s="39"/>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row>
    <row r="319" spans="1:122" ht="14.4" x14ac:dyDescent="0.3">
      <c r="A319" s="39" t="s">
        <v>716</v>
      </c>
      <c r="B319" s="39" t="s">
        <v>360</v>
      </c>
      <c r="C319" s="39" t="s">
        <v>760</v>
      </c>
      <c r="D319" s="39" t="s">
        <v>978</v>
      </c>
      <c r="E319" s="39"/>
      <c r="F319" s="39"/>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row>
    <row r="320" spans="1:122" ht="14.4" x14ac:dyDescent="0.3">
      <c r="A320" s="39" t="s">
        <v>716</v>
      </c>
      <c r="B320" s="39" t="s">
        <v>360</v>
      </c>
      <c r="C320" s="39" t="s">
        <v>763</v>
      </c>
      <c r="D320" s="39" t="s">
        <v>978</v>
      </c>
      <c r="E320" s="39"/>
      <c r="F320" s="39"/>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c r="DR320" s="34"/>
    </row>
    <row r="321" spans="1:122" ht="14.4" x14ac:dyDescent="0.3">
      <c r="A321" s="39" t="s">
        <v>716</v>
      </c>
      <c r="B321" s="39" t="s">
        <v>360</v>
      </c>
      <c r="C321" s="39" t="s">
        <v>764</v>
      </c>
      <c r="D321" s="39" t="s">
        <v>978</v>
      </c>
      <c r="E321" s="39"/>
      <c r="F321" s="39"/>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row>
    <row r="322" spans="1:122" ht="14.4" x14ac:dyDescent="0.3">
      <c r="A322" s="39" t="s">
        <v>716</v>
      </c>
      <c r="B322" s="39" t="s">
        <v>360</v>
      </c>
      <c r="C322" s="39" t="s">
        <v>765</v>
      </c>
      <c r="D322" s="39" t="s">
        <v>978</v>
      </c>
      <c r="E322" s="39"/>
      <c r="F322" s="39"/>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row>
    <row r="323" spans="1:122" ht="14.4" x14ac:dyDescent="0.3">
      <c r="A323" s="39" t="s">
        <v>716</v>
      </c>
      <c r="B323" s="39" t="s">
        <v>360</v>
      </c>
      <c r="C323" s="39" t="s">
        <v>766</v>
      </c>
      <c r="D323" s="39" t="s">
        <v>978</v>
      </c>
      <c r="E323" s="39"/>
      <c r="F323" s="39"/>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row>
    <row r="324" spans="1:122" ht="14.4" x14ac:dyDescent="0.3">
      <c r="A324" s="39" t="s">
        <v>716</v>
      </c>
      <c r="B324" s="39" t="s">
        <v>360</v>
      </c>
      <c r="C324" s="39" t="s">
        <v>768</v>
      </c>
      <c r="D324" s="39" t="s">
        <v>978</v>
      </c>
      <c r="E324" s="39"/>
      <c r="F324" s="39"/>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row>
    <row r="325" spans="1:122" ht="14.4" x14ac:dyDescent="0.3">
      <c r="A325" s="39" t="s">
        <v>716</v>
      </c>
      <c r="B325" s="39" t="s">
        <v>360</v>
      </c>
      <c r="C325" s="39" t="s">
        <v>770</v>
      </c>
      <c r="D325" s="39" t="s">
        <v>978</v>
      </c>
      <c r="E325" s="39"/>
      <c r="F325" s="39"/>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row>
    <row r="326" spans="1:122" ht="14.4" x14ac:dyDescent="0.3">
      <c r="A326" s="39" t="s">
        <v>716</v>
      </c>
      <c r="B326" s="39" t="s">
        <v>360</v>
      </c>
      <c r="C326" s="39" t="s">
        <v>772</v>
      </c>
      <c r="D326" s="39" t="s">
        <v>978</v>
      </c>
      <c r="E326" s="39"/>
      <c r="F326" s="39"/>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row>
    <row r="327" spans="1:122" ht="14.4" x14ac:dyDescent="0.3">
      <c r="A327" s="39" t="s">
        <v>716</v>
      </c>
      <c r="B327" s="39" t="s">
        <v>360</v>
      </c>
      <c r="C327" s="39" t="s">
        <v>773</v>
      </c>
      <c r="D327" s="39" t="s">
        <v>978</v>
      </c>
      <c r="E327" s="39"/>
      <c r="F327" s="39"/>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row>
    <row r="328" spans="1:122" ht="14.4" x14ac:dyDescent="0.3">
      <c r="A328" s="39" t="s">
        <v>716</v>
      </c>
      <c r="B328" s="39" t="s">
        <v>360</v>
      </c>
      <c r="C328" s="39" t="s">
        <v>774</v>
      </c>
      <c r="D328" s="39" t="s">
        <v>978</v>
      </c>
      <c r="E328" s="39"/>
      <c r="F328" s="39"/>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row>
    <row r="329" spans="1:122" ht="14.4" x14ac:dyDescent="0.3">
      <c r="A329" s="39" t="s">
        <v>833</v>
      </c>
      <c r="B329" s="39" t="s">
        <v>2618</v>
      </c>
      <c r="C329" s="39" t="s">
        <v>865</v>
      </c>
      <c r="D329" s="39" t="s">
        <v>978</v>
      </c>
      <c r="E329" s="39"/>
      <c r="F329" s="39"/>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row>
    <row r="330" spans="1:122" ht="14.4" x14ac:dyDescent="0.3">
      <c r="A330" s="39" t="s">
        <v>833</v>
      </c>
      <c r="B330" s="39" t="s">
        <v>2618</v>
      </c>
      <c r="C330" s="39" t="s">
        <v>249</v>
      </c>
      <c r="D330" s="39" t="s">
        <v>978</v>
      </c>
      <c r="E330" s="39"/>
      <c r="F330" s="39"/>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row>
    <row r="331" spans="1:122" ht="14.4" x14ac:dyDescent="0.3">
      <c r="A331" s="39" t="s">
        <v>833</v>
      </c>
      <c r="B331" s="39" t="s">
        <v>2618</v>
      </c>
      <c r="C331" s="39" t="s">
        <v>498</v>
      </c>
      <c r="D331" s="39" t="s">
        <v>978</v>
      </c>
      <c r="E331" s="39"/>
      <c r="F331" s="39"/>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row>
    <row r="332" spans="1:122" ht="14.4" x14ac:dyDescent="0.3">
      <c r="A332" s="43" t="s">
        <v>833</v>
      </c>
      <c r="B332" s="43" t="s">
        <v>2618</v>
      </c>
      <c r="C332" s="43" t="s">
        <v>867</v>
      </c>
      <c r="D332" s="39" t="s">
        <v>978</v>
      </c>
      <c r="E332" s="43"/>
      <c r="F332" s="39"/>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row>
    <row r="333" spans="1:122" ht="14.4" x14ac:dyDescent="0.3">
      <c r="A333" s="43" t="s">
        <v>833</v>
      </c>
      <c r="B333" s="43" t="s">
        <v>2618</v>
      </c>
      <c r="C333" s="43" t="s">
        <v>868</v>
      </c>
      <c r="D333" s="39" t="s">
        <v>978</v>
      </c>
      <c r="E333" s="43"/>
      <c r="F333" s="39"/>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row>
    <row r="334" spans="1:122" ht="14.4" x14ac:dyDescent="0.3">
      <c r="A334" s="39" t="s">
        <v>833</v>
      </c>
      <c r="B334" s="39" t="s">
        <v>2618</v>
      </c>
      <c r="C334" s="39" t="s">
        <v>869</v>
      </c>
      <c r="D334" s="39" t="s">
        <v>978</v>
      </c>
      <c r="E334" s="39"/>
      <c r="F334" s="39"/>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c r="DK334" s="34"/>
      <c r="DL334" s="34"/>
      <c r="DM334" s="34"/>
      <c r="DN334" s="34"/>
      <c r="DO334" s="34"/>
      <c r="DP334" s="34"/>
      <c r="DQ334" s="34"/>
      <c r="DR334" s="34"/>
    </row>
    <row r="335" spans="1:122" ht="14.4" x14ac:dyDescent="0.3">
      <c r="A335" s="43" t="s">
        <v>833</v>
      </c>
      <c r="B335" s="43" t="s">
        <v>2618</v>
      </c>
      <c r="C335" s="43" t="s">
        <v>870</v>
      </c>
      <c r="D335" s="39" t="s">
        <v>978</v>
      </c>
      <c r="E335" s="43"/>
      <c r="F335" s="39"/>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row>
    <row r="336" spans="1:122" ht="14.4" x14ac:dyDescent="0.3">
      <c r="A336" s="39" t="s">
        <v>833</v>
      </c>
      <c r="B336" s="39" t="s">
        <v>2618</v>
      </c>
      <c r="C336" s="39" t="s">
        <v>872</v>
      </c>
      <c r="D336" s="39" t="s">
        <v>978</v>
      </c>
      <c r="E336" s="39"/>
      <c r="F336" s="39"/>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row>
    <row r="337" spans="1:122" ht="14.4" x14ac:dyDescent="0.3">
      <c r="A337" s="39" t="s">
        <v>833</v>
      </c>
      <c r="B337" s="39" t="s">
        <v>2618</v>
      </c>
      <c r="C337" s="39" t="s">
        <v>502</v>
      </c>
      <c r="D337" s="39" t="s">
        <v>978</v>
      </c>
      <c r="E337" s="39"/>
      <c r="F337" s="39"/>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row>
    <row r="338" spans="1:122" ht="14.4" x14ac:dyDescent="0.3">
      <c r="A338" s="39" t="s">
        <v>833</v>
      </c>
      <c r="B338" s="39" t="s">
        <v>2618</v>
      </c>
      <c r="C338" s="39" t="s">
        <v>506</v>
      </c>
      <c r="D338" s="39" t="s">
        <v>978</v>
      </c>
      <c r="E338" s="39"/>
      <c r="F338" s="39"/>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row>
    <row r="339" spans="1:122" ht="14.4" x14ac:dyDescent="0.3">
      <c r="A339" s="39" t="s">
        <v>152</v>
      </c>
      <c r="B339" s="39" t="s">
        <v>2671</v>
      </c>
      <c r="C339" s="39" t="s">
        <v>356</v>
      </c>
      <c r="D339" s="39" t="s">
        <v>978</v>
      </c>
      <c r="E339" s="39"/>
      <c r="F339" s="39"/>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row>
    <row r="340" spans="1:122" ht="14.4" x14ac:dyDescent="0.3">
      <c r="A340" s="39" t="s">
        <v>152</v>
      </c>
      <c r="B340" s="39" t="s">
        <v>2671</v>
      </c>
      <c r="C340" s="39" t="s">
        <v>352</v>
      </c>
      <c r="D340" s="39" t="s">
        <v>978</v>
      </c>
      <c r="E340" s="39"/>
      <c r="F340" s="39"/>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c r="DK340" s="34"/>
      <c r="DL340" s="34"/>
      <c r="DM340" s="34"/>
      <c r="DN340" s="34"/>
      <c r="DO340" s="34"/>
      <c r="DP340" s="34"/>
      <c r="DQ340" s="34"/>
      <c r="DR340" s="34"/>
    </row>
    <row r="341" spans="1:122" ht="14.4" x14ac:dyDescent="0.3">
      <c r="A341" s="39" t="s">
        <v>152</v>
      </c>
      <c r="B341" s="39" t="s">
        <v>2671</v>
      </c>
      <c r="C341" s="39" t="s">
        <v>883</v>
      </c>
      <c r="D341" s="39" t="s">
        <v>978</v>
      </c>
      <c r="E341" s="39"/>
      <c r="F341" s="39"/>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c r="DK341" s="34"/>
      <c r="DL341" s="34"/>
      <c r="DM341" s="34"/>
      <c r="DN341" s="34"/>
      <c r="DO341" s="34"/>
      <c r="DP341" s="34"/>
      <c r="DQ341" s="34"/>
      <c r="DR341" s="34"/>
    </row>
    <row r="342" spans="1:122" ht="14.4" x14ac:dyDescent="0.3">
      <c r="A342" s="39" t="s">
        <v>152</v>
      </c>
      <c r="B342" s="39" t="s">
        <v>2671</v>
      </c>
      <c r="C342" s="39" t="s">
        <v>885</v>
      </c>
      <c r="D342" s="39" t="s">
        <v>978</v>
      </c>
      <c r="E342" s="39"/>
      <c r="F342" s="39"/>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row>
    <row r="343" spans="1:122" ht="14.4" x14ac:dyDescent="0.3">
      <c r="A343" s="39" t="s">
        <v>714</v>
      </c>
      <c r="B343" s="39" t="s">
        <v>675</v>
      </c>
      <c r="C343" s="39" t="s">
        <v>896</v>
      </c>
      <c r="D343" s="39" t="s">
        <v>978</v>
      </c>
      <c r="E343" s="39"/>
      <c r="F343" s="39"/>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row>
    <row r="344" spans="1:122" ht="14.4" x14ac:dyDescent="0.3">
      <c r="A344" s="39" t="s">
        <v>714</v>
      </c>
      <c r="B344" s="39" t="s">
        <v>675</v>
      </c>
      <c r="C344" s="39" t="s">
        <v>899</v>
      </c>
      <c r="D344" s="39" t="s">
        <v>978</v>
      </c>
      <c r="E344" s="39"/>
      <c r="F344" s="39"/>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row>
    <row r="345" spans="1:122" ht="14.4" x14ac:dyDescent="0.3">
      <c r="A345" s="39" t="s">
        <v>714</v>
      </c>
      <c r="B345" s="39" t="s">
        <v>675</v>
      </c>
      <c r="C345" s="39" t="s">
        <v>732</v>
      </c>
      <c r="D345" s="39" t="s">
        <v>978</v>
      </c>
      <c r="E345" s="39"/>
      <c r="F345" s="39"/>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c r="DK345" s="34"/>
      <c r="DL345" s="34"/>
      <c r="DM345" s="34"/>
      <c r="DN345" s="34"/>
      <c r="DO345" s="34"/>
      <c r="DP345" s="34"/>
      <c r="DQ345" s="34"/>
      <c r="DR345" s="34"/>
    </row>
    <row r="346" spans="1:122" ht="14.4" x14ac:dyDescent="0.3">
      <c r="A346" s="39" t="s">
        <v>714</v>
      </c>
      <c r="B346" s="39" t="s">
        <v>675</v>
      </c>
      <c r="C346" s="39" t="s">
        <v>900</v>
      </c>
      <c r="D346" s="39" t="s">
        <v>978</v>
      </c>
      <c r="E346" s="39"/>
      <c r="F346" s="39"/>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c r="DK346" s="34"/>
      <c r="DL346" s="34"/>
      <c r="DM346" s="34"/>
      <c r="DN346" s="34"/>
      <c r="DO346" s="34"/>
      <c r="DP346" s="34"/>
      <c r="DQ346" s="34"/>
      <c r="DR346" s="34"/>
    </row>
    <row r="347" spans="1:122" ht="14.4" x14ac:dyDescent="0.3">
      <c r="A347" s="39" t="s">
        <v>714</v>
      </c>
      <c r="B347" s="39" t="s">
        <v>675</v>
      </c>
      <c r="C347" s="39" t="s">
        <v>901</v>
      </c>
      <c r="D347" s="39" t="s">
        <v>978</v>
      </c>
      <c r="E347" s="39"/>
      <c r="F347" s="39"/>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row>
    <row r="348" spans="1:122" ht="14.4" x14ac:dyDescent="0.3">
      <c r="A348" s="39" t="s">
        <v>714</v>
      </c>
      <c r="B348" s="39" t="s">
        <v>675</v>
      </c>
      <c r="C348" s="39" t="s">
        <v>902</v>
      </c>
      <c r="D348" s="39" t="s">
        <v>978</v>
      </c>
      <c r="E348" s="39"/>
      <c r="F348" s="39"/>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c r="DK348" s="34"/>
      <c r="DL348" s="34"/>
      <c r="DM348" s="34"/>
      <c r="DN348" s="34"/>
      <c r="DO348" s="34"/>
      <c r="DP348" s="34"/>
      <c r="DQ348" s="34"/>
      <c r="DR348" s="34"/>
    </row>
    <row r="349" spans="1:122" ht="14.4" x14ac:dyDescent="0.3">
      <c r="A349" s="39" t="s">
        <v>714</v>
      </c>
      <c r="B349" s="39" t="s">
        <v>675</v>
      </c>
      <c r="C349" s="39" t="s">
        <v>904</v>
      </c>
      <c r="D349" s="39" t="s">
        <v>978</v>
      </c>
      <c r="E349" s="39"/>
      <c r="F349" s="39"/>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row>
    <row r="350" spans="1:122" ht="14.4" x14ac:dyDescent="0.3">
      <c r="A350" s="39" t="s">
        <v>714</v>
      </c>
      <c r="B350" s="39" t="s">
        <v>675</v>
      </c>
      <c r="C350" s="39" t="s">
        <v>906</v>
      </c>
      <c r="D350" s="39" t="s">
        <v>978</v>
      </c>
      <c r="E350" s="39"/>
      <c r="F350" s="39"/>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c r="DK350" s="34"/>
      <c r="DL350" s="34"/>
      <c r="DM350" s="34"/>
      <c r="DN350" s="34"/>
      <c r="DO350" s="34"/>
      <c r="DP350" s="34"/>
      <c r="DQ350" s="34"/>
      <c r="DR350" s="34"/>
    </row>
    <row r="351" spans="1:122" ht="14.4" x14ac:dyDescent="0.3">
      <c r="A351" s="39" t="s">
        <v>714</v>
      </c>
      <c r="B351" s="39" t="s">
        <v>675</v>
      </c>
      <c r="C351" s="39" t="s">
        <v>908</v>
      </c>
      <c r="D351" s="39" t="s">
        <v>978</v>
      </c>
      <c r="E351" s="39"/>
      <c r="F351" s="39"/>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c r="DK351" s="34"/>
      <c r="DL351" s="34"/>
      <c r="DM351" s="34"/>
      <c r="DN351" s="34"/>
      <c r="DO351" s="34"/>
      <c r="DP351" s="34"/>
      <c r="DQ351" s="34"/>
      <c r="DR351" s="34"/>
    </row>
    <row r="352" spans="1:122" ht="14.4" x14ac:dyDescent="0.3">
      <c r="A352" s="39" t="s">
        <v>15</v>
      </c>
      <c r="B352" s="39" t="s">
        <v>633</v>
      </c>
      <c r="C352" s="39" t="s">
        <v>16</v>
      </c>
      <c r="D352" s="39" t="s">
        <v>978</v>
      </c>
      <c r="E352" s="39"/>
      <c r="F352" s="39"/>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c r="DK352" s="34"/>
      <c r="DL352" s="34"/>
      <c r="DM352" s="34"/>
      <c r="DN352" s="34"/>
      <c r="DO352" s="34"/>
      <c r="DP352" s="34"/>
      <c r="DQ352" s="34"/>
      <c r="DR352" s="34"/>
    </row>
    <row r="353" spans="1:122" ht="14.4" x14ac:dyDescent="0.3">
      <c r="A353" s="39" t="s">
        <v>15</v>
      </c>
      <c r="B353" s="39" t="s">
        <v>633</v>
      </c>
      <c r="C353" s="39" t="s">
        <v>514</v>
      </c>
      <c r="D353" s="39" t="s">
        <v>978</v>
      </c>
      <c r="E353" s="39"/>
      <c r="F353" s="39"/>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c r="DK353" s="34"/>
      <c r="DL353" s="34"/>
      <c r="DM353" s="34"/>
      <c r="DN353" s="34"/>
      <c r="DO353" s="34"/>
      <c r="DP353" s="34"/>
      <c r="DQ353" s="34"/>
      <c r="DR353" s="34"/>
    </row>
    <row r="354" spans="1:122" ht="14.4" x14ac:dyDescent="0.3">
      <c r="A354" s="39" t="s">
        <v>15</v>
      </c>
      <c r="B354" s="39" t="s">
        <v>633</v>
      </c>
      <c r="C354" s="39" t="s">
        <v>914</v>
      </c>
      <c r="D354" s="39" t="s">
        <v>978</v>
      </c>
      <c r="E354" s="39"/>
      <c r="F354" s="39"/>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4"/>
      <c r="CT354" s="34"/>
      <c r="CU354" s="34"/>
      <c r="CV354" s="34"/>
      <c r="CW354" s="34"/>
      <c r="CX354" s="34"/>
      <c r="CY354" s="34"/>
      <c r="CZ354" s="34"/>
      <c r="DA354" s="34"/>
      <c r="DB354" s="34"/>
      <c r="DC354" s="34"/>
      <c r="DD354" s="34"/>
      <c r="DE354" s="34"/>
      <c r="DF354" s="34"/>
      <c r="DG354" s="34"/>
      <c r="DH354" s="34"/>
      <c r="DI354" s="34"/>
      <c r="DJ354" s="34"/>
      <c r="DK354" s="34"/>
      <c r="DL354" s="34"/>
      <c r="DM354" s="34"/>
      <c r="DN354" s="34"/>
      <c r="DO354" s="34"/>
      <c r="DP354" s="34"/>
      <c r="DQ354" s="34"/>
      <c r="DR354" s="34"/>
    </row>
    <row r="355" spans="1:122" ht="14.4" x14ac:dyDescent="0.3">
      <c r="A355" s="39" t="s">
        <v>15</v>
      </c>
      <c r="B355" s="39" t="s">
        <v>633</v>
      </c>
      <c r="C355" s="39" t="s">
        <v>302</v>
      </c>
      <c r="D355" s="39" t="s">
        <v>978</v>
      </c>
      <c r="E355" s="39"/>
      <c r="F355" s="39"/>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c r="DK355" s="34"/>
      <c r="DL355" s="34"/>
      <c r="DM355" s="34"/>
      <c r="DN355" s="34"/>
      <c r="DO355" s="34"/>
      <c r="DP355" s="34"/>
      <c r="DQ355" s="34"/>
      <c r="DR355" s="34"/>
    </row>
    <row r="356" spans="1:122" ht="14.4" x14ac:dyDescent="0.3">
      <c r="A356" s="39" t="s">
        <v>15</v>
      </c>
      <c r="B356" s="39" t="s">
        <v>633</v>
      </c>
      <c r="C356" s="39" t="s">
        <v>915</v>
      </c>
      <c r="D356" s="39" t="s">
        <v>978</v>
      </c>
      <c r="E356" s="39"/>
      <c r="F356" s="39"/>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c r="DK356" s="34"/>
      <c r="DL356" s="34"/>
      <c r="DM356" s="34"/>
      <c r="DN356" s="34"/>
      <c r="DO356" s="34"/>
      <c r="DP356" s="34"/>
      <c r="DQ356" s="34"/>
      <c r="DR356" s="34"/>
    </row>
    <row r="357" spans="1:122" ht="14.4" x14ac:dyDescent="0.3">
      <c r="A357" s="39" t="s">
        <v>15</v>
      </c>
      <c r="B357" s="39" t="s">
        <v>633</v>
      </c>
      <c r="C357" s="39" t="s">
        <v>298</v>
      </c>
      <c r="D357" s="39" t="s">
        <v>978</v>
      </c>
      <c r="E357" s="39"/>
      <c r="F357" s="39"/>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row>
    <row r="358" spans="1:122" ht="14.4" x14ac:dyDescent="0.3">
      <c r="A358" s="43" t="s">
        <v>15</v>
      </c>
      <c r="B358" s="43" t="s">
        <v>633</v>
      </c>
      <c r="C358" s="43" t="s">
        <v>916</v>
      </c>
      <c r="D358" s="39" t="s">
        <v>978</v>
      </c>
      <c r="E358" s="43"/>
      <c r="F358" s="39"/>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c r="DK358" s="34"/>
      <c r="DL358" s="34"/>
      <c r="DM358" s="34"/>
      <c r="DN358" s="34"/>
      <c r="DO358" s="34"/>
      <c r="DP358" s="34"/>
      <c r="DQ358" s="34"/>
      <c r="DR358" s="34"/>
    </row>
    <row r="359" spans="1:122" ht="14.4" x14ac:dyDescent="0.3">
      <c r="A359" s="39" t="s">
        <v>15</v>
      </c>
      <c r="B359" s="39" t="s">
        <v>633</v>
      </c>
      <c r="C359" s="39" t="s">
        <v>917</v>
      </c>
      <c r="D359" s="39" t="s">
        <v>978</v>
      </c>
      <c r="E359" s="39"/>
      <c r="F359" s="39"/>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row>
    <row r="360" spans="1:122" ht="14.4" x14ac:dyDescent="0.3">
      <c r="A360" s="39" t="s">
        <v>15</v>
      </c>
      <c r="B360" s="39" t="s">
        <v>633</v>
      </c>
      <c r="C360" s="39" t="s">
        <v>257</v>
      </c>
      <c r="D360" s="39" t="s">
        <v>978</v>
      </c>
      <c r="E360" s="39"/>
      <c r="F360" s="39"/>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c r="DK360" s="34"/>
      <c r="DL360" s="34"/>
      <c r="DM360" s="34"/>
      <c r="DN360" s="34"/>
      <c r="DO360" s="34"/>
      <c r="DP360" s="34"/>
      <c r="DQ360" s="34"/>
      <c r="DR360" s="34"/>
    </row>
    <row r="361" spans="1:122" ht="14.4" x14ac:dyDescent="0.3">
      <c r="A361" s="39" t="s">
        <v>15</v>
      </c>
      <c r="B361" s="39" t="s">
        <v>633</v>
      </c>
      <c r="C361" s="39" t="s">
        <v>470</v>
      </c>
      <c r="D361" s="39" t="s">
        <v>978</v>
      </c>
      <c r="E361" s="39"/>
      <c r="F361" s="39"/>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c r="DK361" s="34"/>
      <c r="DL361" s="34"/>
      <c r="DM361" s="34"/>
      <c r="DN361" s="34"/>
      <c r="DO361" s="34"/>
      <c r="DP361" s="34"/>
      <c r="DQ361" s="34"/>
      <c r="DR361" s="34"/>
    </row>
    <row r="362" spans="1:122" ht="14.4" x14ac:dyDescent="0.3">
      <c r="A362" s="39" t="s">
        <v>15</v>
      </c>
      <c r="B362" s="39" t="s">
        <v>633</v>
      </c>
      <c r="C362" s="39" t="s">
        <v>918</v>
      </c>
      <c r="D362" s="39" t="s">
        <v>978</v>
      </c>
      <c r="E362" s="39"/>
      <c r="F362" s="39"/>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row>
    <row r="363" spans="1:122" ht="14.4" x14ac:dyDescent="0.3">
      <c r="A363" s="39" t="s">
        <v>15</v>
      </c>
      <c r="B363" s="39" t="s">
        <v>633</v>
      </c>
      <c r="C363" s="39" t="s">
        <v>919</v>
      </c>
      <c r="D363" s="39" t="s">
        <v>978</v>
      </c>
      <c r="E363" s="39"/>
      <c r="F363" s="39"/>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row>
    <row r="364" spans="1:122" ht="14.4" x14ac:dyDescent="0.3">
      <c r="A364" s="39" t="s">
        <v>15</v>
      </c>
      <c r="B364" s="39" t="s">
        <v>633</v>
      </c>
      <c r="C364" s="39" t="s">
        <v>267</v>
      </c>
      <c r="D364" s="39" t="s">
        <v>978</v>
      </c>
      <c r="E364" s="39"/>
      <c r="F364" s="39"/>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c r="DK364" s="34"/>
      <c r="DL364" s="34"/>
      <c r="DM364" s="34"/>
      <c r="DN364" s="34"/>
      <c r="DO364" s="34"/>
      <c r="DP364" s="34"/>
      <c r="DQ364" s="34"/>
      <c r="DR364" s="34"/>
    </row>
    <row r="365" spans="1:122" ht="14.4" x14ac:dyDescent="0.3">
      <c r="A365" s="39" t="s">
        <v>15</v>
      </c>
      <c r="B365" s="39" t="s">
        <v>633</v>
      </c>
      <c r="C365" s="39" t="s">
        <v>920</v>
      </c>
      <c r="D365" s="39" t="s">
        <v>978</v>
      </c>
      <c r="E365" s="39"/>
      <c r="F365" s="39"/>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B365" s="34"/>
      <c r="DC365" s="34"/>
      <c r="DD365" s="34"/>
      <c r="DE365" s="34"/>
      <c r="DF365" s="34"/>
      <c r="DG365" s="34"/>
      <c r="DH365" s="34"/>
      <c r="DI365" s="34"/>
      <c r="DJ365" s="34"/>
      <c r="DK365" s="34"/>
      <c r="DL365" s="34"/>
      <c r="DM365" s="34"/>
      <c r="DN365" s="34"/>
      <c r="DO365" s="34"/>
      <c r="DP365" s="34"/>
      <c r="DQ365" s="34"/>
      <c r="DR365" s="34"/>
    </row>
    <row r="366" spans="1:122" ht="14.4" x14ac:dyDescent="0.3">
      <c r="A366" s="39" t="s">
        <v>15</v>
      </c>
      <c r="B366" s="39" t="s">
        <v>633</v>
      </c>
      <c r="C366" s="39" t="s">
        <v>921</v>
      </c>
      <c r="D366" s="39" t="s">
        <v>978</v>
      </c>
      <c r="E366" s="39"/>
      <c r="F366" s="39"/>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c r="DK366" s="34"/>
      <c r="DL366" s="34"/>
      <c r="DM366" s="34"/>
      <c r="DN366" s="34"/>
      <c r="DO366" s="34"/>
      <c r="DP366" s="34"/>
      <c r="DQ366" s="34"/>
      <c r="DR366" s="34"/>
    </row>
    <row r="367" spans="1:122" ht="14.4" x14ac:dyDescent="0.3">
      <c r="A367" s="39" t="s">
        <v>15</v>
      </c>
      <c r="B367" s="39" t="s">
        <v>633</v>
      </c>
      <c r="C367" s="39" t="s">
        <v>922</v>
      </c>
      <c r="D367" s="39" t="s">
        <v>978</v>
      </c>
      <c r="E367" s="39"/>
      <c r="F367" s="39"/>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c r="DK367" s="34"/>
      <c r="DL367" s="34"/>
      <c r="DM367" s="34"/>
      <c r="DN367" s="34"/>
      <c r="DO367" s="34"/>
      <c r="DP367" s="34"/>
      <c r="DQ367" s="34"/>
      <c r="DR367" s="34"/>
    </row>
    <row r="368" spans="1:122" ht="14.4" x14ac:dyDescent="0.3">
      <c r="A368" s="39" t="s">
        <v>15</v>
      </c>
      <c r="B368" s="39" t="s">
        <v>633</v>
      </c>
      <c r="C368" s="39" t="s">
        <v>923</v>
      </c>
      <c r="D368" s="39" t="s">
        <v>978</v>
      </c>
      <c r="E368" s="39"/>
      <c r="F368" s="39"/>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row>
    <row r="369" spans="1:122" ht="14.4" x14ac:dyDescent="0.3">
      <c r="A369" s="39" t="s">
        <v>15</v>
      </c>
      <c r="B369" s="39" t="s">
        <v>633</v>
      </c>
      <c r="C369" s="39" t="s">
        <v>378</v>
      </c>
      <c r="D369" s="39" t="s">
        <v>978</v>
      </c>
      <c r="E369" s="39"/>
      <c r="F369" s="39"/>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row>
    <row r="370" spans="1:122" ht="14.4" x14ac:dyDescent="0.3">
      <c r="A370" s="39" t="s">
        <v>724</v>
      </c>
      <c r="B370" s="39" t="s">
        <v>2838</v>
      </c>
      <c r="C370" s="39" t="s">
        <v>302</v>
      </c>
      <c r="D370" s="39" t="s">
        <v>978</v>
      </c>
      <c r="E370" s="39"/>
      <c r="F370" s="39"/>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4"/>
      <c r="CT370" s="34"/>
      <c r="CU370" s="34"/>
      <c r="CV370" s="34"/>
      <c r="CW370" s="34"/>
      <c r="CX370" s="34"/>
      <c r="CY370" s="34"/>
      <c r="CZ370" s="34"/>
      <c r="DA370" s="34"/>
      <c r="DB370" s="34"/>
      <c r="DC370" s="34"/>
      <c r="DD370" s="34"/>
      <c r="DE370" s="34"/>
      <c r="DF370" s="34"/>
      <c r="DG370" s="34"/>
      <c r="DH370" s="34"/>
      <c r="DI370" s="34"/>
      <c r="DJ370" s="34"/>
      <c r="DK370" s="34"/>
      <c r="DL370" s="34"/>
      <c r="DM370" s="34"/>
      <c r="DN370" s="34"/>
      <c r="DO370" s="34"/>
      <c r="DP370" s="34"/>
      <c r="DQ370" s="34"/>
      <c r="DR370" s="34"/>
    </row>
    <row r="371" spans="1:122" ht="14.4" x14ac:dyDescent="0.3">
      <c r="A371" s="39" t="s">
        <v>724</v>
      </c>
      <c r="B371" s="39" t="s">
        <v>2838</v>
      </c>
      <c r="C371" s="39" t="s">
        <v>731</v>
      </c>
      <c r="D371" s="39" t="s">
        <v>978</v>
      </c>
      <c r="E371" s="39"/>
      <c r="F371" s="39"/>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row>
    <row r="372" spans="1:122" ht="14.4" x14ac:dyDescent="0.3">
      <c r="A372" s="39" t="s">
        <v>724</v>
      </c>
      <c r="B372" s="39" t="s">
        <v>2838</v>
      </c>
      <c r="C372" s="39" t="s">
        <v>299</v>
      </c>
      <c r="D372" s="39" t="s">
        <v>978</v>
      </c>
      <c r="E372" s="39"/>
      <c r="F372" s="39"/>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row>
    <row r="373" spans="1:122" ht="14.4" x14ac:dyDescent="0.3">
      <c r="A373" s="39" t="s">
        <v>724</v>
      </c>
      <c r="B373" s="39" t="s">
        <v>2838</v>
      </c>
      <c r="C373" s="39" t="s">
        <v>300</v>
      </c>
      <c r="D373" s="39" t="s">
        <v>978</v>
      </c>
      <c r="E373" s="39"/>
      <c r="F373" s="39"/>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row>
    <row r="374" spans="1:122" ht="14.4" x14ac:dyDescent="0.3">
      <c r="A374" s="39" t="s">
        <v>724</v>
      </c>
      <c r="B374" s="39" t="s">
        <v>2838</v>
      </c>
      <c r="C374" s="39" t="s">
        <v>924</v>
      </c>
      <c r="D374" s="39" t="s">
        <v>978</v>
      </c>
      <c r="E374" s="39"/>
      <c r="F374" s="39"/>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4"/>
      <c r="CT374" s="34"/>
      <c r="CU374" s="34"/>
      <c r="CV374" s="34"/>
      <c r="CW374" s="34"/>
      <c r="CX374" s="34"/>
      <c r="CY374" s="34"/>
      <c r="CZ374" s="34"/>
      <c r="DA374" s="34"/>
      <c r="DB374" s="34"/>
      <c r="DC374" s="34"/>
      <c r="DD374" s="34"/>
      <c r="DE374" s="34"/>
      <c r="DF374" s="34"/>
      <c r="DG374" s="34"/>
      <c r="DH374" s="34"/>
      <c r="DI374" s="34"/>
      <c r="DJ374" s="34"/>
      <c r="DK374" s="34"/>
      <c r="DL374" s="34"/>
      <c r="DM374" s="34"/>
      <c r="DN374" s="34"/>
      <c r="DO374" s="34"/>
      <c r="DP374" s="34"/>
      <c r="DQ374" s="34"/>
      <c r="DR374" s="34"/>
    </row>
    <row r="375" spans="1:122" ht="14.4" x14ac:dyDescent="0.3">
      <c r="A375" s="39" t="s">
        <v>724</v>
      </c>
      <c r="B375" s="39" t="s">
        <v>2838</v>
      </c>
      <c r="C375" s="39" t="s">
        <v>298</v>
      </c>
      <c r="D375" s="39" t="s">
        <v>978</v>
      </c>
      <c r="E375" s="39"/>
      <c r="F375" s="39"/>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c r="DK375" s="34"/>
      <c r="DL375" s="34"/>
      <c r="DM375" s="34"/>
      <c r="DN375" s="34"/>
      <c r="DO375" s="34"/>
      <c r="DP375" s="34"/>
      <c r="DQ375" s="34"/>
      <c r="DR375" s="34"/>
    </row>
    <row r="376" spans="1:122" ht="14.4" x14ac:dyDescent="0.3">
      <c r="A376" s="39" t="s">
        <v>724</v>
      </c>
      <c r="B376" s="39" t="s">
        <v>2838</v>
      </c>
      <c r="C376" s="39" t="s">
        <v>925</v>
      </c>
      <c r="D376" s="39" t="s">
        <v>978</v>
      </c>
      <c r="E376" s="39"/>
      <c r="F376" s="39"/>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row>
    <row r="377" spans="1:122" ht="14.4" x14ac:dyDescent="0.3">
      <c r="A377" s="39" t="s">
        <v>724</v>
      </c>
      <c r="B377" s="39" t="s">
        <v>2838</v>
      </c>
      <c r="C377" s="39" t="s">
        <v>303</v>
      </c>
      <c r="D377" s="39" t="s">
        <v>978</v>
      </c>
      <c r="E377" s="39"/>
      <c r="F377" s="39"/>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row>
    <row r="378" spans="1:122" ht="14.4" x14ac:dyDescent="0.3">
      <c r="A378" s="39" t="s">
        <v>8</v>
      </c>
      <c r="B378" s="39" t="s">
        <v>1849</v>
      </c>
      <c r="C378" s="39" t="s">
        <v>967</v>
      </c>
      <c r="D378" s="39" t="s">
        <v>978</v>
      </c>
      <c r="E378" s="39"/>
      <c r="F378" s="39"/>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row>
    <row r="379" spans="1:122" ht="14.4" x14ac:dyDescent="0.3">
      <c r="A379" s="39" t="s">
        <v>8</v>
      </c>
      <c r="B379" s="39" t="s">
        <v>1849</v>
      </c>
      <c r="C379" s="39" t="s">
        <v>9</v>
      </c>
      <c r="D379" s="39" t="s">
        <v>978</v>
      </c>
      <c r="E379" s="39"/>
      <c r="F379" s="39"/>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row>
    <row r="380" spans="1:122" ht="14.4" x14ac:dyDescent="0.3">
      <c r="A380" s="39" t="s">
        <v>8</v>
      </c>
      <c r="B380" s="39" t="s">
        <v>1849</v>
      </c>
      <c r="C380" s="39" t="s">
        <v>9</v>
      </c>
      <c r="D380" s="39" t="s">
        <v>978</v>
      </c>
      <c r="E380" s="39"/>
      <c r="F380" s="39"/>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c r="DK380" s="34"/>
      <c r="DL380" s="34"/>
      <c r="DM380" s="34"/>
      <c r="DN380" s="34"/>
      <c r="DO380" s="34"/>
      <c r="DP380" s="34"/>
      <c r="DQ380" s="34"/>
      <c r="DR380" s="34"/>
    </row>
    <row r="381" spans="1:122" ht="14.4" x14ac:dyDescent="0.3">
      <c r="A381" s="39" t="s">
        <v>8</v>
      </c>
      <c r="B381" s="39" t="s">
        <v>1849</v>
      </c>
      <c r="C381" s="39" t="s">
        <v>9</v>
      </c>
      <c r="D381" s="39" t="s">
        <v>978</v>
      </c>
      <c r="E381" s="39"/>
      <c r="F381" s="39"/>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c r="DK381" s="34"/>
      <c r="DL381" s="34"/>
      <c r="DM381" s="34"/>
      <c r="DN381" s="34"/>
      <c r="DO381" s="34"/>
      <c r="DP381" s="34"/>
      <c r="DQ381" s="34"/>
      <c r="DR381" s="34"/>
    </row>
    <row r="382" spans="1:122" ht="14.4" x14ac:dyDescent="0.3">
      <c r="A382" s="39" t="s">
        <v>8</v>
      </c>
      <c r="B382" s="39" t="s">
        <v>1849</v>
      </c>
      <c r="C382" s="39" t="s">
        <v>968</v>
      </c>
      <c r="D382" s="39" t="s">
        <v>978</v>
      </c>
      <c r="E382" s="39"/>
      <c r="F382" s="39"/>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c r="DK382" s="34"/>
      <c r="DL382" s="34"/>
      <c r="DM382" s="34"/>
      <c r="DN382" s="34"/>
      <c r="DO382" s="34"/>
      <c r="DP382" s="34"/>
      <c r="DQ382" s="34"/>
      <c r="DR382" s="34"/>
    </row>
    <row r="383" spans="1:122" ht="14.4" x14ac:dyDescent="0.3">
      <c r="A383" s="39" t="s">
        <v>8</v>
      </c>
      <c r="B383" s="39" t="s">
        <v>1849</v>
      </c>
      <c r="C383" s="39" t="s">
        <v>969</v>
      </c>
      <c r="D383" s="39" t="s">
        <v>978</v>
      </c>
      <c r="E383" s="39"/>
      <c r="F383" s="39"/>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c r="DK383" s="34"/>
      <c r="DL383" s="34"/>
      <c r="DM383" s="34"/>
      <c r="DN383" s="34"/>
      <c r="DO383" s="34"/>
      <c r="DP383" s="34"/>
      <c r="DQ383" s="34"/>
      <c r="DR383" s="34"/>
    </row>
    <row r="384" spans="1:122" ht="14.4" x14ac:dyDescent="0.3">
      <c r="A384" s="39" t="s">
        <v>8</v>
      </c>
      <c r="B384" s="39" t="s">
        <v>1849</v>
      </c>
      <c r="C384" s="39" t="s">
        <v>970</v>
      </c>
      <c r="D384" s="39" t="s">
        <v>978</v>
      </c>
      <c r="E384" s="39"/>
      <c r="F384" s="39"/>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c r="DK384" s="34"/>
      <c r="DL384" s="34"/>
      <c r="DM384" s="34"/>
      <c r="DN384" s="34"/>
      <c r="DO384" s="34"/>
      <c r="DP384" s="34"/>
      <c r="DQ384" s="34"/>
      <c r="DR384" s="34"/>
    </row>
    <row r="385" spans="1:122" ht="14.4" x14ac:dyDescent="0.3">
      <c r="A385" s="39" t="s">
        <v>226</v>
      </c>
      <c r="B385" s="39" t="s">
        <v>799</v>
      </c>
      <c r="C385" s="39" t="s">
        <v>231</v>
      </c>
      <c r="D385" s="39" t="s">
        <v>978</v>
      </c>
      <c r="E385" s="39"/>
      <c r="F385" s="39"/>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row>
    <row r="386" spans="1:122" ht="14.4" x14ac:dyDescent="0.3">
      <c r="A386" s="39" t="s">
        <v>226</v>
      </c>
      <c r="B386" s="39" t="s">
        <v>799</v>
      </c>
      <c r="C386" s="39" t="s">
        <v>432</v>
      </c>
      <c r="D386" s="39" t="s">
        <v>978</v>
      </c>
      <c r="E386" s="39"/>
      <c r="F386" s="39"/>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c r="DK386" s="34"/>
      <c r="DL386" s="34"/>
      <c r="DM386" s="34"/>
      <c r="DN386" s="34"/>
      <c r="DO386" s="34"/>
      <c r="DP386" s="34"/>
      <c r="DQ386" s="34"/>
      <c r="DR386" s="34"/>
    </row>
    <row r="387" spans="1:122" ht="14.4" x14ac:dyDescent="0.3">
      <c r="A387" s="39" t="s">
        <v>226</v>
      </c>
      <c r="B387" s="39" t="s">
        <v>799</v>
      </c>
      <c r="C387" s="39" t="s">
        <v>237</v>
      </c>
      <c r="D387" s="39" t="s">
        <v>978</v>
      </c>
      <c r="E387" s="39"/>
      <c r="F387" s="39"/>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c r="DK387" s="34"/>
      <c r="DL387" s="34"/>
      <c r="DM387" s="34"/>
      <c r="DN387" s="34"/>
      <c r="DO387" s="34"/>
      <c r="DP387" s="34"/>
      <c r="DQ387" s="34"/>
      <c r="DR387" s="34"/>
    </row>
    <row r="388" spans="1:122" ht="14.4" x14ac:dyDescent="0.3">
      <c r="A388" s="39" t="s">
        <v>226</v>
      </c>
      <c r="B388" s="39" t="s">
        <v>799</v>
      </c>
      <c r="C388" s="39" t="s">
        <v>223</v>
      </c>
      <c r="D388" s="39" t="s">
        <v>978</v>
      </c>
      <c r="E388" s="39"/>
      <c r="F388" s="39"/>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c r="DK388" s="34"/>
      <c r="DL388" s="34"/>
      <c r="DM388" s="34"/>
      <c r="DN388" s="34"/>
      <c r="DO388" s="34"/>
      <c r="DP388" s="34"/>
      <c r="DQ388" s="34"/>
      <c r="DR388" s="34"/>
    </row>
    <row r="389" spans="1:122" ht="14.4" x14ac:dyDescent="0.3">
      <c r="A389" s="39" t="s">
        <v>226</v>
      </c>
      <c r="B389" s="39" t="s">
        <v>799</v>
      </c>
      <c r="C389" s="39" t="s">
        <v>450</v>
      </c>
      <c r="D389" s="39" t="s">
        <v>978</v>
      </c>
      <c r="E389" s="39"/>
      <c r="F389" s="39"/>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row>
    <row r="390" spans="1:122" ht="14.4" x14ac:dyDescent="0.3">
      <c r="A390" s="39" t="s">
        <v>226</v>
      </c>
      <c r="B390" s="39" t="s">
        <v>799</v>
      </c>
      <c r="C390" s="39" t="s">
        <v>936</v>
      </c>
      <c r="D390" s="39" t="s">
        <v>978</v>
      </c>
      <c r="E390" s="39"/>
      <c r="F390" s="39"/>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c r="DK390" s="34"/>
      <c r="DL390" s="34"/>
      <c r="DM390" s="34"/>
      <c r="DN390" s="34"/>
      <c r="DO390" s="34"/>
      <c r="DP390" s="34"/>
      <c r="DQ390" s="34"/>
      <c r="DR390" s="34"/>
    </row>
    <row r="391" spans="1:122" ht="14.4" x14ac:dyDescent="0.3">
      <c r="A391" s="39" t="s">
        <v>226</v>
      </c>
      <c r="B391" s="39" t="s">
        <v>799</v>
      </c>
      <c r="C391" s="39" t="s">
        <v>937</v>
      </c>
      <c r="D391" s="39" t="s">
        <v>978</v>
      </c>
      <c r="E391" s="39"/>
      <c r="F391" s="39"/>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row>
    <row r="392" spans="1:122" ht="14.4" x14ac:dyDescent="0.3">
      <c r="A392" s="39" t="s">
        <v>226</v>
      </c>
      <c r="B392" s="39" t="s">
        <v>799</v>
      </c>
      <c r="C392" s="39" t="s">
        <v>938</v>
      </c>
      <c r="D392" s="39" t="s">
        <v>978</v>
      </c>
      <c r="E392" s="39"/>
      <c r="F392" s="39"/>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4"/>
      <c r="CT392" s="34"/>
      <c r="CU392" s="34"/>
      <c r="CV392" s="34"/>
      <c r="CW392" s="34"/>
      <c r="CX392" s="34"/>
      <c r="CY392" s="34"/>
      <c r="CZ392" s="34"/>
      <c r="DA392" s="34"/>
      <c r="DB392" s="34"/>
      <c r="DC392" s="34"/>
      <c r="DD392" s="34"/>
      <c r="DE392" s="34"/>
      <c r="DF392" s="34"/>
      <c r="DG392" s="34"/>
      <c r="DH392" s="34"/>
      <c r="DI392" s="34"/>
      <c r="DJ392" s="34"/>
      <c r="DK392" s="34"/>
      <c r="DL392" s="34"/>
      <c r="DM392" s="34"/>
      <c r="DN392" s="34"/>
      <c r="DO392" s="34"/>
      <c r="DP392" s="34"/>
      <c r="DQ392" s="34"/>
      <c r="DR392" s="34"/>
    </row>
    <row r="393" spans="1:122" ht="14.4" x14ac:dyDescent="0.3">
      <c r="A393" s="39" t="s">
        <v>226</v>
      </c>
      <c r="B393" s="39" t="s">
        <v>799</v>
      </c>
      <c r="C393" s="39" t="s">
        <v>939</v>
      </c>
      <c r="D393" s="39" t="s">
        <v>978</v>
      </c>
      <c r="E393" s="39"/>
      <c r="F393" s="39"/>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4"/>
      <c r="CT393" s="34"/>
      <c r="CU393" s="34"/>
      <c r="CV393" s="34"/>
      <c r="CW393" s="34"/>
      <c r="CX393" s="34"/>
      <c r="CY393" s="34"/>
      <c r="CZ393" s="34"/>
      <c r="DA393" s="34"/>
      <c r="DB393" s="34"/>
      <c r="DC393" s="34"/>
      <c r="DD393" s="34"/>
      <c r="DE393" s="34"/>
      <c r="DF393" s="34"/>
      <c r="DG393" s="34"/>
      <c r="DH393" s="34"/>
      <c r="DI393" s="34"/>
      <c r="DJ393" s="34"/>
      <c r="DK393" s="34"/>
      <c r="DL393" s="34"/>
      <c r="DM393" s="34"/>
      <c r="DN393" s="34"/>
      <c r="DO393" s="34"/>
      <c r="DP393" s="34"/>
      <c r="DQ393" s="34"/>
      <c r="DR393" s="34"/>
    </row>
    <row r="394" spans="1:122" ht="14.4" x14ac:dyDescent="0.3">
      <c r="A394" s="39" t="s">
        <v>108</v>
      </c>
      <c r="B394" s="39" t="s">
        <v>823</v>
      </c>
      <c r="C394" s="39" t="s">
        <v>517</v>
      </c>
      <c r="D394" s="39" t="s">
        <v>978</v>
      </c>
      <c r="E394" s="39"/>
      <c r="F394" s="39"/>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c r="DK394" s="34"/>
      <c r="DL394" s="34"/>
      <c r="DM394" s="34"/>
      <c r="DN394" s="34"/>
      <c r="DO394" s="34"/>
      <c r="DP394" s="34"/>
      <c r="DQ394" s="34"/>
      <c r="DR394" s="34"/>
    </row>
    <row r="395" spans="1:122" ht="14.4" x14ac:dyDescent="0.3">
      <c r="A395" s="39" t="s">
        <v>108</v>
      </c>
      <c r="B395" s="39" t="s">
        <v>823</v>
      </c>
      <c r="C395" s="39" t="s">
        <v>519</v>
      </c>
      <c r="D395" s="39" t="s">
        <v>978</v>
      </c>
      <c r="E395" s="39"/>
      <c r="F395" s="39"/>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row>
    <row r="396" spans="1:122" ht="14.4" x14ac:dyDescent="0.3">
      <c r="A396" s="39" t="s">
        <v>108</v>
      </c>
      <c r="B396" s="39" t="s">
        <v>823</v>
      </c>
      <c r="C396" s="39" t="s">
        <v>931</v>
      </c>
      <c r="D396" s="39" t="s">
        <v>978</v>
      </c>
      <c r="E396" s="39"/>
      <c r="F396" s="39"/>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c r="CP396" s="34"/>
      <c r="CQ396" s="34"/>
      <c r="CR396" s="34"/>
      <c r="CS396" s="34"/>
      <c r="CT396" s="34"/>
      <c r="CU396" s="34"/>
      <c r="CV396" s="34"/>
      <c r="CW396" s="34"/>
      <c r="CX396" s="34"/>
      <c r="CY396" s="34"/>
      <c r="CZ396" s="34"/>
      <c r="DA396" s="34"/>
      <c r="DB396" s="34"/>
      <c r="DC396" s="34"/>
      <c r="DD396" s="34"/>
      <c r="DE396" s="34"/>
      <c r="DF396" s="34"/>
      <c r="DG396" s="34"/>
      <c r="DH396" s="34"/>
      <c r="DI396" s="34"/>
      <c r="DJ396" s="34"/>
      <c r="DK396" s="34"/>
      <c r="DL396" s="34"/>
      <c r="DM396" s="34"/>
      <c r="DN396" s="34"/>
      <c r="DO396" s="34"/>
      <c r="DP396" s="34"/>
      <c r="DQ396" s="34"/>
      <c r="DR396" s="34"/>
    </row>
    <row r="397" spans="1:122" ht="14.4" x14ac:dyDescent="0.3">
      <c r="A397" s="39" t="s">
        <v>108</v>
      </c>
      <c r="B397" s="39" t="s">
        <v>823</v>
      </c>
      <c r="C397" s="39" t="s">
        <v>932</v>
      </c>
      <c r="D397" s="39" t="s">
        <v>978</v>
      </c>
      <c r="E397" s="39"/>
      <c r="F397" s="39"/>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c r="CP397" s="34"/>
      <c r="CQ397" s="34"/>
      <c r="CR397" s="34"/>
      <c r="CS397" s="34"/>
      <c r="CT397" s="34"/>
      <c r="CU397" s="34"/>
      <c r="CV397" s="34"/>
      <c r="CW397" s="34"/>
      <c r="CX397" s="34"/>
      <c r="CY397" s="34"/>
      <c r="CZ397" s="34"/>
      <c r="DA397" s="34"/>
      <c r="DB397" s="34"/>
      <c r="DC397" s="34"/>
      <c r="DD397" s="34"/>
      <c r="DE397" s="34"/>
      <c r="DF397" s="34"/>
      <c r="DG397" s="34"/>
      <c r="DH397" s="34"/>
      <c r="DI397" s="34"/>
      <c r="DJ397" s="34"/>
      <c r="DK397" s="34"/>
      <c r="DL397" s="34"/>
      <c r="DM397" s="34"/>
      <c r="DN397" s="34"/>
      <c r="DO397" s="34"/>
      <c r="DP397" s="34"/>
      <c r="DQ397" s="34"/>
      <c r="DR397" s="34"/>
    </row>
    <row r="398" spans="1:122" ht="14.4" x14ac:dyDescent="0.3">
      <c r="A398" s="39" t="s">
        <v>108</v>
      </c>
      <c r="B398" s="39" t="s">
        <v>823</v>
      </c>
      <c r="C398" s="39" t="s">
        <v>520</v>
      </c>
      <c r="D398" s="39" t="s">
        <v>978</v>
      </c>
      <c r="E398" s="39"/>
      <c r="F398" s="39"/>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c r="DK398" s="34"/>
      <c r="DL398" s="34"/>
      <c r="DM398" s="34"/>
      <c r="DN398" s="34"/>
      <c r="DO398" s="34"/>
      <c r="DP398" s="34"/>
      <c r="DQ398" s="34"/>
      <c r="DR398" s="34"/>
    </row>
    <row r="399" spans="1:122" ht="14.4" x14ac:dyDescent="0.3">
      <c r="A399" s="39" t="s">
        <v>108</v>
      </c>
      <c r="B399" s="39" t="s">
        <v>823</v>
      </c>
      <c r="C399" s="39" t="s">
        <v>933</v>
      </c>
      <c r="D399" s="39" t="s">
        <v>978</v>
      </c>
      <c r="E399" s="39"/>
      <c r="F399" s="39"/>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c r="DK399" s="34"/>
      <c r="DL399" s="34"/>
      <c r="DM399" s="34"/>
      <c r="DN399" s="34"/>
      <c r="DO399" s="34"/>
      <c r="DP399" s="34"/>
      <c r="DQ399" s="34"/>
      <c r="DR399" s="34"/>
    </row>
    <row r="400" spans="1:122" ht="14.4" x14ac:dyDescent="0.3">
      <c r="A400" s="39" t="s">
        <v>108</v>
      </c>
      <c r="B400" s="39" t="s">
        <v>823</v>
      </c>
      <c r="C400" s="39" t="s">
        <v>934</v>
      </c>
      <c r="D400" s="39" t="s">
        <v>978</v>
      </c>
      <c r="E400" s="39"/>
      <c r="F400" s="39"/>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c r="DA400" s="34"/>
      <c r="DB400" s="34"/>
      <c r="DC400" s="34"/>
      <c r="DD400" s="34"/>
      <c r="DE400" s="34"/>
      <c r="DF400" s="34"/>
      <c r="DG400" s="34"/>
      <c r="DH400" s="34"/>
      <c r="DI400" s="34"/>
      <c r="DJ400" s="34"/>
      <c r="DK400" s="34"/>
      <c r="DL400" s="34"/>
      <c r="DM400" s="34"/>
      <c r="DN400" s="34"/>
      <c r="DO400" s="34"/>
      <c r="DP400" s="34"/>
      <c r="DQ400" s="34"/>
      <c r="DR400" s="34"/>
    </row>
    <row r="401" spans="1:122" ht="14.4" x14ac:dyDescent="0.3">
      <c r="A401" s="35" t="s">
        <v>27</v>
      </c>
      <c r="B401" s="40" t="s">
        <v>977</v>
      </c>
      <c r="C401" s="40" t="s">
        <v>29</v>
      </c>
      <c r="D401" s="34" t="s">
        <v>2990</v>
      </c>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c r="DA401" s="34"/>
      <c r="DB401" s="34"/>
      <c r="DC401" s="34"/>
      <c r="DD401" s="34"/>
      <c r="DE401" s="34"/>
      <c r="DF401" s="34"/>
      <c r="DG401" s="34"/>
      <c r="DH401" s="34"/>
      <c r="DI401" s="34"/>
      <c r="DJ401" s="34"/>
      <c r="DK401" s="34"/>
      <c r="DL401" s="34"/>
      <c r="DM401" s="34"/>
      <c r="DN401" s="34"/>
      <c r="DO401" s="34"/>
      <c r="DP401" s="34"/>
      <c r="DQ401" s="34"/>
      <c r="DR401" s="34"/>
    </row>
    <row r="402" spans="1:122" ht="14.4" x14ac:dyDescent="0.3">
      <c r="A402" s="35" t="s">
        <v>27</v>
      </c>
      <c r="B402" s="40" t="s">
        <v>977</v>
      </c>
      <c r="C402" s="40" t="s">
        <v>248</v>
      </c>
      <c r="D402" s="34" t="s">
        <v>2990</v>
      </c>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c r="DA402" s="34"/>
      <c r="DB402" s="34"/>
      <c r="DC402" s="34"/>
      <c r="DD402" s="34"/>
      <c r="DE402" s="34"/>
      <c r="DF402" s="34"/>
      <c r="DG402" s="34"/>
      <c r="DH402" s="34"/>
      <c r="DI402" s="34"/>
      <c r="DJ402" s="34"/>
      <c r="DK402" s="34"/>
      <c r="DL402" s="34"/>
      <c r="DM402" s="34"/>
      <c r="DN402" s="34"/>
      <c r="DO402" s="34"/>
      <c r="DP402" s="34"/>
      <c r="DQ402" s="34"/>
      <c r="DR402" s="34"/>
    </row>
    <row r="403" spans="1:122" ht="14.4" x14ac:dyDescent="0.3">
      <c r="A403" s="35" t="s">
        <v>27</v>
      </c>
      <c r="B403" s="40" t="s">
        <v>977</v>
      </c>
      <c r="C403" s="40" t="s">
        <v>260</v>
      </c>
      <c r="D403" s="34" t="s">
        <v>2990</v>
      </c>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c r="CP403" s="34"/>
      <c r="CQ403" s="34"/>
      <c r="CR403" s="34"/>
      <c r="CS403" s="34"/>
      <c r="CT403" s="34"/>
      <c r="CU403" s="34"/>
      <c r="CV403" s="34"/>
      <c r="CW403" s="34"/>
      <c r="CX403" s="34"/>
      <c r="CY403" s="34"/>
      <c r="CZ403" s="34"/>
      <c r="DA403" s="34"/>
      <c r="DB403" s="34"/>
      <c r="DC403" s="34"/>
      <c r="DD403" s="34"/>
      <c r="DE403" s="34"/>
      <c r="DF403" s="34"/>
      <c r="DG403" s="34"/>
      <c r="DH403" s="34"/>
      <c r="DI403" s="34"/>
      <c r="DJ403" s="34"/>
      <c r="DK403" s="34"/>
      <c r="DL403" s="34"/>
      <c r="DM403" s="34"/>
      <c r="DN403" s="34"/>
      <c r="DO403" s="34"/>
      <c r="DP403" s="34"/>
      <c r="DQ403" s="34"/>
      <c r="DR403" s="34"/>
    </row>
    <row r="404" spans="1:122" ht="14.4" x14ac:dyDescent="0.3">
      <c r="A404" s="35" t="s">
        <v>27</v>
      </c>
      <c r="B404" s="40" t="s">
        <v>977</v>
      </c>
      <c r="C404" s="40" t="s">
        <v>244</v>
      </c>
      <c r="D404" s="34" t="s">
        <v>2990</v>
      </c>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c r="CP404" s="34"/>
      <c r="CQ404" s="34"/>
      <c r="CR404" s="34"/>
      <c r="CS404" s="34"/>
      <c r="CT404" s="34"/>
      <c r="CU404" s="34"/>
      <c r="CV404" s="34"/>
      <c r="CW404" s="34"/>
      <c r="CX404" s="34"/>
      <c r="CY404" s="34"/>
      <c r="CZ404" s="34"/>
      <c r="DA404" s="34"/>
      <c r="DB404" s="34"/>
      <c r="DC404" s="34"/>
      <c r="DD404" s="34"/>
      <c r="DE404" s="34"/>
      <c r="DF404" s="34"/>
      <c r="DG404" s="34"/>
      <c r="DH404" s="34"/>
      <c r="DI404" s="34"/>
      <c r="DJ404" s="34"/>
      <c r="DK404" s="34"/>
      <c r="DL404" s="34"/>
      <c r="DM404" s="34"/>
      <c r="DN404" s="34"/>
      <c r="DO404" s="34"/>
      <c r="DP404" s="34"/>
      <c r="DQ404" s="34"/>
      <c r="DR404" s="34"/>
    </row>
    <row r="405" spans="1:122" ht="14.4" x14ac:dyDescent="0.3">
      <c r="A405" s="35" t="s">
        <v>27</v>
      </c>
      <c r="B405" s="40" t="s">
        <v>977</v>
      </c>
      <c r="C405" s="40" t="s">
        <v>238</v>
      </c>
      <c r="D405" s="34" t="s">
        <v>2990</v>
      </c>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c r="CP405" s="34"/>
      <c r="CQ405" s="34"/>
      <c r="CR405" s="34"/>
      <c r="CS405" s="34"/>
      <c r="CT405" s="34"/>
      <c r="CU405" s="34"/>
      <c r="CV405" s="34"/>
      <c r="CW405" s="34"/>
      <c r="CX405" s="34"/>
      <c r="CY405" s="34"/>
      <c r="CZ405" s="34"/>
      <c r="DA405" s="34"/>
      <c r="DB405" s="34"/>
      <c r="DC405" s="34"/>
      <c r="DD405" s="34"/>
      <c r="DE405" s="34"/>
      <c r="DF405" s="34"/>
      <c r="DG405" s="34"/>
      <c r="DH405" s="34"/>
      <c r="DI405" s="34"/>
      <c r="DJ405" s="34"/>
      <c r="DK405" s="34"/>
      <c r="DL405" s="34"/>
      <c r="DM405" s="34"/>
      <c r="DN405" s="34"/>
      <c r="DO405" s="34"/>
      <c r="DP405" s="34"/>
      <c r="DQ405" s="34"/>
      <c r="DR405" s="34"/>
    </row>
    <row r="406" spans="1:122" ht="14.4" x14ac:dyDescent="0.3">
      <c r="A406" s="35" t="s">
        <v>27</v>
      </c>
      <c r="B406" s="40" t="s">
        <v>977</v>
      </c>
      <c r="C406" s="40" t="s">
        <v>263</v>
      </c>
      <c r="D406" s="34" t="s">
        <v>2990</v>
      </c>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c r="CP406" s="34"/>
      <c r="CQ406" s="34"/>
      <c r="CR406" s="34"/>
      <c r="CS406" s="34"/>
      <c r="CT406" s="34"/>
      <c r="CU406" s="34"/>
      <c r="CV406" s="34"/>
      <c r="CW406" s="34"/>
      <c r="CX406" s="34"/>
      <c r="CY406" s="34"/>
      <c r="CZ406" s="34"/>
      <c r="DA406" s="34"/>
      <c r="DB406" s="34"/>
      <c r="DC406" s="34"/>
      <c r="DD406" s="34"/>
      <c r="DE406" s="34"/>
      <c r="DF406" s="34"/>
      <c r="DG406" s="34"/>
      <c r="DH406" s="34"/>
      <c r="DI406" s="34"/>
      <c r="DJ406" s="34"/>
      <c r="DK406" s="34"/>
      <c r="DL406" s="34"/>
      <c r="DM406" s="34"/>
      <c r="DN406" s="34"/>
      <c r="DO406" s="34"/>
      <c r="DP406" s="34"/>
      <c r="DQ406" s="34"/>
      <c r="DR406" s="34"/>
    </row>
    <row r="407" spans="1:122" ht="14.4" x14ac:dyDescent="0.3">
      <c r="A407" s="40" t="s">
        <v>144</v>
      </c>
      <c r="B407" s="40" t="s">
        <v>981</v>
      </c>
      <c r="C407" s="40" t="s">
        <v>146</v>
      </c>
      <c r="D407" s="34" t="s">
        <v>2990</v>
      </c>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c r="DK407" s="34"/>
      <c r="DL407" s="34"/>
      <c r="DM407" s="34"/>
      <c r="DN407" s="34"/>
      <c r="DO407" s="34"/>
      <c r="DP407" s="34"/>
      <c r="DQ407" s="34"/>
      <c r="DR407" s="34"/>
    </row>
    <row r="408" spans="1:122" ht="14.4" x14ac:dyDescent="0.3">
      <c r="A408" s="40" t="s">
        <v>144</v>
      </c>
      <c r="B408" s="40" t="s">
        <v>981</v>
      </c>
      <c r="C408" s="40" t="s">
        <v>166</v>
      </c>
      <c r="D408" s="34" t="s">
        <v>2990</v>
      </c>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c r="CP408" s="34"/>
      <c r="CQ408" s="34"/>
      <c r="CR408" s="34"/>
      <c r="CS408" s="34"/>
      <c r="CT408" s="34"/>
      <c r="CU408" s="34"/>
      <c r="CV408" s="34"/>
      <c r="CW408" s="34"/>
      <c r="CX408" s="34"/>
      <c r="CY408" s="34"/>
      <c r="CZ408" s="34"/>
      <c r="DA408" s="34"/>
      <c r="DB408" s="34"/>
      <c r="DC408" s="34"/>
      <c r="DD408" s="34"/>
      <c r="DE408" s="34"/>
      <c r="DF408" s="34"/>
      <c r="DG408" s="34"/>
      <c r="DH408" s="34"/>
      <c r="DI408" s="34"/>
      <c r="DJ408" s="34"/>
      <c r="DK408" s="34"/>
      <c r="DL408" s="34"/>
      <c r="DM408" s="34"/>
      <c r="DN408" s="34"/>
      <c r="DO408" s="34"/>
      <c r="DP408" s="34"/>
      <c r="DQ408" s="34"/>
      <c r="DR408" s="34"/>
    </row>
    <row r="409" spans="1:122" ht="14.4" x14ac:dyDescent="0.3">
      <c r="A409" s="40" t="s">
        <v>144</v>
      </c>
      <c r="B409" s="40" t="s">
        <v>981</v>
      </c>
      <c r="C409" s="40" t="s">
        <v>192</v>
      </c>
      <c r="D409" s="34" t="s">
        <v>2990</v>
      </c>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c r="CP409" s="34"/>
      <c r="CQ409" s="34"/>
      <c r="CR409" s="34"/>
      <c r="CS409" s="34"/>
      <c r="CT409" s="34"/>
      <c r="CU409" s="34"/>
      <c r="CV409" s="34"/>
      <c r="CW409" s="34"/>
      <c r="CX409" s="34"/>
      <c r="CY409" s="34"/>
      <c r="CZ409" s="34"/>
      <c r="DA409" s="34"/>
      <c r="DB409" s="34"/>
      <c r="DC409" s="34"/>
      <c r="DD409" s="34"/>
      <c r="DE409" s="34"/>
      <c r="DF409" s="34"/>
      <c r="DG409" s="34"/>
      <c r="DH409" s="34"/>
      <c r="DI409" s="34"/>
      <c r="DJ409" s="34"/>
      <c r="DK409" s="34"/>
      <c r="DL409" s="34"/>
      <c r="DM409" s="34"/>
      <c r="DN409" s="34"/>
      <c r="DO409" s="34"/>
      <c r="DP409" s="34"/>
      <c r="DQ409" s="34"/>
      <c r="DR409" s="34"/>
    </row>
    <row r="410" spans="1:122" ht="14.4" x14ac:dyDescent="0.3">
      <c r="A410" s="40" t="s">
        <v>144</v>
      </c>
      <c r="B410" s="40" t="s">
        <v>981</v>
      </c>
      <c r="C410" s="40" t="s">
        <v>285</v>
      </c>
      <c r="D410" s="34" t="s">
        <v>2990</v>
      </c>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c r="CP410" s="34"/>
      <c r="CQ410" s="34"/>
      <c r="CR410" s="34"/>
      <c r="CS410" s="34"/>
      <c r="CT410" s="34"/>
      <c r="CU410" s="34"/>
      <c r="CV410" s="34"/>
      <c r="CW410" s="34"/>
      <c r="CX410" s="34"/>
      <c r="CY410" s="34"/>
      <c r="CZ410" s="34"/>
      <c r="DA410" s="34"/>
      <c r="DB410" s="34"/>
      <c r="DC410" s="34"/>
      <c r="DD410" s="34"/>
      <c r="DE410" s="34"/>
      <c r="DF410" s="34"/>
      <c r="DG410" s="34"/>
      <c r="DH410" s="34"/>
      <c r="DI410" s="34"/>
      <c r="DJ410" s="34"/>
      <c r="DK410" s="34"/>
      <c r="DL410" s="34"/>
      <c r="DM410" s="34"/>
      <c r="DN410" s="34"/>
      <c r="DO410" s="34"/>
      <c r="DP410" s="34"/>
      <c r="DQ410" s="34"/>
      <c r="DR410" s="34"/>
    </row>
    <row r="411" spans="1:122" ht="14.4" x14ac:dyDescent="0.3">
      <c r="A411" s="40" t="s">
        <v>144</v>
      </c>
      <c r="B411" s="40" t="s">
        <v>981</v>
      </c>
      <c r="C411" s="40" t="s">
        <v>352</v>
      </c>
      <c r="D411" s="34" t="s">
        <v>2990</v>
      </c>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c r="DA411" s="34"/>
      <c r="DB411" s="34"/>
      <c r="DC411" s="34"/>
      <c r="DD411" s="34"/>
      <c r="DE411" s="34"/>
      <c r="DF411" s="34"/>
      <c r="DG411" s="34"/>
      <c r="DH411" s="34"/>
      <c r="DI411" s="34"/>
      <c r="DJ411" s="34"/>
      <c r="DK411" s="34"/>
      <c r="DL411" s="34"/>
      <c r="DM411" s="34"/>
      <c r="DN411" s="34"/>
      <c r="DO411" s="34"/>
      <c r="DP411" s="34"/>
      <c r="DQ411" s="34"/>
      <c r="DR411" s="34"/>
    </row>
    <row r="412" spans="1:122" ht="14.4" x14ac:dyDescent="0.3">
      <c r="A412" s="40" t="s">
        <v>144</v>
      </c>
      <c r="B412" s="40" t="s">
        <v>981</v>
      </c>
      <c r="C412" s="40" t="s">
        <v>302</v>
      </c>
      <c r="D412" s="34" t="s">
        <v>2990</v>
      </c>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c r="CP412" s="34"/>
      <c r="CQ412" s="34"/>
      <c r="CR412" s="34"/>
      <c r="CS412" s="34"/>
      <c r="CT412" s="34"/>
      <c r="CU412" s="34"/>
      <c r="CV412" s="34"/>
      <c r="CW412" s="34"/>
      <c r="CX412" s="34"/>
      <c r="CY412" s="34"/>
      <c r="CZ412" s="34"/>
      <c r="DA412" s="34"/>
      <c r="DB412" s="34"/>
      <c r="DC412" s="34"/>
      <c r="DD412" s="34"/>
      <c r="DE412" s="34"/>
      <c r="DF412" s="34"/>
      <c r="DG412" s="34"/>
      <c r="DH412" s="34"/>
      <c r="DI412" s="34"/>
      <c r="DJ412" s="34"/>
      <c r="DK412" s="34"/>
      <c r="DL412" s="34"/>
      <c r="DM412" s="34"/>
      <c r="DN412" s="34"/>
      <c r="DO412" s="34"/>
      <c r="DP412" s="34"/>
      <c r="DQ412" s="34"/>
      <c r="DR412" s="34"/>
    </row>
    <row r="413" spans="1:122" ht="14.4" x14ac:dyDescent="0.3">
      <c r="A413" s="40" t="s">
        <v>144</v>
      </c>
      <c r="B413" s="40" t="s">
        <v>981</v>
      </c>
      <c r="C413" s="40" t="s">
        <v>300</v>
      </c>
      <c r="D413" s="34" t="s">
        <v>2990</v>
      </c>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c r="CP413" s="34"/>
      <c r="CQ413" s="34"/>
      <c r="CR413" s="34"/>
      <c r="CS413" s="34"/>
      <c r="CT413" s="34"/>
      <c r="CU413" s="34"/>
      <c r="CV413" s="34"/>
      <c r="CW413" s="34"/>
      <c r="CX413" s="34"/>
      <c r="CY413" s="34"/>
      <c r="CZ413" s="34"/>
      <c r="DA413" s="34"/>
      <c r="DB413" s="34"/>
      <c r="DC413" s="34"/>
      <c r="DD413" s="34"/>
      <c r="DE413" s="34"/>
      <c r="DF413" s="34"/>
      <c r="DG413" s="34"/>
      <c r="DH413" s="34"/>
      <c r="DI413" s="34"/>
      <c r="DJ413" s="34"/>
      <c r="DK413" s="34"/>
      <c r="DL413" s="34"/>
      <c r="DM413" s="34"/>
      <c r="DN413" s="34"/>
      <c r="DO413" s="34"/>
      <c r="DP413" s="34"/>
      <c r="DQ413" s="34"/>
      <c r="DR413" s="34"/>
    </row>
    <row r="414" spans="1:122" ht="14.4" x14ac:dyDescent="0.3">
      <c r="A414" s="40" t="s">
        <v>144</v>
      </c>
      <c r="B414" s="40" t="s">
        <v>981</v>
      </c>
      <c r="C414" s="40" t="s">
        <v>304</v>
      </c>
      <c r="D414" s="34" t="s">
        <v>2990</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c r="CP414" s="34"/>
      <c r="CQ414" s="34"/>
      <c r="CR414" s="34"/>
      <c r="CS414" s="34"/>
      <c r="CT414" s="34"/>
      <c r="CU414" s="34"/>
      <c r="CV414" s="34"/>
      <c r="CW414" s="34"/>
      <c r="CX414" s="34"/>
      <c r="CY414" s="34"/>
      <c r="CZ414" s="34"/>
      <c r="DA414" s="34"/>
      <c r="DB414" s="34"/>
      <c r="DC414" s="34"/>
      <c r="DD414" s="34"/>
      <c r="DE414" s="34"/>
      <c r="DF414" s="34"/>
      <c r="DG414" s="34"/>
      <c r="DH414" s="34"/>
      <c r="DI414" s="34"/>
      <c r="DJ414" s="34"/>
      <c r="DK414" s="34"/>
      <c r="DL414" s="34"/>
      <c r="DM414" s="34"/>
      <c r="DN414" s="34"/>
      <c r="DO414" s="34"/>
      <c r="DP414" s="34"/>
      <c r="DQ414" s="34"/>
      <c r="DR414" s="34"/>
    </row>
    <row r="415" spans="1:122" ht="14.4" x14ac:dyDescent="0.3">
      <c r="A415" s="40" t="s">
        <v>18</v>
      </c>
      <c r="B415" s="40" t="s">
        <v>1189</v>
      </c>
      <c r="C415" s="40" t="s">
        <v>19</v>
      </c>
      <c r="D415" s="34" t="s">
        <v>2990</v>
      </c>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c r="DK415" s="34"/>
      <c r="DL415" s="34"/>
      <c r="DM415" s="34"/>
      <c r="DN415" s="34"/>
      <c r="DO415" s="34"/>
      <c r="DP415" s="34"/>
      <c r="DQ415" s="34"/>
      <c r="DR415" s="34"/>
    </row>
    <row r="416" spans="1:122" ht="14.4" x14ac:dyDescent="0.3">
      <c r="A416" s="40" t="s">
        <v>18</v>
      </c>
      <c r="B416" s="40" t="s">
        <v>1189</v>
      </c>
      <c r="C416" s="40" t="s">
        <v>265</v>
      </c>
      <c r="D416" s="34" t="s">
        <v>2990</v>
      </c>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c r="DA416" s="34"/>
      <c r="DB416" s="34"/>
      <c r="DC416" s="34"/>
      <c r="DD416" s="34"/>
      <c r="DE416" s="34"/>
      <c r="DF416" s="34"/>
      <c r="DG416" s="34"/>
      <c r="DH416" s="34"/>
      <c r="DI416" s="34"/>
      <c r="DJ416" s="34"/>
      <c r="DK416" s="34"/>
      <c r="DL416" s="34"/>
      <c r="DM416" s="34"/>
      <c r="DN416" s="34"/>
      <c r="DO416" s="34"/>
      <c r="DP416" s="34"/>
      <c r="DQ416" s="34"/>
      <c r="DR416" s="34"/>
    </row>
    <row r="417" spans="1:122" ht="14.4" x14ac:dyDescent="0.3">
      <c r="A417" s="40" t="s">
        <v>18</v>
      </c>
      <c r="B417" s="40" t="s">
        <v>1189</v>
      </c>
      <c r="C417" s="40" t="s">
        <v>426</v>
      </c>
      <c r="D417" s="34" t="s">
        <v>2990</v>
      </c>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c r="DA417" s="34"/>
      <c r="DB417" s="34"/>
      <c r="DC417" s="34"/>
      <c r="DD417" s="34"/>
      <c r="DE417" s="34"/>
      <c r="DF417" s="34"/>
      <c r="DG417" s="34"/>
      <c r="DH417" s="34"/>
      <c r="DI417" s="34"/>
      <c r="DJ417" s="34"/>
      <c r="DK417" s="34"/>
      <c r="DL417" s="34"/>
      <c r="DM417" s="34"/>
      <c r="DN417" s="34"/>
      <c r="DO417" s="34"/>
      <c r="DP417" s="34"/>
      <c r="DQ417" s="34"/>
      <c r="DR417" s="34"/>
    </row>
    <row r="418" spans="1:122" ht="14.4" x14ac:dyDescent="0.3">
      <c r="A418" s="40" t="s">
        <v>18</v>
      </c>
      <c r="B418" s="40" t="s">
        <v>1189</v>
      </c>
      <c r="C418" s="40" t="s">
        <v>443</v>
      </c>
      <c r="D418" s="34" t="s">
        <v>2990</v>
      </c>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c r="DK418" s="34"/>
      <c r="DL418" s="34"/>
      <c r="DM418" s="34"/>
      <c r="DN418" s="34"/>
      <c r="DO418" s="34"/>
      <c r="DP418" s="34"/>
      <c r="DQ418" s="34"/>
      <c r="DR418" s="34"/>
    </row>
    <row r="419" spans="1:122" ht="14.4" x14ac:dyDescent="0.3">
      <c r="A419" s="40" t="s">
        <v>18</v>
      </c>
      <c r="B419" s="40" t="s">
        <v>1189</v>
      </c>
      <c r="C419" s="40" t="s">
        <v>458</v>
      </c>
      <c r="D419" s="34" t="s">
        <v>2990</v>
      </c>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c r="CP419" s="34"/>
      <c r="CQ419" s="34"/>
      <c r="CR419" s="34"/>
      <c r="CS419" s="34"/>
      <c r="CT419" s="34"/>
      <c r="CU419" s="34"/>
      <c r="CV419" s="34"/>
      <c r="CW419" s="34"/>
      <c r="CX419" s="34"/>
      <c r="CY419" s="34"/>
      <c r="CZ419" s="34"/>
      <c r="DA419" s="34"/>
      <c r="DB419" s="34"/>
      <c r="DC419" s="34"/>
      <c r="DD419" s="34"/>
      <c r="DE419" s="34"/>
      <c r="DF419" s="34"/>
      <c r="DG419" s="34"/>
      <c r="DH419" s="34"/>
      <c r="DI419" s="34"/>
      <c r="DJ419" s="34"/>
      <c r="DK419" s="34"/>
      <c r="DL419" s="34"/>
      <c r="DM419" s="34"/>
      <c r="DN419" s="34"/>
      <c r="DO419" s="34"/>
      <c r="DP419" s="34"/>
      <c r="DQ419" s="34"/>
      <c r="DR419" s="34"/>
    </row>
    <row r="420" spans="1:122" ht="14.4" x14ac:dyDescent="0.3">
      <c r="A420" s="40" t="s">
        <v>222</v>
      </c>
      <c r="B420" s="40" t="s">
        <v>2048</v>
      </c>
      <c r="C420" s="40" t="s">
        <v>223</v>
      </c>
      <c r="D420" s="34" t="s">
        <v>2990</v>
      </c>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c r="CP420" s="34"/>
      <c r="CQ420" s="34"/>
      <c r="CR420" s="34"/>
      <c r="CS420" s="34"/>
      <c r="CT420" s="34"/>
      <c r="CU420" s="34"/>
      <c r="CV420" s="34"/>
      <c r="CW420" s="34"/>
      <c r="CX420" s="34"/>
      <c r="CY420" s="34"/>
      <c r="CZ420" s="34"/>
      <c r="DA420" s="34"/>
      <c r="DB420" s="34"/>
      <c r="DC420" s="34"/>
      <c r="DD420" s="34"/>
      <c r="DE420" s="34"/>
      <c r="DF420" s="34"/>
      <c r="DG420" s="34"/>
      <c r="DH420" s="34"/>
      <c r="DI420" s="34"/>
      <c r="DJ420" s="34"/>
      <c r="DK420" s="34"/>
      <c r="DL420" s="34"/>
      <c r="DM420" s="34"/>
      <c r="DN420" s="34"/>
      <c r="DO420" s="34"/>
      <c r="DP420" s="34"/>
      <c r="DQ420" s="34"/>
      <c r="DR420" s="34"/>
    </row>
    <row r="421" spans="1:122" ht="14.4" x14ac:dyDescent="0.3">
      <c r="A421" s="40" t="s">
        <v>222</v>
      </c>
      <c r="B421" s="40" t="s">
        <v>2048</v>
      </c>
      <c r="C421" s="40" t="s">
        <v>237</v>
      </c>
      <c r="D421" s="34" t="s">
        <v>2990</v>
      </c>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c r="DK421" s="34"/>
      <c r="DL421" s="34"/>
      <c r="DM421" s="34"/>
      <c r="DN421" s="34"/>
      <c r="DO421" s="34"/>
      <c r="DP421" s="34"/>
      <c r="DQ421" s="34"/>
      <c r="DR421" s="34"/>
    </row>
    <row r="422" spans="1:122" ht="14.4" x14ac:dyDescent="0.3">
      <c r="A422" s="40" t="s">
        <v>222</v>
      </c>
      <c r="B422" s="40" t="s">
        <v>2048</v>
      </c>
      <c r="C422" s="40" t="s">
        <v>396</v>
      </c>
      <c r="D422" s="34" t="s">
        <v>2990</v>
      </c>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c r="CP422" s="34"/>
      <c r="CQ422" s="34"/>
      <c r="CR422" s="34"/>
      <c r="CS422" s="34"/>
      <c r="CT422" s="34"/>
      <c r="CU422" s="34"/>
      <c r="CV422" s="34"/>
      <c r="CW422" s="34"/>
      <c r="CX422" s="34"/>
      <c r="CY422" s="34"/>
      <c r="CZ422" s="34"/>
      <c r="DA422" s="34"/>
      <c r="DB422" s="34"/>
      <c r="DC422" s="34"/>
      <c r="DD422" s="34"/>
      <c r="DE422" s="34"/>
      <c r="DF422" s="34"/>
      <c r="DG422" s="34"/>
      <c r="DH422" s="34"/>
      <c r="DI422" s="34"/>
      <c r="DJ422" s="34"/>
      <c r="DK422" s="34"/>
      <c r="DL422" s="34"/>
      <c r="DM422" s="34"/>
      <c r="DN422" s="34"/>
      <c r="DO422" s="34"/>
      <c r="DP422" s="34"/>
      <c r="DQ422" s="34"/>
      <c r="DR422" s="34"/>
    </row>
    <row r="423" spans="1:122" ht="14.4" x14ac:dyDescent="0.3">
      <c r="A423" s="40" t="s">
        <v>222</v>
      </c>
      <c r="B423" s="40" t="s">
        <v>2048</v>
      </c>
      <c r="C423" s="40" t="s">
        <v>432</v>
      </c>
      <c r="D423" s="34" t="s">
        <v>2990</v>
      </c>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c r="DK423" s="34"/>
      <c r="DL423" s="34"/>
      <c r="DM423" s="34"/>
      <c r="DN423" s="34"/>
      <c r="DO423" s="34"/>
      <c r="DP423" s="34"/>
      <c r="DQ423" s="34"/>
      <c r="DR423" s="34"/>
    </row>
    <row r="424" spans="1:122" ht="14.4" x14ac:dyDescent="0.3">
      <c r="A424" s="40" t="s">
        <v>54</v>
      </c>
      <c r="B424" s="40" t="s">
        <v>1704</v>
      </c>
      <c r="C424" s="40" t="s">
        <v>57</v>
      </c>
      <c r="D424" s="34" t="s">
        <v>2990</v>
      </c>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c r="DK424" s="34"/>
      <c r="DL424" s="34"/>
      <c r="DM424" s="34"/>
      <c r="DN424" s="34"/>
      <c r="DO424" s="34"/>
      <c r="DP424" s="34"/>
      <c r="DQ424" s="34"/>
      <c r="DR424" s="34"/>
    </row>
    <row r="425" spans="1:122" ht="14.4" x14ac:dyDescent="0.3">
      <c r="A425" s="40" t="s">
        <v>54</v>
      </c>
      <c r="B425" s="40" t="s">
        <v>1704</v>
      </c>
      <c r="C425" s="40" t="s">
        <v>75</v>
      </c>
      <c r="D425" s="34" t="s">
        <v>2990</v>
      </c>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c r="DK425" s="34"/>
      <c r="DL425" s="34"/>
      <c r="DM425" s="34"/>
      <c r="DN425" s="34"/>
      <c r="DO425" s="34"/>
      <c r="DP425" s="34"/>
      <c r="DQ425" s="34"/>
      <c r="DR425" s="34"/>
    </row>
    <row r="426" spans="1:122" ht="14.4" x14ac:dyDescent="0.3">
      <c r="A426" s="40" t="s">
        <v>54</v>
      </c>
      <c r="B426" s="40" t="s">
        <v>1704</v>
      </c>
      <c r="C426" s="40" t="s">
        <v>80</v>
      </c>
      <c r="D426" s="34" t="s">
        <v>2990</v>
      </c>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c r="CP426" s="34"/>
      <c r="CQ426" s="34"/>
      <c r="CR426" s="34"/>
      <c r="CS426" s="34"/>
      <c r="CT426" s="34"/>
      <c r="CU426" s="34"/>
      <c r="CV426" s="34"/>
      <c r="CW426" s="34"/>
      <c r="CX426" s="34"/>
      <c r="CY426" s="34"/>
      <c r="CZ426" s="34"/>
      <c r="DA426" s="34"/>
      <c r="DB426" s="34"/>
      <c r="DC426" s="34"/>
      <c r="DD426" s="34"/>
      <c r="DE426" s="34"/>
      <c r="DF426" s="34"/>
      <c r="DG426" s="34"/>
      <c r="DH426" s="34"/>
      <c r="DI426" s="34"/>
      <c r="DJ426" s="34"/>
      <c r="DK426" s="34"/>
      <c r="DL426" s="34"/>
      <c r="DM426" s="34"/>
      <c r="DN426" s="34"/>
      <c r="DO426" s="34"/>
      <c r="DP426" s="34"/>
      <c r="DQ426" s="34"/>
      <c r="DR426" s="34"/>
    </row>
    <row r="427" spans="1:122" ht="14.4" x14ac:dyDescent="0.3">
      <c r="A427" s="40" t="s">
        <v>54</v>
      </c>
      <c r="B427" s="40" t="s">
        <v>1704</v>
      </c>
      <c r="C427" s="40" t="s">
        <v>90</v>
      </c>
      <c r="D427" s="34" t="s">
        <v>2990</v>
      </c>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c r="CP427" s="34"/>
      <c r="CQ427" s="34"/>
      <c r="CR427" s="34"/>
      <c r="CS427" s="34"/>
      <c r="CT427" s="34"/>
      <c r="CU427" s="34"/>
      <c r="CV427" s="34"/>
      <c r="CW427" s="34"/>
      <c r="CX427" s="34"/>
      <c r="CY427" s="34"/>
      <c r="CZ427" s="34"/>
      <c r="DA427" s="34"/>
      <c r="DB427" s="34"/>
      <c r="DC427" s="34"/>
      <c r="DD427" s="34"/>
      <c r="DE427" s="34"/>
      <c r="DF427" s="34"/>
      <c r="DG427" s="34"/>
      <c r="DH427" s="34"/>
      <c r="DI427" s="34"/>
      <c r="DJ427" s="34"/>
      <c r="DK427" s="34"/>
      <c r="DL427" s="34"/>
      <c r="DM427" s="34"/>
      <c r="DN427" s="34"/>
      <c r="DO427" s="34"/>
      <c r="DP427" s="34"/>
      <c r="DQ427" s="34"/>
      <c r="DR427" s="34"/>
    </row>
    <row r="428" spans="1:122" ht="14.4" x14ac:dyDescent="0.3">
      <c r="A428" s="40" t="s">
        <v>54</v>
      </c>
      <c r="B428" s="40" t="s">
        <v>1704</v>
      </c>
      <c r="C428" s="40" t="s">
        <v>387</v>
      </c>
      <c r="D428" s="34" t="s">
        <v>2990</v>
      </c>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c r="DK428" s="34"/>
      <c r="DL428" s="34"/>
      <c r="DM428" s="34"/>
      <c r="DN428" s="34"/>
      <c r="DO428" s="34"/>
      <c r="DP428" s="34"/>
      <c r="DQ428" s="34"/>
      <c r="DR428" s="34"/>
    </row>
    <row r="429" spans="1:122" ht="14.4" x14ac:dyDescent="0.3">
      <c r="A429" s="40" t="s">
        <v>54</v>
      </c>
      <c r="B429" s="40" t="s">
        <v>1704</v>
      </c>
      <c r="C429" s="40" t="s">
        <v>407</v>
      </c>
      <c r="D429" s="34" t="s">
        <v>2990</v>
      </c>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c r="DK429" s="34"/>
      <c r="DL429" s="34"/>
      <c r="DM429" s="34"/>
      <c r="DN429" s="34"/>
      <c r="DO429" s="34"/>
      <c r="DP429" s="34"/>
      <c r="DQ429" s="34"/>
      <c r="DR429" s="34"/>
    </row>
    <row r="430" spans="1:122" ht="14.4" x14ac:dyDescent="0.3">
      <c r="A430" s="40" t="s">
        <v>54</v>
      </c>
      <c r="B430" s="40" t="s">
        <v>1704</v>
      </c>
      <c r="C430" s="40" t="s">
        <v>492</v>
      </c>
      <c r="D430" s="34" t="s">
        <v>2990</v>
      </c>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c r="DK430" s="34"/>
      <c r="DL430" s="34"/>
      <c r="DM430" s="34"/>
      <c r="DN430" s="34"/>
      <c r="DO430" s="34"/>
      <c r="DP430" s="34"/>
      <c r="DQ430" s="34"/>
      <c r="DR430" s="34"/>
    </row>
    <row r="431" spans="1:122" ht="14.4" x14ac:dyDescent="0.3">
      <c r="A431" s="40" t="s">
        <v>102</v>
      </c>
      <c r="B431" s="40" t="s">
        <v>243</v>
      </c>
      <c r="C431" s="40" t="s">
        <v>97</v>
      </c>
      <c r="D431" s="34" t="s">
        <v>2990</v>
      </c>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c r="CP431" s="34"/>
      <c r="CQ431" s="34"/>
      <c r="CR431" s="34"/>
      <c r="CS431" s="34"/>
      <c r="CT431" s="34"/>
      <c r="CU431" s="34"/>
      <c r="CV431" s="34"/>
      <c r="CW431" s="34"/>
      <c r="CX431" s="34"/>
      <c r="CY431" s="34"/>
      <c r="CZ431" s="34"/>
      <c r="DA431" s="34"/>
      <c r="DB431" s="34"/>
      <c r="DC431" s="34"/>
      <c r="DD431" s="34"/>
      <c r="DE431" s="34"/>
      <c r="DF431" s="34"/>
      <c r="DG431" s="34"/>
      <c r="DH431" s="34"/>
      <c r="DI431" s="34"/>
      <c r="DJ431" s="34"/>
      <c r="DK431" s="34"/>
      <c r="DL431" s="34"/>
      <c r="DM431" s="34"/>
      <c r="DN431" s="34"/>
      <c r="DO431" s="34"/>
      <c r="DP431" s="34"/>
      <c r="DQ431" s="34"/>
      <c r="DR431" s="34"/>
    </row>
    <row r="432" spans="1:122" ht="14.4" x14ac:dyDescent="0.3">
      <c r="A432" s="40" t="s">
        <v>102</v>
      </c>
      <c r="B432" s="40" t="s">
        <v>243</v>
      </c>
      <c r="C432" s="40" t="s">
        <v>559</v>
      </c>
      <c r="D432" s="34" t="s">
        <v>2990</v>
      </c>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c r="DK432" s="34"/>
      <c r="DL432" s="34"/>
      <c r="DM432" s="34"/>
      <c r="DN432" s="34"/>
      <c r="DO432" s="34"/>
      <c r="DP432" s="34"/>
      <c r="DQ432" s="34"/>
      <c r="DR432" s="34"/>
    </row>
    <row r="433" spans="1:122" ht="14.4" x14ac:dyDescent="0.3">
      <c r="A433" s="40" t="s">
        <v>102</v>
      </c>
      <c r="B433" s="40" t="s">
        <v>243</v>
      </c>
      <c r="C433" s="40" t="s">
        <v>570</v>
      </c>
      <c r="D433" s="34" t="s">
        <v>2990</v>
      </c>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c r="CP433" s="34"/>
      <c r="CQ433" s="34"/>
      <c r="CR433" s="34"/>
      <c r="CS433" s="34"/>
      <c r="CT433" s="34"/>
      <c r="CU433" s="34"/>
      <c r="CV433" s="34"/>
      <c r="CW433" s="34"/>
      <c r="CX433" s="34"/>
      <c r="CY433" s="34"/>
      <c r="CZ433" s="34"/>
      <c r="DA433" s="34"/>
      <c r="DB433" s="34"/>
      <c r="DC433" s="34"/>
      <c r="DD433" s="34"/>
      <c r="DE433" s="34"/>
      <c r="DF433" s="34"/>
      <c r="DG433" s="34"/>
      <c r="DH433" s="34"/>
      <c r="DI433" s="34"/>
      <c r="DJ433" s="34"/>
      <c r="DK433" s="34"/>
      <c r="DL433" s="34"/>
      <c r="DM433" s="34"/>
      <c r="DN433" s="34"/>
      <c r="DO433" s="34"/>
      <c r="DP433" s="34"/>
      <c r="DQ433" s="34"/>
      <c r="DR433" s="34"/>
    </row>
    <row r="434" spans="1:122" ht="14.4" x14ac:dyDescent="0.3">
      <c r="A434" s="40" t="s">
        <v>11</v>
      </c>
      <c r="B434" s="40" t="s">
        <v>1866</v>
      </c>
      <c r="C434" s="40" t="s">
        <v>9</v>
      </c>
      <c r="D434" s="34" t="s">
        <v>2990</v>
      </c>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c r="CP434" s="34"/>
      <c r="CQ434" s="34"/>
      <c r="CR434" s="34"/>
      <c r="CS434" s="34"/>
      <c r="CT434" s="34"/>
      <c r="CU434" s="34"/>
      <c r="CV434" s="34"/>
      <c r="CW434" s="34"/>
      <c r="CX434" s="34"/>
      <c r="CY434" s="34"/>
      <c r="CZ434" s="34"/>
      <c r="DA434" s="34"/>
      <c r="DB434" s="34"/>
      <c r="DC434" s="34"/>
      <c r="DD434" s="34"/>
      <c r="DE434" s="34"/>
      <c r="DF434" s="34"/>
      <c r="DG434" s="34"/>
      <c r="DH434" s="34"/>
      <c r="DI434" s="34"/>
      <c r="DJ434" s="34"/>
      <c r="DK434" s="34"/>
      <c r="DL434" s="34"/>
      <c r="DM434" s="34"/>
      <c r="DN434" s="34"/>
      <c r="DO434" s="34"/>
      <c r="DP434" s="34"/>
      <c r="DQ434" s="34"/>
      <c r="DR434" s="34"/>
    </row>
    <row r="435" spans="1:122" ht="14.4" x14ac:dyDescent="0.3">
      <c r="A435" s="40" t="s">
        <v>11</v>
      </c>
      <c r="B435" s="40" t="s">
        <v>1866</v>
      </c>
      <c r="C435" s="40" t="s">
        <v>69</v>
      </c>
      <c r="D435" s="34" t="s">
        <v>2990</v>
      </c>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c r="DA435" s="34"/>
      <c r="DB435" s="34"/>
      <c r="DC435" s="34"/>
      <c r="DD435" s="34"/>
      <c r="DE435" s="34"/>
      <c r="DF435" s="34"/>
      <c r="DG435" s="34"/>
      <c r="DH435" s="34"/>
      <c r="DI435" s="34"/>
      <c r="DJ435" s="34"/>
      <c r="DK435" s="34"/>
      <c r="DL435" s="34"/>
      <c r="DM435" s="34"/>
      <c r="DN435" s="34"/>
      <c r="DO435" s="34"/>
      <c r="DP435" s="34"/>
      <c r="DQ435" s="34"/>
      <c r="DR435" s="34"/>
    </row>
    <row r="436" spans="1:122" ht="14.4" x14ac:dyDescent="0.3">
      <c r="A436" s="40" t="s">
        <v>11</v>
      </c>
      <c r="B436" s="40" t="s">
        <v>1866</v>
      </c>
      <c r="C436" s="40" t="s">
        <v>413</v>
      </c>
      <c r="D436" s="34" t="s">
        <v>2990</v>
      </c>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c r="DK436" s="34"/>
      <c r="DL436" s="34"/>
      <c r="DM436" s="34"/>
      <c r="DN436" s="34"/>
      <c r="DO436" s="34"/>
      <c r="DP436" s="34"/>
      <c r="DQ436" s="34"/>
      <c r="DR436" s="34"/>
    </row>
    <row r="437" spans="1:122" ht="14.4" x14ac:dyDescent="0.3">
      <c r="A437" s="40" t="s">
        <v>11</v>
      </c>
      <c r="B437" s="40" t="s">
        <v>1866</v>
      </c>
      <c r="C437" s="40" t="s">
        <v>508</v>
      </c>
      <c r="D437" s="34" t="s">
        <v>2990</v>
      </c>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c r="CP437" s="34"/>
      <c r="CQ437" s="34"/>
      <c r="CR437" s="34"/>
      <c r="CS437" s="34"/>
      <c r="CT437" s="34"/>
      <c r="CU437" s="34"/>
      <c r="CV437" s="34"/>
      <c r="CW437" s="34"/>
      <c r="CX437" s="34"/>
      <c r="CY437" s="34"/>
      <c r="CZ437" s="34"/>
      <c r="DA437" s="34"/>
      <c r="DB437" s="34"/>
      <c r="DC437" s="34"/>
      <c r="DD437" s="34"/>
      <c r="DE437" s="34"/>
      <c r="DF437" s="34"/>
      <c r="DG437" s="34"/>
      <c r="DH437" s="34"/>
      <c r="DI437" s="34"/>
      <c r="DJ437" s="34"/>
      <c r="DK437" s="34"/>
      <c r="DL437" s="34"/>
      <c r="DM437" s="34"/>
      <c r="DN437" s="34"/>
      <c r="DO437" s="34"/>
      <c r="DP437" s="34"/>
      <c r="DQ437" s="34"/>
      <c r="DR437" s="34"/>
    </row>
    <row r="438" spans="1:122" ht="14.4" x14ac:dyDescent="0.3">
      <c r="A438" s="40" t="s">
        <v>11</v>
      </c>
      <c r="B438" s="40" t="s">
        <v>1866</v>
      </c>
      <c r="C438" s="40" t="s">
        <v>580</v>
      </c>
      <c r="D438" s="34" t="s">
        <v>2990</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c r="DK438" s="34"/>
      <c r="DL438" s="34"/>
      <c r="DM438" s="34"/>
      <c r="DN438" s="34"/>
      <c r="DO438" s="34"/>
      <c r="DP438" s="34"/>
      <c r="DQ438" s="34"/>
      <c r="DR438" s="34"/>
    </row>
    <row r="439" spans="1:122" ht="14.4" x14ac:dyDescent="0.3">
      <c r="A439" s="40" t="s">
        <v>11</v>
      </c>
      <c r="B439" s="40" t="s">
        <v>1866</v>
      </c>
      <c r="C439" s="40" t="s">
        <v>581</v>
      </c>
      <c r="D439" s="34" t="s">
        <v>2990</v>
      </c>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c r="CP439" s="34"/>
      <c r="CQ439" s="34"/>
      <c r="CR439" s="34"/>
      <c r="CS439" s="34"/>
      <c r="CT439" s="34"/>
      <c r="CU439" s="34"/>
      <c r="CV439" s="34"/>
      <c r="CW439" s="34"/>
      <c r="CX439" s="34"/>
      <c r="CY439" s="34"/>
      <c r="CZ439" s="34"/>
      <c r="DA439" s="34"/>
      <c r="DB439" s="34"/>
      <c r="DC439" s="34"/>
      <c r="DD439" s="34"/>
      <c r="DE439" s="34"/>
      <c r="DF439" s="34"/>
      <c r="DG439" s="34"/>
      <c r="DH439" s="34"/>
      <c r="DI439" s="34"/>
      <c r="DJ439" s="34"/>
      <c r="DK439" s="34"/>
      <c r="DL439" s="34"/>
      <c r="DM439" s="34"/>
      <c r="DN439" s="34"/>
      <c r="DO439" s="34"/>
      <c r="DP439" s="34"/>
      <c r="DQ439" s="34"/>
      <c r="DR439" s="34"/>
    </row>
    <row r="440" spans="1:122" ht="14.4" x14ac:dyDescent="0.3">
      <c r="A440" s="40" t="s">
        <v>269</v>
      </c>
      <c r="B440" s="40" t="s">
        <v>1896</v>
      </c>
      <c r="C440" s="40" t="s">
        <v>270</v>
      </c>
      <c r="D440" s="34" t="s">
        <v>2990</v>
      </c>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c r="CP440" s="34"/>
      <c r="CQ440" s="34"/>
      <c r="CR440" s="34"/>
      <c r="CS440" s="34"/>
      <c r="CT440" s="34"/>
      <c r="CU440" s="34"/>
      <c r="CV440" s="34"/>
      <c r="CW440" s="34"/>
      <c r="CX440" s="34"/>
      <c r="CY440" s="34"/>
      <c r="CZ440" s="34"/>
      <c r="DA440" s="34"/>
      <c r="DB440" s="34"/>
      <c r="DC440" s="34"/>
      <c r="DD440" s="34"/>
      <c r="DE440" s="34"/>
      <c r="DF440" s="34"/>
      <c r="DG440" s="34"/>
      <c r="DH440" s="34"/>
      <c r="DI440" s="34"/>
      <c r="DJ440" s="34"/>
      <c r="DK440" s="34"/>
      <c r="DL440" s="34"/>
      <c r="DM440" s="34"/>
      <c r="DN440" s="34"/>
      <c r="DO440" s="34"/>
      <c r="DP440" s="34"/>
      <c r="DQ440" s="34"/>
      <c r="DR440" s="34"/>
    </row>
    <row r="441" spans="1:122" ht="14.4" x14ac:dyDescent="0.3">
      <c r="A441" s="40" t="s">
        <v>269</v>
      </c>
      <c r="B441" s="40" t="s">
        <v>1896</v>
      </c>
      <c r="C441" s="40" t="s">
        <v>303</v>
      </c>
      <c r="D441" s="34" t="s">
        <v>2990</v>
      </c>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c r="DK441" s="34"/>
      <c r="DL441" s="34"/>
      <c r="DM441" s="34"/>
      <c r="DN441" s="34"/>
      <c r="DO441" s="34"/>
      <c r="DP441" s="34"/>
      <c r="DQ441" s="34"/>
      <c r="DR441" s="34"/>
    </row>
    <row r="442" spans="1:122" ht="14.4" x14ac:dyDescent="0.3">
      <c r="A442" s="40" t="s">
        <v>269</v>
      </c>
      <c r="B442" s="40" t="s">
        <v>1896</v>
      </c>
      <c r="C442" s="40" t="s">
        <v>302</v>
      </c>
      <c r="D442" s="34" t="s">
        <v>2990</v>
      </c>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c r="CP442" s="34"/>
      <c r="CQ442" s="34"/>
      <c r="CR442" s="34"/>
      <c r="CS442" s="34"/>
      <c r="CT442" s="34"/>
      <c r="CU442" s="34"/>
      <c r="CV442" s="34"/>
      <c r="CW442" s="34"/>
      <c r="CX442" s="34"/>
      <c r="CY442" s="34"/>
      <c r="CZ442" s="34"/>
      <c r="DA442" s="34"/>
      <c r="DB442" s="34"/>
      <c r="DC442" s="34"/>
      <c r="DD442" s="34"/>
      <c r="DE442" s="34"/>
      <c r="DF442" s="34"/>
      <c r="DG442" s="34"/>
      <c r="DH442" s="34"/>
      <c r="DI442" s="34"/>
      <c r="DJ442" s="34"/>
      <c r="DK442" s="34"/>
      <c r="DL442" s="34"/>
      <c r="DM442" s="34"/>
      <c r="DN442" s="34"/>
      <c r="DO442" s="34"/>
      <c r="DP442" s="34"/>
      <c r="DQ442" s="34"/>
      <c r="DR442" s="34"/>
    </row>
    <row r="443" spans="1:122" ht="14.4" x14ac:dyDescent="0.3">
      <c r="A443" s="40" t="s">
        <v>269</v>
      </c>
      <c r="B443" s="40" t="s">
        <v>1896</v>
      </c>
      <c r="C443" s="40" t="s">
        <v>617</v>
      </c>
      <c r="D443" s="34" t="s">
        <v>2990</v>
      </c>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c r="CP443" s="34"/>
      <c r="CQ443" s="34"/>
      <c r="CR443" s="34"/>
      <c r="CS443" s="34"/>
      <c r="CT443" s="34"/>
      <c r="CU443" s="34"/>
      <c r="CV443" s="34"/>
      <c r="CW443" s="34"/>
      <c r="CX443" s="34"/>
      <c r="CY443" s="34"/>
      <c r="CZ443" s="34"/>
      <c r="DA443" s="34"/>
      <c r="DB443" s="34"/>
      <c r="DC443" s="34"/>
      <c r="DD443" s="34"/>
      <c r="DE443" s="34"/>
      <c r="DF443" s="34"/>
      <c r="DG443" s="34"/>
      <c r="DH443" s="34"/>
      <c r="DI443" s="34"/>
      <c r="DJ443" s="34"/>
      <c r="DK443" s="34"/>
      <c r="DL443" s="34"/>
      <c r="DM443" s="34"/>
      <c r="DN443" s="34"/>
      <c r="DO443" s="34"/>
      <c r="DP443" s="34"/>
      <c r="DQ443" s="34"/>
      <c r="DR443" s="34"/>
    </row>
    <row r="444" spans="1:122" ht="14.4" x14ac:dyDescent="0.3">
      <c r="A444" s="40" t="s">
        <v>269</v>
      </c>
      <c r="B444" s="40" t="s">
        <v>1896</v>
      </c>
      <c r="C444" s="40" t="s">
        <v>298</v>
      </c>
      <c r="D444" s="34" t="s">
        <v>2990</v>
      </c>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c r="CP444" s="34"/>
      <c r="CQ444" s="34"/>
      <c r="CR444" s="34"/>
      <c r="CS444" s="34"/>
      <c r="CT444" s="34"/>
      <c r="CU444" s="34"/>
      <c r="CV444" s="34"/>
      <c r="CW444" s="34"/>
      <c r="CX444" s="34"/>
      <c r="CY444" s="34"/>
      <c r="CZ444" s="34"/>
      <c r="DA444" s="34"/>
      <c r="DB444" s="34"/>
      <c r="DC444" s="34"/>
      <c r="DD444" s="34"/>
      <c r="DE444" s="34"/>
      <c r="DF444" s="34"/>
      <c r="DG444" s="34"/>
      <c r="DH444" s="34"/>
      <c r="DI444" s="34"/>
      <c r="DJ444" s="34"/>
      <c r="DK444" s="34"/>
      <c r="DL444" s="34"/>
      <c r="DM444" s="34"/>
      <c r="DN444" s="34"/>
      <c r="DO444" s="34"/>
      <c r="DP444" s="34"/>
      <c r="DQ444" s="34"/>
      <c r="DR444" s="34"/>
    </row>
    <row r="445" spans="1:122" ht="14.4" x14ac:dyDescent="0.3">
      <c r="A445" s="40" t="s">
        <v>269</v>
      </c>
      <c r="B445" s="40" t="s">
        <v>1896</v>
      </c>
      <c r="C445" s="40" t="s">
        <v>400</v>
      </c>
      <c r="D445" s="34" t="s">
        <v>2990</v>
      </c>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c r="CP445" s="34"/>
      <c r="CQ445" s="34"/>
      <c r="CR445" s="34"/>
      <c r="CS445" s="34"/>
      <c r="CT445" s="34"/>
      <c r="CU445" s="34"/>
      <c r="CV445" s="34"/>
      <c r="CW445" s="34"/>
      <c r="CX445" s="34"/>
      <c r="CY445" s="34"/>
      <c r="CZ445" s="34"/>
      <c r="DA445" s="34"/>
      <c r="DB445" s="34"/>
      <c r="DC445" s="34"/>
      <c r="DD445" s="34"/>
      <c r="DE445" s="34"/>
      <c r="DF445" s="34"/>
      <c r="DG445" s="34"/>
      <c r="DH445" s="34"/>
      <c r="DI445" s="34"/>
      <c r="DJ445" s="34"/>
      <c r="DK445" s="34"/>
      <c r="DL445" s="34"/>
      <c r="DM445" s="34"/>
      <c r="DN445" s="34"/>
      <c r="DO445" s="34"/>
      <c r="DP445" s="34"/>
      <c r="DQ445" s="34"/>
      <c r="DR445" s="34"/>
    </row>
    <row r="446" spans="1:122" ht="14.4" x14ac:dyDescent="0.3">
      <c r="A446" s="40" t="s">
        <v>34</v>
      </c>
      <c r="B446" s="40" t="s">
        <v>1565</v>
      </c>
      <c r="C446" s="40" t="s">
        <v>29</v>
      </c>
      <c r="D446" s="34" t="s">
        <v>2990</v>
      </c>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c r="DK446" s="34"/>
      <c r="DL446" s="34"/>
      <c r="DM446" s="34"/>
      <c r="DN446" s="34"/>
      <c r="DO446" s="34"/>
      <c r="DP446" s="34"/>
      <c r="DQ446" s="34"/>
      <c r="DR446" s="34"/>
    </row>
    <row r="447" spans="1:122" ht="14.4" x14ac:dyDescent="0.3">
      <c r="A447" s="40" t="s">
        <v>34</v>
      </c>
      <c r="B447" s="40" t="s">
        <v>1565</v>
      </c>
      <c r="C447" s="40" t="s">
        <v>272</v>
      </c>
      <c r="D447" s="34" t="s">
        <v>2990</v>
      </c>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c r="DA447" s="34"/>
      <c r="DB447" s="34"/>
      <c r="DC447" s="34"/>
      <c r="DD447" s="34"/>
      <c r="DE447" s="34"/>
      <c r="DF447" s="34"/>
      <c r="DG447" s="34"/>
      <c r="DH447" s="34"/>
      <c r="DI447" s="34"/>
      <c r="DJ447" s="34"/>
      <c r="DK447" s="34"/>
      <c r="DL447" s="34"/>
      <c r="DM447" s="34"/>
      <c r="DN447" s="34"/>
      <c r="DO447" s="34"/>
      <c r="DP447" s="34"/>
      <c r="DQ447" s="34"/>
      <c r="DR447" s="34"/>
    </row>
    <row r="448" spans="1:122" ht="14.4" x14ac:dyDescent="0.3">
      <c r="A448" s="40" t="s">
        <v>34</v>
      </c>
      <c r="B448" s="40" t="s">
        <v>1565</v>
      </c>
      <c r="C448" s="40" t="s">
        <v>280</v>
      </c>
      <c r="D448" s="34" t="s">
        <v>2990</v>
      </c>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c r="CP448" s="34"/>
      <c r="CQ448" s="34"/>
      <c r="CR448" s="34"/>
      <c r="CS448" s="34"/>
      <c r="CT448" s="34"/>
      <c r="CU448" s="34"/>
      <c r="CV448" s="34"/>
      <c r="CW448" s="34"/>
      <c r="CX448" s="34"/>
      <c r="CY448" s="34"/>
      <c r="CZ448" s="34"/>
      <c r="DA448" s="34"/>
      <c r="DB448" s="34"/>
      <c r="DC448" s="34"/>
      <c r="DD448" s="34"/>
      <c r="DE448" s="34"/>
      <c r="DF448" s="34"/>
      <c r="DG448" s="34"/>
      <c r="DH448" s="34"/>
      <c r="DI448" s="34"/>
      <c r="DJ448" s="34"/>
      <c r="DK448" s="34"/>
      <c r="DL448" s="34"/>
      <c r="DM448" s="34"/>
      <c r="DN448" s="34"/>
      <c r="DO448" s="34"/>
      <c r="DP448" s="34"/>
      <c r="DQ448" s="34"/>
      <c r="DR448" s="34"/>
    </row>
    <row r="449" spans="1:122" ht="14.4" x14ac:dyDescent="0.3">
      <c r="A449" s="40" t="s">
        <v>34</v>
      </c>
      <c r="B449" s="40" t="s">
        <v>1565</v>
      </c>
      <c r="C449" s="40" t="s">
        <v>182</v>
      </c>
      <c r="D449" s="34" t="s">
        <v>2990</v>
      </c>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row>
    <row r="450" spans="1:122" ht="14.4" x14ac:dyDescent="0.3">
      <c r="A450" s="40" t="s">
        <v>34</v>
      </c>
      <c r="B450" s="40" t="s">
        <v>1565</v>
      </c>
      <c r="C450" s="40" t="s">
        <v>244</v>
      </c>
      <c r="D450" s="34" t="s">
        <v>2990</v>
      </c>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row>
    <row r="451" spans="1:122" ht="14.4" x14ac:dyDescent="0.3">
      <c r="A451" s="40" t="s">
        <v>34</v>
      </c>
      <c r="B451" s="40" t="s">
        <v>1565</v>
      </c>
      <c r="C451" s="40" t="s">
        <v>238</v>
      </c>
      <c r="D451" s="34" t="s">
        <v>2990</v>
      </c>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row>
    <row r="452" spans="1:122" ht="14.4" x14ac:dyDescent="0.3">
      <c r="A452" s="40" t="s">
        <v>34</v>
      </c>
      <c r="B452" s="40" t="s">
        <v>1565</v>
      </c>
      <c r="C452" s="40" t="s">
        <v>412</v>
      </c>
      <c r="D452" s="34" t="s">
        <v>2990</v>
      </c>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row>
    <row r="453" spans="1:122" ht="14.4" x14ac:dyDescent="0.3">
      <c r="A453" s="40" t="s">
        <v>34</v>
      </c>
      <c r="B453" s="40" t="s">
        <v>1565</v>
      </c>
      <c r="C453" s="40" t="s">
        <v>263</v>
      </c>
      <c r="D453" s="34" t="s">
        <v>2990</v>
      </c>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row>
    <row r="454" spans="1:122" ht="14.4" x14ac:dyDescent="0.3">
      <c r="A454" s="40" t="s">
        <v>22</v>
      </c>
      <c r="B454" s="40" t="s">
        <v>1972</v>
      </c>
      <c r="C454" s="40" t="s">
        <v>23</v>
      </c>
      <c r="D454" s="34" t="s">
        <v>2990</v>
      </c>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row>
    <row r="455" spans="1:122" ht="14.4" x14ac:dyDescent="0.3">
      <c r="A455" s="40" t="s">
        <v>22</v>
      </c>
      <c r="B455" s="40" t="s">
        <v>1972</v>
      </c>
      <c r="C455" s="40" t="s">
        <v>243</v>
      </c>
      <c r="D455" s="34" t="s">
        <v>2990</v>
      </c>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row>
    <row r="456" spans="1:122" ht="14.4" x14ac:dyDescent="0.3">
      <c r="A456" s="40" t="s">
        <v>22</v>
      </c>
      <c r="B456" s="40" t="s">
        <v>1972</v>
      </c>
      <c r="C456" s="40" t="s">
        <v>267</v>
      </c>
      <c r="D456" s="34" t="s">
        <v>2990</v>
      </c>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row>
    <row r="457" spans="1:122" ht="14.4" x14ac:dyDescent="0.3">
      <c r="A457" s="40" t="s">
        <v>22</v>
      </c>
      <c r="B457" s="40" t="s">
        <v>1972</v>
      </c>
      <c r="C457" s="40" t="s">
        <v>573</v>
      </c>
      <c r="D457" s="34" t="s">
        <v>2990</v>
      </c>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row>
    <row r="458" spans="1:122" ht="14.4" x14ac:dyDescent="0.3">
      <c r="A458" s="40" t="s">
        <v>22</v>
      </c>
      <c r="B458" s="40" t="s">
        <v>1972</v>
      </c>
      <c r="C458" s="40" t="s">
        <v>302</v>
      </c>
      <c r="D458" s="34" t="s">
        <v>2990</v>
      </c>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row>
    <row r="459" spans="1:122" ht="14.4" x14ac:dyDescent="0.3">
      <c r="A459" s="40" t="s">
        <v>137</v>
      </c>
      <c r="B459" s="40" t="s">
        <v>2088</v>
      </c>
      <c r="C459" s="40" t="s">
        <v>139</v>
      </c>
      <c r="D459" s="34" t="s">
        <v>2990</v>
      </c>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row>
    <row r="460" spans="1:122" ht="14.4" x14ac:dyDescent="0.3">
      <c r="A460" s="40" t="s">
        <v>137</v>
      </c>
      <c r="B460" s="40" t="s">
        <v>2088</v>
      </c>
      <c r="C460" s="40" t="s">
        <v>456</v>
      </c>
      <c r="D460" s="34" t="s">
        <v>2990</v>
      </c>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row>
    <row r="461" spans="1:122" ht="14.4" x14ac:dyDescent="0.3">
      <c r="A461" s="40" t="s">
        <v>137</v>
      </c>
      <c r="B461" s="40" t="s">
        <v>2088</v>
      </c>
      <c r="C461" s="40" t="s">
        <v>480</v>
      </c>
      <c r="D461" s="34" t="s">
        <v>2990</v>
      </c>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row>
    <row r="462" spans="1:122" ht="14.4" x14ac:dyDescent="0.3">
      <c r="A462" s="40" t="s">
        <v>137</v>
      </c>
      <c r="B462" s="40" t="s">
        <v>2088</v>
      </c>
      <c r="C462" s="40" t="s">
        <v>500</v>
      </c>
      <c r="D462" s="34" t="s">
        <v>2990</v>
      </c>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row>
    <row r="463" spans="1:122" ht="14.4" x14ac:dyDescent="0.3">
      <c r="A463" s="40" t="s">
        <v>137</v>
      </c>
      <c r="B463" s="40" t="s">
        <v>2088</v>
      </c>
      <c r="C463" s="40" t="s">
        <v>651</v>
      </c>
      <c r="D463" s="34" t="s">
        <v>2990</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row>
    <row r="464" spans="1:122" ht="14.4" x14ac:dyDescent="0.3">
      <c r="A464" s="40" t="s">
        <v>623</v>
      </c>
      <c r="B464" s="40" t="s">
        <v>2126</v>
      </c>
      <c r="C464" s="40" t="s">
        <v>625</v>
      </c>
      <c r="D464" s="34" t="s">
        <v>2990</v>
      </c>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row>
    <row r="465" spans="1:122" ht="14.4" x14ac:dyDescent="0.3">
      <c r="A465" s="40" t="s">
        <v>691</v>
      </c>
      <c r="B465" s="40" t="s">
        <v>2170</v>
      </c>
      <c r="C465" s="40" t="s">
        <v>275</v>
      </c>
      <c r="D465" s="34" t="s">
        <v>2990</v>
      </c>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row>
    <row r="466" spans="1:122" ht="14.4" x14ac:dyDescent="0.3">
      <c r="A466" s="40" t="s">
        <v>691</v>
      </c>
      <c r="B466" s="40" t="s">
        <v>2170</v>
      </c>
      <c r="C466" s="40" t="s">
        <v>733</v>
      </c>
      <c r="D466" s="34" t="s">
        <v>2990</v>
      </c>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row>
    <row r="467" spans="1:122" ht="14.4" x14ac:dyDescent="0.3">
      <c r="A467" s="40" t="s">
        <v>691</v>
      </c>
      <c r="B467" s="40" t="s">
        <v>2170</v>
      </c>
      <c r="C467" s="40" t="s">
        <v>722</v>
      </c>
      <c r="D467" s="34" t="s">
        <v>2990</v>
      </c>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row>
    <row r="468" spans="1:122" ht="14.4" x14ac:dyDescent="0.3">
      <c r="A468" s="40" t="s">
        <v>691</v>
      </c>
      <c r="B468" s="40" t="s">
        <v>2170</v>
      </c>
      <c r="C468" s="40" t="s">
        <v>298</v>
      </c>
      <c r="D468" s="34" t="s">
        <v>2990</v>
      </c>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row>
    <row r="469" spans="1:122" ht="14.4" x14ac:dyDescent="0.3">
      <c r="A469" s="40" t="s">
        <v>691</v>
      </c>
      <c r="B469" s="40" t="s">
        <v>2170</v>
      </c>
      <c r="C469" s="40" t="s">
        <v>735</v>
      </c>
      <c r="D469" s="34" t="s">
        <v>2990</v>
      </c>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row>
    <row r="470" spans="1:122" ht="14.4" x14ac:dyDescent="0.3">
      <c r="A470" s="40" t="s">
        <v>691</v>
      </c>
      <c r="B470" s="40" t="s">
        <v>2170</v>
      </c>
      <c r="C470" s="40" t="s">
        <v>736</v>
      </c>
      <c r="D470" s="34" t="s">
        <v>2990</v>
      </c>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row>
    <row r="471" spans="1:122" ht="14.4" x14ac:dyDescent="0.3">
      <c r="A471" s="40" t="s">
        <v>699</v>
      </c>
      <c r="B471" s="40" t="s">
        <v>2347</v>
      </c>
      <c r="C471" s="40" t="s">
        <v>302</v>
      </c>
      <c r="D471" s="34" t="s">
        <v>2990</v>
      </c>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row>
    <row r="472" spans="1:122" ht="14.4" x14ac:dyDescent="0.3">
      <c r="A472" s="40" t="s">
        <v>699</v>
      </c>
      <c r="B472" s="40" t="s">
        <v>2347</v>
      </c>
      <c r="C472" s="40" t="s">
        <v>752</v>
      </c>
      <c r="D472" s="34" t="s">
        <v>2990</v>
      </c>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row>
    <row r="473" spans="1:122" ht="14.4" x14ac:dyDescent="0.3">
      <c r="A473" s="40" t="s">
        <v>699</v>
      </c>
      <c r="B473" s="40" t="s">
        <v>2347</v>
      </c>
      <c r="C473" s="40" t="s">
        <v>814</v>
      </c>
      <c r="D473" s="34" t="s">
        <v>2990</v>
      </c>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row>
    <row r="474" spans="1:122" ht="14.4" x14ac:dyDescent="0.3">
      <c r="A474" s="40" t="s">
        <v>699</v>
      </c>
      <c r="B474" s="40" t="s">
        <v>2347</v>
      </c>
      <c r="C474" s="40" t="s">
        <v>836</v>
      </c>
      <c r="D474" s="34" t="s">
        <v>2990</v>
      </c>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row>
    <row r="475" spans="1:122" ht="14.4" x14ac:dyDescent="0.3">
      <c r="A475" s="40" t="s">
        <v>47</v>
      </c>
      <c r="B475" s="35" t="s">
        <v>3172</v>
      </c>
      <c r="C475" s="40" t="s">
        <v>49</v>
      </c>
      <c r="D475" s="34" t="s">
        <v>2990</v>
      </c>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row>
    <row r="476" spans="1:122" ht="14.4" x14ac:dyDescent="0.3">
      <c r="A476" s="40" t="s">
        <v>47</v>
      </c>
      <c r="B476" s="35" t="s">
        <v>3172</v>
      </c>
      <c r="C476" s="40" t="s">
        <v>62</v>
      </c>
      <c r="D476" s="34" t="s">
        <v>2990</v>
      </c>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row>
    <row r="477" spans="1:122" ht="14.4" x14ac:dyDescent="0.3">
      <c r="A477" s="40" t="s">
        <v>47</v>
      </c>
      <c r="B477" s="35" t="s">
        <v>3172</v>
      </c>
      <c r="C477" s="40" t="s">
        <v>84</v>
      </c>
      <c r="D477" s="34" t="s">
        <v>2990</v>
      </c>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row>
    <row r="478" spans="1:122" ht="14.4" x14ac:dyDescent="0.3">
      <c r="A478" s="40" t="s">
        <v>47</v>
      </c>
      <c r="B478" s="35" t="s">
        <v>3172</v>
      </c>
      <c r="C478" s="40" t="s">
        <v>120</v>
      </c>
      <c r="D478" s="34" t="s">
        <v>2990</v>
      </c>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row>
    <row r="479" spans="1:122" ht="14.4" x14ac:dyDescent="0.3">
      <c r="A479" s="40" t="s">
        <v>47</v>
      </c>
      <c r="B479" s="35" t="s">
        <v>3172</v>
      </c>
      <c r="C479" s="40" t="s">
        <v>210</v>
      </c>
      <c r="D479" s="34" t="s">
        <v>2990</v>
      </c>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row>
    <row r="480" spans="1:122" ht="14.4" x14ac:dyDescent="0.3">
      <c r="A480" s="40" t="s">
        <v>47</v>
      </c>
      <c r="B480" s="35" t="s">
        <v>3172</v>
      </c>
      <c r="C480" s="40" t="s">
        <v>496</v>
      </c>
      <c r="D480" s="34" t="s">
        <v>2990</v>
      </c>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row>
    <row r="481" spans="1:122" ht="14.4" x14ac:dyDescent="0.3">
      <c r="A481" s="40" t="s">
        <v>152</v>
      </c>
      <c r="B481" s="40" t="s">
        <v>2671</v>
      </c>
      <c r="C481" s="40" t="s">
        <v>146</v>
      </c>
      <c r="D481" s="34" t="s">
        <v>2990</v>
      </c>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row>
    <row r="482" spans="1:122" ht="14.4" x14ac:dyDescent="0.3">
      <c r="A482" s="40" t="s">
        <v>152</v>
      </c>
      <c r="B482" s="40" t="s">
        <v>2671</v>
      </c>
      <c r="C482" s="40" t="s">
        <v>186</v>
      </c>
      <c r="D482" s="34" t="s">
        <v>2990</v>
      </c>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row>
    <row r="483" spans="1:122" ht="14.4" x14ac:dyDescent="0.3">
      <c r="A483" s="40" t="s">
        <v>152</v>
      </c>
      <c r="B483" s="40" t="s">
        <v>2671</v>
      </c>
      <c r="C483" s="40" t="s">
        <v>202</v>
      </c>
      <c r="D483" s="34" t="s">
        <v>2990</v>
      </c>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row>
    <row r="484" spans="1:122" ht="14.4" x14ac:dyDescent="0.3">
      <c r="A484" s="40" t="s">
        <v>152</v>
      </c>
      <c r="B484" s="40" t="s">
        <v>2671</v>
      </c>
      <c r="C484" s="40" t="s">
        <v>352</v>
      </c>
      <c r="D484" s="34" t="s">
        <v>2990</v>
      </c>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row>
    <row r="485" spans="1:122" ht="14.4" x14ac:dyDescent="0.3">
      <c r="A485" s="40" t="s">
        <v>152</v>
      </c>
      <c r="B485" s="40" t="s">
        <v>2671</v>
      </c>
      <c r="C485" s="40" t="s">
        <v>882</v>
      </c>
      <c r="D485" s="34" t="s">
        <v>2990</v>
      </c>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row>
    <row r="486" spans="1:122" ht="14.4" x14ac:dyDescent="0.3">
      <c r="A486" s="40" t="s">
        <v>714</v>
      </c>
      <c r="B486" s="40" t="s">
        <v>675</v>
      </c>
      <c r="C486" s="40" t="s">
        <v>302</v>
      </c>
      <c r="D486" s="34" t="s">
        <v>2990</v>
      </c>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row>
    <row r="487" spans="1:122" ht="14.4" x14ac:dyDescent="0.3">
      <c r="A487" s="40" t="s">
        <v>714</v>
      </c>
      <c r="B487" s="40" t="s">
        <v>675</v>
      </c>
      <c r="C487" s="40" t="s">
        <v>617</v>
      </c>
      <c r="D487" s="34" t="s">
        <v>2990</v>
      </c>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row>
    <row r="488" spans="1:122" ht="14.4" x14ac:dyDescent="0.3">
      <c r="A488" s="40" t="s">
        <v>714</v>
      </c>
      <c r="B488" s="40" t="s">
        <v>675</v>
      </c>
      <c r="C488" s="40" t="s">
        <v>823</v>
      </c>
      <c r="D488" s="34" t="s">
        <v>2990</v>
      </c>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row>
    <row r="489" spans="1:122" ht="14.4" x14ac:dyDescent="0.3">
      <c r="A489" s="40" t="s">
        <v>714</v>
      </c>
      <c r="B489" s="40" t="s">
        <v>675</v>
      </c>
      <c r="C489" s="40" t="s">
        <v>857</v>
      </c>
      <c r="D489" s="34" t="s">
        <v>2990</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row>
    <row r="490" spans="1:122" ht="14.4" x14ac:dyDescent="0.3">
      <c r="A490" s="40" t="s">
        <v>15</v>
      </c>
      <c r="B490" s="40" t="s">
        <v>633</v>
      </c>
      <c r="C490" s="40" t="s">
        <v>16</v>
      </c>
      <c r="D490" s="34" t="s">
        <v>2990</v>
      </c>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row>
    <row r="491" spans="1:122" ht="14.4" x14ac:dyDescent="0.3">
      <c r="A491" s="40" t="s">
        <v>15</v>
      </c>
      <c r="B491" s="40" t="s">
        <v>633</v>
      </c>
      <c r="C491" s="40" t="s">
        <v>514</v>
      </c>
      <c r="D491" s="34" t="s">
        <v>2990</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c r="CP491" s="34"/>
      <c r="CQ491" s="34"/>
      <c r="CR491" s="34"/>
      <c r="CS491" s="34"/>
      <c r="CT491" s="34"/>
      <c r="CU491" s="34"/>
      <c r="CV491" s="34"/>
      <c r="CW491" s="34"/>
      <c r="CX491" s="34"/>
      <c r="CY491" s="34"/>
      <c r="CZ491" s="34"/>
      <c r="DA491" s="34"/>
      <c r="DB491" s="34"/>
      <c r="DC491" s="34"/>
      <c r="DD491" s="34"/>
      <c r="DE491" s="34"/>
      <c r="DF491" s="34"/>
      <c r="DG491" s="34"/>
      <c r="DH491" s="34"/>
      <c r="DI491" s="34"/>
      <c r="DJ491" s="34"/>
      <c r="DK491" s="34"/>
      <c r="DL491" s="34"/>
      <c r="DM491" s="34"/>
      <c r="DN491" s="34"/>
      <c r="DO491" s="34"/>
      <c r="DP491" s="34"/>
      <c r="DQ491" s="34"/>
      <c r="DR491" s="34"/>
    </row>
    <row r="492" spans="1:122" ht="14.4" x14ac:dyDescent="0.3">
      <c r="A492" s="40" t="s">
        <v>15</v>
      </c>
      <c r="B492" s="40" t="s">
        <v>633</v>
      </c>
      <c r="C492" s="40" t="s">
        <v>302</v>
      </c>
      <c r="D492" s="34" t="s">
        <v>2990</v>
      </c>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c r="DK492" s="34"/>
      <c r="DL492" s="34"/>
      <c r="DM492" s="34"/>
      <c r="DN492" s="34"/>
      <c r="DO492" s="34"/>
      <c r="DP492" s="34"/>
      <c r="DQ492" s="34"/>
      <c r="DR492" s="34"/>
    </row>
    <row r="493" spans="1:122" ht="14.4" x14ac:dyDescent="0.3">
      <c r="A493" s="40" t="s">
        <v>15</v>
      </c>
      <c r="B493" s="40" t="s">
        <v>633</v>
      </c>
      <c r="C493" s="40" t="s">
        <v>818</v>
      </c>
      <c r="D493" s="34" t="s">
        <v>2990</v>
      </c>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c r="DK493" s="34"/>
      <c r="DL493" s="34"/>
      <c r="DM493" s="34"/>
      <c r="DN493" s="34"/>
      <c r="DO493" s="34"/>
      <c r="DP493" s="34"/>
      <c r="DQ493" s="34"/>
      <c r="DR493" s="34"/>
    </row>
    <row r="494" spans="1:122" ht="14.4" x14ac:dyDescent="0.3">
      <c r="A494" s="40" t="s">
        <v>724</v>
      </c>
      <c r="B494" s="40" t="s">
        <v>2838</v>
      </c>
      <c r="C494" s="40" t="s">
        <v>302</v>
      </c>
      <c r="D494" s="34" t="s">
        <v>2990</v>
      </c>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c r="DK494" s="34"/>
      <c r="DL494" s="34"/>
      <c r="DM494" s="34"/>
      <c r="DN494" s="34"/>
      <c r="DO494" s="34"/>
      <c r="DP494" s="34"/>
      <c r="DQ494" s="34"/>
      <c r="DR494" s="34"/>
    </row>
    <row r="495" spans="1:122" ht="14.4" x14ac:dyDescent="0.3">
      <c r="A495" s="40" t="s">
        <v>724</v>
      </c>
      <c r="B495" s="40" t="s">
        <v>2838</v>
      </c>
      <c r="C495" s="40" t="s">
        <v>300</v>
      </c>
      <c r="D495" s="34" t="s">
        <v>2990</v>
      </c>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c r="DK495" s="34"/>
      <c r="DL495" s="34"/>
      <c r="DM495" s="34"/>
      <c r="DN495" s="34"/>
      <c r="DO495" s="34"/>
      <c r="DP495" s="34"/>
      <c r="DQ495" s="34"/>
      <c r="DR495" s="34"/>
    </row>
    <row r="496" spans="1:122" ht="14.4" x14ac:dyDescent="0.3">
      <c r="A496" s="40" t="s">
        <v>724</v>
      </c>
      <c r="B496" s="40" t="s">
        <v>2838</v>
      </c>
      <c r="C496" s="40" t="s">
        <v>299</v>
      </c>
      <c r="D496" s="34" t="s">
        <v>2990</v>
      </c>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c r="CP496" s="34"/>
      <c r="CQ496" s="34"/>
      <c r="CR496" s="34"/>
      <c r="CS496" s="34"/>
      <c r="CT496" s="34"/>
      <c r="CU496" s="34"/>
      <c r="CV496" s="34"/>
      <c r="CW496" s="34"/>
      <c r="CX496" s="34"/>
      <c r="CY496" s="34"/>
      <c r="CZ496" s="34"/>
      <c r="DA496" s="34"/>
      <c r="DB496" s="34"/>
      <c r="DC496" s="34"/>
      <c r="DD496" s="34"/>
      <c r="DE496" s="34"/>
      <c r="DF496" s="34"/>
      <c r="DG496" s="34"/>
      <c r="DH496" s="34"/>
      <c r="DI496" s="34"/>
      <c r="DJ496" s="34"/>
      <c r="DK496" s="34"/>
      <c r="DL496" s="34"/>
      <c r="DM496" s="34"/>
      <c r="DN496" s="34"/>
      <c r="DO496" s="34"/>
      <c r="DP496" s="34"/>
      <c r="DQ496" s="34"/>
      <c r="DR496" s="34"/>
    </row>
    <row r="497" spans="1:122" ht="14.4" x14ac:dyDescent="0.3">
      <c r="A497" s="40" t="s">
        <v>724</v>
      </c>
      <c r="B497" s="40" t="s">
        <v>2838</v>
      </c>
      <c r="C497" s="40" t="s">
        <v>298</v>
      </c>
      <c r="D497" s="34" t="s">
        <v>2990</v>
      </c>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c r="DK497" s="34"/>
      <c r="DL497" s="34"/>
      <c r="DM497" s="34"/>
      <c r="DN497" s="34"/>
      <c r="DO497" s="34"/>
      <c r="DP497" s="34"/>
      <c r="DQ497" s="34"/>
      <c r="DR497" s="34"/>
    </row>
    <row r="498" spans="1:122" ht="14.4" x14ac:dyDescent="0.3">
      <c r="A498" s="40" t="s">
        <v>724</v>
      </c>
      <c r="B498" s="40" t="s">
        <v>2838</v>
      </c>
      <c r="C498" s="40" t="s">
        <v>736</v>
      </c>
      <c r="D498" s="34" t="s">
        <v>2990</v>
      </c>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c r="CP498" s="34"/>
      <c r="CQ498" s="34"/>
      <c r="CR498" s="34"/>
      <c r="CS498" s="34"/>
      <c r="CT498" s="34"/>
      <c r="CU498" s="34"/>
      <c r="CV498" s="34"/>
      <c r="CW498" s="34"/>
      <c r="CX498" s="34"/>
      <c r="CY498" s="34"/>
      <c r="CZ498" s="34"/>
      <c r="DA498" s="34"/>
      <c r="DB498" s="34"/>
      <c r="DC498" s="34"/>
      <c r="DD498" s="34"/>
      <c r="DE498" s="34"/>
      <c r="DF498" s="34"/>
      <c r="DG498" s="34"/>
      <c r="DH498" s="34"/>
      <c r="DI498" s="34"/>
      <c r="DJ498" s="34"/>
      <c r="DK498" s="34"/>
      <c r="DL498" s="34"/>
      <c r="DM498" s="34"/>
      <c r="DN498" s="34"/>
      <c r="DO498" s="34"/>
      <c r="DP498" s="34"/>
      <c r="DQ498" s="34"/>
      <c r="DR498" s="34"/>
    </row>
    <row r="499" spans="1:122" ht="14.4" x14ac:dyDescent="0.3">
      <c r="A499" s="40" t="s">
        <v>108</v>
      </c>
      <c r="B499" s="40" t="s">
        <v>823</v>
      </c>
      <c r="C499" s="40" t="s">
        <v>97</v>
      </c>
      <c r="D499" s="34" t="s">
        <v>2990</v>
      </c>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c r="DK499" s="34"/>
      <c r="DL499" s="34"/>
      <c r="DM499" s="34"/>
      <c r="DN499" s="34"/>
      <c r="DO499" s="34"/>
      <c r="DP499" s="34"/>
      <c r="DQ499" s="34"/>
      <c r="DR499" s="34"/>
    </row>
    <row r="500" spans="1:122" ht="14.4" x14ac:dyDescent="0.3">
      <c r="A500" s="40" t="s">
        <v>226</v>
      </c>
      <c r="B500" s="40" t="s">
        <v>799</v>
      </c>
      <c r="C500" s="40" t="s">
        <v>223</v>
      </c>
      <c r="D500" s="34" t="s">
        <v>2990</v>
      </c>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c r="DK500" s="34"/>
      <c r="DL500" s="34"/>
      <c r="DM500" s="34"/>
      <c r="DN500" s="34"/>
      <c r="DO500" s="34"/>
      <c r="DP500" s="34"/>
      <c r="DQ500" s="34"/>
      <c r="DR500" s="34"/>
    </row>
    <row r="501" spans="1:122" ht="14.4" x14ac:dyDescent="0.3">
      <c r="A501" s="40" t="s">
        <v>226</v>
      </c>
      <c r="B501" s="40" t="s">
        <v>799</v>
      </c>
      <c r="C501" s="40" t="s">
        <v>231</v>
      </c>
      <c r="D501" s="34" t="s">
        <v>2990</v>
      </c>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c r="DA501" s="34"/>
      <c r="DB501" s="34"/>
      <c r="DC501" s="34"/>
      <c r="DD501" s="34"/>
      <c r="DE501" s="34"/>
      <c r="DF501" s="34"/>
      <c r="DG501" s="34"/>
      <c r="DH501" s="34"/>
      <c r="DI501" s="34"/>
      <c r="DJ501" s="34"/>
      <c r="DK501" s="34"/>
      <c r="DL501" s="34"/>
      <c r="DM501" s="34"/>
      <c r="DN501" s="34"/>
      <c r="DO501" s="34"/>
      <c r="DP501" s="34"/>
      <c r="DQ501" s="34"/>
      <c r="DR501" s="34"/>
    </row>
    <row r="502" spans="1:122" ht="14.4" x14ac:dyDescent="0.3">
      <c r="A502" s="40" t="s">
        <v>226</v>
      </c>
      <c r="B502" s="40" t="s">
        <v>799</v>
      </c>
      <c r="C502" s="40" t="s">
        <v>237</v>
      </c>
      <c r="D502" s="34" t="s">
        <v>2990</v>
      </c>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c r="DA502" s="34"/>
      <c r="DB502" s="34"/>
      <c r="DC502" s="34"/>
      <c r="DD502" s="34"/>
      <c r="DE502" s="34"/>
      <c r="DF502" s="34"/>
      <c r="DG502" s="34"/>
      <c r="DH502" s="34"/>
      <c r="DI502" s="34"/>
      <c r="DJ502" s="34"/>
      <c r="DK502" s="34"/>
      <c r="DL502" s="34"/>
      <c r="DM502" s="34"/>
      <c r="DN502" s="34"/>
      <c r="DO502" s="34"/>
      <c r="DP502" s="34"/>
      <c r="DQ502" s="34"/>
      <c r="DR502" s="34"/>
    </row>
    <row r="503" spans="1:122" ht="14.4" x14ac:dyDescent="0.3">
      <c r="A503" s="40" t="s">
        <v>226</v>
      </c>
      <c r="B503" s="40" t="s">
        <v>799</v>
      </c>
      <c r="C503" s="40" t="s">
        <v>432</v>
      </c>
      <c r="D503" s="34" t="s">
        <v>2990</v>
      </c>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c r="DK503" s="34"/>
      <c r="DL503" s="34"/>
      <c r="DM503" s="34"/>
      <c r="DN503" s="34"/>
      <c r="DO503" s="34"/>
      <c r="DP503" s="34"/>
      <c r="DQ503" s="34"/>
      <c r="DR503" s="34"/>
    </row>
    <row r="504" spans="1:122" ht="14.4" x14ac:dyDescent="0.3">
      <c r="A504" s="40" t="s">
        <v>226</v>
      </c>
      <c r="B504" s="40" t="s">
        <v>799</v>
      </c>
      <c r="C504" s="40" t="s">
        <v>450</v>
      </c>
      <c r="D504" s="34" t="s">
        <v>2990</v>
      </c>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c r="CP504" s="34"/>
      <c r="CQ504" s="34"/>
      <c r="CR504" s="34"/>
      <c r="CS504" s="34"/>
      <c r="CT504" s="34"/>
      <c r="CU504" s="34"/>
      <c r="CV504" s="34"/>
      <c r="CW504" s="34"/>
      <c r="CX504" s="34"/>
      <c r="CY504" s="34"/>
      <c r="CZ504" s="34"/>
      <c r="DA504" s="34"/>
      <c r="DB504" s="34"/>
      <c r="DC504" s="34"/>
      <c r="DD504" s="34"/>
      <c r="DE504" s="34"/>
      <c r="DF504" s="34"/>
      <c r="DG504" s="34"/>
      <c r="DH504" s="34"/>
      <c r="DI504" s="34"/>
      <c r="DJ504" s="34"/>
      <c r="DK504" s="34"/>
      <c r="DL504" s="34"/>
      <c r="DM504" s="34"/>
      <c r="DN504" s="34"/>
      <c r="DO504" s="34"/>
      <c r="DP504" s="34"/>
      <c r="DQ504" s="34"/>
      <c r="DR504" s="34"/>
    </row>
    <row r="505" spans="1:122" ht="14.4" x14ac:dyDescent="0.3">
      <c r="A505" s="40" t="s">
        <v>226</v>
      </c>
      <c r="B505" s="40" t="s">
        <v>799</v>
      </c>
      <c r="C505" s="40" t="s">
        <v>874</v>
      </c>
      <c r="D505" s="34" t="s">
        <v>2990</v>
      </c>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c r="CP505" s="34"/>
      <c r="CQ505" s="34"/>
      <c r="CR505" s="34"/>
      <c r="CS505" s="34"/>
      <c r="CT505" s="34"/>
      <c r="CU505" s="34"/>
      <c r="CV505" s="34"/>
      <c r="CW505" s="34"/>
      <c r="CX505" s="34"/>
      <c r="CY505" s="34"/>
      <c r="CZ505" s="34"/>
      <c r="DA505" s="34"/>
      <c r="DB505" s="34"/>
      <c r="DC505" s="34"/>
      <c r="DD505" s="34"/>
      <c r="DE505" s="34"/>
      <c r="DF505" s="34"/>
      <c r="DG505" s="34"/>
      <c r="DH505" s="34"/>
      <c r="DI505" s="34"/>
      <c r="DJ505" s="34"/>
      <c r="DK505" s="34"/>
      <c r="DL505" s="34"/>
      <c r="DM505" s="34"/>
      <c r="DN505" s="34"/>
      <c r="DO505" s="34"/>
      <c r="DP505" s="34"/>
      <c r="DQ505" s="34"/>
      <c r="DR505" s="34"/>
    </row>
    <row r="506" spans="1:122" ht="14.4" x14ac:dyDescent="0.3">
      <c r="A506" s="40" t="s">
        <v>777</v>
      </c>
      <c r="B506" s="40" t="s">
        <v>1782</v>
      </c>
      <c r="C506" s="40" t="s">
        <v>778</v>
      </c>
      <c r="D506" s="34" t="s">
        <v>2990</v>
      </c>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c r="DA506" s="34"/>
      <c r="DB506" s="34"/>
      <c r="DC506" s="34"/>
      <c r="DD506" s="34"/>
      <c r="DE506" s="34"/>
      <c r="DF506" s="34"/>
      <c r="DG506" s="34"/>
      <c r="DH506" s="34"/>
      <c r="DI506" s="34"/>
      <c r="DJ506" s="34"/>
      <c r="DK506" s="34"/>
      <c r="DL506" s="34"/>
      <c r="DM506" s="34"/>
      <c r="DN506" s="34"/>
      <c r="DO506" s="34"/>
      <c r="DP506" s="34"/>
      <c r="DQ506" s="34"/>
      <c r="DR506" s="34"/>
    </row>
    <row r="507" spans="1:122" ht="14.4" x14ac:dyDescent="0.3">
      <c r="A507" s="40" t="s">
        <v>777</v>
      </c>
      <c r="B507" s="40" t="s">
        <v>1782</v>
      </c>
      <c r="C507" s="40" t="s">
        <v>298</v>
      </c>
      <c r="D507" s="34" t="s">
        <v>2990</v>
      </c>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c r="CP507" s="34"/>
      <c r="CQ507" s="34"/>
      <c r="CR507" s="34"/>
      <c r="CS507" s="34"/>
      <c r="CT507" s="34"/>
      <c r="CU507" s="34"/>
      <c r="CV507" s="34"/>
      <c r="CW507" s="34"/>
      <c r="CX507" s="34"/>
      <c r="CY507" s="34"/>
      <c r="CZ507" s="34"/>
      <c r="DA507" s="34"/>
      <c r="DB507" s="34"/>
      <c r="DC507" s="34"/>
      <c r="DD507" s="34"/>
      <c r="DE507" s="34"/>
      <c r="DF507" s="34"/>
      <c r="DG507" s="34"/>
      <c r="DH507" s="34"/>
      <c r="DI507" s="34"/>
      <c r="DJ507" s="34"/>
      <c r="DK507" s="34"/>
      <c r="DL507" s="34"/>
      <c r="DM507" s="34"/>
      <c r="DN507" s="34"/>
      <c r="DO507" s="34"/>
      <c r="DP507" s="34"/>
      <c r="DQ507" s="34"/>
      <c r="DR507" s="34"/>
    </row>
    <row r="508" spans="1:122" ht="14.4" x14ac:dyDescent="0.3">
      <c r="A508" s="40" t="s">
        <v>777</v>
      </c>
      <c r="B508" s="40" t="s">
        <v>1782</v>
      </c>
      <c r="C508" s="40" t="s">
        <v>736</v>
      </c>
      <c r="D508" s="34" t="s">
        <v>2990</v>
      </c>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c r="CP508" s="34"/>
      <c r="CQ508" s="34"/>
      <c r="CR508" s="34"/>
      <c r="CS508" s="34"/>
      <c r="CT508" s="34"/>
      <c r="CU508" s="34"/>
      <c r="CV508" s="34"/>
      <c r="CW508" s="34"/>
      <c r="CX508" s="34"/>
      <c r="CY508" s="34"/>
      <c r="CZ508" s="34"/>
      <c r="DA508" s="34"/>
      <c r="DB508" s="34"/>
      <c r="DC508" s="34"/>
      <c r="DD508" s="34"/>
      <c r="DE508" s="34"/>
      <c r="DF508" s="34"/>
      <c r="DG508" s="34"/>
      <c r="DH508" s="34"/>
      <c r="DI508" s="34"/>
      <c r="DJ508" s="34"/>
      <c r="DK508" s="34"/>
      <c r="DL508" s="34"/>
      <c r="DM508" s="34"/>
      <c r="DN508" s="34"/>
      <c r="DO508" s="34"/>
      <c r="DP508" s="34"/>
      <c r="DQ508" s="34"/>
      <c r="DR508" s="34"/>
    </row>
    <row r="509" spans="1:122" ht="14.4" x14ac:dyDescent="0.3">
      <c r="A509" s="40" t="s">
        <v>8</v>
      </c>
      <c r="B509" s="40" t="s">
        <v>1849</v>
      </c>
      <c r="C509" s="40" t="s">
        <v>9</v>
      </c>
      <c r="D509" s="34" t="s">
        <v>2990</v>
      </c>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c r="DK509" s="34"/>
      <c r="DL509" s="34"/>
      <c r="DM509" s="34"/>
      <c r="DN509" s="34"/>
      <c r="DO509" s="34"/>
      <c r="DP509" s="34"/>
      <c r="DQ509" s="34"/>
      <c r="DR509" s="34"/>
    </row>
    <row r="510" spans="1:122" ht="14.4" x14ac:dyDescent="0.3">
      <c r="A510" s="40" t="s">
        <v>8</v>
      </c>
      <c r="B510" s="40" t="s">
        <v>1849</v>
      </c>
      <c r="C510" s="40" t="s">
        <v>350</v>
      </c>
      <c r="D510" s="34" t="s">
        <v>2990</v>
      </c>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c r="CP510" s="34"/>
      <c r="CQ510" s="34"/>
      <c r="CR510" s="34"/>
      <c r="CS510" s="34"/>
      <c r="CT510" s="34"/>
      <c r="CU510" s="34"/>
      <c r="CV510" s="34"/>
      <c r="CW510" s="34"/>
      <c r="CX510" s="34"/>
      <c r="CY510" s="34"/>
      <c r="CZ510" s="34"/>
      <c r="DA510" s="34"/>
      <c r="DB510" s="34"/>
      <c r="DC510" s="34"/>
      <c r="DD510" s="34"/>
      <c r="DE510" s="34"/>
      <c r="DF510" s="34"/>
      <c r="DG510" s="34"/>
      <c r="DH510" s="34"/>
      <c r="DI510" s="34"/>
      <c r="DJ510" s="34"/>
      <c r="DK510" s="34"/>
      <c r="DL510" s="34"/>
      <c r="DM510" s="34"/>
      <c r="DN510" s="34"/>
      <c r="DO510" s="34"/>
      <c r="DP510" s="34"/>
      <c r="DQ510" s="34"/>
      <c r="DR510" s="34"/>
    </row>
    <row r="511" spans="1:122" ht="14.4" x14ac:dyDescent="0.3">
      <c r="A511" s="40" t="s">
        <v>8</v>
      </c>
      <c r="B511" s="40" t="s">
        <v>1849</v>
      </c>
      <c r="C511" s="40" t="s">
        <v>413</v>
      </c>
      <c r="D511" s="34" t="s">
        <v>2990</v>
      </c>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c r="CP511" s="34"/>
      <c r="CQ511" s="34"/>
      <c r="CR511" s="34"/>
      <c r="CS511" s="34"/>
      <c r="CT511" s="34"/>
      <c r="CU511" s="34"/>
      <c r="CV511" s="34"/>
      <c r="CW511" s="34"/>
      <c r="CX511" s="34"/>
      <c r="CY511" s="34"/>
      <c r="CZ511" s="34"/>
      <c r="DA511" s="34"/>
      <c r="DB511" s="34"/>
      <c r="DC511" s="34"/>
      <c r="DD511" s="34"/>
      <c r="DE511" s="34"/>
      <c r="DF511" s="34"/>
      <c r="DG511" s="34"/>
      <c r="DH511" s="34"/>
      <c r="DI511" s="34"/>
      <c r="DJ511" s="34"/>
      <c r="DK511" s="34"/>
      <c r="DL511" s="34"/>
      <c r="DM511" s="34"/>
      <c r="DN511" s="34"/>
      <c r="DO511" s="34"/>
      <c r="DP511" s="34"/>
      <c r="DQ511" s="34"/>
      <c r="DR511" s="34"/>
    </row>
    <row r="512" spans="1:122" ht="14.4" x14ac:dyDescent="0.3">
      <c r="A512" s="40" t="s">
        <v>27</v>
      </c>
      <c r="B512" s="40" t="s">
        <v>977</v>
      </c>
      <c r="C512" s="45" t="s">
        <v>165</v>
      </c>
      <c r="D512" s="34" t="s">
        <v>3358</v>
      </c>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c r="CP512" s="34"/>
      <c r="CQ512" s="34"/>
      <c r="CR512" s="34"/>
      <c r="CS512" s="34"/>
      <c r="CT512" s="34"/>
      <c r="CU512" s="34"/>
      <c r="CV512" s="34"/>
      <c r="CW512" s="34"/>
      <c r="CX512" s="34"/>
      <c r="CY512" s="34"/>
      <c r="CZ512" s="34"/>
      <c r="DA512" s="34"/>
      <c r="DB512" s="34"/>
      <c r="DC512" s="34"/>
      <c r="DD512" s="34"/>
      <c r="DE512" s="34"/>
      <c r="DF512" s="34"/>
      <c r="DG512" s="34"/>
      <c r="DH512" s="34"/>
      <c r="DI512" s="34"/>
      <c r="DJ512" s="34"/>
      <c r="DK512" s="34"/>
      <c r="DL512" s="34"/>
      <c r="DM512" s="34"/>
      <c r="DN512" s="34"/>
      <c r="DO512" s="34"/>
      <c r="DP512" s="34"/>
      <c r="DQ512" s="34"/>
      <c r="DR512" s="34"/>
    </row>
    <row r="513" spans="1:122" ht="14.4" x14ac:dyDescent="0.3">
      <c r="A513" s="40" t="s">
        <v>27</v>
      </c>
      <c r="B513" s="40" t="s">
        <v>977</v>
      </c>
      <c r="C513" s="40" t="s">
        <v>182</v>
      </c>
      <c r="D513" s="34" t="s">
        <v>3358</v>
      </c>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c r="CP513" s="34"/>
      <c r="CQ513" s="34"/>
      <c r="CR513" s="34"/>
      <c r="CS513" s="34"/>
      <c r="CT513" s="34"/>
      <c r="CU513" s="34"/>
      <c r="CV513" s="34"/>
      <c r="CW513" s="34"/>
      <c r="CX513" s="34"/>
      <c r="CY513" s="34"/>
      <c r="CZ513" s="34"/>
      <c r="DA513" s="34"/>
      <c r="DB513" s="34"/>
      <c r="DC513" s="34"/>
      <c r="DD513" s="34"/>
      <c r="DE513" s="34"/>
      <c r="DF513" s="34"/>
      <c r="DG513" s="34"/>
      <c r="DH513" s="34"/>
      <c r="DI513" s="34"/>
      <c r="DJ513" s="34"/>
      <c r="DK513" s="34"/>
      <c r="DL513" s="34"/>
      <c r="DM513" s="34"/>
      <c r="DN513" s="34"/>
      <c r="DO513" s="34"/>
      <c r="DP513" s="34"/>
      <c r="DQ513" s="34"/>
      <c r="DR513" s="34"/>
    </row>
    <row r="514" spans="1:122" ht="14.4" x14ac:dyDescent="0.3">
      <c r="A514" s="40" t="s">
        <v>27</v>
      </c>
      <c r="B514" s="40" t="s">
        <v>977</v>
      </c>
      <c r="C514" s="40" t="s">
        <v>196</v>
      </c>
      <c r="D514" s="34" t="s">
        <v>3358</v>
      </c>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c r="CP514" s="34"/>
      <c r="CQ514" s="34"/>
      <c r="CR514" s="34"/>
      <c r="CS514" s="34"/>
      <c r="CT514" s="34"/>
      <c r="CU514" s="34"/>
      <c r="CV514" s="34"/>
      <c r="CW514" s="34"/>
      <c r="CX514" s="34"/>
      <c r="CY514" s="34"/>
      <c r="CZ514" s="34"/>
      <c r="DA514" s="34"/>
      <c r="DB514" s="34"/>
      <c r="DC514" s="34"/>
      <c r="DD514" s="34"/>
      <c r="DE514" s="34"/>
      <c r="DF514" s="34"/>
      <c r="DG514" s="34"/>
      <c r="DH514" s="34"/>
      <c r="DI514" s="34"/>
      <c r="DJ514" s="34"/>
      <c r="DK514" s="34"/>
      <c r="DL514" s="34"/>
      <c r="DM514" s="34"/>
      <c r="DN514" s="34"/>
      <c r="DO514" s="34"/>
      <c r="DP514" s="34"/>
      <c r="DQ514" s="34"/>
      <c r="DR514" s="34"/>
    </row>
    <row r="515" spans="1:122" ht="14.4" x14ac:dyDescent="0.3">
      <c r="A515" s="40" t="s">
        <v>27</v>
      </c>
      <c r="B515" s="40" t="s">
        <v>977</v>
      </c>
      <c r="C515" s="40" t="s">
        <v>198</v>
      </c>
      <c r="D515" s="34" t="s">
        <v>3358</v>
      </c>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c r="DK515" s="34"/>
      <c r="DL515" s="34"/>
      <c r="DM515" s="34"/>
      <c r="DN515" s="34"/>
      <c r="DO515" s="34"/>
      <c r="DP515" s="34"/>
      <c r="DQ515" s="34"/>
      <c r="DR515" s="34"/>
    </row>
    <row r="516" spans="1:122" ht="14.4" x14ac:dyDescent="0.3">
      <c r="A516" s="40" t="s">
        <v>27</v>
      </c>
      <c r="B516" s="40" t="s">
        <v>977</v>
      </c>
      <c r="C516" s="40" t="s">
        <v>200</v>
      </c>
      <c r="D516" s="34" t="s">
        <v>3358</v>
      </c>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c r="CP516" s="34"/>
      <c r="CQ516" s="34"/>
      <c r="CR516" s="34"/>
      <c r="CS516" s="34"/>
      <c r="CT516" s="34"/>
      <c r="CU516" s="34"/>
      <c r="CV516" s="34"/>
      <c r="CW516" s="34"/>
      <c r="CX516" s="34"/>
      <c r="CY516" s="34"/>
      <c r="CZ516" s="34"/>
      <c r="DA516" s="34"/>
      <c r="DB516" s="34"/>
      <c r="DC516" s="34"/>
      <c r="DD516" s="34"/>
      <c r="DE516" s="34"/>
      <c r="DF516" s="34"/>
      <c r="DG516" s="34"/>
      <c r="DH516" s="34"/>
      <c r="DI516" s="34"/>
      <c r="DJ516" s="34"/>
      <c r="DK516" s="34"/>
      <c r="DL516" s="34"/>
      <c r="DM516" s="34"/>
      <c r="DN516" s="34"/>
      <c r="DO516" s="34"/>
      <c r="DP516" s="34"/>
      <c r="DQ516" s="34"/>
      <c r="DR516" s="34"/>
    </row>
    <row r="517" spans="1:122" ht="14.4" x14ac:dyDescent="0.3">
      <c r="A517" s="40" t="s">
        <v>27</v>
      </c>
      <c r="B517" s="40" t="s">
        <v>977</v>
      </c>
      <c r="C517" s="40" t="s">
        <v>206</v>
      </c>
      <c r="D517" s="34" t="s">
        <v>3358</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c r="DK517" s="34"/>
      <c r="DL517" s="34"/>
      <c r="DM517" s="34"/>
      <c r="DN517" s="34"/>
      <c r="DO517" s="34"/>
      <c r="DP517" s="34"/>
      <c r="DQ517" s="34"/>
      <c r="DR517" s="34"/>
    </row>
    <row r="518" spans="1:122" ht="14.4" x14ac:dyDescent="0.3">
      <c r="A518" s="40" t="s">
        <v>27</v>
      </c>
      <c r="B518" s="40" t="s">
        <v>977</v>
      </c>
      <c r="C518" s="40" t="s">
        <v>208</v>
      </c>
      <c r="D518" s="34" t="s">
        <v>3358</v>
      </c>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c r="CP518" s="34"/>
      <c r="CQ518" s="34"/>
      <c r="CR518" s="34"/>
      <c r="CS518" s="34"/>
      <c r="CT518" s="34"/>
      <c r="CU518" s="34"/>
      <c r="CV518" s="34"/>
      <c r="CW518" s="34"/>
      <c r="CX518" s="34"/>
      <c r="CY518" s="34"/>
      <c r="CZ518" s="34"/>
      <c r="DA518" s="34"/>
      <c r="DB518" s="34"/>
      <c r="DC518" s="34"/>
      <c r="DD518" s="34"/>
      <c r="DE518" s="34"/>
      <c r="DF518" s="34"/>
      <c r="DG518" s="34"/>
      <c r="DH518" s="34"/>
      <c r="DI518" s="34"/>
      <c r="DJ518" s="34"/>
      <c r="DK518" s="34"/>
      <c r="DL518" s="34"/>
      <c r="DM518" s="34"/>
      <c r="DN518" s="34"/>
      <c r="DO518" s="34"/>
      <c r="DP518" s="34"/>
      <c r="DQ518" s="34"/>
      <c r="DR518" s="34"/>
    </row>
    <row r="519" spans="1:122" ht="14.4" x14ac:dyDescent="0.3">
      <c r="A519" s="40" t="s">
        <v>27</v>
      </c>
      <c r="B519" s="40" t="s">
        <v>977</v>
      </c>
      <c r="C519" s="40" t="s">
        <v>212</v>
      </c>
      <c r="D519" s="34" t="s">
        <v>3358</v>
      </c>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c r="DK519" s="34"/>
      <c r="DL519" s="34"/>
      <c r="DM519" s="34"/>
      <c r="DN519" s="34"/>
      <c r="DO519" s="34"/>
      <c r="DP519" s="34"/>
      <c r="DQ519" s="34"/>
      <c r="DR519" s="34"/>
    </row>
    <row r="520" spans="1:122" ht="14.4" x14ac:dyDescent="0.3">
      <c r="A520" s="40" t="s">
        <v>27</v>
      </c>
      <c r="B520" s="40" t="s">
        <v>977</v>
      </c>
      <c r="C520" s="40" t="s">
        <v>215</v>
      </c>
      <c r="D520" s="34" t="s">
        <v>3358</v>
      </c>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c r="CP520" s="34"/>
      <c r="CQ520" s="34"/>
      <c r="CR520" s="34"/>
      <c r="CS520" s="34"/>
      <c r="CT520" s="34"/>
      <c r="CU520" s="34"/>
      <c r="CV520" s="34"/>
      <c r="CW520" s="34"/>
      <c r="CX520" s="34"/>
      <c r="CY520" s="34"/>
      <c r="CZ520" s="34"/>
      <c r="DA520" s="34"/>
      <c r="DB520" s="34"/>
      <c r="DC520" s="34"/>
      <c r="DD520" s="34"/>
      <c r="DE520" s="34"/>
      <c r="DF520" s="34"/>
      <c r="DG520" s="34"/>
      <c r="DH520" s="34"/>
      <c r="DI520" s="34"/>
      <c r="DJ520" s="34"/>
      <c r="DK520" s="34"/>
      <c r="DL520" s="34"/>
      <c r="DM520" s="34"/>
      <c r="DN520" s="34"/>
      <c r="DO520" s="34"/>
      <c r="DP520" s="34"/>
      <c r="DQ520" s="34"/>
      <c r="DR520" s="34"/>
    </row>
    <row r="521" spans="1:122" ht="14.4" x14ac:dyDescent="0.3">
      <c r="A521" s="40" t="s">
        <v>27</v>
      </c>
      <c r="B521" s="40" t="s">
        <v>977</v>
      </c>
      <c r="C521" s="40" t="s">
        <v>216</v>
      </c>
      <c r="D521" s="34" t="s">
        <v>3358</v>
      </c>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c r="DK521" s="34"/>
      <c r="DL521" s="34"/>
      <c r="DM521" s="34"/>
      <c r="DN521" s="34"/>
      <c r="DO521" s="34"/>
      <c r="DP521" s="34"/>
      <c r="DQ521" s="34"/>
      <c r="DR521" s="34"/>
    </row>
    <row r="522" spans="1:122" ht="14.4" x14ac:dyDescent="0.3">
      <c r="A522" s="40" t="s">
        <v>27</v>
      </c>
      <c r="B522" s="40" t="s">
        <v>977</v>
      </c>
      <c r="C522" s="40" t="s">
        <v>228</v>
      </c>
      <c r="D522" s="34" t="s">
        <v>3358</v>
      </c>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c r="DK522" s="34"/>
      <c r="DL522" s="34"/>
      <c r="DM522" s="34"/>
      <c r="DN522" s="34"/>
      <c r="DO522" s="34"/>
      <c r="DP522" s="34"/>
      <c r="DQ522" s="34"/>
      <c r="DR522" s="34"/>
    </row>
    <row r="523" spans="1:122" ht="14.4" x14ac:dyDescent="0.3">
      <c r="A523" s="40" t="s">
        <v>27</v>
      </c>
      <c r="B523" s="40" t="s">
        <v>977</v>
      </c>
      <c r="C523" s="40" t="s">
        <v>229</v>
      </c>
      <c r="D523" s="34" t="s">
        <v>3358</v>
      </c>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c r="DK523" s="34"/>
      <c r="DL523" s="34"/>
      <c r="DM523" s="34"/>
      <c r="DN523" s="34"/>
      <c r="DO523" s="34"/>
      <c r="DP523" s="34"/>
      <c r="DQ523" s="34"/>
      <c r="DR523" s="34"/>
    </row>
    <row r="524" spans="1:122" ht="14.4" x14ac:dyDescent="0.3">
      <c r="A524" s="40" t="s">
        <v>27</v>
      </c>
      <c r="B524" s="40" t="s">
        <v>977</v>
      </c>
      <c r="C524" s="40" t="s">
        <v>230</v>
      </c>
      <c r="D524" s="34" t="s">
        <v>3358</v>
      </c>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c r="CP524" s="34"/>
      <c r="CQ524" s="34"/>
      <c r="CR524" s="34"/>
      <c r="CS524" s="34"/>
      <c r="CT524" s="34"/>
      <c r="CU524" s="34"/>
      <c r="CV524" s="34"/>
      <c r="CW524" s="34"/>
      <c r="CX524" s="34"/>
      <c r="CY524" s="34"/>
      <c r="CZ524" s="34"/>
      <c r="DA524" s="34"/>
      <c r="DB524" s="34"/>
      <c r="DC524" s="34"/>
      <c r="DD524" s="34"/>
      <c r="DE524" s="34"/>
      <c r="DF524" s="34"/>
      <c r="DG524" s="34"/>
      <c r="DH524" s="34"/>
      <c r="DI524" s="34"/>
      <c r="DJ524" s="34"/>
      <c r="DK524" s="34"/>
      <c r="DL524" s="34"/>
      <c r="DM524" s="34"/>
      <c r="DN524" s="34"/>
      <c r="DO524" s="34"/>
      <c r="DP524" s="34"/>
      <c r="DQ524" s="34"/>
      <c r="DR524" s="34"/>
    </row>
    <row r="525" spans="1:122" ht="14.4" x14ac:dyDescent="0.3">
      <c r="A525" s="40" t="s">
        <v>27</v>
      </c>
      <c r="B525" s="40" t="s">
        <v>977</v>
      </c>
      <c r="C525" s="40" t="s">
        <v>232</v>
      </c>
      <c r="D525" s="34" t="s">
        <v>3358</v>
      </c>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c r="DK525" s="34"/>
      <c r="DL525" s="34"/>
      <c r="DM525" s="34"/>
      <c r="DN525" s="34"/>
      <c r="DO525" s="34"/>
      <c r="DP525" s="34"/>
      <c r="DQ525" s="34"/>
      <c r="DR525" s="34"/>
    </row>
    <row r="526" spans="1:122" ht="14.4" x14ac:dyDescent="0.3">
      <c r="A526" s="40" t="s">
        <v>27</v>
      </c>
      <c r="B526" s="40" t="s">
        <v>977</v>
      </c>
      <c r="C526" s="40" t="s">
        <v>234</v>
      </c>
      <c r="D526" s="34" t="s">
        <v>3358</v>
      </c>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c r="CP526" s="34"/>
      <c r="CQ526" s="34"/>
      <c r="CR526" s="34"/>
      <c r="CS526" s="34"/>
      <c r="CT526" s="34"/>
      <c r="CU526" s="34"/>
      <c r="CV526" s="34"/>
      <c r="CW526" s="34"/>
      <c r="CX526" s="34"/>
      <c r="CY526" s="34"/>
      <c r="CZ526" s="34"/>
      <c r="DA526" s="34"/>
      <c r="DB526" s="34"/>
      <c r="DC526" s="34"/>
      <c r="DD526" s="34"/>
      <c r="DE526" s="34"/>
      <c r="DF526" s="34"/>
      <c r="DG526" s="34"/>
      <c r="DH526" s="34"/>
      <c r="DI526" s="34"/>
      <c r="DJ526" s="34"/>
      <c r="DK526" s="34"/>
      <c r="DL526" s="34"/>
      <c r="DM526" s="34"/>
      <c r="DN526" s="34"/>
      <c r="DO526" s="34"/>
      <c r="DP526" s="34"/>
      <c r="DQ526" s="34"/>
      <c r="DR526" s="34"/>
    </row>
    <row r="527" spans="1:122" ht="14.4" x14ac:dyDescent="0.3">
      <c r="A527" s="40" t="s">
        <v>27</v>
      </c>
      <c r="B527" s="40" t="s">
        <v>977</v>
      </c>
      <c r="C527" s="40" t="s">
        <v>235</v>
      </c>
      <c r="D527" s="34" t="s">
        <v>3358</v>
      </c>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c r="CP527" s="34"/>
      <c r="CQ527" s="34"/>
      <c r="CR527" s="34"/>
      <c r="CS527" s="34"/>
      <c r="CT527" s="34"/>
      <c r="CU527" s="34"/>
      <c r="CV527" s="34"/>
      <c r="CW527" s="34"/>
      <c r="CX527" s="34"/>
      <c r="CY527" s="34"/>
      <c r="CZ527" s="34"/>
      <c r="DA527" s="34"/>
      <c r="DB527" s="34"/>
      <c r="DC527" s="34"/>
      <c r="DD527" s="34"/>
      <c r="DE527" s="34"/>
      <c r="DF527" s="34"/>
      <c r="DG527" s="34"/>
      <c r="DH527" s="34"/>
      <c r="DI527" s="34"/>
      <c r="DJ527" s="34"/>
      <c r="DK527" s="34"/>
      <c r="DL527" s="34"/>
      <c r="DM527" s="34"/>
      <c r="DN527" s="34"/>
      <c r="DO527" s="34"/>
      <c r="DP527" s="34"/>
      <c r="DQ527" s="34"/>
      <c r="DR527" s="34"/>
    </row>
    <row r="528" spans="1:122" ht="14.4" x14ac:dyDescent="0.3">
      <c r="A528" s="40" t="s">
        <v>27</v>
      </c>
      <c r="B528" s="40" t="s">
        <v>977</v>
      </c>
      <c r="C528" s="40" t="s">
        <v>236</v>
      </c>
      <c r="D528" s="34" t="s">
        <v>3358</v>
      </c>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c r="DK528" s="34"/>
      <c r="DL528" s="34"/>
      <c r="DM528" s="34"/>
      <c r="DN528" s="34"/>
      <c r="DO528" s="34"/>
      <c r="DP528" s="34"/>
      <c r="DQ528" s="34"/>
      <c r="DR528" s="34"/>
    </row>
    <row r="529" spans="1:122" ht="14.4" x14ac:dyDescent="0.3">
      <c r="A529" s="40" t="s">
        <v>27</v>
      </c>
      <c r="B529" s="40" t="s">
        <v>977</v>
      </c>
      <c r="C529" s="40" t="s">
        <v>238</v>
      </c>
      <c r="D529" s="34" t="s">
        <v>3358</v>
      </c>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c r="DK529" s="34"/>
      <c r="DL529" s="34"/>
      <c r="DM529" s="34"/>
      <c r="DN529" s="34"/>
      <c r="DO529" s="34"/>
      <c r="DP529" s="34"/>
      <c r="DQ529" s="34"/>
      <c r="DR529" s="34"/>
    </row>
    <row r="530" spans="1:122" ht="14.4" x14ac:dyDescent="0.3">
      <c r="A530" s="40" t="s">
        <v>27</v>
      </c>
      <c r="B530" s="40" t="s">
        <v>977</v>
      </c>
      <c r="C530" s="40" t="s">
        <v>240</v>
      </c>
      <c r="D530" s="34" t="s">
        <v>3358</v>
      </c>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c r="CP530" s="34"/>
      <c r="CQ530" s="34"/>
      <c r="CR530" s="34"/>
      <c r="CS530" s="34"/>
      <c r="CT530" s="34"/>
      <c r="CU530" s="34"/>
      <c r="CV530" s="34"/>
      <c r="CW530" s="34"/>
      <c r="CX530" s="34"/>
      <c r="CY530" s="34"/>
      <c r="CZ530" s="34"/>
      <c r="DA530" s="34"/>
      <c r="DB530" s="34"/>
      <c r="DC530" s="34"/>
      <c r="DD530" s="34"/>
      <c r="DE530" s="34"/>
      <c r="DF530" s="34"/>
      <c r="DG530" s="34"/>
      <c r="DH530" s="34"/>
      <c r="DI530" s="34"/>
      <c r="DJ530" s="34"/>
      <c r="DK530" s="34"/>
      <c r="DL530" s="34"/>
      <c r="DM530" s="34"/>
      <c r="DN530" s="34"/>
      <c r="DO530" s="34"/>
      <c r="DP530" s="34"/>
      <c r="DQ530" s="34"/>
      <c r="DR530" s="34"/>
    </row>
    <row r="531" spans="1:122" ht="14.4" x14ac:dyDescent="0.3">
      <c r="A531" s="40" t="s">
        <v>27</v>
      </c>
      <c r="B531" s="40" t="s">
        <v>977</v>
      </c>
      <c r="C531" s="40" t="s">
        <v>241</v>
      </c>
      <c r="D531" s="34" t="s">
        <v>3358</v>
      </c>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c r="DK531" s="34"/>
      <c r="DL531" s="34"/>
      <c r="DM531" s="34"/>
      <c r="DN531" s="34"/>
      <c r="DO531" s="34"/>
      <c r="DP531" s="34"/>
      <c r="DQ531" s="34"/>
      <c r="DR531" s="34"/>
    </row>
    <row r="532" spans="1:122" ht="14.4" x14ac:dyDescent="0.3">
      <c r="A532" s="40" t="s">
        <v>27</v>
      </c>
      <c r="B532" s="40" t="s">
        <v>977</v>
      </c>
      <c r="C532" s="40" t="s">
        <v>29</v>
      </c>
      <c r="D532" s="34" t="s">
        <v>3358</v>
      </c>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c r="DK532" s="34"/>
      <c r="DL532" s="34"/>
      <c r="DM532" s="34"/>
      <c r="DN532" s="34"/>
      <c r="DO532" s="34"/>
      <c r="DP532" s="34"/>
      <c r="DQ532" s="34"/>
      <c r="DR532" s="34"/>
    </row>
    <row r="533" spans="1:122" ht="14.4" x14ac:dyDescent="0.3">
      <c r="A533" s="40" t="s">
        <v>144</v>
      </c>
      <c r="B533" s="40" t="s">
        <v>981</v>
      </c>
      <c r="C533" s="40" t="s">
        <v>273</v>
      </c>
      <c r="D533" s="34" t="s">
        <v>3358</v>
      </c>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c r="CP533" s="34"/>
      <c r="CQ533" s="34"/>
      <c r="CR533" s="34"/>
      <c r="CS533" s="34"/>
      <c r="CT533" s="34"/>
      <c r="CU533" s="34"/>
      <c r="CV533" s="34"/>
      <c r="CW533" s="34"/>
      <c r="CX533" s="34"/>
      <c r="CY533" s="34"/>
      <c r="CZ533" s="34"/>
      <c r="DA533" s="34"/>
      <c r="DB533" s="34"/>
      <c r="DC533" s="34"/>
      <c r="DD533" s="34"/>
      <c r="DE533" s="34"/>
      <c r="DF533" s="34"/>
      <c r="DG533" s="34"/>
      <c r="DH533" s="34"/>
      <c r="DI533" s="34"/>
      <c r="DJ533" s="34"/>
      <c r="DK533" s="34"/>
      <c r="DL533" s="34"/>
      <c r="DM533" s="34"/>
      <c r="DN533" s="34"/>
      <c r="DO533" s="34"/>
      <c r="DP533" s="34"/>
      <c r="DQ533" s="34"/>
      <c r="DR533" s="34"/>
    </row>
    <row r="534" spans="1:122" ht="14.4" x14ac:dyDescent="0.3">
      <c r="A534" s="40" t="s">
        <v>144</v>
      </c>
      <c r="B534" s="40" t="s">
        <v>981</v>
      </c>
      <c r="C534" s="40" t="s">
        <v>275</v>
      </c>
      <c r="D534" s="34" t="s">
        <v>3358</v>
      </c>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c r="CP534" s="34"/>
      <c r="CQ534" s="34"/>
      <c r="CR534" s="34"/>
      <c r="CS534" s="34"/>
      <c r="CT534" s="34"/>
      <c r="CU534" s="34"/>
      <c r="CV534" s="34"/>
      <c r="CW534" s="34"/>
      <c r="CX534" s="34"/>
      <c r="CY534" s="34"/>
      <c r="CZ534" s="34"/>
      <c r="DA534" s="34"/>
      <c r="DB534" s="34"/>
      <c r="DC534" s="34"/>
      <c r="DD534" s="34"/>
      <c r="DE534" s="34"/>
      <c r="DF534" s="34"/>
      <c r="DG534" s="34"/>
      <c r="DH534" s="34"/>
      <c r="DI534" s="34"/>
      <c r="DJ534" s="34"/>
      <c r="DK534" s="34"/>
      <c r="DL534" s="34"/>
      <c r="DM534" s="34"/>
      <c r="DN534" s="34"/>
      <c r="DO534" s="34"/>
      <c r="DP534" s="34"/>
      <c r="DQ534" s="34"/>
      <c r="DR534" s="34"/>
    </row>
    <row r="535" spans="1:122" ht="14.4" x14ac:dyDescent="0.3">
      <c r="A535" s="40" t="s">
        <v>144</v>
      </c>
      <c r="B535" s="40" t="s">
        <v>981</v>
      </c>
      <c r="C535" s="40" t="s">
        <v>276</v>
      </c>
      <c r="D535" s="34" t="s">
        <v>3358</v>
      </c>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c r="DK535" s="34"/>
      <c r="DL535" s="34"/>
      <c r="DM535" s="34"/>
      <c r="DN535" s="34"/>
      <c r="DO535" s="34"/>
      <c r="DP535" s="34"/>
      <c r="DQ535" s="34"/>
      <c r="DR535" s="34"/>
    </row>
    <row r="536" spans="1:122" ht="14.4" x14ac:dyDescent="0.3">
      <c r="A536" s="40" t="s">
        <v>144</v>
      </c>
      <c r="B536" s="40" t="s">
        <v>981</v>
      </c>
      <c r="C536" s="40" t="s">
        <v>277</v>
      </c>
      <c r="D536" s="34" t="s">
        <v>3358</v>
      </c>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c r="CP536" s="34"/>
      <c r="CQ536" s="34"/>
      <c r="CR536" s="34"/>
      <c r="CS536" s="34"/>
      <c r="CT536" s="34"/>
      <c r="CU536" s="34"/>
      <c r="CV536" s="34"/>
      <c r="CW536" s="34"/>
      <c r="CX536" s="34"/>
      <c r="CY536" s="34"/>
      <c r="CZ536" s="34"/>
      <c r="DA536" s="34"/>
      <c r="DB536" s="34"/>
      <c r="DC536" s="34"/>
      <c r="DD536" s="34"/>
      <c r="DE536" s="34"/>
      <c r="DF536" s="34"/>
      <c r="DG536" s="34"/>
      <c r="DH536" s="34"/>
      <c r="DI536" s="34"/>
      <c r="DJ536" s="34"/>
      <c r="DK536" s="34"/>
      <c r="DL536" s="34"/>
      <c r="DM536" s="34"/>
      <c r="DN536" s="34"/>
      <c r="DO536" s="34"/>
      <c r="DP536" s="34"/>
      <c r="DQ536" s="34"/>
      <c r="DR536" s="34"/>
    </row>
    <row r="537" spans="1:122" ht="14.4" x14ac:dyDescent="0.3">
      <c r="A537" s="40" t="s">
        <v>144</v>
      </c>
      <c r="B537" s="40" t="s">
        <v>981</v>
      </c>
      <c r="C537" s="40" t="s">
        <v>279</v>
      </c>
      <c r="D537" s="34" t="s">
        <v>3358</v>
      </c>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c r="CP537" s="34"/>
      <c r="CQ537" s="34"/>
      <c r="CR537" s="34"/>
      <c r="CS537" s="34"/>
      <c r="CT537" s="34"/>
      <c r="CU537" s="34"/>
      <c r="CV537" s="34"/>
      <c r="CW537" s="34"/>
      <c r="CX537" s="34"/>
      <c r="CY537" s="34"/>
      <c r="CZ537" s="34"/>
      <c r="DA537" s="34"/>
      <c r="DB537" s="34"/>
      <c r="DC537" s="34"/>
      <c r="DD537" s="34"/>
      <c r="DE537" s="34"/>
      <c r="DF537" s="34"/>
      <c r="DG537" s="34"/>
      <c r="DH537" s="34"/>
      <c r="DI537" s="34"/>
      <c r="DJ537" s="34"/>
      <c r="DK537" s="34"/>
      <c r="DL537" s="34"/>
      <c r="DM537" s="34"/>
      <c r="DN537" s="34"/>
      <c r="DO537" s="34"/>
      <c r="DP537" s="34"/>
      <c r="DQ537" s="34"/>
      <c r="DR537" s="34"/>
    </row>
    <row r="538" spans="1:122" ht="14.4" x14ac:dyDescent="0.3">
      <c r="A538" s="40" t="s">
        <v>144</v>
      </c>
      <c r="B538" s="40" t="s">
        <v>981</v>
      </c>
      <c r="C538" s="40" t="s">
        <v>228</v>
      </c>
      <c r="D538" s="34" t="s">
        <v>3358</v>
      </c>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c r="DK538" s="34"/>
      <c r="DL538" s="34"/>
      <c r="DM538" s="34"/>
      <c r="DN538" s="34"/>
      <c r="DO538" s="34"/>
      <c r="DP538" s="34"/>
      <c r="DQ538" s="34"/>
      <c r="DR538" s="34"/>
    </row>
    <row r="539" spans="1:122" ht="14.4" x14ac:dyDescent="0.3">
      <c r="A539" s="40" t="s">
        <v>144</v>
      </c>
      <c r="B539" s="40" t="s">
        <v>981</v>
      </c>
      <c r="C539" s="40" t="s">
        <v>282</v>
      </c>
      <c r="D539" s="34" t="s">
        <v>3358</v>
      </c>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c r="DA539" s="34"/>
      <c r="DB539" s="34"/>
      <c r="DC539" s="34"/>
      <c r="DD539" s="34"/>
      <c r="DE539" s="34"/>
      <c r="DF539" s="34"/>
      <c r="DG539" s="34"/>
      <c r="DH539" s="34"/>
      <c r="DI539" s="34"/>
      <c r="DJ539" s="34"/>
      <c r="DK539" s="34"/>
      <c r="DL539" s="34"/>
      <c r="DM539" s="34"/>
      <c r="DN539" s="34"/>
      <c r="DO539" s="34"/>
      <c r="DP539" s="34"/>
      <c r="DQ539" s="34"/>
      <c r="DR539" s="34"/>
    </row>
    <row r="540" spans="1:122" ht="14.4" x14ac:dyDescent="0.3">
      <c r="A540" s="40" t="s">
        <v>144</v>
      </c>
      <c r="B540" s="40" t="s">
        <v>981</v>
      </c>
      <c r="C540" s="40" t="s">
        <v>283</v>
      </c>
      <c r="D540" s="34" t="s">
        <v>3358</v>
      </c>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c r="DA540" s="34"/>
      <c r="DB540" s="34"/>
      <c r="DC540" s="34"/>
      <c r="DD540" s="34"/>
      <c r="DE540" s="34"/>
      <c r="DF540" s="34"/>
      <c r="DG540" s="34"/>
      <c r="DH540" s="34"/>
      <c r="DI540" s="34"/>
      <c r="DJ540" s="34"/>
      <c r="DK540" s="34"/>
      <c r="DL540" s="34"/>
      <c r="DM540" s="34"/>
      <c r="DN540" s="34"/>
      <c r="DO540" s="34"/>
      <c r="DP540" s="34"/>
      <c r="DQ540" s="34"/>
      <c r="DR540" s="34"/>
    </row>
    <row r="541" spans="1:122" ht="14.4" x14ac:dyDescent="0.3">
      <c r="A541" s="40" t="s">
        <v>144</v>
      </c>
      <c r="B541" s="40" t="s">
        <v>981</v>
      </c>
      <c r="C541" s="40" t="s">
        <v>284</v>
      </c>
      <c r="D541" s="34" t="s">
        <v>3358</v>
      </c>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c r="CP541" s="34"/>
      <c r="CQ541" s="34"/>
      <c r="CR541" s="34"/>
      <c r="CS541" s="34"/>
      <c r="CT541" s="34"/>
      <c r="CU541" s="34"/>
      <c r="CV541" s="34"/>
      <c r="CW541" s="34"/>
      <c r="CX541" s="34"/>
      <c r="CY541" s="34"/>
      <c r="CZ541" s="34"/>
      <c r="DA541" s="34"/>
      <c r="DB541" s="34"/>
      <c r="DC541" s="34"/>
      <c r="DD541" s="34"/>
      <c r="DE541" s="34"/>
      <c r="DF541" s="34"/>
      <c r="DG541" s="34"/>
      <c r="DH541" s="34"/>
      <c r="DI541" s="34"/>
      <c r="DJ541" s="34"/>
      <c r="DK541" s="34"/>
      <c r="DL541" s="34"/>
      <c r="DM541" s="34"/>
      <c r="DN541" s="34"/>
      <c r="DO541" s="34"/>
      <c r="DP541" s="34"/>
      <c r="DQ541" s="34"/>
      <c r="DR541" s="34"/>
    </row>
    <row r="542" spans="1:122" ht="14.4" x14ac:dyDescent="0.3">
      <c r="A542" s="40" t="s">
        <v>144</v>
      </c>
      <c r="B542" s="40" t="s">
        <v>981</v>
      </c>
      <c r="C542" s="40" t="s">
        <v>286</v>
      </c>
      <c r="D542" s="34" t="s">
        <v>3358</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c r="CP542" s="34"/>
      <c r="CQ542" s="34"/>
      <c r="CR542" s="34"/>
      <c r="CS542" s="34"/>
      <c r="CT542" s="34"/>
      <c r="CU542" s="34"/>
      <c r="CV542" s="34"/>
      <c r="CW542" s="34"/>
      <c r="CX542" s="34"/>
      <c r="CY542" s="34"/>
      <c r="CZ542" s="34"/>
      <c r="DA542" s="34"/>
      <c r="DB542" s="34"/>
      <c r="DC542" s="34"/>
      <c r="DD542" s="34"/>
      <c r="DE542" s="34"/>
      <c r="DF542" s="34"/>
      <c r="DG542" s="34"/>
      <c r="DH542" s="34"/>
      <c r="DI542" s="34"/>
      <c r="DJ542" s="34"/>
      <c r="DK542" s="34"/>
      <c r="DL542" s="34"/>
      <c r="DM542" s="34"/>
      <c r="DN542" s="34"/>
      <c r="DO542" s="34"/>
      <c r="DP542" s="34"/>
      <c r="DQ542" s="34"/>
      <c r="DR542" s="34"/>
    </row>
    <row r="543" spans="1:122" ht="14.4" x14ac:dyDescent="0.3">
      <c r="A543" s="40" t="s">
        <v>144</v>
      </c>
      <c r="B543" s="40" t="s">
        <v>981</v>
      </c>
      <c r="C543" s="40" t="s">
        <v>287</v>
      </c>
      <c r="D543" s="34" t="s">
        <v>3358</v>
      </c>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c r="CP543" s="34"/>
      <c r="CQ543" s="34"/>
      <c r="CR543" s="34"/>
      <c r="CS543" s="34"/>
      <c r="CT543" s="34"/>
      <c r="CU543" s="34"/>
      <c r="CV543" s="34"/>
      <c r="CW543" s="34"/>
      <c r="CX543" s="34"/>
      <c r="CY543" s="34"/>
      <c r="CZ543" s="34"/>
      <c r="DA543" s="34"/>
      <c r="DB543" s="34"/>
      <c r="DC543" s="34"/>
      <c r="DD543" s="34"/>
      <c r="DE543" s="34"/>
      <c r="DF543" s="34"/>
      <c r="DG543" s="34"/>
      <c r="DH543" s="34"/>
      <c r="DI543" s="34"/>
      <c r="DJ543" s="34"/>
      <c r="DK543" s="34"/>
      <c r="DL543" s="34"/>
      <c r="DM543" s="34"/>
      <c r="DN543" s="34"/>
      <c r="DO543" s="34"/>
      <c r="DP543" s="34"/>
      <c r="DQ543" s="34"/>
      <c r="DR543" s="34"/>
    </row>
    <row r="544" spans="1:122" ht="14.4" x14ac:dyDescent="0.3">
      <c r="A544" s="40" t="s">
        <v>144</v>
      </c>
      <c r="B544" s="40" t="s">
        <v>981</v>
      </c>
      <c r="C544" s="40" t="s">
        <v>289</v>
      </c>
      <c r="D544" s="34" t="s">
        <v>3358</v>
      </c>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c r="DK544" s="34"/>
      <c r="DL544" s="34"/>
      <c r="DM544" s="34"/>
      <c r="DN544" s="34"/>
      <c r="DO544" s="34"/>
      <c r="DP544" s="34"/>
      <c r="DQ544" s="34"/>
      <c r="DR544" s="34"/>
    </row>
    <row r="545" spans="1:122" ht="14.4" x14ac:dyDescent="0.3">
      <c r="A545" s="40" t="s">
        <v>144</v>
      </c>
      <c r="B545" s="40" t="s">
        <v>981</v>
      </c>
      <c r="C545" s="40" t="s">
        <v>290</v>
      </c>
      <c r="D545" s="34" t="s">
        <v>3358</v>
      </c>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c r="CP545" s="34"/>
      <c r="CQ545" s="34"/>
      <c r="CR545" s="34"/>
      <c r="CS545" s="34"/>
      <c r="CT545" s="34"/>
      <c r="CU545" s="34"/>
      <c r="CV545" s="34"/>
      <c r="CW545" s="34"/>
      <c r="CX545" s="34"/>
      <c r="CY545" s="34"/>
      <c r="CZ545" s="34"/>
      <c r="DA545" s="34"/>
      <c r="DB545" s="34"/>
      <c r="DC545" s="34"/>
      <c r="DD545" s="34"/>
      <c r="DE545" s="34"/>
      <c r="DF545" s="34"/>
      <c r="DG545" s="34"/>
      <c r="DH545" s="34"/>
      <c r="DI545" s="34"/>
      <c r="DJ545" s="34"/>
      <c r="DK545" s="34"/>
      <c r="DL545" s="34"/>
      <c r="DM545" s="34"/>
      <c r="DN545" s="34"/>
      <c r="DO545" s="34"/>
      <c r="DP545" s="34"/>
      <c r="DQ545" s="34"/>
      <c r="DR545" s="34"/>
    </row>
    <row r="546" spans="1:122" ht="14.4" x14ac:dyDescent="0.3">
      <c r="A546" s="40" t="s">
        <v>144</v>
      </c>
      <c r="B546" s="40" t="s">
        <v>981</v>
      </c>
      <c r="C546" s="40" t="s">
        <v>292</v>
      </c>
      <c r="D546" s="34" t="s">
        <v>3358</v>
      </c>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c r="CP546" s="34"/>
      <c r="CQ546" s="34"/>
      <c r="CR546" s="34"/>
      <c r="CS546" s="34"/>
      <c r="CT546" s="34"/>
      <c r="CU546" s="34"/>
      <c r="CV546" s="34"/>
      <c r="CW546" s="34"/>
      <c r="CX546" s="34"/>
      <c r="CY546" s="34"/>
      <c r="CZ546" s="34"/>
      <c r="DA546" s="34"/>
      <c r="DB546" s="34"/>
      <c r="DC546" s="34"/>
      <c r="DD546" s="34"/>
      <c r="DE546" s="34"/>
      <c r="DF546" s="34"/>
      <c r="DG546" s="34"/>
      <c r="DH546" s="34"/>
      <c r="DI546" s="34"/>
      <c r="DJ546" s="34"/>
      <c r="DK546" s="34"/>
      <c r="DL546" s="34"/>
      <c r="DM546" s="34"/>
      <c r="DN546" s="34"/>
      <c r="DO546" s="34"/>
      <c r="DP546" s="34"/>
      <c r="DQ546" s="34"/>
      <c r="DR546" s="34"/>
    </row>
    <row r="547" spans="1:122" ht="14.4" x14ac:dyDescent="0.3">
      <c r="A547" s="40" t="s">
        <v>144</v>
      </c>
      <c r="B547" s="40" t="s">
        <v>981</v>
      </c>
      <c r="C547" s="40" t="s">
        <v>293</v>
      </c>
      <c r="D547" s="34" t="s">
        <v>3358</v>
      </c>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c r="DK547" s="34"/>
      <c r="DL547" s="34"/>
      <c r="DM547" s="34"/>
      <c r="DN547" s="34"/>
      <c r="DO547" s="34"/>
      <c r="DP547" s="34"/>
      <c r="DQ547" s="34"/>
      <c r="DR547" s="34"/>
    </row>
    <row r="548" spans="1:122" ht="14.4" x14ac:dyDescent="0.3">
      <c r="A548" s="40" t="s">
        <v>144</v>
      </c>
      <c r="B548" s="40" t="s">
        <v>981</v>
      </c>
      <c r="C548" s="40" t="s">
        <v>297</v>
      </c>
      <c r="D548" s="34" t="s">
        <v>3358</v>
      </c>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c r="CP548" s="34"/>
      <c r="CQ548" s="34"/>
      <c r="CR548" s="34"/>
      <c r="CS548" s="34"/>
      <c r="CT548" s="34"/>
      <c r="CU548" s="34"/>
      <c r="CV548" s="34"/>
      <c r="CW548" s="34"/>
      <c r="CX548" s="34"/>
      <c r="CY548" s="34"/>
      <c r="CZ548" s="34"/>
      <c r="DA548" s="34"/>
      <c r="DB548" s="34"/>
      <c r="DC548" s="34"/>
      <c r="DD548" s="34"/>
      <c r="DE548" s="34"/>
      <c r="DF548" s="34"/>
      <c r="DG548" s="34"/>
      <c r="DH548" s="34"/>
      <c r="DI548" s="34"/>
      <c r="DJ548" s="34"/>
      <c r="DK548" s="34"/>
      <c r="DL548" s="34"/>
      <c r="DM548" s="34"/>
      <c r="DN548" s="34"/>
      <c r="DO548" s="34"/>
      <c r="DP548" s="34"/>
      <c r="DQ548" s="34"/>
      <c r="DR548" s="34"/>
    </row>
    <row r="549" spans="1:122" ht="14.4" x14ac:dyDescent="0.3">
      <c r="A549" s="40" t="s">
        <v>144</v>
      </c>
      <c r="B549" s="40" t="s">
        <v>981</v>
      </c>
      <c r="C549" s="40" t="s">
        <v>301</v>
      </c>
      <c r="D549" s="34" t="s">
        <v>3358</v>
      </c>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c r="CP549" s="34"/>
      <c r="CQ549" s="34"/>
      <c r="CR549" s="34"/>
      <c r="CS549" s="34"/>
      <c r="CT549" s="34"/>
      <c r="CU549" s="34"/>
      <c r="CV549" s="34"/>
      <c r="CW549" s="34"/>
      <c r="CX549" s="34"/>
      <c r="CY549" s="34"/>
      <c r="CZ549" s="34"/>
      <c r="DA549" s="34"/>
      <c r="DB549" s="34"/>
      <c r="DC549" s="34"/>
      <c r="DD549" s="34"/>
      <c r="DE549" s="34"/>
      <c r="DF549" s="34"/>
      <c r="DG549" s="34"/>
      <c r="DH549" s="34"/>
      <c r="DI549" s="34"/>
      <c r="DJ549" s="34"/>
      <c r="DK549" s="34"/>
      <c r="DL549" s="34"/>
      <c r="DM549" s="34"/>
      <c r="DN549" s="34"/>
      <c r="DO549" s="34"/>
      <c r="DP549" s="34"/>
      <c r="DQ549" s="34"/>
      <c r="DR549" s="34"/>
    </row>
    <row r="550" spans="1:122" ht="14.4" x14ac:dyDescent="0.3">
      <c r="A550" s="40" t="s">
        <v>144</v>
      </c>
      <c r="B550" s="40" t="s">
        <v>981</v>
      </c>
      <c r="C550" s="40" t="s">
        <v>305</v>
      </c>
      <c r="D550" s="34" t="s">
        <v>3358</v>
      </c>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c r="CP550" s="34"/>
      <c r="CQ550" s="34"/>
      <c r="CR550" s="34"/>
      <c r="CS550" s="34"/>
      <c r="CT550" s="34"/>
      <c r="CU550" s="34"/>
      <c r="CV550" s="34"/>
      <c r="CW550" s="34"/>
      <c r="CX550" s="34"/>
      <c r="CY550" s="34"/>
      <c r="CZ550" s="34"/>
      <c r="DA550" s="34"/>
      <c r="DB550" s="34"/>
      <c r="DC550" s="34"/>
      <c r="DD550" s="34"/>
      <c r="DE550" s="34"/>
      <c r="DF550" s="34"/>
      <c r="DG550" s="34"/>
      <c r="DH550" s="34"/>
      <c r="DI550" s="34"/>
      <c r="DJ550" s="34"/>
      <c r="DK550" s="34"/>
      <c r="DL550" s="34"/>
      <c r="DM550" s="34"/>
      <c r="DN550" s="34"/>
      <c r="DO550" s="34"/>
      <c r="DP550" s="34"/>
      <c r="DQ550" s="34"/>
      <c r="DR550" s="34"/>
    </row>
    <row r="551" spans="1:122" ht="14.4" x14ac:dyDescent="0.3">
      <c r="A551" s="40" t="s">
        <v>144</v>
      </c>
      <c r="B551" s="40" t="s">
        <v>981</v>
      </c>
      <c r="C551" s="40" t="s">
        <v>234</v>
      </c>
      <c r="D551" s="34" t="s">
        <v>3358</v>
      </c>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c r="DA551" s="34"/>
      <c r="DB551" s="34"/>
      <c r="DC551" s="34"/>
      <c r="DD551" s="34"/>
      <c r="DE551" s="34"/>
      <c r="DF551" s="34"/>
      <c r="DG551" s="34"/>
      <c r="DH551" s="34"/>
      <c r="DI551" s="34"/>
      <c r="DJ551" s="34"/>
      <c r="DK551" s="34"/>
      <c r="DL551" s="34"/>
      <c r="DM551" s="34"/>
      <c r="DN551" s="34"/>
      <c r="DO551" s="34"/>
      <c r="DP551" s="34"/>
      <c r="DQ551" s="34"/>
      <c r="DR551" s="34"/>
    </row>
    <row r="552" spans="1:122" ht="14.4" x14ac:dyDescent="0.3">
      <c r="A552" s="40" t="s">
        <v>144</v>
      </c>
      <c r="B552" s="40" t="s">
        <v>981</v>
      </c>
      <c r="C552" s="40" t="s">
        <v>310</v>
      </c>
      <c r="D552" s="34" t="s">
        <v>3358</v>
      </c>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c r="DA552" s="34"/>
      <c r="DB552" s="34"/>
      <c r="DC552" s="34"/>
      <c r="DD552" s="34"/>
      <c r="DE552" s="34"/>
      <c r="DF552" s="34"/>
      <c r="DG552" s="34"/>
      <c r="DH552" s="34"/>
      <c r="DI552" s="34"/>
      <c r="DJ552" s="34"/>
      <c r="DK552" s="34"/>
      <c r="DL552" s="34"/>
      <c r="DM552" s="34"/>
      <c r="DN552" s="34"/>
      <c r="DO552" s="34"/>
      <c r="DP552" s="34"/>
      <c r="DQ552" s="34"/>
      <c r="DR552" s="34"/>
    </row>
    <row r="553" spans="1:122" ht="14.4" x14ac:dyDescent="0.3">
      <c r="A553" s="40" t="s">
        <v>144</v>
      </c>
      <c r="B553" s="40" t="s">
        <v>981</v>
      </c>
      <c r="C553" s="40" t="s">
        <v>312</v>
      </c>
      <c r="D553" s="34" t="s">
        <v>3358</v>
      </c>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c r="CP553" s="34"/>
      <c r="CQ553" s="34"/>
      <c r="CR553" s="34"/>
      <c r="CS553" s="34"/>
      <c r="CT553" s="34"/>
      <c r="CU553" s="34"/>
      <c r="CV553" s="34"/>
      <c r="CW553" s="34"/>
      <c r="CX553" s="34"/>
      <c r="CY553" s="34"/>
      <c r="CZ553" s="34"/>
      <c r="DA553" s="34"/>
      <c r="DB553" s="34"/>
      <c r="DC553" s="34"/>
      <c r="DD553" s="34"/>
      <c r="DE553" s="34"/>
      <c r="DF553" s="34"/>
      <c r="DG553" s="34"/>
      <c r="DH553" s="34"/>
      <c r="DI553" s="34"/>
      <c r="DJ553" s="34"/>
      <c r="DK553" s="34"/>
      <c r="DL553" s="34"/>
      <c r="DM553" s="34"/>
      <c r="DN553" s="34"/>
      <c r="DO553" s="34"/>
      <c r="DP553" s="34"/>
      <c r="DQ553" s="34"/>
      <c r="DR553" s="34"/>
    </row>
    <row r="554" spans="1:122" ht="14.4" x14ac:dyDescent="0.3">
      <c r="A554" s="40" t="s">
        <v>144</v>
      </c>
      <c r="B554" s="40" t="s">
        <v>981</v>
      </c>
      <c r="C554" s="40" t="s">
        <v>331</v>
      </c>
      <c r="D554" s="34" t="s">
        <v>3358</v>
      </c>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c r="CP554" s="34"/>
      <c r="CQ554" s="34"/>
      <c r="CR554" s="34"/>
      <c r="CS554" s="34"/>
      <c r="CT554" s="34"/>
      <c r="CU554" s="34"/>
      <c r="CV554" s="34"/>
      <c r="CW554" s="34"/>
      <c r="CX554" s="34"/>
      <c r="CY554" s="34"/>
      <c r="CZ554" s="34"/>
      <c r="DA554" s="34"/>
      <c r="DB554" s="34"/>
      <c r="DC554" s="34"/>
      <c r="DD554" s="34"/>
      <c r="DE554" s="34"/>
      <c r="DF554" s="34"/>
      <c r="DG554" s="34"/>
      <c r="DH554" s="34"/>
      <c r="DI554" s="34"/>
      <c r="DJ554" s="34"/>
      <c r="DK554" s="34"/>
      <c r="DL554" s="34"/>
      <c r="DM554" s="34"/>
      <c r="DN554" s="34"/>
      <c r="DO554" s="34"/>
      <c r="DP554" s="34"/>
      <c r="DQ554" s="34"/>
      <c r="DR554" s="34"/>
    </row>
    <row r="555" spans="1:122" ht="14.4" x14ac:dyDescent="0.3">
      <c r="A555" s="40" t="s">
        <v>18</v>
      </c>
      <c r="B555" s="40" t="s">
        <v>1189</v>
      </c>
      <c r="C555" s="35" t="s">
        <v>477</v>
      </c>
      <c r="D555" s="34" t="s">
        <v>3358</v>
      </c>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c r="CP555" s="34"/>
      <c r="CQ555" s="34"/>
      <c r="CR555" s="34"/>
      <c r="CS555" s="34"/>
      <c r="CT555" s="34"/>
      <c r="CU555" s="34"/>
      <c r="CV555" s="34"/>
      <c r="CW555" s="34"/>
      <c r="CX555" s="34"/>
      <c r="CY555" s="34"/>
      <c r="CZ555" s="34"/>
      <c r="DA555" s="34"/>
      <c r="DB555" s="34"/>
      <c r="DC555" s="34"/>
      <c r="DD555" s="34"/>
      <c r="DE555" s="34"/>
      <c r="DF555" s="34"/>
      <c r="DG555" s="34"/>
      <c r="DH555" s="34"/>
      <c r="DI555" s="34"/>
      <c r="DJ555" s="34"/>
      <c r="DK555" s="34"/>
      <c r="DL555" s="34"/>
      <c r="DM555" s="34"/>
      <c r="DN555" s="34"/>
      <c r="DO555" s="34"/>
      <c r="DP555" s="34"/>
      <c r="DQ555" s="34"/>
      <c r="DR555" s="34"/>
    </row>
    <row r="556" spans="1:122" ht="14.4" x14ac:dyDescent="0.3">
      <c r="A556" s="40" t="s">
        <v>222</v>
      </c>
      <c r="B556" s="40" t="s">
        <v>2048</v>
      </c>
      <c r="C556" s="40" t="s">
        <v>391</v>
      </c>
      <c r="D556" s="34" t="s">
        <v>3358</v>
      </c>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c r="DA556" s="34"/>
      <c r="DB556" s="34"/>
      <c r="DC556" s="34"/>
      <c r="DD556" s="34"/>
      <c r="DE556" s="34"/>
      <c r="DF556" s="34"/>
      <c r="DG556" s="34"/>
      <c r="DH556" s="34"/>
      <c r="DI556" s="34"/>
      <c r="DJ556" s="34"/>
      <c r="DK556" s="34"/>
      <c r="DL556" s="34"/>
      <c r="DM556" s="34"/>
      <c r="DN556" s="34"/>
      <c r="DO556" s="34"/>
      <c r="DP556" s="34"/>
      <c r="DQ556" s="34"/>
      <c r="DR556" s="34"/>
    </row>
    <row r="557" spans="1:122" ht="14.4" x14ac:dyDescent="0.3">
      <c r="A557" s="40" t="s">
        <v>222</v>
      </c>
      <c r="B557" s="40" t="s">
        <v>2048</v>
      </c>
      <c r="C557" s="40" t="s">
        <v>393</v>
      </c>
      <c r="D557" s="34" t="s">
        <v>3358</v>
      </c>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c r="CP557" s="34"/>
      <c r="CQ557" s="34"/>
      <c r="CR557" s="34"/>
      <c r="CS557" s="34"/>
      <c r="CT557" s="34"/>
      <c r="CU557" s="34"/>
      <c r="CV557" s="34"/>
      <c r="CW557" s="34"/>
      <c r="CX557" s="34"/>
      <c r="CY557" s="34"/>
      <c r="CZ557" s="34"/>
      <c r="DA557" s="34"/>
      <c r="DB557" s="34"/>
      <c r="DC557" s="34"/>
      <c r="DD557" s="34"/>
      <c r="DE557" s="34"/>
      <c r="DF557" s="34"/>
      <c r="DG557" s="34"/>
      <c r="DH557" s="34"/>
      <c r="DI557" s="34"/>
      <c r="DJ557" s="34"/>
      <c r="DK557" s="34"/>
      <c r="DL557" s="34"/>
      <c r="DM557" s="34"/>
      <c r="DN557" s="34"/>
      <c r="DO557" s="34"/>
      <c r="DP557" s="34"/>
      <c r="DQ557" s="34"/>
      <c r="DR557" s="34"/>
    </row>
    <row r="558" spans="1:122" ht="14.4" x14ac:dyDescent="0.3">
      <c r="A558" s="40" t="s">
        <v>222</v>
      </c>
      <c r="B558" s="40" t="s">
        <v>2048</v>
      </c>
      <c r="C558" s="40" t="s">
        <v>395</v>
      </c>
      <c r="D558" s="34" t="s">
        <v>3358</v>
      </c>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c r="DK558" s="34"/>
      <c r="DL558" s="34"/>
      <c r="DM558" s="34"/>
      <c r="DN558" s="34"/>
      <c r="DO558" s="34"/>
      <c r="DP558" s="34"/>
      <c r="DQ558" s="34"/>
      <c r="DR558" s="34"/>
    </row>
    <row r="559" spans="1:122" ht="14.4" x14ac:dyDescent="0.3">
      <c r="A559" s="40" t="s">
        <v>222</v>
      </c>
      <c r="B559" s="40" t="s">
        <v>2048</v>
      </c>
      <c r="C559" s="40" t="s">
        <v>398</v>
      </c>
      <c r="D559" s="34" t="s">
        <v>3358</v>
      </c>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c r="CP559" s="34"/>
      <c r="CQ559" s="34"/>
      <c r="CR559" s="34"/>
      <c r="CS559" s="34"/>
      <c r="CT559" s="34"/>
      <c r="CU559" s="34"/>
      <c r="CV559" s="34"/>
      <c r="CW559" s="34"/>
      <c r="CX559" s="34"/>
      <c r="CY559" s="34"/>
      <c r="CZ559" s="34"/>
      <c r="DA559" s="34"/>
      <c r="DB559" s="34"/>
      <c r="DC559" s="34"/>
      <c r="DD559" s="34"/>
      <c r="DE559" s="34"/>
      <c r="DF559" s="34"/>
      <c r="DG559" s="34"/>
      <c r="DH559" s="34"/>
      <c r="DI559" s="34"/>
      <c r="DJ559" s="34"/>
      <c r="DK559" s="34"/>
      <c r="DL559" s="34"/>
      <c r="DM559" s="34"/>
      <c r="DN559" s="34"/>
      <c r="DO559" s="34"/>
      <c r="DP559" s="34"/>
      <c r="DQ559" s="34"/>
      <c r="DR559" s="34"/>
    </row>
    <row r="560" spans="1:122" ht="14.4" x14ac:dyDescent="0.3">
      <c r="A560" s="40" t="s">
        <v>222</v>
      </c>
      <c r="B560" s="40" t="s">
        <v>2048</v>
      </c>
      <c r="C560" s="40" t="s">
        <v>400</v>
      </c>
      <c r="D560" s="34" t="s">
        <v>3358</v>
      </c>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c r="DK560" s="34"/>
      <c r="DL560" s="34"/>
      <c r="DM560" s="34"/>
      <c r="DN560" s="34"/>
      <c r="DO560" s="34"/>
      <c r="DP560" s="34"/>
      <c r="DQ560" s="34"/>
      <c r="DR560" s="34"/>
    </row>
    <row r="561" spans="1:122" ht="14.4" x14ac:dyDescent="0.3">
      <c r="A561" s="40" t="s">
        <v>222</v>
      </c>
      <c r="B561" s="40" t="s">
        <v>2048</v>
      </c>
      <c r="C561" s="40" t="s">
        <v>403</v>
      </c>
      <c r="D561" s="34" t="s">
        <v>3358</v>
      </c>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c r="DK561" s="34"/>
      <c r="DL561" s="34"/>
      <c r="DM561" s="34"/>
      <c r="DN561" s="34"/>
      <c r="DO561" s="34"/>
      <c r="DP561" s="34"/>
      <c r="DQ561" s="34"/>
      <c r="DR561" s="34"/>
    </row>
    <row r="562" spans="1:122" ht="14.4" x14ac:dyDescent="0.3">
      <c r="A562" s="40" t="s">
        <v>222</v>
      </c>
      <c r="B562" s="40" t="s">
        <v>2048</v>
      </c>
      <c r="C562" s="40" t="s">
        <v>405</v>
      </c>
      <c r="D562" s="34" t="s">
        <v>3358</v>
      </c>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c r="CP562" s="34"/>
      <c r="CQ562" s="34"/>
      <c r="CR562" s="34"/>
      <c r="CS562" s="34"/>
      <c r="CT562" s="34"/>
      <c r="CU562" s="34"/>
      <c r="CV562" s="34"/>
      <c r="CW562" s="34"/>
      <c r="CX562" s="34"/>
      <c r="CY562" s="34"/>
      <c r="CZ562" s="34"/>
      <c r="DA562" s="34"/>
      <c r="DB562" s="34"/>
      <c r="DC562" s="34"/>
      <c r="DD562" s="34"/>
      <c r="DE562" s="34"/>
      <c r="DF562" s="34"/>
      <c r="DG562" s="34"/>
      <c r="DH562" s="34"/>
      <c r="DI562" s="34"/>
      <c r="DJ562" s="34"/>
      <c r="DK562" s="34"/>
      <c r="DL562" s="34"/>
      <c r="DM562" s="34"/>
      <c r="DN562" s="34"/>
      <c r="DO562" s="34"/>
      <c r="DP562" s="34"/>
      <c r="DQ562" s="34"/>
      <c r="DR562" s="34"/>
    </row>
    <row r="563" spans="1:122" ht="14.4" x14ac:dyDescent="0.3">
      <c r="A563" s="40" t="s">
        <v>54</v>
      </c>
      <c r="B563" s="40" t="s">
        <v>1704</v>
      </c>
      <c r="C563" s="40" t="s">
        <v>90</v>
      </c>
      <c r="D563" s="34" t="s">
        <v>3358</v>
      </c>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c r="CP563" s="34"/>
      <c r="CQ563" s="34"/>
      <c r="CR563" s="34"/>
      <c r="CS563" s="34"/>
      <c r="CT563" s="34"/>
      <c r="CU563" s="34"/>
      <c r="CV563" s="34"/>
      <c r="CW563" s="34"/>
      <c r="CX563" s="34"/>
      <c r="CY563" s="34"/>
      <c r="CZ563" s="34"/>
      <c r="DA563" s="34"/>
      <c r="DB563" s="34"/>
      <c r="DC563" s="34"/>
      <c r="DD563" s="34"/>
      <c r="DE563" s="34"/>
      <c r="DF563" s="34"/>
      <c r="DG563" s="34"/>
      <c r="DH563" s="34"/>
      <c r="DI563" s="34"/>
      <c r="DJ563" s="34"/>
      <c r="DK563" s="34"/>
      <c r="DL563" s="34"/>
      <c r="DM563" s="34"/>
      <c r="DN563" s="34"/>
      <c r="DO563" s="34"/>
      <c r="DP563" s="34"/>
      <c r="DQ563" s="34"/>
      <c r="DR563" s="34"/>
    </row>
    <row r="564" spans="1:122" ht="14.4" x14ac:dyDescent="0.3">
      <c r="A564" s="40" t="s">
        <v>54</v>
      </c>
      <c r="B564" s="40" t="s">
        <v>1704</v>
      </c>
      <c r="C564" s="40" t="s">
        <v>387</v>
      </c>
      <c r="D564" s="34" t="s">
        <v>3358</v>
      </c>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c r="DA564" s="34"/>
      <c r="DB564" s="34"/>
      <c r="DC564" s="34"/>
      <c r="DD564" s="34"/>
      <c r="DE564" s="34"/>
      <c r="DF564" s="34"/>
      <c r="DG564" s="34"/>
      <c r="DH564" s="34"/>
      <c r="DI564" s="34"/>
      <c r="DJ564" s="34"/>
      <c r="DK564" s="34"/>
      <c r="DL564" s="34"/>
      <c r="DM564" s="34"/>
      <c r="DN564" s="34"/>
      <c r="DO564" s="34"/>
      <c r="DP564" s="34"/>
      <c r="DQ564" s="34"/>
      <c r="DR564" s="34"/>
    </row>
    <row r="565" spans="1:122" ht="14.4" x14ac:dyDescent="0.3">
      <c r="A565" s="40" t="s">
        <v>54</v>
      </c>
      <c r="B565" s="40" t="s">
        <v>1704</v>
      </c>
      <c r="C565" s="40" t="s">
        <v>494</v>
      </c>
      <c r="D565" s="34" t="s">
        <v>3358</v>
      </c>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c r="DK565" s="34"/>
      <c r="DL565" s="34"/>
      <c r="DM565" s="34"/>
      <c r="DN565" s="34"/>
      <c r="DO565" s="34"/>
      <c r="DP565" s="34"/>
      <c r="DQ565" s="34"/>
      <c r="DR565" s="34"/>
    </row>
    <row r="566" spans="1:122" ht="14.4" x14ac:dyDescent="0.3">
      <c r="A566" s="40" t="s">
        <v>54</v>
      </c>
      <c r="B566" s="40" t="s">
        <v>1704</v>
      </c>
      <c r="C566" s="40" t="s">
        <v>495</v>
      </c>
      <c r="D566" s="34" t="s">
        <v>3358</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c r="CP566" s="34"/>
      <c r="CQ566" s="34"/>
      <c r="CR566" s="34"/>
      <c r="CS566" s="34"/>
      <c r="CT566" s="34"/>
      <c r="CU566" s="34"/>
      <c r="CV566" s="34"/>
      <c r="CW566" s="34"/>
      <c r="CX566" s="34"/>
      <c r="CY566" s="34"/>
      <c r="CZ566" s="34"/>
      <c r="DA566" s="34"/>
      <c r="DB566" s="34"/>
      <c r="DC566" s="34"/>
      <c r="DD566" s="34"/>
      <c r="DE566" s="34"/>
      <c r="DF566" s="34"/>
      <c r="DG566" s="34"/>
      <c r="DH566" s="34"/>
      <c r="DI566" s="34"/>
      <c r="DJ566" s="34"/>
      <c r="DK566" s="34"/>
      <c r="DL566" s="34"/>
      <c r="DM566" s="34"/>
      <c r="DN566" s="34"/>
      <c r="DO566" s="34"/>
      <c r="DP566" s="34"/>
      <c r="DQ566" s="34"/>
      <c r="DR566" s="34"/>
    </row>
    <row r="567" spans="1:122" ht="14.4" x14ac:dyDescent="0.3">
      <c r="A567" s="40" t="s">
        <v>54</v>
      </c>
      <c r="B567" s="40" t="s">
        <v>1704</v>
      </c>
      <c r="C567" s="40" t="s">
        <v>228</v>
      </c>
      <c r="D567" s="34" t="s">
        <v>3358</v>
      </c>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c r="CP567" s="34"/>
      <c r="CQ567" s="34"/>
      <c r="CR567" s="34"/>
      <c r="CS567" s="34"/>
      <c r="CT567" s="34"/>
      <c r="CU567" s="34"/>
      <c r="CV567" s="34"/>
      <c r="CW567" s="34"/>
      <c r="CX567" s="34"/>
      <c r="CY567" s="34"/>
      <c r="CZ567" s="34"/>
      <c r="DA567" s="34"/>
      <c r="DB567" s="34"/>
      <c r="DC567" s="34"/>
      <c r="DD567" s="34"/>
      <c r="DE567" s="34"/>
      <c r="DF567" s="34"/>
      <c r="DG567" s="34"/>
      <c r="DH567" s="34"/>
      <c r="DI567" s="34"/>
      <c r="DJ567" s="34"/>
      <c r="DK567" s="34"/>
      <c r="DL567" s="34"/>
      <c r="DM567" s="34"/>
      <c r="DN567" s="34"/>
      <c r="DO567" s="34"/>
      <c r="DP567" s="34"/>
      <c r="DQ567" s="34"/>
      <c r="DR567" s="34"/>
    </row>
    <row r="568" spans="1:122" ht="14.4" x14ac:dyDescent="0.3">
      <c r="A568" s="40" t="s">
        <v>54</v>
      </c>
      <c r="B568" s="40" t="s">
        <v>1704</v>
      </c>
      <c r="C568" s="40" t="s">
        <v>473</v>
      </c>
      <c r="D568" s="34" t="s">
        <v>3358</v>
      </c>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c r="DK568" s="34"/>
      <c r="DL568" s="34"/>
      <c r="DM568" s="34"/>
      <c r="DN568" s="34"/>
      <c r="DO568" s="34"/>
      <c r="DP568" s="34"/>
      <c r="DQ568" s="34"/>
      <c r="DR568" s="34"/>
    </row>
    <row r="569" spans="1:122" ht="14.4" x14ac:dyDescent="0.3">
      <c r="A569" s="40" t="s">
        <v>54</v>
      </c>
      <c r="B569" s="40" t="s">
        <v>1704</v>
      </c>
      <c r="C569" s="40" t="s">
        <v>282</v>
      </c>
      <c r="D569" s="34" t="s">
        <v>3358</v>
      </c>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c r="DA569" s="34"/>
      <c r="DB569" s="34"/>
      <c r="DC569" s="34"/>
      <c r="DD569" s="34"/>
      <c r="DE569" s="34"/>
      <c r="DF569" s="34"/>
      <c r="DG569" s="34"/>
      <c r="DH569" s="34"/>
      <c r="DI569" s="34"/>
      <c r="DJ569" s="34"/>
      <c r="DK569" s="34"/>
      <c r="DL569" s="34"/>
      <c r="DM569" s="34"/>
      <c r="DN569" s="34"/>
      <c r="DO569" s="34"/>
      <c r="DP569" s="34"/>
      <c r="DQ569" s="34"/>
      <c r="DR569" s="34"/>
    </row>
    <row r="570" spans="1:122" ht="14.4" x14ac:dyDescent="0.3">
      <c r="A570" s="40" t="s">
        <v>54</v>
      </c>
      <c r="B570" s="40" t="s">
        <v>1704</v>
      </c>
      <c r="C570" s="40" t="s">
        <v>275</v>
      </c>
      <c r="D570" s="34" t="s">
        <v>3358</v>
      </c>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c r="DK570" s="34"/>
      <c r="DL570" s="34"/>
      <c r="DM570" s="34"/>
      <c r="DN570" s="34"/>
      <c r="DO570" s="34"/>
      <c r="DP570" s="34"/>
      <c r="DQ570" s="34"/>
      <c r="DR570" s="34"/>
    </row>
    <row r="571" spans="1:122" ht="14.4" x14ac:dyDescent="0.3">
      <c r="A571" s="40" t="s">
        <v>54</v>
      </c>
      <c r="B571" s="40" t="s">
        <v>1704</v>
      </c>
      <c r="C571" s="40" t="s">
        <v>284</v>
      </c>
      <c r="D571" s="34" t="s">
        <v>3358</v>
      </c>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c r="DK571" s="34"/>
      <c r="DL571" s="34"/>
      <c r="DM571" s="34"/>
      <c r="DN571" s="34"/>
      <c r="DO571" s="34"/>
      <c r="DP571" s="34"/>
      <c r="DQ571" s="34"/>
      <c r="DR571" s="34"/>
    </row>
    <row r="572" spans="1:122" ht="14.4" x14ac:dyDescent="0.3">
      <c r="A572" s="40" t="s">
        <v>54</v>
      </c>
      <c r="B572" s="40" t="s">
        <v>1704</v>
      </c>
      <c r="C572" s="40" t="s">
        <v>499</v>
      </c>
      <c r="D572" s="34" t="s">
        <v>3358</v>
      </c>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c r="DK572" s="34"/>
      <c r="DL572" s="34"/>
      <c r="DM572" s="34"/>
      <c r="DN572" s="34"/>
      <c r="DO572" s="34"/>
      <c r="DP572" s="34"/>
      <c r="DQ572" s="34"/>
      <c r="DR572" s="34"/>
    </row>
    <row r="573" spans="1:122" ht="14.4" x14ac:dyDescent="0.3">
      <c r="A573" s="40" t="s">
        <v>54</v>
      </c>
      <c r="B573" s="40" t="s">
        <v>1704</v>
      </c>
      <c r="C573" s="40" t="s">
        <v>501</v>
      </c>
      <c r="D573" s="34" t="s">
        <v>3358</v>
      </c>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c r="DK573" s="34"/>
      <c r="DL573" s="34"/>
      <c r="DM573" s="34"/>
      <c r="DN573" s="34"/>
      <c r="DO573" s="34"/>
      <c r="DP573" s="34"/>
      <c r="DQ573" s="34"/>
      <c r="DR573" s="34"/>
    </row>
    <row r="574" spans="1:122" ht="14.4" x14ac:dyDescent="0.3">
      <c r="A574" s="40" t="s">
        <v>54</v>
      </c>
      <c r="B574" s="40" t="s">
        <v>1704</v>
      </c>
      <c r="C574" s="40" t="s">
        <v>504</v>
      </c>
      <c r="D574" s="34" t="s">
        <v>3358</v>
      </c>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c r="CP574" s="34"/>
      <c r="CQ574" s="34"/>
      <c r="CR574" s="34"/>
      <c r="CS574" s="34"/>
      <c r="CT574" s="34"/>
      <c r="CU574" s="34"/>
      <c r="CV574" s="34"/>
      <c r="CW574" s="34"/>
      <c r="CX574" s="34"/>
      <c r="CY574" s="34"/>
      <c r="CZ574" s="34"/>
      <c r="DA574" s="34"/>
      <c r="DB574" s="34"/>
      <c r="DC574" s="34"/>
      <c r="DD574" s="34"/>
      <c r="DE574" s="34"/>
      <c r="DF574" s="34"/>
      <c r="DG574" s="34"/>
      <c r="DH574" s="34"/>
      <c r="DI574" s="34"/>
      <c r="DJ574" s="34"/>
      <c r="DK574" s="34"/>
      <c r="DL574" s="34"/>
      <c r="DM574" s="34"/>
      <c r="DN574" s="34"/>
      <c r="DO574" s="34"/>
      <c r="DP574" s="34"/>
      <c r="DQ574" s="34"/>
      <c r="DR574" s="34"/>
    </row>
    <row r="575" spans="1:122" ht="14.4" x14ac:dyDescent="0.3">
      <c r="A575" s="40" t="s">
        <v>54</v>
      </c>
      <c r="B575" s="40" t="s">
        <v>1704</v>
      </c>
      <c r="C575" s="40" t="s">
        <v>505</v>
      </c>
      <c r="D575" s="34" t="s">
        <v>3358</v>
      </c>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c r="DK575" s="34"/>
      <c r="DL575" s="34"/>
      <c r="DM575" s="34"/>
      <c r="DN575" s="34"/>
      <c r="DO575" s="34"/>
      <c r="DP575" s="34"/>
      <c r="DQ575" s="34"/>
      <c r="DR575" s="34"/>
    </row>
    <row r="576" spans="1:122" ht="14.4" x14ac:dyDescent="0.3">
      <c r="A576" s="40" t="s">
        <v>54</v>
      </c>
      <c r="B576" s="40" t="s">
        <v>1704</v>
      </c>
      <c r="C576" s="40" t="s">
        <v>492</v>
      </c>
      <c r="D576" s="34" t="s">
        <v>3358</v>
      </c>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c r="CP576" s="34"/>
      <c r="CQ576" s="34"/>
      <c r="CR576" s="34"/>
      <c r="CS576" s="34"/>
      <c r="CT576" s="34"/>
      <c r="CU576" s="34"/>
      <c r="CV576" s="34"/>
      <c r="CW576" s="34"/>
      <c r="CX576" s="34"/>
      <c r="CY576" s="34"/>
      <c r="CZ576" s="34"/>
      <c r="DA576" s="34"/>
      <c r="DB576" s="34"/>
      <c r="DC576" s="34"/>
      <c r="DD576" s="34"/>
      <c r="DE576" s="34"/>
      <c r="DF576" s="34"/>
      <c r="DG576" s="34"/>
      <c r="DH576" s="34"/>
      <c r="DI576" s="34"/>
      <c r="DJ576" s="34"/>
      <c r="DK576" s="34"/>
      <c r="DL576" s="34"/>
      <c r="DM576" s="34"/>
      <c r="DN576" s="34"/>
      <c r="DO576" s="34"/>
      <c r="DP576" s="34"/>
      <c r="DQ576" s="34"/>
      <c r="DR576" s="34"/>
    </row>
    <row r="577" spans="1:122" ht="14.4" x14ac:dyDescent="0.3">
      <c r="A577" s="40" t="s">
        <v>54</v>
      </c>
      <c r="B577" s="40" t="s">
        <v>1704</v>
      </c>
      <c r="C577" s="40" t="s">
        <v>509</v>
      </c>
      <c r="D577" s="34" t="s">
        <v>3358</v>
      </c>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c r="DK577" s="34"/>
      <c r="DL577" s="34"/>
      <c r="DM577" s="34"/>
      <c r="DN577" s="34"/>
      <c r="DO577" s="34"/>
      <c r="DP577" s="34"/>
      <c r="DQ577" s="34"/>
      <c r="DR577" s="34"/>
    </row>
    <row r="578" spans="1:122" ht="14.4" x14ac:dyDescent="0.3">
      <c r="A578" s="40" t="s">
        <v>95</v>
      </c>
      <c r="B578" s="40" t="s">
        <v>1492</v>
      </c>
      <c r="C578" s="40" t="s">
        <v>459</v>
      </c>
      <c r="D578" s="34" t="s">
        <v>3358</v>
      </c>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c r="DK578" s="34"/>
      <c r="DL578" s="34"/>
      <c r="DM578" s="34"/>
      <c r="DN578" s="34"/>
      <c r="DO578" s="34"/>
      <c r="DP578" s="34"/>
      <c r="DQ578" s="34"/>
      <c r="DR578" s="34"/>
    </row>
    <row r="579" spans="1:122" ht="14.4" x14ac:dyDescent="0.3">
      <c r="A579" s="40" t="s">
        <v>95</v>
      </c>
      <c r="B579" s="40" t="s">
        <v>1492</v>
      </c>
      <c r="C579" s="40" t="s">
        <v>461</v>
      </c>
      <c r="D579" s="34" t="s">
        <v>3358</v>
      </c>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c r="DK579" s="34"/>
      <c r="DL579" s="34"/>
      <c r="DM579" s="34"/>
      <c r="DN579" s="34"/>
      <c r="DO579" s="34"/>
      <c r="DP579" s="34"/>
      <c r="DQ579" s="34"/>
      <c r="DR579" s="34"/>
    </row>
    <row r="580" spans="1:122" ht="14.4" x14ac:dyDescent="0.3">
      <c r="A580" s="40" t="s">
        <v>95</v>
      </c>
      <c r="B580" s="40" t="s">
        <v>1492</v>
      </c>
      <c r="C580" s="40" t="s">
        <v>463</v>
      </c>
      <c r="D580" s="34" t="s">
        <v>3358</v>
      </c>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c r="CP580" s="34"/>
      <c r="CQ580" s="34"/>
      <c r="CR580" s="34"/>
      <c r="CS580" s="34"/>
      <c r="CT580" s="34"/>
      <c r="CU580" s="34"/>
      <c r="CV580" s="34"/>
      <c r="CW580" s="34"/>
      <c r="CX580" s="34"/>
      <c r="CY580" s="34"/>
      <c r="CZ580" s="34"/>
      <c r="DA580" s="34"/>
      <c r="DB580" s="34"/>
      <c r="DC580" s="34"/>
      <c r="DD580" s="34"/>
      <c r="DE580" s="34"/>
      <c r="DF580" s="34"/>
      <c r="DG580" s="34"/>
      <c r="DH580" s="34"/>
      <c r="DI580" s="34"/>
      <c r="DJ580" s="34"/>
      <c r="DK580" s="34"/>
      <c r="DL580" s="34"/>
      <c r="DM580" s="34"/>
      <c r="DN580" s="34"/>
      <c r="DO580" s="34"/>
      <c r="DP580" s="34"/>
      <c r="DQ580" s="34"/>
      <c r="DR580" s="34"/>
    </row>
    <row r="581" spans="1:122" ht="14.4" x14ac:dyDescent="0.3">
      <c r="A581" s="40" t="s">
        <v>95</v>
      </c>
      <c r="B581" s="40" t="s">
        <v>1492</v>
      </c>
      <c r="C581" s="40" t="s">
        <v>465</v>
      </c>
      <c r="D581" s="34" t="s">
        <v>3358</v>
      </c>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c r="CP581" s="34"/>
      <c r="CQ581" s="34"/>
      <c r="CR581" s="34"/>
      <c r="CS581" s="34"/>
      <c r="CT581" s="34"/>
      <c r="CU581" s="34"/>
      <c r="CV581" s="34"/>
      <c r="CW581" s="34"/>
      <c r="CX581" s="34"/>
      <c r="CY581" s="34"/>
      <c r="CZ581" s="34"/>
      <c r="DA581" s="34"/>
      <c r="DB581" s="34"/>
      <c r="DC581" s="34"/>
      <c r="DD581" s="34"/>
      <c r="DE581" s="34"/>
      <c r="DF581" s="34"/>
      <c r="DG581" s="34"/>
      <c r="DH581" s="34"/>
      <c r="DI581" s="34"/>
      <c r="DJ581" s="34"/>
      <c r="DK581" s="34"/>
      <c r="DL581" s="34"/>
      <c r="DM581" s="34"/>
      <c r="DN581" s="34"/>
      <c r="DO581" s="34"/>
      <c r="DP581" s="34"/>
      <c r="DQ581" s="34"/>
      <c r="DR581" s="34"/>
    </row>
    <row r="582" spans="1:122" ht="14.4" x14ac:dyDescent="0.3">
      <c r="A582" s="40" t="s">
        <v>95</v>
      </c>
      <c r="B582" s="40" t="s">
        <v>1492</v>
      </c>
      <c r="C582" s="40" t="s">
        <v>468</v>
      </c>
      <c r="D582" s="34" t="s">
        <v>3358</v>
      </c>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c r="CP582" s="34"/>
      <c r="CQ582" s="34"/>
      <c r="CR582" s="34"/>
      <c r="CS582" s="34"/>
      <c r="CT582" s="34"/>
      <c r="CU582" s="34"/>
      <c r="CV582" s="34"/>
      <c r="CW582" s="34"/>
      <c r="CX582" s="34"/>
      <c r="CY582" s="34"/>
      <c r="CZ582" s="34"/>
      <c r="DA582" s="34"/>
      <c r="DB582" s="34"/>
      <c r="DC582" s="34"/>
      <c r="DD582" s="34"/>
      <c r="DE582" s="34"/>
      <c r="DF582" s="34"/>
      <c r="DG582" s="34"/>
      <c r="DH582" s="34"/>
      <c r="DI582" s="34"/>
      <c r="DJ582" s="34"/>
      <c r="DK582" s="34"/>
      <c r="DL582" s="34"/>
      <c r="DM582" s="34"/>
      <c r="DN582" s="34"/>
      <c r="DO582" s="34"/>
      <c r="DP582" s="34"/>
      <c r="DQ582" s="34"/>
      <c r="DR582" s="34"/>
    </row>
    <row r="583" spans="1:122" ht="14.4" x14ac:dyDescent="0.3">
      <c r="A583" s="40" t="s">
        <v>95</v>
      </c>
      <c r="B583" s="40" t="s">
        <v>1492</v>
      </c>
      <c r="C583" s="40" t="s">
        <v>400</v>
      </c>
      <c r="D583" s="34" t="s">
        <v>3358</v>
      </c>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c r="DK583" s="34"/>
      <c r="DL583" s="34"/>
      <c r="DM583" s="34"/>
      <c r="DN583" s="34"/>
      <c r="DO583" s="34"/>
      <c r="DP583" s="34"/>
      <c r="DQ583" s="34"/>
      <c r="DR583" s="34"/>
    </row>
    <row r="584" spans="1:122" ht="14.4" x14ac:dyDescent="0.3">
      <c r="A584" s="40" t="s">
        <v>95</v>
      </c>
      <c r="B584" s="40" t="s">
        <v>1492</v>
      </c>
      <c r="C584" s="40" t="s">
        <v>472</v>
      </c>
      <c r="D584" s="34" t="s">
        <v>3358</v>
      </c>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c r="CP584" s="34"/>
      <c r="CQ584" s="34"/>
      <c r="CR584" s="34"/>
      <c r="CS584" s="34"/>
      <c r="CT584" s="34"/>
      <c r="CU584" s="34"/>
      <c r="CV584" s="34"/>
      <c r="CW584" s="34"/>
      <c r="CX584" s="34"/>
      <c r="CY584" s="34"/>
      <c r="CZ584" s="34"/>
      <c r="DA584" s="34"/>
      <c r="DB584" s="34"/>
      <c r="DC584" s="34"/>
      <c r="DD584" s="34"/>
      <c r="DE584" s="34"/>
      <c r="DF584" s="34"/>
      <c r="DG584" s="34"/>
      <c r="DH584" s="34"/>
      <c r="DI584" s="34"/>
      <c r="DJ584" s="34"/>
      <c r="DK584" s="34"/>
      <c r="DL584" s="34"/>
      <c r="DM584" s="34"/>
      <c r="DN584" s="34"/>
      <c r="DO584" s="34"/>
      <c r="DP584" s="34"/>
      <c r="DQ584" s="34"/>
      <c r="DR584" s="34"/>
    </row>
    <row r="585" spans="1:122" ht="14.4" x14ac:dyDescent="0.3">
      <c r="A585" s="40" t="s">
        <v>95</v>
      </c>
      <c r="B585" s="40" t="s">
        <v>1492</v>
      </c>
      <c r="C585" s="40" t="s">
        <v>473</v>
      </c>
      <c r="D585" s="34" t="s">
        <v>3358</v>
      </c>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c r="CP585" s="34"/>
      <c r="CQ585" s="34"/>
      <c r="CR585" s="34"/>
      <c r="CS585" s="34"/>
      <c r="CT585" s="34"/>
      <c r="CU585" s="34"/>
      <c r="CV585" s="34"/>
      <c r="CW585" s="34"/>
      <c r="CX585" s="34"/>
      <c r="CY585" s="34"/>
      <c r="CZ585" s="34"/>
      <c r="DA585" s="34"/>
      <c r="DB585" s="34"/>
      <c r="DC585" s="34"/>
      <c r="DD585" s="34"/>
      <c r="DE585" s="34"/>
      <c r="DF585" s="34"/>
      <c r="DG585" s="34"/>
      <c r="DH585" s="34"/>
      <c r="DI585" s="34"/>
      <c r="DJ585" s="34"/>
      <c r="DK585" s="34"/>
      <c r="DL585" s="34"/>
      <c r="DM585" s="34"/>
      <c r="DN585" s="34"/>
      <c r="DO585" s="34"/>
      <c r="DP585" s="34"/>
      <c r="DQ585" s="34"/>
      <c r="DR585" s="34"/>
    </row>
    <row r="586" spans="1:122" ht="14.4" x14ac:dyDescent="0.3">
      <c r="A586" s="40" t="s">
        <v>95</v>
      </c>
      <c r="B586" s="40" t="s">
        <v>1492</v>
      </c>
      <c r="C586" s="40" t="s">
        <v>463</v>
      </c>
      <c r="D586" s="34" t="s">
        <v>3358</v>
      </c>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c r="DA586" s="34"/>
      <c r="DB586" s="34"/>
      <c r="DC586" s="34"/>
      <c r="DD586" s="34"/>
      <c r="DE586" s="34"/>
      <c r="DF586" s="34"/>
      <c r="DG586" s="34"/>
      <c r="DH586" s="34"/>
      <c r="DI586" s="34"/>
      <c r="DJ586" s="34"/>
      <c r="DK586" s="34"/>
      <c r="DL586" s="34"/>
      <c r="DM586" s="34"/>
      <c r="DN586" s="34"/>
      <c r="DO586" s="34"/>
      <c r="DP586" s="34"/>
      <c r="DQ586" s="34"/>
      <c r="DR586" s="34"/>
    </row>
    <row r="587" spans="1:122" ht="14.4" x14ac:dyDescent="0.3">
      <c r="A587" s="40" t="s">
        <v>95</v>
      </c>
      <c r="B587" s="40" t="s">
        <v>1492</v>
      </c>
      <c r="C587" s="40" t="s">
        <v>478</v>
      </c>
      <c r="D587" s="34" t="s">
        <v>3358</v>
      </c>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c r="DA587" s="34"/>
      <c r="DB587" s="34"/>
      <c r="DC587" s="34"/>
      <c r="DD587" s="34"/>
      <c r="DE587" s="34"/>
      <c r="DF587" s="34"/>
      <c r="DG587" s="34"/>
      <c r="DH587" s="34"/>
      <c r="DI587" s="34"/>
      <c r="DJ587" s="34"/>
      <c r="DK587" s="34"/>
      <c r="DL587" s="34"/>
      <c r="DM587" s="34"/>
      <c r="DN587" s="34"/>
      <c r="DO587" s="34"/>
      <c r="DP587" s="34"/>
      <c r="DQ587" s="34"/>
      <c r="DR587" s="34"/>
    </row>
    <row r="588" spans="1:122" ht="14.4" x14ac:dyDescent="0.3">
      <c r="A588" s="40" t="s">
        <v>102</v>
      </c>
      <c r="B588" s="40" t="s">
        <v>243</v>
      </c>
      <c r="C588" s="40" t="s">
        <v>530</v>
      </c>
      <c r="D588" s="34" t="s">
        <v>3358</v>
      </c>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c r="CP588" s="34"/>
      <c r="CQ588" s="34"/>
      <c r="CR588" s="34"/>
      <c r="CS588" s="34"/>
      <c r="CT588" s="34"/>
      <c r="CU588" s="34"/>
      <c r="CV588" s="34"/>
      <c r="CW588" s="34"/>
      <c r="CX588" s="34"/>
      <c r="CY588" s="34"/>
      <c r="CZ588" s="34"/>
      <c r="DA588" s="34"/>
      <c r="DB588" s="34"/>
      <c r="DC588" s="34"/>
      <c r="DD588" s="34"/>
      <c r="DE588" s="34"/>
      <c r="DF588" s="34"/>
      <c r="DG588" s="34"/>
      <c r="DH588" s="34"/>
      <c r="DI588" s="34"/>
      <c r="DJ588" s="34"/>
      <c r="DK588" s="34"/>
      <c r="DL588" s="34"/>
      <c r="DM588" s="34"/>
      <c r="DN588" s="34"/>
      <c r="DO588" s="34"/>
      <c r="DP588" s="34"/>
      <c r="DQ588" s="34"/>
      <c r="DR588" s="34"/>
    </row>
    <row r="589" spans="1:122" ht="14.4" x14ac:dyDescent="0.3">
      <c r="A589" s="40" t="s">
        <v>102</v>
      </c>
      <c r="B589" s="40" t="s">
        <v>243</v>
      </c>
      <c r="C589" s="40" t="s">
        <v>531</v>
      </c>
      <c r="D589" s="34" t="s">
        <v>3358</v>
      </c>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c r="CP589" s="34"/>
      <c r="CQ589" s="34"/>
      <c r="CR589" s="34"/>
      <c r="CS589" s="34"/>
      <c r="CT589" s="34"/>
      <c r="CU589" s="34"/>
      <c r="CV589" s="34"/>
      <c r="CW589" s="34"/>
      <c r="CX589" s="34"/>
      <c r="CY589" s="34"/>
      <c r="CZ589" s="34"/>
      <c r="DA589" s="34"/>
      <c r="DB589" s="34"/>
      <c r="DC589" s="34"/>
      <c r="DD589" s="34"/>
      <c r="DE589" s="34"/>
      <c r="DF589" s="34"/>
      <c r="DG589" s="34"/>
      <c r="DH589" s="34"/>
      <c r="DI589" s="34"/>
      <c r="DJ589" s="34"/>
      <c r="DK589" s="34"/>
      <c r="DL589" s="34"/>
      <c r="DM589" s="34"/>
      <c r="DN589" s="34"/>
      <c r="DO589" s="34"/>
      <c r="DP589" s="34"/>
      <c r="DQ589" s="34"/>
      <c r="DR589" s="34"/>
    </row>
    <row r="590" spans="1:122" ht="14.4" x14ac:dyDescent="0.3">
      <c r="A590" s="40" t="s">
        <v>102</v>
      </c>
      <c r="B590" s="40" t="s">
        <v>243</v>
      </c>
      <c r="C590" s="40" t="s">
        <v>533</v>
      </c>
      <c r="D590" s="34" t="s">
        <v>3358</v>
      </c>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c r="CP590" s="34"/>
      <c r="CQ590" s="34"/>
      <c r="CR590" s="34"/>
      <c r="CS590" s="34"/>
      <c r="CT590" s="34"/>
      <c r="CU590" s="34"/>
      <c r="CV590" s="34"/>
      <c r="CW590" s="34"/>
      <c r="CX590" s="34"/>
      <c r="CY590" s="34"/>
      <c r="CZ590" s="34"/>
      <c r="DA590" s="34"/>
      <c r="DB590" s="34"/>
      <c r="DC590" s="34"/>
      <c r="DD590" s="34"/>
      <c r="DE590" s="34"/>
      <c r="DF590" s="34"/>
      <c r="DG590" s="34"/>
      <c r="DH590" s="34"/>
      <c r="DI590" s="34"/>
      <c r="DJ590" s="34"/>
      <c r="DK590" s="34"/>
      <c r="DL590" s="34"/>
      <c r="DM590" s="34"/>
      <c r="DN590" s="34"/>
      <c r="DO590" s="34"/>
      <c r="DP590" s="34"/>
      <c r="DQ590" s="34"/>
      <c r="DR590" s="34"/>
    </row>
    <row r="591" spans="1:122" ht="14.4" x14ac:dyDescent="0.3">
      <c r="A591" s="40" t="s">
        <v>102</v>
      </c>
      <c r="B591" s="40" t="s">
        <v>243</v>
      </c>
      <c r="C591" s="40" t="s">
        <v>535</v>
      </c>
      <c r="D591" s="34" t="s">
        <v>3358</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c r="DK591" s="34"/>
      <c r="DL591" s="34"/>
      <c r="DM591" s="34"/>
      <c r="DN591" s="34"/>
      <c r="DO591" s="34"/>
      <c r="DP591" s="34"/>
      <c r="DQ591" s="34"/>
      <c r="DR591" s="34"/>
    </row>
    <row r="592" spans="1:122" ht="14.4" x14ac:dyDescent="0.3">
      <c r="A592" s="40" t="s">
        <v>102</v>
      </c>
      <c r="B592" s="40" t="s">
        <v>243</v>
      </c>
      <c r="C592" s="40" t="s">
        <v>473</v>
      </c>
      <c r="D592" s="34" t="s">
        <v>3358</v>
      </c>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c r="DK592" s="34"/>
      <c r="DL592" s="34"/>
      <c r="DM592" s="34"/>
      <c r="DN592" s="34"/>
      <c r="DO592" s="34"/>
      <c r="DP592" s="34"/>
      <c r="DQ592" s="34"/>
      <c r="DR592" s="34"/>
    </row>
    <row r="593" spans="1:122" ht="14.4" x14ac:dyDescent="0.3">
      <c r="A593" s="40" t="s">
        <v>102</v>
      </c>
      <c r="B593" s="40" t="s">
        <v>243</v>
      </c>
      <c r="C593" s="40" t="s">
        <v>537</v>
      </c>
      <c r="D593" s="34" t="s">
        <v>3358</v>
      </c>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c r="DA593" s="34"/>
      <c r="DB593" s="34"/>
      <c r="DC593" s="34"/>
      <c r="DD593" s="34"/>
      <c r="DE593" s="34"/>
      <c r="DF593" s="34"/>
      <c r="DG593" s="34"/>
      <c r="DH593" s="34"/>
      <c r="DI593" s="34"/>
      <c r="DJ593" s="34"/>
      <c r="DK593" s="34"/>
      <c r="DL593" s="34"/>
      <c r="DM593" s="34"/>
      <c r="DN593" s="34"/>
      <c r="DO593" s="34"/>
      <c r="DP593" s="34"/>
      <c r="DQ593" s="34"/>
      <c r="DR593" s="34"/>
    </row>
    <row r="594" spans="1:122" ht="14.4" x14ac:dyDescent="0.3">
      <c r="A594" s="40" t="s">
        <v>102</v>
      </c>
      <c r="B594" s="40" t="s">
        <v>243</v>
      </c>
      <c r="C594" s="40" t="s">
        <v>538</v>
      </c>
      <c r="D594" s="34" t="s">
        <v>3358</v>
      </c>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c r="DK594" s="34"/>
      <c r="DL594" s="34"/>
      <c r="DM594" s="34"/>
      <c r="DN594" s="34"/>
      <c r="DO594" s="34"/>
      <c r="DP594" s="34"/>
      <c r="DQ594" s="34"/>
      <c r="DR594" s="34"/>
    </row>
    <row r="595" spans="1:122" ht="14.4" x14ac:dyDescent="0.3">
      <c r="A595" s="40" t="s">
        <v>102</v>
      </c>
      <c r="B595" s="40" t="s">
        <v>243</v>
      </c>
      <c r="C595" s="40" t="s">
        <v>540</v>
      </c>
      <c r="D595" s="34" t="s">
        <v>3358</v>
      </c>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c r="DA595" s="34"/>
      <c r="DB595" s="34"/>
      <c r="DC595" s="34"/>
      <c r="DD595" s="34"/>
      <c r="DE595" s="34"/>
      <c r="DF595" s="34"/>
      <c r="DG595" s="34"/>
      <c r="DH595" s="34"/>
      <c r="DI595" s="34"/>
      <c r="DJ595" s="34"/>
      <c r="DK595" s="34"/>
      <c r="DL595" s="34"/>
      <c r="DM595" s="34"/>
      <c r="DN595" s="34"/>
      <c r="DO595" s="34"/>
      <c r="DP595" s="34"/>
      <c r="DQ595" s="34"/>
      <c r="DR595" s="34"/>
    </row>
    <row r="596" spans="1:122" ht="14.4" x14ac:dyDescent="0.3">
      <c r="A596" s="40" t="s">
        <v>102</v>
      </c>
      <c r="B596" s="40" t="s">
        <v>243</v>
      </c>
      <c r="C596" s="40" t="s">
        <v>228</v>
      </c>
      <c r="D596" s="34" t="s">
        <v>3358</v>
      </c>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c r="DA596" s="34"/>
      <c r="DB596" s="34"/>
      <c r="DC596" s="34"/>
      <c r="DD596" s="34"/>
      <c r="DE596" s="34"/>
      <c r="DF596" s="34"/>
      <c r="DG596" s="34"/>
      <c r="DH596" s="34"/>
      <c r="DI596" s="34"/>
      <c r="DJ596" s="34"/>
      <c r="DK596" s="34"/>
      <c r="DL596" s="34"/>
      <c r="DM596" s="34"/>
      <c r="DN596" s="34"/>
      <c r="DO596" s="34"/>
      <c r="DP596" s="34"/>
      <c r="DQ596" s="34"/>
      <c r="DR596" s="34"/>
    </row>
    <row r="597" spans="1:122" ht="14.4" x14ac:dyDescent="0.3">
      <c r="A597" s="40" t="s">
        <v>102</v>
      </c>
      <c r="B597" s="40" t="s">
        <v>243</v>
      </c>
      <c r="C597" s="40" t="s">
        <v>282</v>
      </c>
      <c r="D597" s="34" t="s">
        <v>3358</v>
      </c>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c r="DA597" s="34"/>
      <c r="DB597" s="34"/>
      <c r="DC597" s="34"/>
      <c r="DD597" s="34"/>
      <c r="DE597" s="34"/>
      <c r="DF597" s="34"/>
      <c r="DG597" s="34"/>
      <c r="DH597" s="34"/>
      <c r="DI597" s="34"/>
      <c r="DJ597" s="34"/>
      <c r="DK597" s="34"/>
      <c r="DL597" s="34"/>
      <c r="DM597" s="34"/>
      <c r="DN597" s="34"/>
      <c r="DO597" s="34"/>
      <c r="DP597" s="34"/>
      <c r="DQ597" s="34"/>
      <c r="DR597" s="34"/>
    </row>
    <row r="598" spans="1:122" ht="14.4" x14ac:dyDescent="0.3">
      <c r="A598" s="40" t="s">
        <v>102</v>
      </c>
      <c r="B598" s="40" t="s">
        <v>243</v>
      </c>
      <c r="C598" s="40" t="s">
        <v>542</v>
      </c>
      <c r="D598" s="34" t="s">
        <v>3358</v>
      </c>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c r="DA598" s="34"/>
      <c r="DB598" s="34"/>
      <c r="DC598" s="34"/>
      <c r="DD598" s="34"/>
      <c r="DE598" s="34"/>
      <c r="DF598" s="34"/>
      <c r="DG598" s="34"/>
      <c r="DH598" s="34"/>
      <c r="DI598" s="34"/>
      <c r="DJ598" s="34"/>
      <c r="DK598" s="34"/>
      <c r="DL598" s="34"/>
      <c r="DM598" s="34"/>
      <c r="DN598" s="34"/>
      <c r="DO598" s="34"/>
      <c r="DP598" s="34"/>
      <c r="DQ598" s="34"/>
      <c r="DR598" s="34"/>
    </row>
    <row r="599" spans="1:122" ht="14.4" x14ac:dyDescent="0.3">
      <c r="A599" s="40" t="s">
        <v>102</v>
      </c>
      <c r="B599" s="40" t="s">
        <v>243</v>
      </c>
      <c r="C599" s="40" t="s">
        <v>544</v>
      </c>
      <c r="D599" s="34" t="s">
        <v>3358</v>
      </c>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c r="DA599" s="34"/>
      <c r="DB599" s="34"/>
      <c r="DC599" s="34"/>
      <c r="DD599" s="34"/>
      <c r="DE599" s="34"/>
      <c r="DF599" s="34"/>
      <c r="DG599" s="34"/>
      <c r="DH599" s="34"/>
      <c r="DI599" s="34"/>
      <c r="DJ599" s="34"/>
      <c r="DK599" s="34"/>
      <c r="DL599" s="34"/>
      <c r="DM599" s="34"/>
      <c r="DN599" s="34"/>
      <c r="DO599" s="34"/>
      <c r="DP599" s="34"/>
      <c r="DQ599" s="34"/>
      <c r="DR599" s="34"/>
    </row>
    <row r="600" spans="1:122" ht="14.4" x14ac:dyDescent="0.3">
      <c r="A600" s="40" t="s">
        <v>102</v>
      </c>
      <c r="B600" s="40" t="s">
        <v>243</v>
      </c>
      <c r="C600" s="40" t="s">
        <v>495</v>
      </c>
      <c r="D600" s="34" t="s">
        <v>3358</v>
      </c>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c r="CP600" s="34"/>
      <c r="CQ600" s="34"/>
      <c r="CR600" s="34"/>
      <c r="CS600" s="34"/>
      <c r="CT600" s="34"/>
      <c r="CU600" s="34"/>
      <c r="CV600" s="34"/>
      <c r="CW600" s="34"/>
      <c r="CX600" s="34"/>
      <c r="CY600" s="34"/>
      <c r="CZ600" s="34"/>
      <c r="DA600" s="34"/>
      <c r="DB600" s="34"/>
      <c r="DC600" s="34"/>
      <c r="DD600" s="34"/>
      <c r="DE600" s="34"/>
      <c r="DF600" s="34"/>
      <c r="DG600" s="34"/>
      <c r="DH600" s="34"/>
      <c r="DI600" s="34"/>
      <c r="DJ600" s="34"/>
      <c r="DK600" s="34"/>
      <c r="DL600" s="34"/>
      <c r="DM600" s="34"/>
      <c r="DN600" s="34"/>
      <c r="DO600" s="34"/>
      <c r="DP600" s="34"/>
      <c r="DQ600" s="34"/>
      <c r="DR600" s="34"/>
    </row>
    <row r="601" spans="1:122" ht="14.4" x14ac:dyDescent="0.3">
      <c r="A601" s="40" t="s">
        <v>102</v>
      </c>
      <c r="B601" s="40" t="s">
        <v>243</v>
      </c>
      <c r="C601" s="40" t="s">
        <v>546</v>
      </c>
      <c r="D601" s="34" t="s">
        <v>3358</v>
      </c>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c r="DA601" s="34"/>
      <c r="DB601" s="34"/>
      <c r="DC601" s="34"/>
      <c r="DD601" s="34"/>
      <c r="DE601" s="34"/>
      <c r="DF601" s="34"/>
      <c r="DG601" s="34"/>
      <c r="DH601" s="34"/>
      <c r="DI601" s="34"/>
      <c r="DJ601" s="34"/>
      <c r="DK601" s="34"/>
      <c r="DL601" s="34"/>
      <c r="DM601" s="34"/>
      <c r="DN601" s="34"/>
      <c r="DO601" s="34"/>
      <c r="DP601" s="34"/>
      <c r="DQ601" s="34"/>
      <c r="DR601" s="34"/>
    </row>
    <row r="602" spans="1:122" ht="14.4" x14ac:dyDescent="0.3">
      <c r="A602" s="40" t="s">
        <v>102</v>
      </c>
      <c r="B602" s="40" t="s">
        <v>243</v>
      </c>
      <c r="C602" s="40" t="s">
        <v>547</v>
      </c>
      <c r="D602" s="34" t="s">
        <v>3358</v>
      </c>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c r="DA602" s="34"/>
      <c r="DB602" s="34"/>
      <c r="DC602" s="34"/>
      <c r="DD602" s="34"/>
      <c r="DE602" s="34"/>
      <c r="DF602" s="34"/>
      <c r="DG602" s="34"/>
      <c r="DH602" s="34"/>
      <c r="DI602" s="34"/>
      <c r="DJ602" s="34"/>
      <c r="DK602" s="34"/>
      <c r="DL602" s="34"/>
      <c r="DM602" s="34"/>
      <c r="DN602" s="34"/>
      <c r="DO602" s="34"/>
      <c r="DP602" s="34"/>
      <c r="DQ602" s="34"/>
      <c r="DR602" s="34"/>
    </row>
    <row r="603" spans="1:122" ht="14.4" x14ac:dyDescent="0.3">
      <c r="A603" s="40" t="s">
        <v>102</v>
      </c>
      <c r="B603" s="40" t="s">
        <v>243</v>
      </c>
      <c r="C603" s="40" t="s">
        <v>275</v>
      </c>
      <c r="D603" s="34" t="s">
        <v>3358</v>
      </c>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c r="DK603" s="34"/>
      <c r="DL603" s="34"/>
      <c r="DM603" s="34"/>
      <c r="DN603" s="34"/>
      <c r="DO603" s="34"/>
      <c r="DP603" s="34"/>
      <c r="DQ603" s="34"/>
      <c r="DR603" s="34"/>
    </row>
    <row r="604" spans="1:122" ht="14.4" x14ac:dyDescent="0.3">
      <c r="A604" s="40" t="s">
        <v>102</v>
      </c>
      <c r="B604" s="40" t="s">
        <v>243</v>
      </c>
      <c r="C604" s="40" t="s">
        <v>284</v>
      </c>
      <c r="D604" s="34" t="s">
        <v>3358</v>
      </c>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c r="CP604" s="34"/>
      <c r="CQ604" s="34"/>
      <c r="CR604" s="34"/>
      <c r="CS604" s="34"/>
      <c r="CT604" s="34"/>
      <c r="CU604" s="34"/>
      <c r="CV604" s="34"/>
      <c r="CW604" s="34"/>
      <c r="CX604" s="34"/>
      <c r="CY604" s="34"/>
      <c r="CZ604" s="34"/>
      <c r="DA604" s="34"/>
      <c r="DB604" s="34"/>
      <c r="DC604" s="34"/>
      <c r="DD604" s="34"/>
      <c r="DE604" s="34"/>
      <c r="DF604" s="34"/>
      <c r="DG604" s="34"/>
      <c r="DH604" s="34"/>
      <c r="DI604" s="34"/>
      <c r="DJ604" s="34"/>
      <c r="DK604" s="34"/>
      <c r="DL604" s="34"/>
      <c r="DM604" s="34"/>
      <c r="DN604" s="34"/>
      <c r="DO604" s="34"/>
      <c r="DP604" s="34"/>
      <c r="DQ604" s="34"/>
      <c r="DR604" s="34"/>
    </row>
    <row r="605" spans="1:122" ht="14.4" x14ac:dyDescent="0.3">
      <c r="A605" s="40" t="s">
        <v>102</v>
      </c>
      <c r="B605" s="40" t="s">
        <v>243</v>
      </c>
      <c r="C605" s="40" t="s">
        <v>550</v>
      </c>
      <c r="D605" s="34" t="s">
        <v>3358</v>
      </c>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c r="CP605" s="34"/>
      <c r="CQ605" s="34"/>
      <c r="CR605" s="34"/>
      <c r="CS605" s="34"/>
      <c r="CT605" s="34"/>
      <c r="CU605" s="34"/>
      <c r="CV605" s="34"/>
      <c r="CW605" s="34"/>
      <c r="CX605" s="34"/>
      <c r="CY605" s="34"/>
      <c r="CZ605" s="34"/>
      <c r="DA605" s="34"/>
      <c r="DB605" s="34"/>
      <c r="DC605" s="34"/>
      <c r="DD605" s="34"/>
      <c r="DE605" s="34"/>
      <c r="DF605" s="34"/>
      <c r="DG605" s="34"/>
      <c r="DH605" s="34"/>
      <c r="DI605" s="34"/>
      <c r="DJ605" s="34"/>
      <c r="DK605" s="34"/>
      <c r="DL605" s="34"/>
      <c r="DM605" s="34"/>
      <c r="DN605" s="34"/>
      <c r="DO605" s="34"/>
      <c r="DP605" s="34"/>
      <c r="DQ605" s="34"/>
      <c r="DR605" s="34"/>
    </row>
    <row r="606" spans="1:122" ht="14.4" x14ac:dyDescent="0.3">
      <c r="A606" s="40" t="s">
        <v>11</v>
      </c>
      <c r="B606" s="40" t="s">
        <v>1866</v>
      </c>
      <c r="C606" s="40" t="s">
        <v>540</v>
      </c>
      <c r="D606" s="34" t="s">
        <v>3358</v>
      </c>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c r="DA606" s="34"/>
      <c r="DB606" s="34"/>
      <c r="DC606" s="34"/>
      <c r="DD606" s="34"/>
      <c r="DE606" s="34"/>
      <c r="DF606" s="34"/>
      <c r="DG606" s="34"/>
      <c r="DH606" s="34"/>
      <c r="DI606" s="34"/>
      <c r="DJ606" s="34"/>
      <c r="DK606" s="34"/>
      <c r="DL606" s="34"/>
      <c r="DM606" s="34"/>
      <c r="DN606" s="34"/>
      <c r="DO606" s="34"/>
      <c r="DP606" s="34"/>
      <c r="DQ606" s="34"/>
      <c r="DR606" s="34"/>
    </row>
    <row r="607" spans="1:122" ht="14.4" x14ac:dyDescent="0.3">
      <c r="A607" s="40" t="s">
        <v>11</v>
      </c>
      <c r="B607" s="40" t="s">
        <v>1866</v>
      </c>
      <c r="C607" s="40" t="s">
        <v>495</v>
      </c>
      <c r="D607" s="34" t="s">
        <v>3358</v>
      </c>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c r="CP607" s="34"/>
      <c r="CQ607" s="34"/>
      <c r="CR607" s="34"/>
      <c r="CS607" s="34"/>
      <c r="CT607" s="34"/>
      <c r="CU607" s="34"/>
      <c r="CV607" s="34"/>
      <c r="CW607" s="34"/>
      <c r="CX607" s="34"/>
      <c r="CY607" s="34"/>
      <c r="CZ607" s="34"/>
      <c r="DA607" s="34"/>
      <c r="DB607" s="34"/>
      <c r="DC607" s="34"/>
      <c r="DD607" s="34"/>
      <c r="DE607" s="34"/>
      <c r="DF607" s="34"/>
      <c r="DG607" s="34"/>
      <c r="DH607" s="34"/>
      <c r="DI607" s="34"/>
      <c r="DJ607" s="34"/>
      <c r="DK607" s="34"/>
      <c r="DL607" s="34"/>
      <c r="DM607" s="34"/>
      <c r="DN607" s="34"/>
      <c r="DO607" s="34"/>
      <c r="DP607" s="34"/>
      <c r="DQ607" s="34"/>
      <c r="DR607" s="34"/>
    </row>
    <row r="608" spans="1:122" ht="14.4" x14ac:dyDescent="0.3">
      <c r="A608" s="40" t="s">
        <v>11</v>
      </c>
      <c r="B608" s="40" t="s">
        <v>1866</v>
      </c>
      <c r="C608" s="40" t="s">
        <v>554</v>
      </c>
      <c r="D608" s="34" t="s">
        <v>3358</v>
      </c>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c r="CP608" s="34"/>
      <c r="CQ608" s="34"/>
      <c r="CR608" s="34"/>
      <c r="CS608" s="34"/>
      <c r="CT608" s="34"/>
      <c r="CU608" s="34"/>
      <c r="CV608" s="34"/>
      <c r="CW608" s="34"/>
      <c r="CX608" s="34"/>
      <c r="CY608" s="34"/>
      <c r="CZ608" s="34"/>
      <c r="DA608" s="34"/>
      <c r="DB608" s="34"/>
      <c r="DC608" s="34"/>
      <c r="DD608" s="34"/>
      <c r="DE608" s="34"/>
      <c r="DF608" s="34"/>
      <c r="DG608" s="34"/>
      <c r="DH608" s="34"/>
      <c r="DI608" s="34"/>
      <c r="DJ608" s="34"/>
      <c r="DK608" s="34"/>
      <c r="DL608" s="34"/>
      <c r="DM608" s="34"/>
      <c r="DN608" s="34"/>
      <c r="DO608" s="34"/>
      <c r="DP608" s="34"/>
      <c r="DQ608" s="34"/>
      <c r="DR608" s="34"/>
    </row>
    <row r="609" spans="1:122" ht="14.4" x14ac:dyDescent="0.3">
      <c r="A609" s="40" t="s">
        <v>11</v>
      </c>
      <c r="B609" s="40" t="s">
        <v>1866</v>
      </c>
      <c r="C609" s="40" t="s">
        <v>555</v>
      </c>
      <c r="D609" s="34" t="s">
        <v>3358</v>
      </c>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c r="CP609" s="34"/>
      <c r="CQ609" s="34"/>
      <c r="CR609" s="34"/>
      <c r="CS609" s="34"/>
      <c r="CT609" s="34"/>
      <c r="CU609" s="34"/>
      <c r="CV609" s="34"/>
      <c r="CW609" s="34"/>
      <c r="CX609" s="34"/>
      <c r="CY609" s="34"/>
      <c r="CZ609" s="34"/>
      <c r="DA609" s="34"/>
      <c r="DB609" s="34"/>
      <c r="DC609" s="34"/>
      <c r="DD609" s="34"/>
      <c r="DE609" s="34"/>
      <c r="DF609" s="34"/>
      <c r="DG609" s="34"/>
      <c r="DH609" s="34"/>
      <c r="DI609" s="34"/>
      <c r="DJ609" s="34"/>
      <c r="DK609" s="34"/>
      <c r="DL609" s="34"/>
      <c r="DM609" s="34"/>
      <c r="DN609" s="34"/>
      <c r="DO609" s="34"/>
      <c r="DP609" s="34"/>
      <c r="DQ609" s="34"/>
      <c r="DR609" s="34"/>
    </row>
    <row r="610" spans="1:122" ht="14.4" x14ac:dyDescent="0.3">
      <c r="A610" s="40" t="s">
        <v>11</v>
      </c>
      <c r="B610" s="40" t="s">
        <v>1866</v>
      </c>
      <c r="C610" s="40" t="s">
        <v>556</v>
      </c>
      <c r="D610" s="34" t="s">
        <v>3358</v>
      </c>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c r="CP610" s="34"/>
      <c r="CQ610" s="34"/>
      <c r="CR610" s="34"/>
      <c r="CS610" s="34"/>
      <c r="CT610" s="34"/>
      <c r="CU610" s="34"/>
      <c r="CV610" s="34"/>
      <c r="CW610" s="34"/>
      <c r="CX610" s="34"/>
      <c r="CY610" s="34"/>
      <c r="CZ610" s="34"/>
      <c r="DA610" s="34"/>
      <c r="DB610" s="34"/>
      <c r="DC610" s="34"/>
      <c r="DD610" s="34"/>
      <c r="DE610" s="34"/>
      <c r="DF610" s="34"/>
      <c r="DG610" s="34"/>
      <c r="DH610" s="34"/>
      <c r="DI610" s="34"/>
      <c r="DJ610" s="34"/>
      <c r="DK610" s="34"/>
      <c r="DL610" s="34"/>
      <c r="DM610" s="34"/>
      <c r="DN610" s="34"/>
      <c r="DO610" s="34"/>
      <c r="DP610" s="34"/>
      <c r="DQ610" s="34"/>
      <c r="DR610" s="34"/>
    </row>
    <row r="611" spans="1:122" ht="14.4" x14ac:dyDescent="0.3">
      <c r="A611" s="40" t="s">
        <v>11</v>
      </c>
      <c r="B611" s="40" t="s">
        <v>1866</v>
      </c>
      <c r="C611" s="40" t="s">
        <v>558</v>
      </c>
      <c r="D611" s="34" t="s">
        <v>3358</v>
      </c>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c r="CP611" s="34"/>
      <c r="CQ611" s="34"/>
      <c r="CR611" s="34"/>
      <c r="CS611" s="34"/>
      <c r="CT611" s="34"/>
      <c r="CU611" s="34"/>
      <c r="CV611" s="34"/>
      <c r="CW611" s="34"/>
      <c r="CX611" s="34"/>
      <c r="CY611" s="34"/>
      <c r="CZ611" s="34"/>
      <c r="DA611" s="34"/>
      <c r="DB611" s="34"/>
      <c r="DC611" s="34"/>
      <c r="DD611" s="34"/>
      <c r="DE611" s="34"/>
      <c r="DF611" s="34"/>
      <c r="DG611" s="34"/>
      <c r="DH611" s="34"/>
      <c r="DI611" s="34"/>
      <c r="DJ611" s="34"/>
      <c r="DK611" s="34"/>
      <c r="DL611" s="34"/>
      <c r="DM611" s="34"/>
      <c r="DN611" s="34"/>
      <c r="DO611" s="34"/>
      <c r="DP611" s="34"/>
      <c r="DQ611" s="34"/>
      <c r="DR611" s="34"/>
    </row>
    <row r="612" spans="1:122" ht="14.4" x14ac:dyDescent="0.3">
      <c r="A612" s="40" t="s">
        <v>11</v>
      </c>
      <c r="B612" s="40" t="s">
        <v>1866</v>
      </c>
      <c r="C612" s="40" t="s">
        <v>282</v>
      </c>
      <c r="D612" s="34" t="s">
        <v>3358</v>
      </c>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c r="CP612" s="34"/>
      <c r="CQ612" s="34"/>
      <c r="CR612" s="34"/>
      <c r="CS612" s="34"/>
      <c r="CT612" s="34"/>
      <c r="CU612" s="34"/>
      <c r="CV612" s="34"/>
      <c r="CW612" s="34"/>
      <c r="CX612" s="34"/>
      <c r="CY612" s="34"/>
      <c r="CZ612" s="34"/>
      <c r="DA612" s="34"/>
      <c r="DB612" s="34"/>
      <c r="DC612" s="34"/>
      <c r="DD612" s="34"/>
      <c r="DE612" s="34"/>
      <c r="DF612" s="34"/>
      <c r="DG612" s="34"/>
      <c r="DH612" s="34"/>
      <c r="DI612" s="34"/>
      <c r="DJ612" s="34"/>
      <c r="DK612" s="34"/>
      <c r="DL612" s="34"/>
      <c r="DM612" s="34"/>
      <c r="DN612" s="34"/>
      <c r="DO612" s="34"/>
      <c r="DP612" s="34"/>
      <c r="DQ612" s="34"/>
      <c r="DR612" s="34"/>
    </row>
    <row r="613" spans="1:122" ht="14.4" x14ac:dyDescent="0.3">
      <c r="A613" s="40" t="s">
        <v>11</v>
      </c>
      <c r="B613" s="40" t="s">
        <v>1866</v>
      </c>
      <c r="C613" s="40" t="s">
        <v>561</v>
      </c>
      <c r="D613" s="34" t="s">
        <v>3358</v>
      </c>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c r="CP613" s="34"/>
      <c r="CQ613" s="34"/>
      <c r="CR613" s="34"/>
      <c r="CS613" s="34"/>
      <c r="CT613" s="34"/>
      <c r="CU613" s="34"/>
      <c r="CV613" s="34"/>
      <c r="CW613" s="34"/>
      <c r="CX613" s="34"/>
      <c r="CY613" s="34"/>
      <c r="CZ613" s="34"/>
      <c r="DA613" s="34"/>
      <c r="DB613" s="34"/>
      <c r="DC613" s="34"/>
      <c r="DD613" s="34"/>
      <c r="DE613" s="34"/>
      <c r="DF613" s="34"/>
      <c r="DG613" s="34"/>
      <c r="DH613" s="34"/>
      <c r="DI613" s="34"/>
      <c r="DJ613" s="34"/>
      <c r="DK613" s="34"/>
      <c r="DL613" s="34"/>
      <c r="DM613" s="34"/>
      <c r="DN613" s="34"/>
      <c r="DO613" s="34"/>
      <c r="DP613" s="34"/>
      <c r="DQ613" s="34"/>
      <c r="DR613" s="34"/>
    </row>
    <row r="614" spans="1:122" ht="14.4" x14ac:dyDescent="0.3">
      <c r="A614" s="40" t="s">
        <v>11</v>
      </c>
      <c r="B614" s="40" t="s">
        <v>1866</v>
      </c>
      <c r="C614" s="40" t="s">
        <v>228</v>
      </c>
      <c r="D614" s="34" t="s">
        <v>3358</v>
      </c>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c r="DA614" s="34"/>
      <c r="DB614" s="34"/>
      <c r="DC614" s="34"/>
      <c r="DD614" s="34"/>
      <c r="DE614" s="34"/>
      <c r="DF614" s="34"/>
      <c r="DG614" s="34"/>
      <c r="DH614" s="34"/>
      <c r="DI614" s="34"/>
      <c r="DJ614" s="34"/>
      <c r="DK614" s="34"/>
      <c r="DL614" s="34"/>
      <c r="DM614" s="34"/>
      <c r="DN614" s="34"/>
      <c r="DO614" s="34"/>
      <c r="DP614" s="34"/>
      <c r="DQ614" s="34"/>
      <c r="DR614" s="34"/>
    </row>
    <row r="615" spans="1:122" ht="14.4" x14ac:dyDescent="0.3">
      <c r="A615" s="40" t="s">
        <v>11</v>
      </c>
      <c r="B615" s="40" t="s">
        <v>1866</v>
      </c>
      <c r="C615" s="40" t="s">
        <v>565</v>
      </c>
      <c r="D615" s="34" t="s">
        <v>3358</v>
      </c>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c r="DA615" s="34"/>
      <c r="DB615" s="34"/>
      <c r="DC615" s="34"/>
      <c r="DD615" s="34"/>
      <c r="DE615" s="34"/>
      <c r="DF615" s="34"/>
      <c r="DG615" s="34"/>
      <c r="DH615" s="34"/>
      <c r="DI615" s="34"/>
      <c r="DJ615" s="34"/>
      <c r="DK615" s="34"/>
      <c r="DL615" s="34"/>
      <c r="DM615" s="34"/>
      <c r="DN615" s="34"/>
      <c r="DO615" s="34"/>
      <c r="DP615" s="34"/>
      <c r="DQ615" s="34"/>
      <c r="DR615" s="34"/>
    </row>
    <row r="616" spans="1:122" ht="14.4" x14ac:dyDescent="0.3">
      <c r="A616" s="40" t="s">
        <v>11</v>
      </c>
      <c r="B616" s="40" t="s">
        <v>1866</v>
      </c>
      <c r="C616" s="40" t="s">
        <v>567</v>
      </c>
      <c r="D616" s="34" t="s">
        <v>3358</v>
      </c>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c r="CP616" s="34"/>
      <c r="CQ616" s="34"/>
      <c r="CR616" s="34"/>
      <c r="CS616" s="34"/>
      <c r="CT616" s="34"/>
      <c r="CU616" s="34"/>
      <c r="CV616" s="34"/>
      <c r="CW616" s="34"/>
      <c r="CX616" s="34"/>
      <c r="CY616" s="34"/>
      <c r="CZ616" s="34"/>
      <c r="DA616" s="34"/>
      <c r="DB616" s="34"/>
      <c r="DC616" s="34"/>
      <c r="DD616" s="34"/>
      <c r="DE616" s="34"/>
      <c r="DF616" s="34"/>
      <c r="DG616" s="34"/>
      <c r="DH616" s="34"/>
      <c r="DI616" s="34"/>
      <c r="DJ616" s="34"/>
      <c r="DK616" s="34"/>
      <c r="DL616" s="34"/>
      <c r="DM616" s="34"/>
      <c r="DN616" s="34"/>
      <c r="DO616" s="34"/>
      <c r="DP616" s="34"/>
      <c r="DQ616" s="34"/>
      <c r="DR616" s="34"/>
    </row>
    <row r="617" spans="1:122" ht="14.4" x14ac:dyDescent="0.3">
      <c r="A617" s="40" t="s">
        <v>11</v>
      </c>
      <c r="B617" s="40" t="s">
        <v>1866</v>
      </c>
      <c r="C617" s="40" t="s">
        <v>550</v>
      </c>
      <c r="D617" s="34" t="s">
        <v>3358</v>
      </c>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c r="CP617" s="34"/>
      <c r="CQ617" s="34"/>
      <c r="CR617" s="34"/>
      <c r="CS617" s="34"/>
      <c r="CT617" s="34"/>
      <c r="CU617" s="34"/>
      <c r="CV617" s="34"/>
      <c r="CW617" s="34"/>
      <c r="CX617" s="34"/>
      <c r="CY617" s="34"/>
      <c r="CZ617" s="34"/>
      <c r="DA617" s="34"/>
      <c r="DB617" s="34"/>
      <c r="DC617" s="34"/>
      <c r="DD617" s="34"/>
      <c r="DE617" s="34"/>
      <c r="DF617" s="34"/>
      <c r="DG617" s="34"/>
      <c r="DH617" s="34"/>
      <c r="DI617" s="34"/>
      <c r="DJ617" s="34"/>
      <c r="DK617" s="34"/>
      <c r="DL617" s="34"/>
      <c r="DM617" s="34"/>
      <c r="DN617" s="34"/>
      <c r="DO617" s="34"/>
      <c r="DP617" s="34"/>
      <c r="DQ617" s="34"/>
      <c r="DR617" s="34"/>
    </row>
    <row r="618" spans="1:122" ht="14.4" x14ac:dyDescent="0.3">
      <c r="A618" s="40" t="s">
        <v>269</v>
      </c>
      <c r="B618" s="40" t="s">
        <v>1896</v>
      </c>
      <c r="C618" s="40" t="s">
        <v>310</v>
      </c>
      <c r="D618" s="34" t="s">
        <v>3358</v>
      </c>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c r="CP618" s="34"/>
      <c r="CQ618" s="34"/>
      <c r="CR618" s="34"/>
      <c r="CS618" s="34"/>
      <c r="CT618" s="34"/>
      <c r="CU618" s="34"/>
      <c r="CV618" s="34"/>
      <c r="CW618" s="34"/>
      <c r="CX618" s="34"/>
      <c r="CY618" s="34"/>
      <c r="CZ618" s="34"/>
      <c r="DA618" s="34"/>
      <c r="DB618" s="34"/>
      <c r="DC618" s="34"/>
      <c r="DD618" s="34"/>
      <c r="DE618" s="34"/>
      <c r="DF618" s="34"/>
      <c r="DG618" s="34"/>
      <c r="DH618" s="34"/>
      <c r="DI618" s="34"/>
      <c r="DJ618" s="34"/>
      <c r="DK618" s="34"/>
      <c r="DL618" s="34"/>
      <c r="DM618" s="34"/>
      <c r="DN618" s="34"/>
      <c r="DO618" s="34"/>
      <c r="DP618" s="34"/>
      <c r="DQ618" s="34"/>
      <c r="DR618" s="34"/>
    </row>
    <row r="619" spans="1:122" ht="14.4" x14ac:dyDescent="0.3">
      <c r="A619" s="40" t="s">
        <v>269</v>
      </c>
      <c r="B619" s="40" t="s">
        <v>1896</v>
      </c>
      <c r="C619" s="40" t="s">
        <v>290</v>
      </c>
      <c r="D619" s="34" t="s">
        <v>3358</v>
      </c>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c r="DA619" s="34"/>
      <c r="DB619" s="34"/>
      <c r="DC619" s="34"/>
      <c r="DD619" s="34"/>
      <c r="DE619" s="34"/>
      <c r="DF619" s="34"/>
      <c r="DG619" s="34"/>
      <c r="DH619" s="34"/>
      <c r="DI619" s="34"/>
      <c r="DJ619" s="34"/>
      <c r="DK619" s="34"/>
      <c r="DL619" s="34"/>
      <c r="DM619" s="34"/>
      <c r="DN619" s="34"/>
      <c r="DO619" s="34"/>
      <c r="DP619" s="34"/>
      <c r="DQ619" s="34"/>
      <c r="DR619" s="34"/>
    </row>
    <row r="620" spans="1:122" ht="14.4" x14ac:dyDescent="0.3">
      <c r="A620" s="40" t="s">
        <v>269</v>
      </c>
      <c r="B620" s="40" t="s">
        <v>1896</v>
      </c>
      <c r="C620" s="40" t="s">
        <v>275</v>
      </c>
      <c r="D620" s="34" t="s">
        <v>3358</v>
      </c>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c r="CP620" s="34"/>
      <c r="CQ620" s="34"/>
      <c r="CR620" s="34"/>
      <c r="CS620" s="34"/>
      <c r="CT620" s="34"/>
      <c r="CU620" s="34"/>
      <c r="CV620" s="34"/>
      <c r="CW620" s="34"/>
      <c r="CX620" s="34"/>
      <c r="CY620" s="34"/>
      <c r="CZ620" s="34"/>
      <c r="DA620" s="34"/>
      <c r="DB620" s="34"/>
      <c r="DC620" s="34"/>
      <c r="DD620" s="34"/>
      <c r="DE620" s="34"/>
      <c r="DF620" s="34"/>
      <c r="DG620" s="34"/>
      <c r="DH620" s="34"/>
      <c r="DI620" s="34"/>
      <c r="DJ620" s="34"/>
      <c r="DK620" s="34"/>
      <c r="DL620" s="34"/>
      <c r="DM620" s="34"/>
      <c r="DN620" s="34"/>
      <c r="DO620" s="34"/>
      <c r="DP620" s="34"/>
      <c r="DQ620" s="34"/>
      <c r="DR620" s="34"/>
    </row>
    <row r="621" spans="1:122" ht="14.4" x14ac:dyDescent="0.3">
      <c r="A621" s="40" t="s">
        <v>269</v>
      </c>
      <c r="B621" s="40" t="s">
        <v>1896</v>
      </c>
      <c r="C621" s="40" t="s">
        <v>586</v>
      </c>
      <c r="D621" s="34" t="s">
        <v>3358</v>
      </c>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c r="CP621" s="34"/>
      <c r="CQ621" s="34"/>
      <c r="CR621" s="34"/>
      <c r="CS621" s="34"/>
      <c r="CT621" s="34"/>
      <c r="CU621" s="34"/>
      <c r="CV621" s="34"/>
      <c r="CW621" s="34"/>
      <c r="CX621" s="34"/>
      <c r="CY621" s="34"/>
      <c r="CZ621" s="34"/>
      <c r="DA621" s="34"/>
      <c r="DB621" s="34"/>
      <c r="DC621" s="34"/>
      <c r="DD621" s="34"/>
      <c r="DE621" s="34"/>
      <c r="DF621" s="34"/>
      <c r="DG621" s="34"/>
      <c r="DH621" s="34"/>
      <c r="DI621" s="34"/>
      <c r="DJ621" s="34"/>
      <c r="DK621" s="34"/>
      <c r="DL621" s="34"/>
      <c r="DM621" s="34"/>
      <c r="DN621" s="34"/>
      <c r="DO621" s="34"/>
      <c r="DP621" s="34"/>
      <c r="DQ621" s="34"/>
      <c r="DR621" s="34"/>
    </row>
    <row r="622" spans="1:122" ht="14.4" x14ac:dyDescent="0.3">
      <c r="A622" s="40" t="s">
        <v>429</v>
      </c>
      <c r="B622" s="40" t="s">
        <v>1463</v>
      </c>
      <c r="C622" s="35" t="s">
        <v>477</v>
      </c>
      <c r="D622" s="34" t="s">
        <v>3358</v>
      </c>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c r="CP622" s="34"/>
      <c r="CQ622" s="34"/>
      <c r="CR622" s="34"/>
      <c r="CS622" s="34"/>
      <c r="CT622" s="34"/>
      <c r="CU622" s="34"/>
      <c r="CV622" s="34"/>
      <c r="CW622" s="34"/>
      <c r="CX622" s="34"/>
      <c r="CY622" s="34"/>
      <c r="CZ622" s="34"/>
      <c r="DA622" s="34"/>
      <c r="DB622" s="34"/>
      <c r="DC622" s="34"/>
      <c r="DD622" s="34"/>
      <c r="DE622" s="34"/>
      <c r="DF622" s="34"/>
      <c r="DG622" s="34"/>
      <c r="DH622" s="34"/>
      <c r="DI622" s="34"/>
      <c r="DJ622" s="34"/>
      <c r="DK622" s="34"/>
      <c r="DL622" s="34"/>
      <c r="DM622" s="34"/>
      <c r="DN622" s="34"/>
      <c r="DO622" s="34"/>
      <c r="DP622" s="34"/>
      <c r="DQ622" s="34"/>
      <c r="DR622" s="34"/>
    </row>
    <row r="623" spans="1:122" ht="14.4" x14ac:dyDescent="0.3">
      <c r="A623" s="40" t="s">
        <v>34</v>
      </c>
      <c r="B623" s="40" t="s">
        <v>1565</v>
      </c>
      <c r="C623" s="40" t="s">
        <v>228</v>
      </c>
      <c r="D623" s="34" t="s">
        <v>3358</v>
      </c>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c r="CP623" s="34"/>
      <c r="CQ623" s="34"/>
      <c r="CR623" s="34"/>
      <c r="CS623" s="34"/>
      <c r="CT623" s="34"/>
      <c r="CU623" s="34"/>
      <c r="CV623" s="34"/>
      <c r="CW623" s="34"/>
      <c r="CX623" s="34"/>
      <c r="CY623" s="34"/>
      <c r="CZ623" s="34"/>
      <c r="DA623" s="34"/>
      <c r="DB623" s="34"/>
      <c r="DC623" s="34"/>
      <c r="DD623" s="34"/>
      <c r="DE623" s="34"/>
      <c r="DF623" s="34"/>
      <c r="DG623" s="34"/>
      <c r="DH623" s="34"/>
      <c r="DI623" s="34"/>
      <c r="DJ623" s="34"/>
      <c r="DK623" s="34"/>
      <c r="DL623" s="34"/>
      <c r="DM623" s="34"/>
      <c r="DN623" s="34"/>
      <c r="DO623" s="34"/>
      <c r="DP623" s="34"/>
      <c r="DQ623" s="34"/>
      <c r="DR623" s="34"/>
    </row>
    <row r="624" spans="1:122" ht="14.4" x14ac:dyDescent="0.3">
      <c r="A624" s="40" t="s">
        <v>34</v>
      </c>
      <c r="B624" s="40" t="s">
        <v>1565</v>
      </c>
      <c r="C624" s="40" t="s">
        <v>598</v>
      </c>
      <c r="D624" s="34" t="s">
        <v>3358</v>
      </c>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c r="CP624" s="34"/>
      <c r="CQ624" s="34"/>
      <c r="CR624" s="34"/>
      <c r="CS624" s="34"/>
      <c r="CT624" s="34"/>
      <c r="CU624" s="34"/>
      <c r="CV624" s="34"/>
      <c r="CW624" s="34"/>
      <c r="CX624" s="34"/>
      <c r="CY624" s="34"/>
      <c r="CZ624" s="34"/>
      <c r="DA624" s="34"/>
      <c r="DB624" s="34"/>
      <c r="DC624" s="34"/>
      <c r="DD624" s="34"/>
      <c r="DE624" s="34"/>
      <c r="DF624" s="34"/>
      <c r="DG624" s="34"/>
      <c r="DH624" s="34"/>
      <c r="DI624" s="34"/>
      <c r="DJ624" s="34"/>
      <c r="DK624" s="34"/>
      <c r="DL624" s="34"/>
      <c r="DM624" s="34"/>
      <c r="DN624" s="34"/>
      <c r="DO624" s="34"/>
      <c r="DP624" s="34"/>
      <c r="DQ624" s="34"/>
      <c r="DR624" s="34"/>
    </row>
    <row r="625" spans="1:122" ht="14.4" x14ac:dyDescent="0.3">
      <c r="A625" s="40" t="s">
        <v>34</v>
      </c>
      <c r="B625" s="40" t="s">
        <v>1565</v>
      </c>
      <c r="C625" s="40" t="s">
        <v>600</v>
      </c>
      <c r="D625" s="34" t="s">
        <v>3358</v>
      </c>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c r="CP625" s="34"/>
      <c r="CQ625" s="34"/>
      <c r="CR625" s="34"/>
      <c r="CS625" s="34"/>
      <c r="CT625" s="34"/>
      <c r="CU625" s="34"/>
      <c r="CV625" s="34"/>
      <c r="CW625" s="34"/>
      <c r="CX625" s="34"/>
      <c r="CY625" s="34"/>
      <c r="CZ625" s="34"/>
      <c r="DA625" s="34"/>
      <c r="DB625" s="34"/>
      <c r="DC625" s="34"/>
      <c r="DD625" s="34"/>
      <c r="DE625" s="34"/>
      <c r="DF625" s="34"/>
      <c r="DG625" s="34"/>
      <c r="DH625" s="34"/>
      <c r="DI625" s="34"/>
      <c r="DJ625" s="34"/>
      <c r="DK625" s="34"/>
      <c r="DL625" s="34"/>
      <c r="DM625" s="34"/>
      <c r="DN625" s="34"/>
      <c r="DO625" s="34"/>
      <c r="DP625" s="34"/>
      <c r="DQ625" s="34"/>
      <c r="DR625" s="34"/>
    </row>
    <row r="626" spans="1:122" ht="14.4" x14ac:dyDescent="0.3">
      <c r="A626" s="40" t="s">
        <v>34</v>
      </c>
      <c r="B626" s="40" t="s">
        <v>1565</v>
      </c>
      <c r="C626" s="40" t="s">
        <v>234</v>
      </c>
      <c r="D626" s="34" t="s">
        <v>3358</v>
      </c>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c r="CP626" s="34"/>
      <c r="CQ626" s="34"/>
      <c r="CR626" s="34"/>
      <c r="CS626" s="34"/>
      <c r="CT626" s="34"/>
      <c r="CU626" s="34"/>
      <c r="CV626" s="34"/>
      <c r="CW626" s="34"/>
      <c r="CX626" s="34"/>
      <c r="CY626" s="34"/>
      <c r="CZ626" s="34"/>
      <c r="DA626" s="34"/>
      <c r="DB626" s="34"/>
      <c r="DC626" s="34"/>
      <c r="DD626" s="34"/>
      <c r="DE626" s="34"/>
      <c r="DF626" s="34"/>
      <c r="DG626" s="34"/>
      <c r="DH626" s="34"/>
      <c r="DI626" s="34"/>
      <c r="DJ626" s="34"/>
      <c r="DK626" s="34"/>
      <c r="DL626" s="34"/>
      <c r="DM626" s="34"/>
      <c r="DN626" s="34"/>
      <c r="DO626" s="34"/>
      <c r="DP626" s="34"/>
      <c r="DQ626" s="34"/>
      <c r="DR626" s="34"/>
    </row>
    <row r="627" spans="1:122" ht="14.4" x14ac:dyDescent="0.3">
      <c r="A627" s="40" t="s">
        <v>34</v>
      </c>
      <c r="B627" s="40" t="s">
        <v>1565</v>
      </c>
      <c r="C627" s="40" t="s">
        <v>604</v>
      </c>
      <c r="D627" s="34" t="s">
        <v>3358</v>
      </c>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c r="CP627" s="34"/>
      <c r="CQ627" s="34"/>
      <c r="CR627" s="34"/>
      <c r="CS627" s="34"/>
      <c r="CT627" s="34"/>
      <c r="CU627" s="34"/>
      <c r="CV627" s="34"/>
      <c r="CW627" s="34"/>
      <c r="CX627" s="34"/>
      <c r="CY627" s="34"/>
      <c r="CZ627" s="34"/>
      <c r="DA627" s="34"/>
      <c r="DB627" s="34"/>
      <c r="DC627" s="34"/>
      <c r="DD627" s="34"/>
      <c r="DE627" s="34"/>
      <c r="DF627" s="34"/>
      <c r="DG627" s="34"/>
      <c r="DH627" s="34"/>
      <c r="DI627" s="34"/>
      <c r="DJ627" s="34"/>
      <c r="DK627" s="34"/>
      <c r="DL627" s="34"/>
      <c r="DM627" s="34"/>
      <c r="DN627" s="34"/>
      <c r="DO627" s="34"/>
      <c r="DP627" s="34"/>
      <c r="DQ627" s="34"/>
      <c r="DR627" s="34"/>
    </row>
    <row r="628" spans="1:122" ht="14.4" x14ac:dyDescent="0.3">
      <c r="A628" s="40" t="s">
        <v>34</v>
      </c>
      <c r="B628" s="40" t="s">
        <v>1565</v>
      </c>
      <c r="C628" s="40" t="s">
        <v>606</v>
      </c>
      <c r="D628" s="34" t="s">
        <v>3358</v>
      </c>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c r="CP628" s="34"/>
      <c r="CQ628" s="34"/>
      <c r="CR628" s="34"/>
      <c r="CS628" s="34"/>
      <c r="CT628" s="34"/>
      <c r="CU628" s="34"/>
      <c r="CV628" s="34"/>
      <c r="CW628" s="34"/>
      <c r="CX628" s="34"/>
      <c r="CY628" s="34"/>
      <c r="CZ628" s="34"/>
      <c r="DA628" s="34"/>
      <c r="DB628" s="34"/>
      <c r="DC628" s="34"/>
      <c r="DD628" s="34"/>
      <c r="DE628" s="34"/>
      <c r="DF628" s="34"/>
      <c r="DG628" s="34"/>
      <c r="DH628" s="34"/>
      <c r="DI628" s="34"/>
      <c r="DJ628" s="34"/>
      <c r="DK628" s="34"/>
      <c r="DL628" s="34"/>
      <c r="DM628" s="34"/>
      <c r="DN628" s="34"/>
      <c r="DO628" s="34"/>
      <c r="DP628" s="34"/>
      <c r="DQ628" s="34"/>
      <c r="DR628" s="34"/>
    </row>
    <row r="629" spans="1:122" ht="14.4" x14ac:dyDescent="0.3">
      <c r="A629" s="40" t="s">
        <v>34</v>
      </c>
      <c r="B629" s="40" t="s">
        <v>1565</v>
      </c>
      <c r="C629" s="40" t="s">
        <v>618</v>
      </c>
      <c r="D629" s="34" t="s">
        <v>3358</v>
      </c>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c r="CP629" s="34"/>
      <c r="CQ629" s="34"/>
      <c r="CR629" s="34"/>
      <c r="CS629" s="34"/>
      <c r="CT629" s="34"/>
      <c r="CU629" s="34"/>
      <c r="CV629" s="34"/>
      <c r="CW629" s="34"/>
      <c r="CX629" s="34"/>
      <c r="CY629" s="34"/>
      <c r="CZ629" s="34"/>
      <c r="DA629" s="34"/>
      <c r="DB629" s="34"/>
      <c r="DC629" s="34"/>
      <c r="DD629" s="34"/>
      <c r="DE629" s="34"/>
      <c r="DF629" s="34"/>
      <c r="DG629" s="34"/>
      <c r="DH629" s="34"/>
      <c r="DI629" s="34"/>
      <c r="DJ629" s="34"/>
      <c r="DK629" s="34"/>
      <c r="DL629" s="34"/>
      <c r="DM629" s="34"/>
      <c r="DN629" s="34"/>
      <c r="DO629" s="34"/>
      <c r="DP629" s="34"/>
      <c r="DQ629" s="34"/>
      <c r="DR629" s="34"/>
    </row>
    <row r="630" spans="1:122" ht="14.4" x14ac:dyDescent="0.3">
      <c r="A630" s="40" t="s">
        <v>34</v>
      </c>
      <c r="B630" s="40" t="s">
        <v>1565</v>
      </c>
      <c r="C630" s="40" t="s">
        <v>620</v>
      </c>
      <c r="D630" s="34" t="s">
        <v>3358</v>
      </c>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c r="CP630" s="34"/>
      <c r="CQ630" s="34"/>
      <c r="CR630" s="34"/>
      <c r="CS630" s="34"/>
      <c r="CT630" s="34"/>
      <c r="CU630" s="34"/>
      <c r="CV630" s="34"/>
      <c r="CW630" s="34"/>
      <c r="CX630" s="34"/>
      <c r="CY630" s="34"/>
      <c r="CZ630" s="34"/>
      <c r="DA630" s="34"/>
      <c r="DB630" s="34"/>
      <c r="DC630" s="34"/>
      <c r="DD630" s="34"/>
      <c r="DE630" s="34"/>
      <c r="DF630" s="34"/>
      <c r="DG630" s="34"/>
      <c r="DH630" s="34"/>
      <c r="DI630" s="34"/>
      <c r="DJ630" s="34"/>
      <c r="DK630" s="34"/>
      <c r="DL630" s="34"/>
      <c r="DM630" s="34"/>
      <c r="DN630" s="34"/>
      <c r="DO630" s="34"/>
      <c r="DP630" s="34"/>
      <c r="DQ630" s="34"/>
      <c r="DR630" s="34"/>
    </row>
    <row r="631" spans="1:122" ht="14.4" x14ac:dyDescent="0.3">
      <c r="A631" s="40" t="s">
        <v>34</v>
      </c>
      <c r="B631" s="40" t="s">
        <v>1565</v>
      </c>
      <c r="C631" s="40" t="s">
        <v>622</v>
      </c>
      <c r="D631" s="34" t="s">
        <v>3358</v>
      </c>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c r="CP631" s="34"/>
      <c r="CQ631" s="34"/>
      <c r="CR631" s="34"/>
      <c r="CS631" s="34"/>
      <c r="CT631" s="34"/>
      <c r="CU631" s="34"/>
      <c r="CV631" s="34"/>
      <c r="CW631" s="34"/>
      <c r="CX631" s="34"/>
      <c r="CY631" s="34"/>
      <c r="CZ631" s="34"/>
      <c r="DA631" s="34"/>
      <c r="DB631" s="34"/>
      <c r="DC631" s="34"/>
      <c r="DD631" s="34"/>
      <c r="DE631" s="34"/>
      <c r="DF631" s="34"/>
      <c r="DG631" s="34"/>
      <c r="DH631" s="34"/>
      <c r="DI631" s="34"/>
      <c r="DJ631" s="34"/>
      <c r="DK631" s="34"/>
      <c r="DL631" s="34"/>
      <c r="DM631" s="34"/>
      <c r="DN631" s="34"/>
      <c r="DO631" s="34"/>
      <c r="DP631" s="34"/>
      <c r="DQ631" s="34"/>
      <c r="DR631" s="34"/>
    </row>
    <row r="632" spans="1:122" ht="14.4" x14ac:dyDescent="0.3">
      <c r="A632" s="40" t="s">
        <v>34</v>
      </c>
      <c r="B632" s="40" t="s">
        <v>1565</v>
      </c>
      <c r="C632" s="40" t="s">
        <v>282</v>
      </c>
      <c r="D632" s="34" t="s">
        <v>3358</v>
      </c>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c r="CP632" s="34"/>
      <c r="CQ632" s="34"/>
      <c r="CR632" s="34"/>
      <c r="CS632" s="34"/>
      <c r="CT632" s="34"/>
      <c r="CU632" s="34"/>
      <c r="CV632" s="34"/>
      <c r="CW632" s="34"/>
      <c r="CX632" s="34"/>
      <c r="CY632" s="34"/>
      <c r="CZ632" s="34"/>
      <c r="DA632" s="34"/>
      <c r="DB632" s="34"/>
      <c r="DC632" s="34"/>
      <c r="DD632" s="34"/>
      <c r="DE632" s="34"/>
      <c r="DF632" s="34"/>
      <c r="DG632" s="34"/>
      <c r="DH632" s="34"/>
      <c r="DI632" s="34"/>
      <c r="DJ632" s="34"/>
      <c r="DK632" s="34"/>
      <c r="DL632" s="34"/>
      <c r="DM632" s="34"/>
      <c r="DN632" s="34"/>
      <c r="DO632" s="34"/>
      <c r="DP632" s="34"/>
      <c r="DQ632" s="34"/>
      <c r="DR632" s="34"/>
    </row>
    <row r="633" spans="1:122" ht="14.4" x14ac:dyDescent="0.3">
      <c r="A633" s="40" t="s">
        <v>34</v>
      </c>
      <c r="B633" s="40" t="s">
        <v>1565</v>
      </c>
      <c r="C633" s="40" t="s">
        <v>624</v>
      </c>
      <c r="D633" s="34" t="s">
        <v>3358</v>
      </c>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c r="DA633" s="34"/>
      <c r="DB633" s="34"/>
      <c r="DC633" s="34"/>
      <c r="DD633" s="34"/>
      <c r="DE633" s="34"/>
      <c r="DF633" s="34"/>
      <c r="DG633" s="34"/>
      <c r="DH633" s="34"/>
      <c r="DI633" s="34"/>
      <c r="DJ633" s="34"/>
      <c r="DK633" s="34"/>
      <c r="DL633" s="34"/>
      <c r="DM633" s="34"/>
      <c r="DN633" s="34"/>
      <c r="DO633" s="34"/>
      <c r="DP633" s="34"/>
      <c r="DQ633" s="34"/>
      <c r="DR633" s="34"/>
    </row>
    <row r="634" spans="1:122" ht="14.4" x14ac:dyDescent="0.3">
      <c r="A634" s="40" t="s">
        <v>22</v>
      </c>
      <c r="B634" s="40" t="s">
        <v>1972</v>
      </c>
      <c r="C634" s="35" t="s">
        <v>477</v>
      </c>
      <c r="D634" s="34" t="s">
        <v>3358</v>
      </c>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c r="DA634" s="34"/>
      <c r="DB634" s="34"/>
      <c r="DC634" s="34"/>
      <c r="DD634" s="34"/>
      <c r="DE634" s="34"/>
      <c r="DF634" s="34"/>
      <c r="DG634" s="34"/>
      <c r="DH634" s="34"/>
      <c r="DI634" s="34"/>
      <c r="DJ634" s="34"/>
      <c r="DK634" s="34"/>
      <c r="DL634" s="34"/>
      <c r="DM634" s="34"/>
      <c r="DN634" s="34"/>
      <c r="DO634" s="34"/>
      <c r="DP634" s="34"/>
      <c r="DQ634" s="34"/>
      <c r="DR634" s="34"/>
    </row>
    <row r="635" spans="1:122" ht="14.4" x14ac:dyDescent="0.3">
      <c r="A635" s="40" t="s">
        <v>137</v>
      </c>
      <c r="B635" s="40" t="s">
        <v>2088</v>
      </c>
      <c r="C635" s="40" t="s">
        <v>405</v>
      </c>
      <c r="D635" s="34" t="s">
        <v>3358</v>
      </c>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c r="DK635" s="34"/>
      <c r="DL635" s="34"/>
      <c r="DM635" s="34"/>
      <c r="DN635" s="34"/>
      <c r="DO635" s="34"/>
      <c r="DP635" s="34"/>
      <c r="DQ635" s="34"/>
      <c r="DR635" s="34"/>
    </row>
    <row r="636" spans="1:122" ht="14.4" x14ac:dyDescent="0.3">
      <c r="A636" s="40" t="s">
        <v>137</v>
      </c>
      <c r="B636" s="40" t="s">
        <v>2088</v>
      </c>
      <c r="C636" s="40" t="s">
        <v>655</v>
      </c>
      <c r="D636" s="34" t="s">
        <v>3358</v>
      </c>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c r="CP636" s="34"/>
      <c r="CQ636" s="34"/>
      <c r="CR636" s="34"/>
      <c r="CS636" s="34"/>
      <c r="CT636" s="34"/>
      <c r="CU636" s="34"/>
      <c r="CV636" s="34"/>
      <c r="CW636" s="34"/>
      <c r="CX636" s="34"/>
      <c r="CY636" s="34"/>
      <c r="CZ636" s="34"/>
      <c r="DA636" s="34"/>
      <c r="DB636" s="34"/>
      <c r="DC636" s="34"/>
      <c r="DD636" s="34"/>
      <c r="DE636" s="34"/>
      <c r="DF636" s="34"/>
      <c r="DG636" s="34"/>
      <c r="DH636" s="34"/>
      <c r="DI636" s="34"/>
      <c r="DJ636" s="34"/>
      <c r="DK636" s="34"/>
      <c r="DL636" s="34"/>
      <c r="DM636" s="34"/>
      <c r="DN636" s="34"/>
      <c r="DO636" s="34"/>
      <c r="DP636" s="34"/>
      <c r="DQ636" s="34"/>
      <c r="DR636" s="34"/>
    </row>
    <row r="637" spans="1:122" ht="14.4" x14ac:dyDescent="0.3">
      <c r="A637" s="40" t="s">
        <v>137</v>
      </c>
      <c r="B637" s="40" t="s">
        <v>2088</v>
      </c>
      <c r="C637" s="40" t="s">
        <v>657</v>
      </c>
      <c r="D637" s="34" t="s">
        <v>3358</v>
      </c>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c r="CP637" s="34"/>
      <c r="CQ637" s="34"/>
      <c r="CR637" s="34"/>
      <c r="CS637" s="34"/>
      <c r="CT637" s="34"/>
      <c r="CU637" s="34"/>
      <c r="CV637" s="34"/>
      <c r="CW637" s="34"/>
      <c r="CX637" s="34"/>
      <c r="CY637" s="34"/>
      <c r="CZ637" s="34"/>
      <c r="DA637" s="34"/>
      <c r="DB637" s="34"/>
      <c r="DC637" s="34"/>
      <c r="DD637" s="34"/>
      <c r="DE637" s="34"/>
      <c r="DF637" s="34"/>
      <c r="DG637" s="34"/>
      <c r="DH637" s="34"/>
      <c r="DI637" s="34"/>
      <c r="DJ637" s="34"/>
      <c r="DK637" s="34"/>
      <c r="DL637" s="34"/>
      <c r="DM637" s="34"/>
      <c r="DN637" s="34"/>
      <c r="DO637" s="34"/>
      <c r="DP637" s="34"/>
      <c r="DQ637" s="34"/>
      <c r="DR637" s="34"/>
    </row>
    <row r="638" spans="1:122" ht="14.4" x14ac:dyDescent="0.3">
      <c r="A638" s="40" t="s">
        <v>137</v>
      </c>
      <c r="B638" s="40" t="s">
        <v>2088</v>
      </c>
      <c r="C638" s="40" t="s">
        <v>660</v>
      </c>
      <c r="D638" s="34" t="s">
        <v>3358</v>
      </c>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c r="CP638" s="34"/>
      <c r="CQ638" s="34"/>
      <c r="CR638" s="34"/>
      <c r="CS638" s="34"/>
      <c r="CT638" s="34"/>
      <c r="CU638" s="34"/>
      <c r="CV638" s="34"/>
      <c r="CW638" s="34"/>
      <c r="CX638" s="34"/>
      <c r="CY638" s="34"/>
      <c r="CZ638" s="34"/>
      <c r="DA638" s="34"/>
      <c r="DB638" s="34"/>
      <c r="DC638" s="34"/>
      <c r="DD638" s="34"/>
      <c r="DE638" s="34"/>
      <c r="DF638" s="34"/>
      <c r="DG638" s="34"/>
      <c r="DH638" s="34"/>
      <c r="DI638" s="34"/>
      <c r="DJ638" s="34"/>
      <c r="DK638" s="34"/>
      <c r="DL638" s="34"/>
      <c r="DM638" s="34"/>
      <c r="DN638" s="34"/>
      <c r="DO638" s="34"/>
      <c r="DP638" s="34"/>
      <c r="DQ638" s="34"/>
      <c r="DR638" s="34"/>
    </row>
    <row r="639" spans="1:122" ht="14.4" x14ac:dyDescent="0.3">
      <c r="A639" s="40" t="s">
        <v>623</v>
      </c>
      <c r="B639" s="40" t="s">
        <v>2126</v>
      </c>
      <c r="C639" s="40" t="s">
        <v>282</v>
      </c>
      <c r="D639" s="34" t="s">
        <v>3358</v>
      </c>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c r="DK639" s="34"/>
      <c r="DL639" s="34"/>
      <c r="DM639" s="34"/>
      <c r="DN639" s="34"/>
      <c r="DO639" s="34"/>
      <c r="DP639" s="34"/>
      <c r="DQ639" s="34"/>
      <c r="DR639" s="34"/>
    </row>
    <row r="640" spans="1:122" ht="14.4" x14ac:dyDescent="0.3">
      <c r="A640" s="40" t="s">
        <v>623</v>
      </c>
      <c r="B640" s="40" t="s">
        <v>2126</v>
      </c>
      <c r="C640" s="40" t="s">
        <v>284</v>
      </c>
      <c r="D640" s="34" t="s">
        <v>3358</v>
      </c>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c r="CP640" s="34"/>
      <c r="CQ640" s="34"/>
      <c r="CR640" s="34"/>
      <c r="CS640" s="34"/>
      <c r="CT640" s="34"/>
      <c r="CU640" s="34"/>
      <c r="CV640" s="34"/>
      <c r="CW640" s="34"/>
      <c r="CX640" s="34"/>
      <c r="CY640" s="34"/>
      <c r="CZ640" s="34"/>
      <c r="DA640" s="34"/>
      <c r="DB640" s="34"/>
      <c r="DC640" s="34"/>
      <c r="DD640" s="34"/>
      <c r="DE640" s="34"/>
      <c r="DF640" s="34"/>
      <c r="DG640" s="34"/>
      <c r="DH640" s="34"/>
      <c r="DI640" s="34"/>
      <c r="DJ640" s="34"/>
      <c r="DK640" s="34"/>
      <c r="DL640" s="34"/>
      <c r="DM640" s="34"/>
      <c r="DN640" s="34"/>
      <c r="DO640" s="34"/>
      <c r="DP640" s="34"/>
      <c r="DQ640" s="34"/>
      <c r="DR640" s="34"/>
    </row>
    <row r="641" spans="1:122" ht="14.4" x14ac:dyDescent="0.3">
      <c r="A641" s="40" t="s">
        <v>623</v>
      </c>
      <c r="B641" s="40" t="s">
        <v>2126</v>
      </c>
      <c r="C641" s="40" t="s">
        <v>676</v>
      </c>
      <c r="D641" s="34" t="s">
        <v>3358</v>
      </c>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c r="DK641" s="34"/>
      <c r="DL641" s="34"/>
      <c r="DM641" s="34"/>
      <c r="DN641" s="34"/>
      <c r="DO641" s="34"/>
      <c r="DP641" s="34"/>
      <c r="DQ641" s="34"/>
      <c r="DR641" s="34"/>
    </row>
    <row r="642" spans="1:122" ht="14.4" x14ac:dyDescent="0.3">
      <c r="A642" s="40" t="s">
        <v>623</v>
      </c>
      <c r="B642" s="40" t="s">
        <v>2126</v>
      </c>
      <c r="C642" s="40" t="s">
        <v>228</v>
      </c>
      <c r="D642" s="34" t="s">
        <v>3358</v>
      </c>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c r="CP642" s="34"/>
      <c r="CQ642" s="34"/>
      <c r="CR642" s="34"/>
      <c r="CS642" s="34"/>
      <c r="CT642" s="34"/>
      <c r="CU642" s="34"/>
      <c r="CV642" s="34"/>
      <c r="CW642" s="34"/>
      <c r="CX642" s="34"/>
      <c r="CY642" s="34"/>
      <c r="CZ642" s="34"/>
      <c r="DA642" s="34"/>
      <c r="DB642" s="34"/>
      <c r="DC642" s="34"/>
      <c r="DD642" s="34"/>
      <c r="DE642" s="34"/>
      <c r="DF642" s="34"/>
      <c r="DG642" s="34"/>
      <c r="DH642" s="34"/>
      <c r="DI642" s="34"/>
      <c r="DJ642" s="34"/>
      <c r="DK642" s="34"/>
      <c r="DL642" s="34"/>
      <c r="DM642" s="34"/>
      <c r="DN642" s="34"/>
      <c r="DO642" s="34"/>
      <c r="DP642" s="34"/>
      <c r="DQ642" s="34"/>
      <c r="DR642" s="34"/>
    </row>
    <row r="643" spans="1:122" ht="14.4" x14ac:dyDescent="0.3">
      <c r="A643" s="40" t="s">
        <v>623</v>
      </c>
      <c r="B643" s="40" t="s">
        <v>2126</v>
      </c>
      <c r="C643" s="40" t="s">
        <v>679</v>
      </c>
      <c r="D643" s="34" t="s">
        <v>3358</v>
      </c>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c r="CP643" s="34"/>
      <c r="CQ643" s="34"/>
      <c r="CR643" s="34"/>
      <c r="CS643" s="34"/>
      <c r="CT643" s="34"/>
      <c r="CU643" s="34"/>
      <c r="CV643" s="34"/>
      <c r="CW643" s="34"/>
      <c r="CX643" s="34"/>
      <c r="CY643" s="34"/>
      <c r="CZ643" s="34"/>
      <c r="DA643" s="34"/>
      <c r="DB643" s="34"/>
      <c r="DC643" s="34"/>
      <c r="DD643" s="34"/>
      <c r="DE643" s="34"/>
      <c r="DF643" s="34"/>
      <c r="DG643" s="34"/>
      <c r="DH643" s="34"/>
      <c r="DI643" s="34"/>
      <c r="DJ643" s="34"/>
      <c r="DK643" s="34"/>
      <c r="DL643" s="34"/>
      <c r="DM643" s="34"/>
      <c r="DN643" s="34"/>
      <c r="DO643" s="34"/>
      <c r="DP643" s="34"/>
      <c r="DQ643" s="34"/>
      <c r="DR643" s="34"/>
    </row>
    <row r="644" spans="1:122" ht="14.4" x14ac:dyDescent="0.3">
      <c r="A644" s="40" t="s">
        <v>623</v>
      </c>
      <c r="B644" s="40" t="s">
        <v>2126</v>
      </c>
      <c r="C644" s="40" t="s">
        <v>680</v>
      </c>
      <c r="D644" s="34" t="s">
        <v>3358</v>
      </c>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c r="CP644" s="34"/>
      <c r="CQ644" s="34"/>
      <c r="CR644" s="34"/>
      <c r="CS644" s="34"/>
      <c r="CT644" s="34"/>
      <c r="CU644" s="34"/>
      <c r="CV644" s="34"/>
      <c r="CW644" s="34"/>
      <c r="CX644" s="34"/>
      <c r="CY644" s="34"/>
      <c r="CZ644" s="34"/>
      <c r="DA644" s="34"/>
      <c r="DB644" s="34"/>
      <c r="DC644" s="34"/>
      <c r="DD644" s="34"/>
      <c r="DE644" s="34"/>
      <c r="DF644" s="34"/>
      <c r="DG644" s="34"/>
      <c r="DH644" s="34"/>
      <c r="DI644" s="34"/>
      <c r="DJ644" s="34"/>
      <c r="DK644" s="34"/>
      <c r="DL644" s="34"/>
      <c r="DM644" s="34"/>
      <c r="DN644" s="34"/>
      <c r="DO644" s="34"/>
      <c r="DP644" s="34"/>
      <c r="DQ644" s="34"/>
      <c r="DR644" s="34"/>
    </row>
    <row r="645" spans="1:122" ht="14.4" x14ac:dyDescent="0.3">
      <c r="A645" s="40" t="s">
        <v>623</v>
      </c>
      <c r="B645" s="40" t="s">
        <v>2126</v>
      </c>
      <c r="C645" s="40" t="s">
        <v>550</v>
      </c>
      <c r="D645" s="34" t="s">
        <v>3358</v>
      </c>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c r="CP645" s="34"/>
      <c r="CQ645" s="34"/>
      <c r="CR645" s="34"/>
      <c r="CS645" s="34"/>
      <c r="CT645" s="34"/>
      <c r="CU645" s="34"/>
      <c r="CV645" s="34"/>
      <c r="CW645" s="34"/>
      <c r="CX645" s="34"/>
      <c r="CY645" s="34"/>
      <c r="CZ645" s="34"/>
      <c r="DA645" s="34"/>
      <c r="DB645" s="34"/>
      <c r="DC645" s="34"/>
      <c r="DD645" s="34"/>
      <c r="DE645" s="34"/>
      <c r="DF645" s="34"/>
      <c r="DG645" s="34"/>
      <c r="DH645" s="34"/>
      <c r="DI645" s="34"/>
      <c r="DJ645" s="34"/>
      <c r="DK645" s="34"/>
      <c r="DL645" s="34"/>
      <c r="DM645" s="34"/>
      <c r="DN645" s="34"/>
      <c r="DO645" s="34"/>
      <c r="DP645" s="34"/>
      <c r="DQ645" s="34"/>
      <c r="DR645" s="34"/>
    </row>
    <row r="646" spans="1:122" ht="14.4" x14ac:dyDescent="0.3">
      <c r="A646" s="40" t="s">
        <v>691</v>
      </c>
      <c r="B646" s="40" t="s">
        <v>2170</v>
      </c>
      <c r="C646" s="40" t="s">
        <v>305</v>
      </c>
      <c r="D646" s="34" t="s">
        <v>3358</v>
      </c>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c r="CP646" s="34"/>
      <c r="CQ646" s="34"/>
      <c r="CR646" s="34"/>
      <c r="CS646" s="34"/>
      <c r="CT646" s="34"/>
      <c r="CU646" s="34"/>
      <c r="CV646" s="34"/>
      <c r="CW646" s="34"/>
      <c r="CX646" s="34"/>
      <c r="CY646" s="34"/>
      <c r="CZ646" s="34"/>
      <c r="DA646" s="34"/>
      <c r="DB646" s="34"/>
      <c r="DC646" s="34"/>
      <c r="DD646" s="34"/>
      <c r="DE646" s="34"/>
      <c r="DF646" s="34"/>
      <c r="DG646" s="34"/>
      <c r="DH646" s="34"/>
      <c r="DI646" s="34"/>
      <c r="DJ646" s="34"/>
      <c r="DK646" s="34"/>
      <c r="DL646" s="34"/>
      <c r="DM646" s="34"/>
      <c r="DN646" s="34"/>
      <c r="DO646" s="34"/>
      <c r="DP646" s="34"/>
      <c r="DQ646" s="34"/>
      <c r="DR646" s="34"/>
    </row>
    <row r="647" spans="1:122" ht="14.4" x14ac:dyDescent="0.3">
      <c r="A647" s="40" t="s">
        <v>691</v>
      </c>
      <c r="B647" s="40" t="s">
        <v>2170</v>
      </c>
      <c r="C647" s="40" t="s">
        <v>692</v>
      </c>
      <c r="D647" s="34" t="s">
        <v>3358</v>
      </c>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c r="CP647" s="34"/>
      <c r="CQ647" s="34"/>
      <c r="CR647" s="34"/>
      <c r="CS647" s="34"/>
      <c r="CT647" s="34"/>
      <c r="CU647" s="34"/>
      <c r="CV647" s="34"/>
      <c r="CW647" s="34"/>
      <c r="CX647" s="34"/>
      <c r="CY647" s="34"/>
      <c r="CZ647" s="34"/>
      <c r="DA647" s="34"/>
      <c r="DB647" s="34"/>
      <c r="DC647" s="34"/>
      <c r="DD647" s="34"/>
      <c r="DE647" s="34"/>
      <c r="DF647" s="34"/>
      <c r="DG647" s="34"/>
      <c r="DH647" s="34"/>
      <c r="DI647" s="34"/>
      <c r="DJ647" s="34"/>
      <c r="DK647" s="34"/>
      <c r="DL647" s="34"/>
      <c r="DM647" s="34"/>
      <c r="DN647" s="34"/>
      <c r="DO647" s="34"/>
      <c r="DP647" s="34"/>
      <c r="DQ647" s="34"/>
      <c r="DR647" s="34"/>
    </row>
    <row r="648" spans="1:122" ht="14.4" x14ac:dyDescent="0.3">
      <c r="A648" s="40" t="s">
        <v>691</v>
      </c>
      <c r="B648" s="40" t="s">
        <v>2170</v>
      </c>
      <c r="C648" s="40" t="s">
        <v>694</v>
      </c>
      <c r="D648" s="34" t="s">
        <v>3358</v>
      </c>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c r="CP648" s="34"/>
      <c r="CQ648" s="34"/>
      <c r="CR648" s="34"/>
      <c r="CS648" s="34"/>
      <c r="CT648" s="34"/>
      <c r="CU648" s="34"/>
      <c r="CV648" s="34"/>
      <c r="CW648" s="34"/>
      <c r="CX648" s="34"/>
      <c r="CY648" s="34"/>
      <c r="CZ648" s="34"/>
      <c r="DA648" s="34"/>
      <c r="DB648" s="34"/>
      <c r="DC648" s="34"/>
      <c r="DD648" s="34"/>
      <c r="DE648" s="34"/>
      <c r="DF648" s="34"/>
      <c r="DG648" s="34"/>
      <c r="DH648" s="34"/>
      <c r="DI648" s="34"/>
      <c r="DJ648" s="34"/>
      <c r="DK648" s="34"/>
      <c r="DL648" s="34"/>
      <c r="DM648" s="34"/>
      <c r="DN648" s="34"/>
      <c r="DO648" s="34"/>
      <c r="DP648" s="34"/>
      <c r="DQ648" s="34"/>
      <c r="DR648" s="34"/>
    </row>
    <row r="649" spans="1:122" ht="14.4" x14ac:dyDescent="0.3">
      <c r="A649" s="40" t="s">
        <v>691</v>
      </c>
      <c r="B649" s="40" t="s">
        <v>2170</v>
      </c>
      <c r="C649" s="40" t="s">
        <v>696</v>
      </c>
      <c r="D649" s="34" t="s">
        <v>3358</v>
      </c>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c r="CP649" s="34"/>
      <c r="CQ649" s="34"/>
      <c r="CR649" s="34"/>
      <c r="CS649" s="34"/>
      <c r="CT649" s="34"/>
      <c r="CU649" s="34"/>
      <c r="CV649" s="34"/>
      <c r="CW649" s="34"/>
      <c r="CX649" s="34"/>
      <c r="CY649" s="34"/>
      <c r="CZ649" s="34"/>
      <c r="DA649" s="34"/>
      <c r="DB649" s="34"/>
      <c r="DC649" s="34"/>
      <c r="DD649" s="34"/>
      <c r="DE649" s="34"/>
      <c r="DF649" s="34"/>
      <c r="DG649" s="34"/>
      <c r="DH649" s="34"/>
      <c r="DI649" s="34"/>
      <c r="DJ649" s="34"/>
      <c r="DK649" s="34"/>
      <c r="DL649" s="34"/>
      <c r="DM649" s="34"/>
      <c r="DN649" s="34"/>
      <c r="DO649" s="34"/>
      <c r="DP649" s="34"/>
      <c r="DQ649" s="34"/>
      <c r="DR649" s="34"/>
    </row>
    <row r="650" spans="1:122" ht="14.4" x14ac:dyDescent="0.3">
      <c r="A650" s="40" t="s">
        <v>691</v>
      </c>
      <c r="B650" s="40" t="s">
        <v>2170</v>
      </c>
      <c r="C650" s="40" t="s">
        <v>697</v>
      </c>
      <c r="D650" s="34" t="s">
        <v>3358</v>
      </c>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c r="CP650" s="34"/>
      <c r="CQ650" s="34"/>
      <c r="CR650" s="34"/>
      <c r="CS650" s="34"/>
      <c r="CT650" s="34"/>
      <c r="CU650" s="34"/>
      <c r="CV650" s="34"/>
      <c r="CW650" s="34"/>
      <c r="CX650" s="34"/>
      <c r="CY650" s="34"/>
      <c r="CZ650" s="34"/>
      <c r="DA650" s="34"/>
      <c r="DB650" s="34"/>
      <c r="DC650" s="34"/>
      <c r="DD650" s="34"/>
      <c r="DE650" s="34"/>
      <c r="DF650" s="34"/>
      <c r="DG650" s="34"/>
      <c r="DH650" s="34"/>
      <c r="DI650" s="34"/>
      <c r="DJ650" s="34"/>
      <c r="DK650" s="34"/>
      <c r="DL650" s="34"/>
      <c r="DM650" s="34"/>
      <c r="DN650" s="34"/>
      <c r="DO650" s="34"/>
      <c r="DP650" s="34"/>
      <c r="DQ650" s="34"/>
      <c r="DR650" s="34"/>
    </row>
    <row r="651" spans="1:122" ht="14.4" x14ac:dyDescent="0.3">
      <c r="A651" s="40" t="s">
        <v>691</v>
      </c>
      <c r="B651" s="40" t="s">
        <v>2170</v>
      </c>
      <c r="C651" s="40" t="s">
        <v>290</v>
      </c>
      <c r="D651" s="34" t="s">
        <v>3358</v>
      </c>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c r="CP651" s="34"/>
      <c r="CQ651" s="34"/>
      <c r="CR651" s="34"/>
      <c r="CS651" s="34"/>
      <c r="CT651" s="34"/>
      <c r="CU651" s="34"/>
      <c r="CV651" s="34"/>
      <c r="CW651" s="34"/>
      <c r="CX651" s="34"/>
      <c r="CY651" s="34"/>
      <c r="CZ651" s="34"/>
      <c r="DA651" s="34"/>
      <c r="DB651" s="34"/>
      <c r="DC651" s="34"/>
      <c r="DD651" s="34"/>
      <c r="DE651" s="34"/>
      <c r="DF651" s="34"/>
      <c r="DG651" s="34"/>
      <c r="DH651" s="34"/>
      <c r="DI651" s="34"/>
      <c r="DJ651" s="34"/>
      <c r="DK651" s="34"/>
      <c r="DL651" s="34"/>
      <c r="DM651" s="34"/>
      <c r="DN651" s="34"/>
      <c r="DO651" s="34"/>
      <c r="DP651" s="34"/>
      <c r="DQ651" s="34"/>
      <c r="DR651" s="34"/>
    </row>
    <row r="652" spans="1:122" ht="14.4" x14ac:dyDescent="0.3">
      <c r="A652" s="40" t="s">
        <v>691</v>
      </c>
      <c r="B652" s="40" t="s">
        <v>2170</v>
      </c>
      <c r="C652" s="40" t="s">
        <v>700</v>
      </c>
      <c r="D652" s="34" t="s">
        <v>3358</v>
      </c>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c r="DA652" s="34"/>
      <c r="DB652" s="34"/>
      <c r="DC652" s="34"/>
      <c r="DD652" s="34"/>
      <c r="DE652" s="34"/>
      <c r="DF652" s="34"/>
      <c r="DG652" s="34"/>
      <c r="DH652" s="34"/>
      <c r="DI652" s="34"/>
      <c r="DJ652" s="34"/>
      <c r="DK652" s="34"/>
      <c r="DL652" s="34"/>
      <c r="DM652" s="34"/>
      <c r="DN652" s="34"/>
      <c r="DO652" s="34"/>
      <c r="DP652" s="34"/>
      <c r="DQ652" s="34"/>
      <c r="DR652" s="34"/>
    </row>
    <row r="653" spans="1:122" ht="14.4" x14ac:dyDescent="0.3">
      <c r="A653" s="40" t="s">
        <v>691</v>
      </c>
      <c r="B653" s="40" t="s">
        <v>2170</v>
      </c>
      <c r="C653" s="40" t="s">
        <v>702</v>
      </c>
      <c r="D653" s="34" t="s">
        <v>3358</v>
      </c>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c r="DA653" s="34"/>
      <c r="DB653" s="34"/>
      <c r="DC653" s="34"/>
      <c r="DD653" s="34"/>
      <c r="DE653" s="34"/>
      <c r="DF653" s="34"/>
      <c r="DG653" s="34"/>
      <c r="DH653" s="34"/>
      <c r="DI653" s="34"/>
      <c r="DJ653" s="34"/>
      <c r="DK653" s="34"/>
      <c r="DL653" s="34"/>
      <c r="DM653" s="34"/>
      <c r="DN653" s="34"/>
      <c r="DO653" s="34"/>
      <c r="DP653" s="34"/>
      <c r="DQ653" s="34"/>
      <c r="DR653" s="34"/>
    </row>
    <row r="654" spans="1:122" ht="14.4" x14ac:dyDescent="0.3">
      <c r="A654" s="40" t="s">
        <v>691</v>
      </c>
      <c r="B654" s="40" t="s">
        <v>2170</v>
      </c>
      <c r="C654" s="40" t="s">
        <v>703</v>
      </c>
      <c r="D654" s="34" t="s">
        <v>3358</v>
      </c>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c r="CP654" s="34"/>
      <c r="CQ654" s="34"/>
      <c r="CR654" s="34"/>
      <c r="CS654" s="34"/>
      <c r="CT654" s="34"/>
      <c r="CU654" s="34"/>
      <c r="CV654" s="34"/>
      <c r="CW654" s="34"/>
      <c r="CX654" s="34"/>
      <c r="CY654" s="34"/>
      <c r="CZ654" s="34"/>
      <c r="DA654" s="34"/>
      <c r="DB654" s="34"/>
      <c r="DC654" s="34"/>
      <c r="DD654" s="34"/>
      <c r="DE654" s="34"/>
      <c r="DF654" s="34"/>
      <c r="DG654" s="34"/>
      <c r="DH654" s="34"/>
      <c r="DI654" s="34"/>
      <c r="DJ654" s="34"/>
      <c r="DK654" s="34"/>
      <c r="DL654" s="34"/>
      <c r="DM654" s="34"/>
      <c r="DN654" s="34"/>
      <c r="DO654" s="34"/>
      <c r="DP654" s="34"/>
      <c r="DQ654" s="34"/>
      <c r="DR654" s="34"/>
    </row>
    <row r="655" spans="1:122" ht="14.4" x14ac:dyDescent="0.3">
      <c r="A655" s="40" t="s">
        <v>691</v>
      </c>
      <c r="B655" s="40" t="s">
        <v>2170</v>
      </c>
      <c r="C655" s="40" t="s">
        <v>305</v>
      </c>
      <c r="D655" s="34" t="s">
        <v>3358</v>
      </c>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c r="CP655" s="34"/>
      <c r="CQ655" s="34"/>
      <c r="CR655" s="34"/>
      <c r="CS655" s="34"/>
      <c r="CT655" s="34"/>
      <c r="CU655" s="34"/>
      <c r="CV655" s="34"/>
      <c r="CW655" s="34"/>
      <c r="CX655" s="34"/>
      <c r="CY655" s="34"/>
      <c r="CZ655" s="34"/>
      <c r="DA655" s="34"/>
      <c r="DB655" s="34"/>
      <c r="DC655" s="34"/>
      <c r="DD655" s="34"/>
      <c r="DE655" s="34"/>
      <c r="DF655" s="34"/>
      <c r="DG655" s="34"/>
      <c r="DH655" s="34"/>
      <c r="DI655" s="34"/>
      <c r="DJ655" s="34"/>
      <c r="DK655" s="34"/>
      <c r="DL655" s="34"/>
      <c r="DM655" s="34"/>
      <c r="DN655" s="34"/>
      <c r="DO655" s="34"/>
      <c r="DP655" s="34"/>
      <c r="DQ655" s="34"/>
      <c r="DR655" s="34"/>
    </row>
    <row r="656" spans="1:122" ht="14.4" x14ac:dyDescent="0.3">
      <c r="A656" s="40" t="s">
        <v>691</v>
      </c>
      <c r="B656" s="40" t="s">
        <v>2170</v>
      </c>
      <c r="C656" s="40" t="s">
        <v>692</v>
      </c>
      <c r="D656" s="34" t="s">
        <v>3358</v>
      </c>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c r="CP656" s="34"/>
      <c r="CQ656" s="34"/>
      <c r="CR656" s="34"/>
      <c r="CS656" s="34"/>
      <c r="CT656" s="34"/>
      <c r="CU656" s="34"/>
      <c r="CV656" s="34"/>
      <c r="CW656" s="34"/>
      <c r="CX656" s="34"/>
      <c r="CY656" s="34"/>
      <c r="CZ656" s="34"/>
      <c r="DA656" s="34"/>
      <c r="DB656" s="34"/>
      <c r="DC656" s="34"/>
      <c r="DD656" s="34"/>
      <c r="DE656" s="34"/>
      <c r="DF656" s="34"/>
      <c r="DG656" s="34"/>
      <c r="DH656" s="34"/>
      <c r="DI656" s="34"/>
      <c r="DJ656" s="34"/>
      <c r="DK656" s="34"/>
      <c r="DL656" s="34"/>
      <c r="DM656" s="34"/>
      <c r="DN656" s="34"/>
      <c r="DO656" s="34"/>
      <c r="DP656" s="34"/>
      <c r="DQ656" s="34"/>
      <c r="DR656" s="34"/>
    </row>
    <row r="657" spans="1:122" ht="14.4" x14ac:dyDescent="0.3">
      <c r="A657" s="40" t="s">
        <v>691</v>
      </c>
      <c r="B657" s="40" t="s">
        <v>2170</v>
      </c>
      <c r="C657" s="40" t="s">
        <v>697</v>
      </c>
      <c r="D657" s="34" t="s">
        <v>3358</v>
      </c>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c r="CP657" s="34"/>
      <c r="CQ657" s="34"/>
      <c r="CR657" s="34"/>
      <c r="CS657" s="34"/>
      <c r="CT657" s="34"/>
      <c r="CU657" s="34"/>
      <c r="CV657" s="34"/>
      <c r="CW657" s="34"/>
      <c r="CX657" s="34"/>
      <c r="CY657" s="34"/>
      <c r="CZ657" s="34"/>
      <c r="DA657" s="34"/>
      <c r="DB657" s="34"/>
      <c r="DC657" s="34"/>
      <c r="DD657" s="34"/>
      <c r="DE657" s="34"/>
      <c r="DF657" s="34"/>
      <c r="DG657" s="34"/>
      <c r="DH657" s="34"/>
      <c r="DI657" s="34"/>
      <c r="DJ657" s="34"/>
      <c r="DK657" s="34"/>
      <c r="DL657" s="34"/>
      <c r="DM657" s="34"/>
      <c r="DN657" s="34"/>
      <c r="DO657" s="34"/>
      <c r="DP657" s="34"/>
      <c r="DQ657" s="34"/>
      <c r="DR657" s="34"/>
    </row>
    <row r="658" spans="1:122" ht="14.4" x14ac:dyDescent="0.3">
      <c r="A658" s="40" t="s">
        <v>691</v>
      </c>
      <c r="B658" s="40" t="s">
        <v>2170</v>
      </c>
      <c r="C658" s="40" t="s">
        <v>290</v>
      </c>
      <c r="D658" s="34" t="s">
        <v>3358</v>
      </c>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c r="CP658" s="34"/>
      <c r="CQ658" s="34"/>
      <c r="CR658" s="34"/>
      <c r="CS658" s="34"/>
      <c r="CT658" s="34"/>
      <c r="CU658" s="34"/>
      <c r="CV658" s="34"/>
      <c r="CW658" s="34"/>
      <c r="CX658" s="34"/>
      <c r="CY658" s="34"/>
      <c r="CZ658" s="34"/>
      <c r="DA658" s="34"/>
      <c r="DB658" s="34"/>
      <c r="DC658" s="34"/>
      <c r="DD658" s="34"/>
      <c r="DE658" s="34"/>
      <c r="DF658" s="34"/>
      <c r="DG658" s="34"/>
      <c r="DH658" s="34"/>
      <c r="DI658" s="34"/>
      <c r="DJ658" s="34"/>
      <c r="DK658" s="34"/>
      <c r="DL658" s="34"/>
      <c r="DM658" s="34"/>
      <c r="DN658" s="34"/>
      <c r="DO658" s="34"/>
      <c r="DP658" s="34"/>
      <c r="DQ658" s="34"/>
      <c r="DR658" s="34"/>
    </row>
    <row r="659" spans="1:122" ht="14.4" x14ac:dyDescent="0.3">
      <c r="A659" s="40" t="s">
        <v>691</v>
      </c>
      <c r="B659" s="40" t="s">
        <v>2170</v>
      </c>
      <c r="C659" s="40" t="s">
        <v>708</v>
      </c>
      <c r="D659" s="34" t="s">
        <v>3358</v>
      </c>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c r="CP659" s="34"/>
      <c r="CQ659" s="34"/>
      <c r="CR659" s="34"/>
      <c r="CS659" s="34"/>
      <c r="CT659" s="34"/>
      <c r="CU659" s="34"/>
      <c r="CV659" s="34"/>
      <c r="CW659" s="34"/>
      <c r="CX659" s="34"/>
      <c r="CY659" s="34"/>
      <c r="CZ659" s="34"/>
      <c r="DA659" s="34"/>
      <c r="DB659" s="34"/>
      <c r="DC659" s="34"/>
      <c r="DD659" s="34"/>
      <c r="DE659" s="34"/>
      <c r="DF659" s="34"/>
      <c r="DG659" s="34"/>
      <c r="DH659" s="34"/>
      <c r="DI659" s="34"/>
      <c r="DJ659" s="34"/>
      <c r="DK659" s="34"/>
      <c r="DL659" s="34"/>
      <c r="DM659" s="34"/>
      <c r="DN659" s="34"/>
      <c r="DO659" s="34"/>
      <c r="DP659" s="34"/>
      <c r="DQ659" s="34"/>
      <c r="DR659" s="34"/>
    </row>
    <row r="660" spans="1:122" ht="14.4" x14ac:dyDescent="0.3">
      <c r="A660" s="40" t="s">
        <v>691</v>
      </c>
      <c r="B660" s="40" t="s">
        <v>2170</v>
      </c>
      <c r="C660" s="40" t="s">
        <v>710</v>
      </c>
      <c r="D660" s="34" t="s">
        <v>3358</v>
      </c>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c r="CP660" s="34"/>
      <c r="CQ660" s="34"/>
      <c r="CR660" s="34"/>
      <c r="CS660" s="34"/>
      <c r="CT660" s="34"/>
      <c r="CU660" s="34"/>
      <c r="CV660" s="34"/>
      <c r="CW660" s="34"/>
      <c r="CX660" s="34"/>
      <c r="CY660" s="34"/>
      <c r="CZ660" s="34"/>
      <c r="DA660" s="34"/>
      <c r="DB660" s="34"/>
      <c r="DC660" s="34"/>
      <c r="DD660" s="34"/>
      <c r="DE660" s="34"/>
      <c r="DF660" s="34"/>
      <c r="DG660" s="34"/>
      <c r="DH660" s="34"/>
      <c r="DI660" s="34"/>
      <c r="DJ660" s="34"/>
      <c r="DK660" s="34"/>
      <c r="DL660" s="34"/>
      <c r="DM660" s="34"/>
      <c r="DN660" s="34"/>
      <c r="DO660" s="34"/>
      <c r="DP660" s="34"/>
      <c r="DQ660" s="34"/>
      <c r="DR660" s="34"/>
    </row>
    <row r="661" spans="1:122" ht="14.4" x14ac:dyDescent="0.3">
      <c r="A661" s="40" t="s">
        <v>716</v>
      </c>
      <c r="B661" s="40" t="s">
        <v>360</v>
      </c>
      <c r="C661" s="40" t="s">
        <v>546</v>
      </c>
      <c r="D661" s="34" t="s">
        <v>3358</v>
      </c>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c r="CP661" s="34"/>
      <c r="CQ661" s="34"/>
      <c r="CR661" s="34"/>
      <c r="CS661" s="34"/>
      <c r="CT661" s="34"/>
      <c r="CU661" s="34"/>
      <c r="CV661" s="34"/>
      <c r="CW661" s="34"/>
      <c r="CX661" s="34"/>
      <c r="CY661" s="34"/>
      <c r="CZ661" s="34"/>
      <c r="DA661" s="34"/>
      <c r="DB661" s="34"/>
      <c r="DC661" s="34"/>
      <c r="DD661" s="34"/>
      <c r="DE661" s="34"/>
      <c r="DF661" s="34"/>
      <c r="DG661" s="34"/>
      <c r="DH661" s="34"/>
      <c r="DI661" s="34"/>
      <c r="DJ661" s="34"/>
      <c r="DK661" s="34"/>
      <c r="DL661" s="34"/>
      <c r="DM661" s="34"/>
      <c r="DN661" s="34"/>
      <c r="DO661" s="34"/>
      <c r="DP661" s="34"/>
      <c r="DQ661" s="34"/>
      <c r="DR661" s="34"/>
    </row>
    <row r="662" spans="1:122" ht="14.4" x14ac:dyDescent="0.3">
      <c r="A662" s="40" t="s">
        <v>716</v>
      </c>
      <c r="B662" s="40" t="s">
        <v>360</v>
      </c>
      <c r="C662" s="40" t="s">
        <v>717</v>
      </c>
      <c r="D662" s="34" t="s">
        <v>3358</v>
      </c>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c r="CP662" s="34"/>
      <c r="CQ662" s="34"/>
      <c r="CR662" s="34"/>
      <c r="CS662" s="34"/>
      <c r="CT662" s="34"/>
      <c r="CU662" s="34"/>
      <c r="CV662" s="34"/>
      <c r="CW662" s="34"/>
      <c r="CX662" s="34"/>
      <c r="CY662" s="34"/>
      <c r="CZ662" s="34"/>
      <c r="DA662" s="34"/>
      <c r="DB662" s="34"/>
      <c r="DC662" s="34"/>
      <c r="DD662" s="34"/>
      <c r="DE662" s="34"/>
      <c r="DF662" s="34"/>
      <c r="DG662" s="34"/>
      <c r="DH662" s="34"/>
      <c r="DI662" s="34"/>
      <c r="DJ662" s="34"/>
      <c r="DK662" s="34"/>
      <c r="DL662" s="34"/>
      <c r="DM662" s="34"/>
      <c r="DN662" s="34"/>
      <c r="DO662" s="34"/>
      <c r="DP662" s="34"/>
      <c r="DQ662" s="34"/>
      <c r="DR662" s="34"/>
    </row>
    <row r="663" spans="1:122" ht="14.4" x14ac:dyDescent="0.3">
      <c r="A663" s="40" t="s">
        <v>716</v>
      </c>
      <c r="B663" s="40" t="s">
        <v>360</v>
      </c>
      <c r="C663" s="40" t="s">
        <v>473</v>
      </c>
      <c r="D663" s="34" t="s">
        <v>3358</v>
      </c>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c r="CP663" s="34"/>
      <c r="CQ663" s="34"/>
      <c r="CR663" s="34"/>
      <c r="CS663" s="34"/>
      <c r="CT663" s="34"/>
      <c r="CU663" s="34"/>
      <c r="CV663" s="34"/>
      <c r="CW663" s="34"/>
      <c r="CX663" s="34"/>
      <c r="CY663" s="34"/>
      <c r="CZ663" s="34"/>
      <c r="DA663" s="34"/>
      <c r="DB663" s="34"/>
      <c r="DC663" s="34"/>
      <c r="DD663" s="34"/>
      <c r="DE663" s="34"/>
      <c r="DF663" s="34"/>
      <c r="DG663" s="34"/>
      <c r="DH663" s="34"/>
      <c r="DI663" s="34"/>
      <c r="DJ663" s="34"/>
      <c r="DK663" s="34"/>
      <c r="DL663" s="34"/>
      <c r="DM663" s="34"/>
      <c r="DN663" s="34"/>
      <c r="DO663" s="34"/>
      <c r="DP663" s="34"/>
      <c r="DQ663" s="34"/>
      <c r="DR663" s="34"/>
    </row>
    <row r="664" spans="1:122" ht="14.4" x14ac:dyDescent="0.3">
      <c r="A664" s="40" t="s">
        <v>716</v>
      </c>
      <c r="B664" s="40" t="s">
        <v>360</v>
      </c>
      <c r="C664" s="40" t="s">
        <v>718</v>
      </c>
      <c r="D664" s="34" t="s">
        <v>3358</v>
      </c>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c r="CP664" s="34"/>
      <c r="CQ664" s="34"/>
      <c r="CR664" s="34"/>
      <c r="CS664" s="34"/>
      <c r="CT664" s="34"/>
      <c r="CU664" s="34"/>
      <c r="CV664" s="34"/>
      <c r="CW664" s="34"/>
      <c r="CX664" s="34"/>
      <c r="CY664" s="34"/>
      <c r="CZ664" s="34"/>
      <c r="DA664" s="34"/>
      <c r="DB664" s="34"/>
      <c r="DC664" s="34"/>
      <c r="DD664" s="34"/>
      <c r="DE664" s="34"/>
      <c r="DF664" s="34"/>
      <c r="DG664" s="34"/>
      <c r="DH664" s="34"/>
      <c r="DI664" s="34"/>
      <c r="DJ664" s="34"/>
      <c r="DK664" s="34"/>
      <c r="DL664" s="34"/>
      <c r="DM664" s="34"/>
      <c r="DN664" s="34"/>
      <c r="DO664" s="34"/>
      <c r="DP664" s="34"/>
      <c r="DQ664" s="34"/>
      <c r="DR664" s="34"/>
    </row>
    <row r="665" spans="1:122" ht="14.4" x14ac:dyDescent="0.3">
      <c r="A665" s="40" t="s">
        <v>716</v>
      </c>
      <c r="B665" s="40" t="s">
        <v>360</v>
      </c>
      <c r="C665" s="40" t="s">
        <v>721</v>
      </c>
      <c r="D665" s="34" t="s">
        <v>3358</v>
      </c>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c r="CP665" s="34"/>
      <c r="CQ665" s="34"/>
      <c r="CR665" s="34"/>
      <c r="CS665" s="34"/>
      <c r="CT665" s="34"/>
      <c r="CU665" s="34"/>
      <c r="CV665" s="34"/>
      <c r="CW665" s="34"/>
      <c r="CX665" s="34"/>
      <c r="CY665" s="34"/>
      <c r="CZ665" s="34"/>
      <c r="DA665" s="34"/>
      <c r="DB665" s="34"/>
      <c r="DC665" s="34"/>
      <c r="DD665" s="34"/>
      <c r="DE665" s="34"/>
      <c r="DF665" s="34"/>
      <c r="DG665" s="34"/>
      <c r="DH665" s="34"/>
      <c r="DI665" s="34"/>
      <c r="DJ665" s="34"/>
      <c r="DK665" s="34"/>
      <c r="DL665" s="34"/>
      <c r="DM665" s="34"/>
      <c r="DN665" s="34"/>
      <c r="DO665" s="34"/>
      <c r="DP665" s="34"/>
      <c r="DQ665" s="34"/>
      <c r="DR665" s="34"/>
    </row>
    <row r="666" spans="1:122" ht="14.4" x14ac:dyDescent="0.3">
      <c r="A666" s="40" t="s">
        <v>716</v>
      </c>
      <c r="B666" s="40" t="s">
        <v>360</v>
      </c>
      <c r="C666" s="40" t="s">
        <v>546</v>
      </c>
      <c r="D666" s="34" t="s">
        <v>3358</v>
      </c>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c r="CP666" s="34"/>
      <c r="CQ666" s="34"/>
      <c r="CR666" s="34"/>
      <c r="CS666" s="34"/>
      <c r="CT666" s="34"/>
      <c r="CU666" s="34"/>
      <c r="CV666" s="34"/>
      <c r="CW666" s="34"/>
      <c r="CX666" s="34"/>
      <c r="CY666" s="34"/>
      <c r="CZ666" s="34"/>
      <c r="DA666" s="34"/>
      <c r="DB666" s="34"/>
      <c r="DC666" s="34"/>
      <c r="DD666" s="34"/>
      <c r="DE666" s="34"/>
      <c r="DF666" s="34"/>
      <c r="DG666" s="34"/>
      <c r="DH666" s="34"/>
      <c r="DI666" s="34"/>
      <c r="DJ666" s="34"/>
      <c r="DK666" s="34"/>
      <c r="DL666" s="34"/>
      <c r="DM666" s="34"/>
      <c r="DN666" s="34"/>
      <c r="DO666" s="34"/>
      <c r="DP666" s="34"/>
      <c r="DQ666" s="34"/>
      <c r="DR666" s="34"/>
    </row>
    <row r="667" spans="1:122" ht="14.4" x14ac:dyDescent="0.3">
      <c r="A667" s="40" t="s">
        <v>716</v>
      </c>
      <c r="B667" s="40" t="s">
        <v>360</v>
      </c>
      <c r="C667" s="40" t="s">
        <v>473</v>
      </c>
      <c r="D667" s="34" t="s">
        <v>3358</v>
      </c>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c r="CP667" s="34"/>
      <c r="CQ667" s="34"/>
      <c r="CR667" s="34"/>
      <c r="CS667" s="34"/>
      <c r="CT667" s="34"/>
      <c r="CU667" s="34"/>
      <c r="CV667" s="34"/>
      <c r="CW667" s="34"/>
      <c r="CX667" s="34"/>
      <c r="CY667" s="34"/>
      <c r="CZ667" s="34"/>
      <c r="DA667" s="34"/>
      <c r="DB667" s="34"/>
      <c r="DC667" s="34"/>
      <c r="DD667" s="34"/>
      <c r="DE667" s="34"/>
      <c r="DF667" s="34"/>
      <c r="DG667" s="34"/>
      <c r="DH667" s="34"/>
      <c r="DI667" s="34"/>
      <c r="DJ667" s="34"/>
      <c r="DK667" s="34"/>
      <c r="DL667" s="34"/>
      <c r="DM667" s="34"/>
      <c r="DN667" s="34"/>
      <c r="DO667" s="34"/>
      <c r="DP667" s="34"/>
      <c r="DQ667" s="34"/>
      <c r="DR667" s="34"/>
    </row>
    <row r="668" spans="1:122" ht="14.4" x14ac:dyDescent="0.3">
      <c r="A668" s="40" t="s">
        <v>716</v>
      </c>
      <c r="B668" s="40" t="s">
        <v>360</v>
      </c>
      <c r="C668" s="40" t="s">
        <v>718</v>
      </c>
      <c r="D668" s="34" t="s">
        <v>3358</v>
      </c>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c r="CP668" s="34"/>
      <c r="CQ668" s="34"/>
      <c r="CR668" s="34"/>
      <c r="CS668" s="34"/>
      <c r="CT668" s="34"/>
      <c r="CU668" s="34"/>
      <c r="CV668" s="34"/>
      <c r="CW668" s="34"/>
      <c r="CX668" s="34"/>
      <c r="CY668" s="34"/>
      <c r="CZ668" s="34"/>
      <c r="DA668" s="34"/>
      <c r="DB668" s="34"/>
      <c r="DC668" s="34"/>
      <c r="DD668" s="34"/>
      <c r="DE668" s="34"/>
      <c r="DF668" s="34"/>
      <c r="DG668" s="34"/>
      <c r="DH668" s="34"/>
      <c r="DI668" s="34"/>
      <c r="DJ668" s="34"/>
      <c r="DK668" s="34"/>
      <c r="DL668" s="34"/>
      <c r="DM668" s="34"/>
      <c r="DN668" s="34"/>
      <c r="DO668" s="34"/>
      <c r="DP668" s="34"/>
      <c r="DQ668" s="34"/>
      <c r="DR668" s="34"/>
    </row>
    <row r="669" spans="1:122" ht="14.4" x14ac:dyDescent="0.3">
      <c r="A669" s="40" t="s">
        <v>716</v>
      </c>
      <c r="B669" s="40" t="s">
        <v>360</v>
      </c>
      <c r="C669" s="40" t="s">
        <v>721</v>
      </c>
      <c r="D669" s="34" t="s">
        <v>3358</v>
      </c>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c r="DA669" s="34"/>
      <c r="DB669" s="34"/>
      <c r="DC669" s="34"/>
      <c r="DD669" s="34"/>
      <c r="DE669" s="34"/>
      <c r="DF669" s="34"/>
      <c r="DG669" s="34"/>
      <c r="DH669" s="34"/>
      <c r="DI669" s="34"/>
      <c r="DJ669" s="34"/>
      <c r="DK669" s="34"/>
      <c r="DL669" s="34"/>
      <c r="DM669" s="34"/>
      <c r="DN669" s="34"/>
      <c r="DO669" s="34"/>
      <c r="DP669" s="34"/>
      <c r="DQ669" s="34"/>
      <c r="DR669" s="34"/>
    </row>
    <row r="670" spans="1:122" ht="14.4" x14ac:dyDescent="0.3">
      <c r="A670" s="40" t="s">
        <v>716</v>
      </c>
      <c r="B670" s="40" t="s">
        <v>360</v>
      </c>
      <c r="C670" s="40" t="s">
        <v>728</v>
      </c>
      <c r="D670" s="34" t="s">
        <v>3358</v>
      </c>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c r="DA670" s="34"/>
      <c r="DB670" s="34"/>
      <c r="DC670" s="34"/>
      <c r="DD670" s="34"/>
      <c r="DE670" s="34"/>
      <c r="DF670" s="34"/>
      <c r="DG670" s="34"/>
      <c r="DH670" s="34"/>
      <c r="DI670" s="34"/>
      <c r="DJ670" s="34"/>
      <c r="DK670" s="34"/>
      <c r="DL670" s="34"/>
      <c r="DM670" s="34"/>
      <c r="DN670" s="34"/>
      <c r="DO670" s="34"/>
      <c r="DP670" s="34"/>
      <c r="DQ670" s="34"/>
      <c r="DR670" s="34"/>
    </row>
    <row r="671" spans="1:122" ht="14.4" x14ac:dyDescent="0.3">
      <c r="A671" s="40" t="s">
        <v>742</v>
      </c>
      <c r="B671" s="40" t="s">
        <v>2215</v>
      </c>
      <c r="C671" s="40" t="s">
        <v>547</v>
      </c>
      <c r="D671" s="34" t="s">
        <v>3358</v>
      </c>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c r="CP671" s="34"/>
      <c r="CQ671" s="34"/>
      <c r="CR671" s="34"/>
      <c r="CS671" s="34"/>
      <c r="CT671" s="34"/>
      <c r="CU671" s="34"/>
      <c r="CV671" s="34"/>
      <c r="CW671" s="34"/>
      <c r="CX671" s="34"/>
      <c r="CY671" s="34"/>
      <c r="CZ671" s="34"/>
      <c r="DA671" s="34"/>
      <c r="DB671" s="34"/>
      <c r="DC671" s="34"/>
      <c r="DD671" s="34"/>
      <c r="DE671" s="34"/>
      <c r="DF671" s="34"/>
      <c r="DG671" s="34"/>
      <c r="DH671" s="34"/>
      <c r="DI671" s="34"/>
      <c r="DJ671" s="34"/>
      <c r="DK671" s="34"/>
      <c r="DL671" s="34"/>
      <c r="DM671" s="34"/>
      <c r="DN671" s="34"/>
      <c r="DO671" s="34"/>
      <c r="DP671" s="34"/>
      <c r="DQ671" s="34"/>
      <c r="DR671" s="34"/>
    </row>
    <row r="672" spans="1:122" ht="14.4" x14ac:dyDescent="0.3">
      <c r="A672" s="40" t="s">
        <v>742</v>
      </c>
      <c r="B672" s="40" t="s">
        <v>2215</v>
      </c>
      <c r="C672" s="40" t="s">
        <v>762</v>
      </c>
      <c r="D672" s="34" t="s">
        <v>3358</v>
      </c>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c r="CP672" s="34"/>
      <c r="CQ672" s="34"/>
      <c r="CR672" s="34"/>
      <c r="CS672" s="34"/>
      <c r="CT672" s="34"/>
      <c r="CU672" s="34"/>
      <c r="CV672" s="34"/>
      <c r="CW672" s="34"/>
      <c r="CX672" s="34"/>
      <c r="CY672" s="34"/>
      <c r="CZ672" s="34"/>
      <c r="DA672" s="34"/>
      <c r="DB672" s="34"/>
      <c r="DC672" s="34"/>
      <c r="DD672" s="34"/>
      <c r="DE672" s="34"/>
      <c r="DF672" s="34"/>
      <c r="DG672" s="34"/>
      <c r="DH672" s="34"/>
      <c r="DI672" s="34"/>
      <c r="DJ672" s="34"/>
      <c r="DK672" s="34"/>
      <c r="DL672" s="34"/>
      <c r="DM672" s="34"/>
      <c r="DN672" s="34"/>
      <c r="DO672" s="34"/>
      <c r="DP672" s="34"/>
      <c r="DQ672" s="34"/>
      <c r="DR672" s="34"/>
    </row>
    <row r="673" spans="1:122" ht="14.4" x14ac:dyDescent="0.3">
      <c r="A673" s="40" t="s">
        <v>742</v>
      </c>
      <c r="B673" s="40" t="s">
        <v>2215</v>
      </c>
      <c r="C673" s="40" t="s">
        <v>767</v>
      </c>
      <c r="D673" s="34" t="s">
        <v>3358</v>
      </c>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c r="CP673" s="34"/>
      <c r="CQ673" s="34"/>
      <c r="CR673" s="34"/>
      <c r="CS673" s="34"/>
      <c r="CT673" s="34"/>
      <c r="CU673" s="34"/>
      <c r="CV673" s="34"/>
      <c r="CW673" s="34"/>
      <c r="CX673" s="34"/>
      <c r="CY673" s="34"/>
      <c r="CZ673" s="34"/>
      <c r="DA673" s="34"/>
      <c r="DB673" s="34"/>
      <c r="DC673" s="34"/>
      <c r="DD673" s="34"/>
      <c r="DE673" s="34"/>
      <c r="DF673" s="34"/>
      <c r="DG673" s="34"/>
      <c r="DH673" s="34"/>
      <c r="DI673" s="34"/>
      <c r="DJ673" s="34"/>
      <c r="DK673" s="34"/>
      <c r="DL673" s="34"/>
      <c r="DM673" s="34"/>
      <c r="DN673" s="34"/>
      <c r="DO673" s="34"/>
      <c r="DP673" s="34"/>
      <c r="DQ673" s="34"/>
      <c r="DR673" s="34"/>
    </row>
    <row r="674" spans="1:122" ht="14.4" x14ac:dyDescent="0.3">
      <c r="A674" s="40" t="s">
        <v>742</v>
      </c>
      <c r="B674" s="40" t="s">
        <v>2215</v>
      </c>
      <c r="C674" s="40" t="s">
        <v>769</v>
      </c>
      <c r="D674" s="34" t="s">
        <v>3358</v>
      </c>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c r="DA674" s="34"/>
      <c r="DB674" s="34"/>
      <c r="DC674" s="34"/>
      <c r="DD674" s="34"/>
      <c r="DE674" s="34"/>
      <c r="DF674" s="34"/>
      <c r="DG674" s="34"/>
      <c r="DH674" s="34"/>
      <c r="DI674" s="34"/>
      <c r="DJ674" s="34"/>
      <c r="DK674" s="34"/>
      <c r="DL674" s="34"/>
      <c r="DM674" s="34"/>
      <c r="DN674" s="34"/>
      <c r="DO674" s="34"/>
      <c r="DP674" s="34"/>
      <c r="DQ674" s="34"/>
      <c r="DR674" s="34"/>
    </row>
    <row r="675" spans="1:122" ht="14.4" x14ac:dyDescent="0.3">
      <c r="A675" s="40" t="s">
        <v>742</v>
      </c>
      <c r="B675" s="40" t="s">
        <v>2215</v>
      </c>
      <c r="C675" s="40" t="s">
        <v>275</v>
      </c>
      <c r="D675" s="34" t="s">
        <v>3358</v>
      </c>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c r="CP675" s="34"/>
      <c r="CQ675" s="34"/>
      <c r="CR675" s="34"/>
      <c r="CS675" s="34"/>
      <c r="CT675" s="34"/>
      <c r="CU675" s="34"/>
      <c r="CV675" s="34"/>
      <c r="CW675" s="34"/>
      <c r="CX675" s="34"/>
      <c r="CY675" s="34"/>
      <c r="CZ675" s="34"/>
      <c r="DA675" s="34"/>
      <c r="DB675" s="34"/>
      <c r="DC675" s="34"/>
      <c r="DD675" s="34"/>
      <c r="DE675" s="34"/>
      <c r="DF675" s="34"/>
      <c r="DG675" s="34"/>
      <c r="DH675" s="34"/>
      <c r="DI675" s="34"/>
      <c r="DJ675" s="34"/>
      <c r="DK675" s="34"/>
      <c r="DL675" s="34"/>
      <c r="DM675" s="34"/>
      <c r="DN675" s="34"/>
      <c r="DO675" s="34"/>
      <c r="DP675" s="34"/>
      <c r="DQ675" s="34"/>
      <c r="DR675" s="34"/>
    </row>
    <row r="676" spans="1:122" ht="14.4" x14ac:dyDescent="0.3">
      <c r="A676" s="40" t="s">
        <v>742</v>
      </c>
      <c r="B676" s="40" t="s">
        <v>2215</v>
      </c>
      <c r="C676" s="40" t="s">
        <v>495</v>
      </c>
      <c r="D676" s="34" t="s">
        <v>3358</v>
      </c>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c r="DA676" s="34"/>
      <c r="DB676" s="34"/>
      <c r="DC676" s="34"/>
      <c r="DD676" s="34"/>
      <c r="DE676" s="34"/>
      <c r="DF676" s="34"/>
      <c r="DG676" s="34"/>
      <c r="DH676" s="34"/>
      <c r="DI676" s="34"/>
      <c r="DJ676" s="34"/>
      <c r="DK676" s="34"/>
      <c r="DL676" s="34"/>
      <c r="DM676" s="34"/>
      <c r="DN676" s="34"/>
      <c r="DO676" s="34"/>
      <c r="DP676" s="34"/>
      <c r="DQ676" s="34"/>
      <c r="DR676" s="34"/>
    </row>
    <row r="677" spans="1:122" ht="14.4" x14ac:dyDescent="0.3">
      <c r="A677" s="40" t="s">
        <v>742</v>
      </c>
      <c r="B677" s="40" t="s">
        <v>2215</v>
      </c>
      <c r="C677" s="40" t="s">
        <v>546</v>
      </c>
      <c r="D677" s="34" t="s">
        <v>3358</v>
      </c>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c r="DA677" s="34"/>
      <c r="DB677" s="34"/>
      <c r="DC677" s="34"/>
      <c r="DD677" s="34"/>
      <c r="DE677" s="34"/>
      <c r="DF677" s="34"/>
      <c r="DG677" s="34"/>
      <c r="DH677" s="34"/>
      <c r="DI677" s="34"/>
      <c r="DJ677" s="34"/>
      <c r="DK677" s="34"/>
      <c r="DL677" s="34"/>
      <c r="DM677" s="34"/>
      <c r="DN677" s="34"/>
      <c r="DO677" s="34"/>
      <c r="DP677" s="34"/>
      <c r="DQ677" s="34"/>
      <c r="DR677" s="34"/>
    </row>
    <row r="678" spans="1:122" ht="14.4" x14ac:dyDescent="0.3">
      <c r="A678" s="40" t="s">
        <v>742</v>
      </c>
      <c r="B678" s="40" t="s">
        <v>2215</v>
      </c>
      <c r="C678" s="40" t="s">
        <v>228</v>
      </c>
      <c r="D678" s="34" t="s">
        <v>3358</v>
      </c>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c r="CP678" s="34"/>
      <c r="CQ678" s="34"/>
      <c r="CR678" s="34"/>
      <c r="CS678" s="34"/>
      <c r="CT678" s="34"/>
      <c r="CU678" s="34"/>
      <c r="CV678" s="34"/>
      <c r="CW678" s="34"/>
      <c r="CX678" s="34"/>
      <c r="CY678" s="34"/>
      <c r="CZ678" s="34"/>
      <c r="DA678" s="34"/>
      <c r="DB678" s="34"/>
      <c r="DC678" s="34"/>
      <c r="DD678" s="34"/>
      <c r="DE678" s="34"/>
      <c r="DF678" s="34"/>
      <c r="DG678" s="34"/>
      <c r="DH678" s="34"/>
      <c r="DI678" s="34"/>
      <c r="DJ678" s="34"/>
      <c r="DK678" s="34"/>
      <c r="DL678" s="34"/>
      <c r="DM678" s="34"/>
      <c r="DN678" s="34"/>
      <c r="DO678" s="34"/>
      <c r="DP678" s="34"/>
      <c r="DQ678" s="34"/>
      <c r="DR678" s="34"/>
    </row>
    <row r="679" spans="1:122" ht="14.4" x14ac:dyDescent="0.3">
      <c r="A679" s="40" t="s">
        <v>742</v>
      </c>
      <c r="B679" s="40" t="s">
        <v>2215</v>
      </c>
      <c r="C679" s="40" t="s">
        <v>282</v>
      </c>
      <c r="D679" s="34" t="s">
        <v>3358</v>
      </c>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c r="CP679" s="34"/>
      <c r="CQ679" s="34"/>
      <c r="CR679" s="34"/>
      <c r="CS679" s="34"/>
      <c r="CT679" s="34"/>
      <c r="CU679" s="34"/>
      <c r="CV679" s="34"/>
      <c r="CW679" s="34"/>
      <c r="CX679" s="34"/>
      <c r="CY679" s="34"/>
      <c r="CZ679" s="34"/>
      <c r="DA679" s="34"/>
      <c r="DB679" s="34"/>
      <c r="DC679" s="34"/>
      <c r="DD679" s="34"/>
      <c r="DE679" s="34"/>
      <c r="DF679" s="34"/>
      <c r="DG679" s="34"/>
      <c r="DH679" s="34"/>
      <c r="DI679" s="34"/>
      <c r="DJ679" s="34"/>
      <c r="DK679" s="34"/>
      <c r="DL679" s="34"/>
      <c r="DM679" s="34"/>
      <c r="DN679" s="34"/>
      <c r="DO679" s="34"/>
      <c r="DP679" s="34"/>
      <c r="DQ679" s="34"/>
      <c r="DR679" s="34"/>
    </row>
    <row r="680" spans="1:122" ht="14.4" x14ac:dyDescent="0.3">
      <c r="A680" s="40" t="s">
        <v>742</v>
      </c>
      <c r="B680" s="40" t="s">
        <v>2215</v>
      </c>
      <c r="C680" s="40" t="s">
        <v>277</v>
      </c>
      <c r="D680" s="34" t="s">
        <v>3358</v>
      </c>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c r="CP680" s="34"/>
      <c r="CQ680" s="34"/>
      <c r="CR680" s="34"/>
      <c r="CS680" s="34"/>
      <c r="CT680" s="34"/>
      <c r="CU680" s="34"/>
      <c r="CV680" s="34"/>
      <c r="CW680" s="34"/>
      <c r="CX680" s="34"/>
      <c r="CY680" s="34"/>
      <c r="CZ680" s="34"/>
      <c r="DA680" s="34"/>
      <c r="DB680" s="34"/>
      <c r="DC680" s="34"/>
      <c r="DD680" s="34"/>
      <c r="DE680" s="34"/>
      <c r="DF680" s="34"/>
      <c r="DG680" s="34"/>
      <c r="DH680" s="34"/>
      <c r="DI680" s="34"/>
      <c r="DJ680" s="34"/>
      <c r="DK680" s="34"/>
      <c r="DL680" s="34"/>
      <c r="DM680" s="34"/>
      <c r="DN680" s="34"/>
      <c r="DO680" s="34"/>
      <c r="DP680" s="34"/>
      <c r="DQ680" s="34"/>
      <c r="DR680" s="34"/>
    </row>
    <row r="681" spans="1:122" ht="14.4" x14ac:dyDescent="0.3">
      <c r="A681" s="40" t="s">
        <v>742</v>
      </c>
      <c r="B681" s="40" t="s">
        <v>2215</v>
      </c>
      <c r="C681" s="40" t="s">
        <v>286</v>
      </c>
      <c r="D681" s="34" t="s">
        <v>3358</v>
      </c>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c r="CP681" s="34"/>
      <c r="CQ681" s="34"/>
      <c r="CR681" s="34"/>
      <c r="CS681" s="34"/>
      <c r="CT681" s="34"/>
      <c r="CU681" s="34"/>
      <c r="CV681" s="34"/>
      <c r="CW681" s="34"/>
      <c r="CX681" s="34"/>
      <c r="CY681" s="34"/>
      <c r="CZ681" s="34"/>
      <c r="DA681" s="34"/>
      <c r="DB681" s="34"/>
      <c r="DC681" s="34"/>
      <c r="DD681" s="34"/>
      <c r="DE681" s="34"/>
      <c r="DF681" s="34"/>
      <c r="DG681" s="34"/>
      <c r="DH681" s="34"/>
      <c r="DI681" s="34"/>
      <c r="DJ681" s="34"/>
      <c r="DK681" s="34"/>
      <c r="DL681" s="34"/>
      <c r="DM681" s="34"/>
      <c r="DN681" s="34"/>
      <c r="DO681" s="34"/>
      <c r="DP681" s="34"/>
      <c r="DQ681" s="34"/>
      <c r="DR681" s="34"/>
    </row>
    <row r="682" spans="1:122" ht="14.4" x14ac:dyDescent="0.3">
      <c r="A682" s="40" t="s">
        <v>699</v>
      </c>
      <c r="B682" s="40" t="s">
        <v>2347</v>
      </c>
      <c r="C682" s="40" t="s">
        <v>275</v>
      </c>
      <c r="D682" s="34" t="s">
        <v>3358</v>
      </c>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c r="CP682" s="34"/>
      <c r="CQ682" s="34"/>
      <c r="CR682" s="34"/>
      <c r="CS682" s="34"/>
      <c r="CT682" s="34"/>
      <c r="CU682" s="34"/>
      <c r="CV682" s="34"/>
      <c r="CW682" s="34"/>
      <c r="CX682" s="34"/>
      <c r="CY682" s="34"/>
      <c r="CZ682" s="34"/>
      <c r="DA682" s="34"/>
      <c r="DB682" s="34"/>
      <c r="DC682" s="34"/>
      <c r="DD682" s="34"/>
      <c r="DE682" s="34"/>
      <c r="DF682" s="34"/>
      <c r="DG682" s="34"/>
      <c r="DH682" s="34"/>
      <c r="DI682" s="34"/>
      <c r="DJ682" s="34"/>
      <c r="DK682" s="34"/>
      <c r="DL682" s="34"/>
      <c r="DM682" s="34"/>
      <c r="DN682" s="34"/>
      <c r="DO682" s="34"/>
      <c r="DP682" s="34"/>
      <c r="DQ682" s="34"/>
      <c r="DR682" s="34"/>
    </row>
    <row r="683" spans="1:122" ht="14.4" x14ac:dyDescent="0.3">
      <c r="A683" s="40" t="s">
        <v>699</v>
      </c>
      <c r="B683" s="40" t="s">
        <v>2347</v>
      </c>
      <c r="C683" s="40" t="s">
        <v>810</v>
      </c>
      <c r="D683" s="34" t="s">
        <v>3358</v>
      </c>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c r="CP683" s="34"/>
      <c r="CQ683" s="34"/>
      <c r="CR683" s="34"/>
      <c r="CS683" s="34"/>
      <c r="CT683" s="34"/>
      <c r="CU683" s="34"/>
      <c r="CV683" s="34"/>
      <c r="CW683" s="34"/>
      <c r="CX683" s="34"/>
      <c r="CY683" s="34"/>
      <c r="CZ683" s="34"/>
      <c r="DA683" s="34"/>
      <c r="DB683" s="34"/>
      <c r="DC683" s="34"/>
      <c r="DD683" s="34"/>
      <c r="DE683" s="34"/>
      <c r="DF683" s="34"/>
      <c r="DG683" s="34"/>
      <c r="DH683" s="34"/>
      <c r="DI683" s="34"/>
      <c r="DJ683" s="34"/>
      <c r="DK683" s="34"/>
      <c r="DL683" s="34"/>
      <c r="DM683" s="34"/>
      <c r="DN683" s="34"/>
      <c r="DO683" s="34"/>
      <c r="DP683" s="34"/>
      <c r="DQ683" s="34"/>
      <c r="DR683" s="34"/>
    </row>
    <row r="684" spans="1:122" ht="14.4" x14ac:dyDescent="0.3">
      <c r="A684" s="40" t="s">
        <v>699</v>
      </c>
      <c r="B684" s="40" t="s">
        <v>2347</v>
      </c>
      <c r="C684" s="40" t="s">
        <v>812</v>
      </c>
      <c r="D684" s="34" t="s">
        <v>3358</v>
      </c>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c r="CP684" s="34"/>
      <c r="CQ684" s="34"/>
      <c r="CR684" s="34"/>
      <c r="CS684" s="34"/>
      <c r="CT684" s="34"/>
      <c r="CU684" s="34"/>
      <c r="CV684" s="34"/>
      <c r="CW684" s="34"/>
      <c r="CX684" s="34"/>
      <c r="CY684" s="34"/>
      <c r="CZ684" s="34"/>
      <c r="DA684" s="34"/>
      <c r="DB684" s="34"/>
      <c r="DC684" s="34"/>
      <c r="DD684" s="34"/>
      <c r="DE684" s="34"/>
      <c r="DF684" s="34"/>
      <c r="DG684" s="34"/>
      <c r="DH684" s="34"/>
      <c r="DI684" s="34"/>
      <c r="DJ684" s="34"/>
      <c r="DK684" s="34"/>
      <c r="DL684" s="34"/>
      <c r="DM684" s="34"/>
      <c r="DN684" s="34"/>
      <c r="DO684" s="34"/>
      <c r="DP684" s="34"/>
      <c r="DQ684" s="34"/>
      <c r="DR684" s="34"/>
    </row>
    <row r="685" spans="1:122" ht="14.4" x14ac:dyDescent="0.3">
      <c r="A685" s="40" t="s">
        <v>699</v>
      </c>
      <c r="B685" s="40" t="s">
        <v>2347</v>
      </c>
      <c r="C685" s="40" t="s">
        <v>228</v>
      </c>
      <c r="D685" s="34" t="s">
        <v>3358</v>
      </c>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c r="DA685" s="34"/>
      <c r="DB685" s="34"/>
      <c r="DC685" s="34"/>
      <c r="DD685" s="34"/>
      <c r="DE685" s="34"/>
      <c r="DF685" s="34"/>
      <c r="DG685" s="34"/>
      <c r="DH685" s="34"/>
      <c r="DI685" s="34"/>
      <c r="DJ685" s="34"/>
      <c r="DK685" s="34"/>
      <c r="DL685" s="34"/>
      <c r="DM685" s="34"/>
      <c r="DN685" s="34"/>
      <c r="DO685" s="34"/>
      <c r="DP685" s="34"/>
      <c r="DQ685" s="34"/>
      <c r="DR685" s="34"/>
    </row>
    <row r="686" spans="1:122" ht="14.4" x14ac:dyDescent="0.3">
      <c r="A686" s="40" t="s">
        <v>699</v>
      </c>
      <c r="B686" s="40" t="s">
        <v>2347</v>
      </c>
      <c r="C686" s="40" t="s">
        <v>286</v>
      </c>
      <c r="D686" s="34" t="s">
        <v>3358</v>
      </c>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c r="CP686" s="34"/>
      <c r="CQ686" s="34"/>
      <c r="CR686" s="34"/>
      <c r="CS686" s="34"/>
      <c r="CT686" s="34"/>
      <c r="CU686" s="34"/>
      <c r="CV686" s="34"/>
      <c r="CW686" s="34"/>
      <c r="CX686" s="34"/>
      <c r="CY686" s="34"/>
      <c r="CZ686" s="34"/>
      <c r="DA686" s="34"/>
      <c r="DB686" s="34"/>
      <c r="DC686" s="34"/>
      <c r="DD686" s="34"/>
      <c r="DE686" s="34"/>
      <c r="DF686" s="34"/>
      <c r="DG686" s="34"/>
      <c r="DH686" s="34"/>
      <c r="DI686" s="34"/>
      <c r="DJ686" s="34"/>
      <c r="DK686" s="34"/>
      <c r="DL686" s="34"/>
      <c r="DM686" s="34"/>
      <c r="DN686" s="34"/>
      <c r="DO686" s="34"/>
      <c r="DP686" s="34"/>
      <c r="DQ686" s="34"/>
      <c r="DR686" s="34"/>
    </row>
    <row r="687" spans="1:122" ht="14.4" x14ac:dyDescent="0.3">
      <c r="A687" s="40" t="s">
        <v>699</v>
      </c>
      <c r="B687" s="40" t="s">
        <v>2347</v>
      </c>
      <c r="C687" s="40" t="s">
        <v>310</v>
      </c>
      <c r="D687" s="34" t="s">
        <v>3358</v>
      </c>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c r="CP687" s="34"/>
      <c r="CQ687" s="34"/>
      <c r="CR687" s="34"/>
      <c r="CS687" s="34"/>
      <c r="CT687" s="34"/>
      <c r="CU687" s="34"/>
      <c r="CV687" s="34"/>
      <c r="CW687" s="34"/>
      <c r="CX687" s="34"/>
      <c r="CY687" s="34"/>
      <c r="CZ687" s="34"/>
      <c r="DA687" s="34"/>
      <c r="DB687" s="34"/>
      <c r="DC687" s="34"/>
      <c r="DD687" s="34"/>
      <c r="DE687" s="34"/>
      <c r="DF687" s="34"/>
      <c r="DG687" s="34"/>
      <c r="DH687" s="34"/>
      <c r="DI687" s="34"/>
      <c r="DJ687" s="34"/>
      <c r="DK687" s="34"/>
      <c r="DL687" s="34"/>
      <c r="DM687" s="34"/>
      <c r="DN687" s="34"/>
      <c r="DO687" s="34"/>
      <c r="DP687" s="34"/>
      <c r="DQ687" s="34"/>
      <c r="DR687" s="34"/>
    </row>
    <row r="688" spans="1:122" ht="14.4" x14ac:dyDescent="0.3">
      <c r="A688" s="40" t="s">
        <v>699</v>
      </c>
      <c r="B688" s="40" t="s">
        <v>2347</v>
      </c>
      <c r="C688" s="40" t="s">
        <v>273</v>
      </c>
      <c r="D688" s="34" t="s">
        <v>3358</v>
      </c>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c r="DA688" s="34"/>
      <c r="DB688" s="34"/>
      <c r="DC688" s="34"/>
      <c r="DD688" s="34"/>
      <c r="DE688" s="34"/>
      <c r="DF688" s="34"/>
      <c r="DG688" s="34"/>
      <c r="DH688" s="34"/>
      <c r="DI688" s="34"/>
      <c r="DJ688" s="34"/>
      <c r="DK688" s="34"/>
      <c r="DL688" s="34"/>
      <c r="DM688" s="34"/>
      <c r="DN688" s="34"/>
      <c r="DO688" s="34"/>
      <c r="DP688" s="34"/>
      <c r="DQ688" s="34"/>
      <c r="DR688" s="34"/>
    </row>
    <row r="689" spans="1:122" ht="14.4" x14ac:dyDescent="0.3">
      <c r="A689" s="40" t="s">
        <v>699</v>
      </c>
      <c r="B689" s="40" t="s">
        <v>2347</v>
      </c>
      <c r="C689" s="40" t="s">
        <v>282</v>
      </c>
      <c r="D689" s="34" t="s">
        <v>3358</v>
      </c>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c r="DA689" s="34"/>
      <c r="DB689" s="34"/>
      <c r="DC689" s="34"/>
      <c r="DD689" s="34"/>
      <c r="DE689" s="34"/>
      <c r="DF689" s="34"/>
      <c r="DG689" s="34"/>
      <c r="DH689" s="34"/>
      <c r="DI689" s="34"/>
      <c r="DJ689" s="34"/>
      <c r="DK689" s="34"/>
      <c r="DL689" s="34"/>
      <c r="DM689" s="34"/>
      <c r="DN689" s="34"/>
      <c r="DO689" s="34"/>
      <c r="DP689" s="34"/>
      <c r="DQ689" s="34"/>
      <c r="DR689" s="34"/>
    </row>
    <row r="690" spans="1:122" ht="14.4" x14ac:dyDescent="0.3">
      <c r="A690" s="40" t="s">
        <v>699</v>
      </c>
      <c r="B690" s="40" t="s">
        <v>2347</v>
      </c>
      <c r="C690" s="40" t="s">
        <v>822</v>
      </c>
      <c r="D690" s="34" t="s">
        <v>3358</v>
      </c>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c r="CP690" s="34"/>
      <c r="CQ690" s="34"/>
      <c r="CR690" s="34"/>
      <c r="CS690" s="34"/>
      <c r="CT690" s="34"/>
      <c r="CU690" s="34"/>
      <c r="CV690" s="34"/>
      <c r="CW690" s="34"/>
      <c r="CX690" s="34"/>
      <c r="CY690" s="34"/>
      <c r="CZ690" s="34"/>
      <c r="DA690" s="34"/>
      <c r="DB690" s="34"/>
      <c r="DC690" s="34"/>
      <c r="DD690" s="34"/>
      <c r="DE690" s="34"/>
      <c r="DF690" s="34"/>
      <c r="DG690" s="34"/>
      <c r="DH690" s="34"/>
      <c r="DI690" s="34"/>
      <c r="DJ690" s="34"/>
      <c r="DK690" s="34"/>
      <c r="DL690" s="34"/>
      <c r="DM690" s="34"/>
      <c r="DN690" s="34"/>
      <c r="DO690" s="34"/>
      <c r="DP690" s="34"/>
      <c r="DQ690" s="34"/>
      <c r="DR690" s="34"/>
    </row>
    <row r="691" spans="1:122" ht="14.4" x14ac:dyDescent="0.3">
      <c r="A691" s="40" t="s">
        <v>699</v>
      </c>
      <c r="B691" s="40" t="s">
        <v>2347</v>
      </c>
      <c r="C691" s="40" t="s">
        <v>825</v>
      </c>
      <c r="D691" s="34" t="s">
        <v>3358</v>
      </c>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c r="DA691" s="34"/>
      <c r="DB691" s="34"/>
      <c r="DC691" s="34"/>
      <c r="DD691" s="34"/>
      <c r="DE691" s="34"/>
      <c r="DF691" s="34"/>
      <c r="DG691" s="34"/>
      <c r="DH691" s="34"/>
      <c r="DI691" s="34"/>
      <c r="DJ691" s="34"/>
      <c r="DK691" s="34"/>
      <c r="DL691" s="34"/>
      <c r="DM691" s="34"/>
      <c r="DN691" s="34"/>
      <c r="DO691" s="34"/>
      <c r="DP691" s="34"/>
      <c r="DQ691" s="34"/>
      <c r="DR691" s="34"/>
    </row>
    <row r="692" spans="1:122" ht="14.4" x14ac:dyDescent="0.3">
      <c r="A692" s="40" t="s">
        <v>699</v>
      </c>
      <c r="B692" s="40" t="s">
        <v>2347</v>
      </c>
      <c r="C692" s="40" t="s">
        <v>284</v>
      </c>
      <c r="D692" s="34" t="s">
        <v>3358</v>
      </c>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c r="DA692" s="34"/>
      <c r="DB692" s="34"/>
      <c r="DC692" s="34"/>
      <c r="DD692" s="34"/>
      <c r="DE692" s="34"/>
      <c r="DF692" s="34"/>
      <c r="DG692" s="34"/>
      <c r="DH692" s="34"/>
      <c r="DI692" s="34"/>
      <c r="DJ692" s="34"/>
      <c r="DK692" s="34"/>
      <c r="DL692" s="34"/>
      <c r="DM692" s="34"/>
      <c r="DN692" s="34"/>
      <c r="DO692" s="34"/>
      <c r="DP692" s="34"/>
      <c r="DQ692" s="34"/>
      <c r="DR692" s="34"/>
    </row>
    <row r="693" spans="1:122" ht="14.4" x14ac:dyDescent="0.3">
      <c r="A693" s="40" t="s">
        <v>699</v>
      </c>
      <c r="B693" s="40" t="s">
        <v>2347</v>
      </c>
      <c r="C693" s="40" t="s">
        <v>234</v>
      </c>
      <c r="D693" s="34" t="s">
        <v>3358</v>
      </c>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c r="DA693" s="34"/>
      <c r="DB693" s="34"/>
      <c r="DC693" s="34"/>
      <c r="DD693" s="34"/>
      <c r="DE693" s="34"/>
      <c r="DF693" s="34"/>
      <c r="DG693" s="34"/>
      <c r="DH693" s="34"/>
      <c r="DI693" s="34"/>
      <c r="DJ693" s="34"/>
      <c r="DK693" s="34"/>
      <c r="DL693" s="34"/>
      <c r="DM693" s="34"/>
      <c r="DN693" s="34"/>
      <c r="DO693" s="34"/>
      <c r="DP693" s="34"/>
      <c r="DQ693" s="34"/>
      <c r="DR693" s="34"/>
    </row>
    <row r="694" spans="1:122" ht="14.4" x14ac:dyDescent="0.3">
      <c r="A694" s="40" t="s">
        <v>833</v>
      </c>
      <c r="B694" s="40" t="s">
        <v>2618</v>
      </c>
      <c r="C694" s="40" t="s">
        <v>282</v>
      </c>
      <c r="D694" s="34" t="s">
        <v>3358</v>
      </c>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c r="CP694" s="34"/>
      <c r="CQ694" s="34"/>
      <c r="CR694" s="34"/>
      <c r="CS694" s="34"/>
      <c r="CT694" s="34"/>
      <c r="CU694" s="34"/>
      <c r="CV694" s="34"/>
      <c r="CW694" s="34"/>
      <c r="CX694" s="34"/>
      <c r="CY694" s="34"/>
      <c r="CZ694" s="34"/>
      <c r="DA694" s="34"/>
      <c r="DB694" s="34"/>
      <c r="DC694" s="34"/>
      <c r="DD694" s="34"/>
      <c r="DE694" s="34"/>
      <c r="DF694" s="34"/>
      <c r="DG694" s="34"/>
      <c r="DH694" s="34"/>
      <c r="DI694" s="34"/>
      <c r="DJ694" s="34"/>
      <c r="DK694" s="34"/>
      <c r="DL694" s="34"/>
      <c r="DM694" s="34"/>
      <c r="DN694" s="34"/>
      <c r="DO694" s="34"/>
      <c r="DP694" s="34"/>
      <c r="DQ694" s="34"/>
      <c r="DR694" s="34"/>
    </row>
    <row r="695" spans="1:122" ht="14.4" x14ac:dyDescent="0.3">
      <c r="A695" s="40" t="s">
        <v>833</v>
      </c>
      <c r="B695" s="40" t="s">
        <v>2618</v>
      </c>
      <c r="C695" s="40" t="s">
        <v>284</v>
      </c>
      <c r="D695" s="34" t="s">
        <v>3358</v>
      </c>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c r="DA695" s="34"/>
      <c r="DB695" s="34"/>
      <c r="DC695" s="34"/>
      <c r="DD695" s="34"/>
      <c r="DE695" s="34"/>
      <c r="DF695" s="34"/>
      <c r="DG695" s="34"/>
      <c r="DH695" s="34"/>
      <c r="DI695" s="34"/>
      <c r="DJ695" s="34"/>
      <c r="DK695" s="34"/>
      <c r="DL695" s="34"/>
      <c r="DM695" s="34"/>
      <c r="DN695" s="34"/>
      <c r="DO695" s="34"/>
      <c r="DP695" s="34"/>
      <c r="DQ695" s="34"/>
      <c r="DR695" s="34"/>
    </row>
    <row r="696" spans="1:122" ht="14.4" x14ac:dyDescent="0.3">
      <c r="A696" s="40" t="s">
        <v>833</v>
      </c>
      <c r="B696" s="40" t="s">
        <v>2618</v>
      </c>
      <c r="C696" s="40" t="s">
        <v>305</v>
      </c>
      <c r="D696" s="34" t="s">
        <v>3358</v>
      </c>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c r="CP696" s="34"/>
      <c r="CQ696" s="34"/>
      <c r="CR696" s="34"/>
      <c r="CS696" s="34"/>
      <c r="CT696" s="34"/>
      <c r="CU696" s="34"/>
      <c r="CV696" s="34"/>
      <c r="CW696" s="34"/>
      <c r="CX696" s="34"/>
      <c r="CY696" s="34"/>
      <c r="CZ696" s="34"/>
      <c r="DA696" s="34"/>
      <c r="DB696" s="34"/>
      <c r="DC696" s="34"/>
      <c r="DD696" s="34"/>
      <c r="DE696" s="34"/>
      <c r="DF696" s="34"/>
      <c r="DG696" s="34"/>
      <c r="DH696" s="34"/>
      <c r="DI696" s="34"/>
      <c r="DJ696" s="34"/>
      <c r="DK696" s="34"/>
      <c r="DL696" s="34"/>
      <c r="DM696" s="34"/>
      <c r="DN696" s="34"/>
      <c r="DO696" s="34"/>
      <c r="DP696" s="34"/>
      <c r="DQ696" s="34"/>
      <c r="DR696" s="34"/>
    </row>
    <row r="697" spans="1:122" ht="14.4" x14ac:dyDescent="0.3">
      <c r="A697" s="40" t="s">
        <v>833</v>
      </c>
      <c r="B697" s="40" t="s">
        <v>2618</v>
      </c>
      <c r="C697" s="40" t="s">
        <v>840</v>
      </c>
      <c r="D697" s="34" t="s">
        <v>3358</v>
      </c>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c r="DA697" s="34"/>
      <c r="DB697" s="34"/>
      <c r="DC697" s="34"/>
      <c r="DD697" s="34"/>
      <c r="DE697" s="34"/>
      <c r="DF697" s="34"/>
      <c r="DG697" s="34"/>
      <c r="DH697" s="34"/>
      <c r="DI697" s="34"/>
      <c r="DJ697" s="34"/>
      <c r="DK697" s="34"/>
      <c r="DL697" s="34"/>
      <c r="DM697" s="34"/>
      <c r="DN697" s="34"/>
      <c r="DO697" s="34"/>
      <c r="DP697" s="34"/>
      <c r="DQ697" s="34"/>
      <c r="DR697" s="34"/>
    </row>
    <row r="698" spans="1:122" ht="14.4" x14ac:dyDescent="0.3">
      <c r="A698" s="40" t="s">
        <v>833</v>
      </c>
      <c r="B698" s="40" t="s">
        <v>2618</v>
      </c>
      <c r="C698" s="40" t="s">
        <v>692</v>
      </c>
      <c r="D698" s="34" t="s">
        <v>3358</v>
      </c>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c r="DA698" s="34"/>
      <c r="DB698" s="34"/>
      <c r="DC698" s="34"/>
      <c r="DD698" s="34"/>
      <c r="DE698" s="34"/>
      <c r="DF698" s="34"/>
      <c r="DG698" s="34"/>
      <c r="DH698" s="34"/>
      <c r="DI698" s="34"/>
      <c r="DJ698" s="34"/>
      <c r="DK698" s="34"/>
      <c r="DL698" s="34"/>
      <c r="DM698" s="34"/>
      <c r="DN698" s="34"/>
      <c r="DO698" s="34"/>
      <c r="DP698" s="34"/>
      <c r="DQ698" s="34"/>
      <c r="DR698" s="34"/>
    </row>
    <row r="699" spans="1:122" ht="14.4" x14ac:dyDescent="0.3">
      <c r="A699" s="40" t="s">
        <v>833</v>
      </c>
      <c r="B699" s="40" t="s">
        <v>2618</v>
      </c>
      <c r="C699" s="40" t="s">
        <v>228</v>
      </c>
      <c r="D699" s="34" t="s">
        <v>3358</v>
      </c>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c r="DA699" s="34"/>
      <c r="DB699" s="34"/>
      <c r="DC699" s="34"/>
      <c r="DD699" s="34"/>
      <c r="DE699" s="34"/>
      <c r="DF699" s="34"/>
      <c r="DG699" s="34"/>
      <c r="DH699" s="34"/>
      <c r="DI699" s="34"/>
      <c r="DJ699" s="34"/>
      <c r="DK699" s="34"/>
      <c r="DL699" s="34"/>
      <c r="DM699" s="34"/>
      <c r="DN699" s="34"/>
      <c r="DO699" s="34"/>
      <c r="DP699" s="34"/>
      <c r="DQ699" s="34"/>
      <c r="DR699" s="34"/>
    </row>
    <row r="700" spans="1:122" ht="14.4" x14ac:dyDescent="0.3">
      <c r="A700" s="40" t="s">
        <v>833</v>
      </c>
      <c r="B700" s="40" t="s">
        <v>2618</v>
      </c>
      <c r="C700" s="40" t="s">
        <v>275</v>
      </c>
      <c r="D700" s="34" t="s">
        <v>3358</v>
      </c>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c r="CP700" s="34"/>
      <c r="CQ700" s="34"/>
      <c r="CR700" s="34"/>
      <c r="CS700" s="34"/>
      <c r="CT700" s="34"/>
      <c r="CU700" s="34"/>
      <c r="CV700" s="34"/>
      <c r="CW700" s="34"/>
      <c r="CX700" s="34"/>
      <c r="CY700" s="34"/>
      <c r="CZ700" s="34"/>
      <c r="DA700" s="34"/>
      <c r="DB700" s="34"/>
      <c r="DC700" s="34"/>
      <c r="DD700" s="34"/>
      <c r="DE700" s="34"/>
      <c r="DF700" s="34"/>
      <c r="DG700" s="34"/>
      <c r="DH700" s="34"/>
      <c r="DI700" s="34"/>
      <c r="DJ700" s="34"/>
      <c r="DK700" s="34"/>
      <c r="DL700" s="34"/>
      <c r="DM700" s="34"/>
      <c r="DN700" s="34"/>
      <c r="DO700" s="34"/>
      <c r="DP700" s="34"/>
      <c r="DQ700" s="34"/>
      <c r="DR700" s="34"/>
    </row>
    <row r="701" spans="1:122" ht="14.4" x14ac:dyDescent="0.3">
      <c r="A701" s="40" t="s">
        <v>833</v>
      </c>
      <c r="B701" s="40" t="s">
        <v>2618</v>
      </c>
      <c r="C701" s="40" t="s">
        <v>286</v>
      </c>
      <c r="D701" s="34" t="s">
        <v>3358</v>
      </c>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c r="CP701" s="34"/>
      <c r="CQ701" s="34"/>
      <c r="CR701" s="34"/>
      <c r="CS701" s="34"/>
      <c r="CT701" s="34"/>
      <c r="CU701" s="34"/>
      <c r="CV701" s="34"/>
      <c r="CW701" s="34"/>
      <c r="CX701" s="34"/>
      <c r="CY701" s="34"/>
      <c r="CZ701" s="34"/>
      <c r="DA701" s="34"/>
      <c r="DB701" s="34"/>
      <c r="DC701" s="34"/>
      <c r="DD701" s="34"/>
      <c r="DE701" s="34"/>
      <c r="DF701" s="34"/>
      <c r="DG701" s="34"/>
      <c r="DH701" s="34"/>
      <c r="DI701" s="34"/>
      <c r="DJ701" s="34"/>
      <c r="DK701" s="34"/>
      <c r="DL701" s="34"/>
      <c r="DM701" s="34"/>
      <c r="DN701" s="34"/>
      <c r="DO701" s="34"/>
      <c r="DP701" s="34"/>
      <c r="DQ701" s="34"/>
      <c r="DR701" s="34"/>
    </row>
    <row r="702" spans="1:122" ht="14.4" x14ac:dyDescent="0.3">
      <c r="A702" s="40" t="s">
        <v>152</v>
      </c>
      <c r="B702" s="40" t="s">
        <v>2671</v>
      </c>
      <c r="C702" s="40" t="s">
        <v>860</v>
      </c>
      <c r="D702" s="34" t="s">
        <v>3358</v>
      </c>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c r="CP702" s="34"/>
      <c r="CQ702" s="34"/>
      <c r="CR702" s="34"/>
      <c r="CS702" s="34"/>
      <c r="CT702" s="34"/>
      <c r="CU702" s="34"/>
      <c r="CV702" s="34"/>
      <c r="CW702" s="34"/>
      <c r="CX702" s="34"/>
      <c r="CY702" s="34"/>
      <c r="CZ702" s="34"/>
      <c r="DA702" s="34"/>
      <c r="DB702" s="34"/>
      <c r="DC702" s="34"/>
      <c r="DD702" s="34"/>
      <c r="DE702" s="34"/>
      <c r="DF702" s="34"/>
      <c r="DG702" s="34"/>
      <c r="DH702" s="34"/>
      <c r="DI702" s="34"/>
      <c r="DJ702" s="34"/>
      <c r="DK702" s="34"/>
      <c r="DL702" s="34"/>
      <c r="DM702" s="34"/>
      <c r="DN702" s="34"/>
      <c r="DO702" s="34"/>
      <c r="DP702" s="34"/>
      <c r="DQ702" s="34"/>
      <c r="DR702" s="34"/>
    </row>
    <row r="703" spans="1:122" ht="14.4" x14ac:dyDescent="0.3">
      <c r="A703" s="40" t="s">
        <v>152</v>
      </c>
      <c r="B703" s="40" t="s">
        <v>2671</v>
      </c>
      <c r="C703" s="40" t="s">
        <v>292</v>
      </c>
      <c r="D703" s="34" t="s">
        <v>3358</v>
      </c>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c r="CP703" s="34"/>
      <c r="CQ703" s="34"/>
      <c r="CR703" s="34"/>
      <c r="CS703" s="34"/>
      <c r="CT703" s="34"/>
      <c r="CU703" s="34"/>
      <c r="CV703" s="34"/>
      <c r="CW703" s="34"/>
      <c r="CX703" s="34"/>
      <c r="CY703" s="34"/>
      <c r="CZ703" s="34"/>
      <c r="DA703" s="34"/>
      <c r="DB703" s="34"/>
      <c r="DC703" s="34"/>
      <c r="DD703" s="34"/>
      <c r="DE703" s="34"/>
      <c r="DF703" s="34"/>
      <c r="DG703" s="34"/>
      <c r="DH703" s="34"/>
      <c r="DI703" s="34"/>
      <c r="DJ703" s="34"/>
      <c r="DK703" s="34"/>
      <c r="DL703" s="34"/>
      <c r="DM703" s="34"/>
      <c r="DN703" s="34"/>
      <c r="DO703" s="34"/>
      <c r="DP703" s="34"/>
      <c r="DQ703" s="34"/>
      <c r="DR703" s="34"/>
    </row>
    <row r="704" spans="1:122" ht="14.4" x14ac:dyDescent="0.3">
      <c r="A704" s="40" t="s">
        <v>152</v>
      </c>
      <c r="B704" s="40" t="s">
        <v>2671</v>
      </c>
      <c r="C704" s="40" t="s">
        <v>273</v>
      </c>
      <c r="D704" s="34" t="s">
        <v>3358</v>
      </c>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c r="CP704" s="34"/>
      <c r="CQ704" s="34"/>
      <c r="CR704" s="34"/>
      <c r="CS704" s="34"/>
      <c r="CT704" s="34"/>
      <c r="CU704" s="34"/>
      <c r="CV704" s="34"/>
      <c r="CW704" s="34"/>
      <c r="CX704" s="34"/>
      <c r="CY704" s="34"/>
      <c r="CZ704" s="34"/>
      <c r="DA704" s="34"/>
      <c r="DB704" s="34"/>
      <c r="DC704" s="34"/>
      <c r="DD704" s="34"/>
      <c r="DE704" s="34"/>
      <c r="DF704" s="34"/>
      <c r="DG704" s="34"/>
      <c r="DH704" s="34"/>
      <c r="DI704" s="34"/>
      <c r="DJ704" s="34"/>
      <c r="DK704" s="34"/>
      <c r="DL704" s="34"/>
      <c r="DM704" s="34"/>
      <c r="DN704" s="34"/>
      <c r="DO704" s="34"/>
      <c r="DP704" s="34"/>
      <c r="DQ704" s="34"/>
      <c r="DR704" s="34"/>
    </row>
    <row r="705" spans="1:122" ht="14.4" x14ac:dyDescent="0.3">
      <c r="A705" s="40" t="s">
        <v>152</v>
      </c>
      <c r="B705" s="40" t="s">
        <v>2671</v>
      </c>
      <c r="C705" s="40" t="s">
        <v>293</v>
      </c>
      <c r="D705" s="34" t="s">
        <v>3358</v>
      </c>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c r="CP705" s="34"/>
      <c r="CQ705" s="34"/>
      <c r="CR705" s="34"/>
      <c r="CS705" s="34"/>
      <c r="CT705" s="34"/>
      <c r="CU705" s="34"/>
      <c r="CV705" s="34"/>
      <c r="CW705" s="34"/>
      <c r="CX705" s="34"/>
      <c r="CY705" s="34"/>
      <c r="CZ705" s="34"/>
      <c r="DA705" s="34"/>
      <c r="DB705" s="34"/>
      <c r="DC705" s="34"/>
      <c r="DD705" s="34"/>
      <c r="DE705" s="34"/>
      <c r="DF705" s="34"/>
      <c r="DG705" s="34"/>
      <c r="DH705" s="34"/>
      <c r="DI705" s="34"/>
      <c r="DJ705" s="34"/>
      <c r="DK705" s="34"/>
      <c r="DL705" s="34"/>
      <c r="DM705" s="34"/>
      <c r="DN705" s="34"/>
      <c r="DO705" s="34"/>
      <c r="DP705" s="34"/>
      <c r="DQ705" s="34"/>
      <c r="DR705" s="34"/>
    </row>
    <row r="706" spans="1:122" ht="14.4" x14ac:dyDescent="0.3">
      <c r="A706" s="40" t="s">
        <v>152</v>
      </c>
      <c r="B706" s="40" t="s">
        <v>2671</v>
      </c>
      <c r="C706" s="40" t="s">
        <v>862</v>
      </c>
      <c r="D706" s="34" t="s">
        <v>3358</v>
      </c>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c r="CP706" s="34"/>
      <c r="CQ706" s="34"/>
      <c r="CR706" s="34"/>
      <c r="CS706" s="34"/>
      <c r="CT706" s="34"/>
      <c r="CU706" s="34"/>
      <c r="CV706" s="34"/>
      <c r="CW706" s="34"/>
      <c r="CX706" s="34"/>
      <c r="CY706" s="34"/>
      <c r="CZ706" s="34"/>
      <c r="DA706" s="34"/>
      <c r="DB706" s="34"/>
      <c r="DC706" s="34"/>
      <c r="DD706" s="34"/>
      <c r="DE706" s="34"/>
      <c r="DF706" s="34"/>
      <c r="DG706" s="34"/>
      <c r="DH706" s="34"/>
      <c r="DI706" s="34"/>
      <c r="DJ706" s="34"/>
      <c r="DK706" s="34"/>
      <c r="DL706" s="34"/>
      <c r="DM706" s="34"/>
      <c r="DN706" s="34"/>
      <c r="DO706" s="34"/>
      <c r="DP706" s="34"/>
      <c r="DQ706" s="34"/>
      <c r="DR706" s="34"/>
    </row>
    <row r="707" spans="1:122" ht="14.4" x14ac:dyDescent="0.3">
      <c r="A707" s="40" t="s">
        <v>152</v>
      </c>
      <c r="B707" s="40" t="s">
        <v>2671</v>
      </c>
      <c r="C707" s="40" t="s">
        <v>863</v>
      </c>
      <c r="D707" s="34" t="s">
        <v>3358</v>
      </c>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c r="CP707" s="34"/>
      <c r="CQ707" s="34"/>
      <c r="CR707" s="34"/>
      <c r="CS707" s="34"/>
      <c r="CT707" s="34"/>
      <c r="CU707" s="34"/>
      <c r="CV707" s="34"/>
      <c r="CW707" s="34"/>
      <c r="CX707" s="34"/>
      <c r="CY707" s="34"/>
      <c r="CZ707" s="34"/>
      <c r="DA707" s="34"/>
      <c r="DB707" s="34"/>
      <c r="DC707" s="34"/>
      <c r="DD707" s="34"/>
      <c r="DE707" s="34"/>
      <c r="DF707" s="34"/>
      <c r="DG707" s="34"/>
      <c r="DH707" s="34"/>
      <c r="DI707" s="34"/>
      <c r="DJ707" s="34"/>
      <c r="DK707" s="34"/>
      <c r="DL707" s="34"/>
      <c r="DM707" s="34"/>
      <c r="DN707" s="34"/>
      <c r="DO707" s="34"/>
      <c r="DP707" s="34"/>
      <c r="DQ707" s="34"/>
      <c r="DR707" s="34"/>
    </row>
    <row r="708" spans="1:122" ht="14.4" x14ac:dyDescent="0.3">
      <c r="A708" s="35" t="s">
        <v>47</v>
      </c>
      <c r="B708" s="35" t="s">
        <v>3172</v>
      </c>
      <c r="C708" s="40" t="s">
        <v>473</v>
      </c>
      <c r="D708" s="34" t="s">
        <v>3358</v>
      </c>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c r="CP708" s="34"/>
      <c r="CQ708" s="34"/>
      <c r="CR708" s="34"/>
      <c r="CS708" s="34"/>
      <c r="CT708" s="34"/>
      <c r="CU708" s="34"/>
      <c r="CV708" s="34"/>
      <c r="CW708" s="34"/>
      <c r="CX708" s="34"/>
      <c r="CY708" s="34"/>
      <c r="CZ708" s="34"/>
      <c r="DA708" s="34"/>
      <c r="DB708" s="34"/>
      <c r="DC708" s="34"/>
      <c r="DD708" s="34"/>
      <c r="DE708" s="34"/>
      <c r="DF708" s="34"/>
      <c r="DG708" s="34"/>
      <c r="DH708" s="34"/>
      <c r="DI708" s="34"/>
      <c r="DJ708" s="34"/>
      <c r="DK708" s="34"/>
      <c r="DL708" s="34"/>
      <c r="DM708" s="34"/>
      <c r="DN708" s="34"/>
      <c r="DO708" s="34"/>
      <c r="DP708" s="34"/>
      <c r="DQ708" s="34"/>
      <c r="DR708" s="34"/>
    </row>
    <row r="709" spans="1:122" ht="14.4" x14ac:dyDescent="0.3">
      <c r="A709" s="35" t="s">
        <v>47</v>
      </c>
      <c r="B709" s="35" t="s">
        <v>3172</v>
      </c>
      <c r="C709" s="40" t="s">
        <v>282</v>
      </c>
      <c r="D709" s="34" t="s">
        <v>3358</v>
      </c>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c r="CP709" s="34"/>
      <c r="CQ709" s="34"/>
      <c r="CR709" s="34"/>
      <c r="CS709" s="34"/>
      <c r="CT709" s="34"/>
      <c r="CU709" s="34"/>
      <c r="CV709" s="34"/>
      <c r="CW709" s="34"/>
      <c r="CX709" s="34"/>
      <c r="CY709" s="34"/>
      <c r="CZ709" s="34"/>
      <c r="DA709" s="34"/>
      <c r="DB709" s="34"/>
      <c r="DC709" s="34"/>
      <c r="DD709" s="34"/>
      <c r="DE709" s="34"/>
      <c r="DF709" s="34"/>
      <c r="DG709" s="34"/>
      <c r="DH709" s="34"/>
      <c r="DI709" s="34"/>
      <c r="DJ709" s="34"/>
      <c r="DK709" s="34"/>
      <c r="DL709" s="34"/>
      <c r="DM709" s="34"/>
      <c r="DN709" s="34"/>
      <c r="DO709" s="34"/>
      <c r="DP709" s="34"/>
      <c r="DQ709" s="34"/>
      <c r="DR709" s="34"/>
    </row>
    <row r="710" spans="1:122" ht="14.4" x14ac:dyDescent="0.3">
      <c r="A710" s="35" t="s">
        <v>47</v>
      </c>
      <c r="B710" s="35" t="s">
        <v>3172</v>
      </c>
      <c r="C710" s="40" t="s">
        <v>228</v>
      </c>
      <c r="D710" s="34" t="s">
        <v>3358</v>
      </c>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c r="DA710" s="34"/>
      <c r="DB710" s="34"/>
      <c r="DC710" s="34"/>
      <c r="DD710" s="34"/>
      <c r="DE710" s="34"/>
      <c r="DF710" s="34"/>
      <c r="DG710" s="34"/>
      <c r="DH710" s="34"/>
      <c r="DI710" s="34"/>
      <c r="DJ710" s="34"/>
      <c r="DK710" s="34"/>
      <c r="DL710" s="34"/>
      <c r="DM710" s="34"/>
      <c r="DN710" s="34"/>
      <c r="DO710" s="34"/>
      <c r="DP710" s="34"/>
      <c r="DQ710" s="34"/>
      <c r="DR710" s="34"/>
    </row>
    <row r="711" spans="1:122" ht="14.4" x14ac:dyDescent="0.3">
      <c r="A711" s="35" t="s">
        <v>47</v>
      </c>
      <c r="B711" s="35" t="s">
        <v>3172</v>
      </c>
      <c r="C711" s="40" t="s">
        <v>878</v>
      </c>
      <c r="D711" s="34" t="s">
        <v>3358</v>
      </c>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c r="DA711" s="34"/>
      <c r="DB711" s="34"/>
      <c r="DC711" s="34"/>
      <c r="DD711" s="34"/>
      <c r="DE711" s="34"/>
      <c r="DF711" s="34"/>
      <c r="DG711" s="34"/>
      <c r="DH711" s="34"/>
      <c r="DI711" s="34"/>
      <c r="DJ711" s="34"/>
      <c r="DK711" s="34"/>
      <c r="DL711" s="34"/>
      <c r="DM711" s="34"/>
      <c r="DN711" s="34"/>
      <c r="DO711" s="34"/>
      <c r="DP711" s="34"/>
      <c r="DQ711" s="34"/>
      <c r="DR711" s="34"/>
    </row>
    <row r="712" spans="1:122" ht="14.4" x14ac:dyDescent="0.3">
      <c r="A712" s="40" t="s">
        <v>714</v>
      </c>
      <c r="B712" s="40" t="s">
        <v>675</v>
      </c>
      <c r="C712" s="40" t="s">
        <v>887</v>
      </c>
      <c r="D712" s="34" t="s">
        <v>3358</v>
      </c>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c r="CP712" s="34"/>
      <c r="CQ712" s="34"/>
      <c r="CR712" s="34"/>
      <c r="CS712" s="34"/>
      <c r="CT712" s="34"/>
      <c r="CU712" s="34"/>
      <c r="CV712" s="34"/>
      <c r="CW712" s="34"/>
      <c r="CX712" s="34"/>
      <c r="CY712" s="34"/>
      <c r="CZ712" s="34"/>
      <c r="DA712" s="34"/>
      <c r="DB712" s="34"/>
      <c r="DC712" s="34"/>
      <c r="DD712" s="34"/>
      <c r="DE712" s="34"/>
      <c r="DF712" s="34"/>
      <c r="DG712" s="34"/>
      <c r="DH712" s="34"/>
      <c r="DI712" s="34"/>
      <c r="DJ712" s="34"/>
      <c r="DK712" s="34"/>
      <c r="DL712" s="34"/>
      <c r="DM712" s="34"/>
      <c r="DN712" s="34"/>
      <c r="DO712" s="34"/>
      <c r="DP712" s="34"/>
      <c r="DQ712" s="34"/>
      <c r="DR712" s="34"/>
    </row>
    <row r="713" spans="1:122" ht="14.4" x14ac:dyDescent="0.3">
      <c r="A713" s="40" t="s">
        <v>714</v>
      </c>
      <c r="B713" s="40" t="s">
        <v>675</v>
      </c>
      <c r="C713" s="40" t="s">
        <v>286</v>
      </c>
      <c r="D713" s="34" t="s">
        <v>3358</v>
      </c>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c r="CP713" s="34"/>
      <c r="CQ713" s="34"/>
      <c r="CR713" s="34"/>
      <c r="CS713" s="34"/>
      <c r="CT713" s="34"/>
      <c r="CU713" s="34"/>
      <c r="CV713" s="34"/>
      <c r="CW713" s="34"/>
      <c r="CX713" s="34"/>
      <c r="CY713" s="34"/>
      <c r="CZ713" s="34"/>
      <c r="DA713" s="34"/>
      <c r="DB713" s="34"/>
      <c r="DC713" s="34"/>
      <c r="DD713" s="34"/>
      <c r="DE713" s="34"/>
      <c r="DF713" s="34"/>
      <c r="DG713" s="34"/>
      <c r="DH713" s="34"/>
      <c r="DI713" s="34"/>
      <c r="DJ713" s="34"/>
      <c r="DK713" s="34"/>
      <c r="DL713" s="34"/>
      <c r="DM713" s="34"/>
      <c r="DN713" s="34"/>
      <c r="DO713" s="34"/>
      <c r="DP713" s="34"/>
      <c r="DQ713" s="34"/>
      <c r="DR713" s="34"/>
    </row>
    <row r="714" spans="1:122" ht="14.4" x14ac:dyDescent="0.3">
      <c r="A714" s="40" t="s">
        <v>714</v>
      </c>
      <c r="B714" s="40" t="s">
        <v>675</v>
      </c>
      <c r="C714" s="40" t="s">
        <v>888</v>
      </c>
      <c r="D714" s="34" t="s">
        <v>3358</v>
      </c>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c r="CP714" s="34"/>
      <c r="CQ714" s="34"/>
      <c r="CR714" s="34"/>
      <c r="CS714" s="34"/>
      <c r="CT714" s="34"/>
      <c r="CU714" s="34"/>
      <c r="CV714" s="34"/>
      <c r="CW714" s="34"/>
      <c r="CX714" s="34"/>
      <c r="CY714" s="34"/>
      <c r="CZ714" s="34"/>
      <c r="DA714" s="34"/>
      <c r="DB714" s="34"/>
      <c r="DC714" s="34"/>
      <c r="DD714" s="34"/>
      <c r="DE714" s="34"/>
      <c r="DF714" s="34"/>
      <c r="DG714" s="34"/>
      <c r="DH714" s="34"/>
      <c r="DI714" s="34"/>
      <c r="DJ714" s="34"/>
      <c r="DK714" s="34"/>
      <c r="DL714" s="34"/>
      <c r="DM714" s="34"/>
      <c r="DN714" s="34"/>
      <c r="DO714" s="34"/>
      <c r="DP714" s="34"/>
      <c r="DQ714" s="34"/>
      <c r="DR714" s="34"/>
    </row>
    <row r="715" spans="1:122" ht="14.4" x14ac:dyDescent="0.3">
      <c r="A715" s="40" t="s">
        <v>714</v>
      </c>
      <c r="B715" s="40" t="s">
        <v>675</v>
      </c>
      <c r="C715" s="40" t="s">
        <v>889</v>
      </c>
      <c r="D715" s="34" t="s">
        <v>3358</v>
      </c>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c r="CP715" s="34"/>
      <c r="CQ715" s="34"/>
      <c r="CR715" s="34"/>
      <c r="CS715" s="34"/>
      <c r="CT715" s="34"/>
      <c r="CU715" s="34"/>
      <c r="CV715" s="34"/>
      <c r="CW715" s="34"/>
      <c r="CX715" s="34"/>
      <c r="CY715" s="34"/>
      <c r="CZ715" s="34"/>
      <c r="DA715" s="34"/>
      <c r="DB715" s="34"/>
      <c r="DC715" s="34"/>
      <c r="DD715" s="34"/>
      <c r="DE715" s="34"/>
      <c r="DF715" s="34"/>
      <c r="DG715" s="34"/>
      <c r="DH715" s="34"/>
      <c r="DI715" s="34"/>
      <c r="DJ715" s="34"/>
      <c r="DK715" s="34"/>
      <c r="DL715" s="34"/>
      <c r="DM715" s="34"/>
      <c r="DN715" s="34"/>
      <c r="DO715" s="34"/>
      <c r="DP715" s="34"/>
      <c r="DQ715" s="34"/>
      <c r="DR715" s="34"/>
    </row>
    <row r="716" spans="1:122" ht="14.4" x14ac:dyDescent="0.3">
      <c r="A716" s="40" t="s">
        <v>714</v>
      </c>
      <c r="B716" s="40" t="s">
        <v>675</v>
      </c>
      <c r="C716" s="40" t="s">
        <v>890</v>
      </c>
      <c r="D716" s="34" t="s">
        <v>3358</v>
      </c>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c r="CP716" s="34"/>
      <c r="CQ716" s="34"/>
      <c r="CR716" s="34"/>
      <c r="CS716" s="34"/>
      <c r="CT716" s="34"/>
      <c r="CU716" s="34"/>
      <c r="CV716" s="34"/>
      <c r="CW716" s="34"/>
      <c r="CX716" s="34"/>
      <c r="CY716" s="34"/>
      <c r="CZ716" s="34"/>
      <c r="DA716" s="34"/>
      <c r="DB716" s="34"/>
      <c r="DC716" s="34"/>
      <c r="DD716" s="34"/>
      <c r="DE716" s="34"/>
      <c r="DF716" s="34"/>
      <c r="DG716" s="34"/>
      <c r="DH716" s="34"/>
      <c r="DI716" s="34"/>
      <c r="DJ716" s="34"/>
      <c r="DK716" s="34"/>
      <c r="DL716" s="34"/>
      <c r="DM716" s="34"/>
      <c r="DN716" s="34"/>
      <c r="DO716" s="34"/>
      <c r="DP716" s="34"/>
      <c r="DQ716" s="34"/>
      <c r="DR716" s="34"/>
    </row>
    <row r="717" spans="1:122" ht="14.4" x14ac:dyDescent="0.3">
      <c r="A717" s="40" t="s">
        <v>714</v>
      </c>
      <c r="B717" s="40" t="s">
        <v>675</v>
      </c>
      <c r="C717" s="40" t="s">
        <v>891</v>
      </c>
      <c r="D717" s="34" t="s">
        <v>3358</v>
      </c>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c r="CP717" s="34"/>
      <c r="CQ717" s="34"/>
      <c r="CR717" s="34"/>
      <c r="CS717" s="34"/>
      <c r="CT717" s="34"/>
      <c r="CU717" s="34"/>
      <c r="CV717" s="34"/>
      <c r="CW717" s="34"/>
      <c r="CX717" s="34"/>
      <c r="CY717" s="34"/>
      <c r="CZ717" s="34"/>
      <c r="DA717" s="34"/>
      <c r="DB717" s="34"/>
      <c r="DC717" s="34"/>
      <c r="DD717" s="34"/>
      <c r="DE717" s="34"/>
      <c r="DF717" s="34"/>
      <c r="DG717" s="34"/>
      <c r="DH717" s="34"/>
      <c r="DI717" s="34"/>
      <c r="DJ717" s="34"/>
      <c r="DK717" s="34"/>
      <c r="DL717" s="34"/>
      <c r="DM717" s="34"/>
      <c r="DN717" s="34"/>
      <c r="DO717" s="34"/>
      <c r="DP717" s="34"/>
      <c r="DQ717" s="34"/>
      <c r="DR717" s="34"/>
    </row>
    <row r="718" spans="1:122" ht="14.4" x14ac:dyDescent="0.3">
      <c r="A718" s="40" t="s">
        <v>714</v>
      </c>
      <c r="B718" s="40" t="s">
        <v>675</v>
      </c>
      <c r="C718" s="40" t="s">
        <v>892</v>
      </c>
      <c r="D718" s="34" t="s">
        <v>3358</v>
      </c>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c r="CP718" s="34"/>
      <c r="CQ718" s="34"/>
      <c r="CR718" s="34"/>
      <c r="CS718" s="34"/>
      <c r="CT718" s="34"/>
      <c r="CU718" s="34"/>
      <c r="CV718" s="34"/>
      <c r="CW718" s="34"/>
      <c r="CX718" s="34"/>
      <c r="CY718" s="34"/>
      <c r="CZ718" s="34"/>
      <c r="DA718" s="34"/>
      <c r="DB718" s="34"/>
      <c r="DC718" s="34"/>
      <c r="DD718" s="34"/>
      <c r="DE718" s="34"/>
      <c r="DF718" s="34"/>
      <c r="DG718" s="34"/>
      <c r="DH718" s="34"/>
      <c r="DI718" s="34"/>
      <c r="DJ718" s="34"/>
      <c r="DK718" s="34"/>
      <c r="DL718" s="34"/>
      <c r="DM718" s="34"/>
      <c r="DN718" s="34"/>
      <c r="DO718" s="34"/>
      <c r="DP718" s="34"/>
      <c r="DQ718" s="34"/>
      <c r="DR718" s="34"/>
    </row>
    <row r="719" spans="1:122" ht="14.4" x14ac:dyDescent="0.3">
      <c r="A719" s="40" t="s">
        <v>714</v>
      </c>
      <c r="B719" s="40" t="s">
        <v>675</v>
      </c>
      <c r="C719" s="40" t="s">
        <v>893</v>
      </c>
      <c r="D719" s="34" t="s">
        <v>3358</v>
      </c>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c r="DA719" s="34"/>
      <c r="DB719" s="34"/>
      <c r="DC719" s="34"/>
      <c r="DD719" s="34"/>
      <c r="DE719" s="34"/>
      <c r="DF719" s="34"/>
      <c r="DG719" s="34"/>
      <c r="DH719" s="34"/>
      <c r="DI719" s="34"/>
      <c r="DJ719" s="34"/>
      <c r="DK719" s="34"/>
      <c r="DL719" s="34"/>
      <c r="DM719" s="34"/>
      <c r="DN719" s="34"/>
      <c r="DO719" s="34"/>
      <c r="DP719" s="34"/>
      <c r="DQ719" s="34"/>
      <c r="DR719" s="34"/>
    </row>
    <row r="720" spans="1:122" ht="14.4" x14ac:dyDescent="0.3">
      <c r="A720" s="40" t="s">
        <v>714</v>
      </c>
      <c r="B720" s="40" t="s">
        <v>675</v>
      </c>
      <c r="C720" s="40" t="s">
        <v>894</v>
      </c>
      <c r="D720" s="34" t="s">
        <v>3358</v>
      </c>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c r="DA720" s="34"/>
      <c r="DB720" s="34"/>
      <c r="DC720" s="34"/>
      <c r="DD720" s="34"/>
      <c r="DE720" s="34"/>
      <c r="DF720" s="34"/>
      <c r="DG720" s="34"/>
      <c r="DH720" s="34"/>
      <c r="DI720" s="34"/>
      <c r="DJ720" s="34"/>
      <c r="DK720" s="34"/>
      <c r="DL720" s="34"/>
      <c r="DM720" s="34"/>
      <c r="DN720" s="34"/>
      <c r="DO720" s="34"/>
      <c r="DP720" s="34"/>
      <c r="DQ720" s="34"/>
      <c r="DR720" s="34"/>
    </row>
    <row r="721" spans="1:122" ht="14.4" x14ac:dyDescent="0.3">
      <c r="A721" s="40" t="s">
        <v>714</v>
      </c>
      <c r="B721" s="40" t="s">
        <v>675</v>
      </c>
      <c r="C721" s="40" t="s">
        <v>895</v>
      </c>
      <c r="D721" s="34" t="s">
        <v>3358</v>
      </c>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c r="CP721" s="34"/>
      <c r="CQ721" s="34"/>
      <c r="CR721" s="34"/>
      <c r="CS721" s="34"/>
      <c r="CT721" s="34"/>
      <c r="CU721" s="34"/>
      <c r="CV721" s="34"/>
      <c r="CW721" s="34"/>
      <c r="CX721" s="34"/>
      <c r="CY721" s="34"/>
      <c r="CZ721" s="34"/>
      <c r="DA721" s="34"/>
      <c r="DB721" s="34"/>
      <c r="DC721" s="34"/>
      <c r="DD721" s="34"/>
      <c r="DE721" s="34"/>
      <c r="DF721" s="34"/>
      <c r="DG721" s="34"/>
      <c r="DH721" s="34"/>
      <c r="DI721" s="34"/>
      <c r="DJ721" s="34"/>
      <c r="DK721" s="34"/>
      <c r="DL721" s="34"/>
      <c r="DM721" s="34"/>
      <c r="DN721" s="34"/>
      <c r="DO721" s="34"/>
      <c r="DP721" s="34"/>
      <c r="DQ721" s="34"/>
      <c r="DR721" s="34"/>
    </row>
    <row r="722" spans="1:122" ht="14.4" x14ac:dyDescent="0.3">
      <c r="A722" s="40" t="s">
        <v>714</v>
      </c>
      <c r="B722" s="40" t="s">
        <v>675</v>
      </c>
      <c r="C722" s="40" t="s">
        <v>897</v>
      </c>
      <c r="D722" s="34" t="s">
        <v>3358</v>
      </c>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c r="CP722" s="34"/>
      <c r="CQ722" s="34"/>
      <c r="CR722" s="34"/>
      <c r="CS722" s="34"/>
      <c r="CT722" s="34"/>
      <c r="CU722" s="34"/>
      <c r="CV722" s="34"/>
      <c r="CW722" s="34"/>
      <c r="CX722" s="34"/>
      <c r="CY722" s="34"/>
      <c r="CZ722" s="34"/>
      <c r="DA722" s="34"/>
      <c r="DB722" s="34"/>
      <c r="DC722" s="34"/>
      <c r="DD722" s="34"/>
      <c r="DE722" s="34"/>
      <c r="DF722" s="34"/>
      <c r="DG722" s="34"/>
      <c r="DH722" s="34"/>
      <c r="DI722" s="34"/>
      <c r="DJ722" s="34"/>
      <c r="DK722" s="34"/>
      <c r="DL722" s="34"/>
      <c r="DM722" s="34"/>
      <c r="DN722" s="34"/>
      <c r="DO722" s="34"/>
      <c r="DP722" s="34"/>
      <c r="DQ722" s="34"/>
      <c r="DR722" s="34"/>
    </row>
    <row r="723" spans="1:122" ht="14.4" x14ac:dyDescent="0.3">
      <c r="A723" s="40" t="s">
        <v>714</v>
      </c>
      <c r="B723" s="40" t="s">
        <v>675</v>
      </c>
      <c r="C723" s="40" t="s">
        <v>898</v>
      </c>
      <c r="D723" s="34" t="s">
        <v>3358</v>
      </c>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c r="DA723" s="34"/>
      <c r="DB723" s="34"/>
      <c r="DC723" s="34"/>
      <c r="DD723" s="34"/>
      <c r="DE723" s="34"/>
      <c r="DF723" s="34"/>
      <c r="DG723" s="34"/>
      <c r="DH723" s="34"/>
      <c r="DI723" s="34"/>
      <c r="DJ723" s="34"/>
      <c r="DK723" s="34"/>
      <c r="DL723" s="34"/>
      <c r="DM723" s="34"/>
      <c r="DN723" s="34"/>
      <c r="DO723" s="34"/>
      <c r="DP723" s="34"/>
      <c r="DQ723" s="34"/>
      <c r="DR723" s="34"/>
    </row>
    <row r="724" spans="1:122" ht="14.4" x14ac:dyDescent="0.3">
      <c r="A724" s="40" t="s">
        <v>714</v>
      </c>
      <c r="B724" s="40" t="s">
        <v>675</v>
      </c>
      <c r="C724" s="40" t="s">
        <v>400</v>
      </c>
      <c r="D724" s="34" t="s">
        <v>3358</v>
      </c>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c r="DA724" s="34"/>
      <c r="DB724" s="34"/>
      <c r="DC724" s="34"/>
      <c r="DD724" s="34"/>
      <c r="DE724" s="34"/>
      <c r="DF724" s="34"/>
      <c r="DG724" s="34"/>
      <c r="DH724" s="34"/>
      <c r="DI724" s="34"/>
      <c r="DJ724" s="34"/>
      <c r="DK724" s="34"/>
      <c r="DL724" s="34"/>
      <c r="DM724" s="34"/>
      <c r="DN724" s="34"/>
      <c r="DO724" s="34"/>
      <c r="DP724" s="34"/>
      <c r="DQ724" s="34"/>
      <c r="DR724" s="34"/>
    </row>
    <row r="725" spans="1:122" ht="14.4" x14ac:dyDescent="0.3">
      <c r="A725" s="40" t="s">
        <v>714</v>
      </c>
      <c r="B725" s="40" t="s">
        <v>675</v>
      </c>
      <c r="C725" s="40" t="s">
        <v>275</v>
      </c>
      <c r="D725" s="34" t="s">
        <v>3358</v>
      </c>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c r="CP725" s="34"/>
      <c r="CQ725" s="34"/>
      <c r="CR725" s="34"/>
      <c r="CS725" s="34"/>
      <c r="CT725" s="34"/>
      <c r="CU725" s="34"/>
      <c r="CV725" s="34"/>
      <c r="CW725" s="34"/>
      <c r="CX725" s="34"/>
      <c r="CY725" s="34"/>
      <c r="CZ725" s="34"/>
      <c r="DA725" s="34"/>
      <c r="DB725" s="34"/>
      <c r="DC725" s="34"/>
      <c r="DD725" s="34"/>
      <c r="DE725" s="34"/>
      <c r="DF725" s="34"/>
      <c r="DG725" s="34"/>
      <c r="DH725" s="34"/>
      <c r="DI725" s="34"/>
      <c r="DJ725" s="34"/>
      <c r="DK725" s="34"/>
      <c r="DL725" s="34"/>
      <c r="DM725" s="34"/>
      <c r="DN725" s="34"/>
      <c r="DO725" s="34"/>
      <c r="DP725" s="34"/>
      <c r="DQ725" s="34"/>
      <c r="DR725" s="34"/>
    </row>
    <row r="726" spans="1:122" ht="14.4" x14ac:dyDescent="0.3">
      <c r="A726" s="40" t="s">
        <v>714</v>
      </c>
      <c r="B726" s="40" t="s">
        <v>675</v>
      </c>
      <c r="C726" s="40" t="s">
        <v>903</v>
      </c>
      <c r="D726" s="34" t="s">
        <v>3358</v>
      </c>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c r="CP726" s="34"/>
      <c r="CQ726" s="34"/>
      <c r="CR726" s="34"/>
      <c r="CS726" s="34"/>
      <c r="CT726" s="34"/>
      <c r="CU726" s="34"/>
      <c r="CV726" s="34"/>
      <c r="CW726" s="34"/>
      <c r="CX726" s="34"/>
      <c r="CY726" s="34"/>
      <c r="CZ726" s="34"/>
      <c r="DA726" s="34"/>
      <c r="DB726" s="34"/>
      <c r="DC726" s="34"/>
      <c r="DD726" s="34"/>
      <c r="DE726" s="34"/>
      <c r="DF726" s="34"/>
      <c r="DG726" s="34"/>
      <c r="DH726" s="34"/>
      <c r="DI726" s="34"/>
      <c r="DJ726" s="34"/>
      <c r="DK726" s="34"/>
      <c r="DL726" s="34"/>
      <c r="DM726" s="34"/>
      <c r="DN726" s="34"/>
      <c r="DO726" s="34"/>
      <c r="DP726" s="34"/>
      <c r="DQ726" s="34"/>
      <c r="DR726" s="34"/>
    </row>
    <row r="727" spans="1:122" ht="14.4" x14ac:dyDescent="0.3">
      <c r="A727" s="40" t="s">
        <v>714</v>
      </c>
      <c r="B727" s="40" t="s">
        <v>675</v>
      </c>
      <c r="C727" s="40" t="s">
        <v>905</v>
      </c>
      <c r="D727" s="34" t="s">
        <v>3358</v>
      </c>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c r="CP727" s="34"/>
      <c r="CQ727" s="34"/>
      <c r="CR727" s="34"/>
      <c r="CS727" s="34"/>
      <c r="CT727" s="34"/>
      <c r="CU727" s="34"/>
      <c r="CV727" s="34"/>
      <c r="CW727" s="34"/>
      <c r="CX727" s="34"/>
      <c r="CY727" s="34"/>
      <c r="CZ727" s="34"/>
      <c r="DA727" s="34"/>
      <c r="DB727" s="34"/>
      <c r="DC727" s="34"/>
      <c r="DD727" s="34"/>
      <c r="DE727" s="34"/>
      <c r="DF727" s="34"/>
      <c r="DG727" s="34"/>
      <c r="DH727" s="34"/>
      <c r="DI727" s="34"/>
      <c r="DJ727" s="34"/>
      <c r="DK727" s="34"/>
      <c r="DL727" s="34"/>
      <c r="DM727" s="34"/>
      <c r="DN727" s="34"/>
      <c r="DO727" s="34"/>
      <c r="DP727" s="34"/>
      <c r="DQ727" s="34"/>
      <c r="DR727" s="34"/>
    </row>
    <row r="728" spans="1:122" ht="14.4" x14ac:dyDescent="0.3">
      <c r="A728" s="40" t="s">
        <v>714</v>
      </c>
      <c r="B728" s="40" t="s">
        <v>675</v>
      </c>
      <c r="C728" s="40" t="s">
        <v>907</v>
      </c>
      <c r="D728" s="34" t="s">
        <v>3358</v>
      </c>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c r="CP728" s="34"/>
      <c r="CQ728" s="34"/>
      <c r="CR728" s="34"/>
      <c r="CS728" s="34"/>
      <c r="CT728" s="34"/>
      <c r="CU728" s="34"/>
      <c r="CV728" s="34"/>
      <c r="CW728" s="34"/>
      <c r="CX728" s="34"/>
      <c r="CY728" s="34"/>
      <c r="CZ728" s="34"/>
      <c r="DA728" s="34"/>
      <c r="DB728" s="34"/>
      <c r="DC728" s="34"/>
      <c r="DD728" s="34"/>
      <c r="DE728" s="34"/>
      <c r="DF728" s="34"/>
      <c r="DG728" s="34"/>
      <c r="DH728" s="34"/>
      <c r="DI728" s="34"/>
      <c r="DJ728" s="34"/>
      <c r="DK728" s="34"/>
      <c r="DL728" s="34"/>
      <c r="DM728" s="34"/>
      <c r="DN728" s="34"/>
      <c r="DO728" s="34"/>
      <c r="DP728" s="34"/>
      <c r="DQ728" s="34"/>
      <c r="DR728" s="34"/>
    </row>
    <row r="729" spans="1:122" ht="14.4" x14ac:dyDescent="0.3">
      <c r="A729" s="40" t="s">
        <v>714</v>
      </c>
      <c r="B729" s="40" t="s">
        <v>675</v>
      </c>
      <c r="C729" s="40" t="s">
        <v>909</v>
      </c>
      <c r="D729" s="34" t="s">
        <v>3358</v>
      </c>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c r="CP729" s="34"/>
      <c r="CQ729" s="34"/>
      <c r="CR729" s="34"/>
      <c r="CS729" s="34"/>
      <c r="CT729" s="34"/>
      <c r="CU729" s="34"/>
      <c r="CV729" s="34"/>
      <c r="CW729" s="34"/>
      <c r="CX729" s="34"/>
      <c r="CY729" s="34"/>
      <c r="CZ729" s="34"/>
      <c r="DA729" s="34"/>
      <c r="DB729" s="34"/>
      <c r="DC729" s="34"/>
      <c r="DD729" s="34"/>
      <c r="DE729" s="34"/>
      <c r="DF729" s="34"/>
      <c r="DG729" s="34"/>
      <c r="DH729" s="34"/>
      <c r="DI729" s="34"/>
      <c r="DJ729" s="34"/>
      <c r="DK729" s="34"/>
      <c r="DL729" s="34"/>
      <c r="DM729" s="34"/>
      <c r="DN729" s="34"/>
      <c r="DO729" s="34"/>
      <c r="DP729" s="34"/>
      <c r="DQ729" s="34"/>
      <c r="DR729" s="34"/>
    </row>
    <row r="730" spans="1:122" ht="14.4" x14ac:dyDescent="0.3">
      <c r="A730" s="40" t="s">
        <v>714</v>
      </c>
      <c r="B730" s="40" t="s">
        <v>675</v>
      </c>
      <c r="C730" s="40" t="s">
        <v>910</v>
      </c>
      <c r="D730" s="34" t="s">
        <v>3358</v>
      </c>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c r="CP730" s="34"/>
      <c r="CQ730" s="34"/>
      <c r="CR730" s="34"/>
      <c r="CS730" s="34"/>
      <c r="CT730" s="34"/>
      <c r="CU730" s="34"/>
      <c r="CV730" s="34"/>
      <c r="CW730" s="34"/>
      <c r="CX730" s="34"/>
      <c r="CY730" s="34"/>
      <c r="CZ730" s="34"/>
      <c r="DA730" s="34"/>
      <c r="DB730" s="34"/>
      <c r="DC730" s="34"/>
      <c r="DD730" s="34"/>
      <c r="DE730" s="34"/>
      <c r="DF730" s="34"/>
      <c r="DG730" s="34"/>
      <c r="DH730" s="34"/>
      <c r="DI730" s="34"/>
      <c r="DJ730" s="34"/>
      <c r="DK730" s="34"/>
      <c r="DL730" s="34"/>
      <c r="DM730" s="34"/>
      <c r="DN730" s="34"/>
      <c r="DO730" s="34"/>
      <c r="DP730" s="34"/>
      <c r="DQ730" s="34"/>
      <c r="DR730" s="34"/>
    </row>
    <row r="731" spans="1:122" ht="14.4" x14ac:dyDescent="0.3">
      <c r="A731" s="40" t="s">
        <v>714</v>
      </c>
      <c r="B731" s="40" t="s">
        <v>675</v>
      </c>
      <c r="C731" s="40" t="s">
        <v>911</v>
      </c>
      <c r="D731" s="34" t="s">
        <v>3358</v>
      </c>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c r="CP731" s="34"/>
      <c r="CQ731" s="34"/>
      <c r="CR731" s="34"/>
      <c r="CS731" s="34"/>
      <c r="CT731" s="34"/>
      <c r="CU731" s="34"/>
      <c r="CV731" s="34"/>
      <c r="CW731" s="34"/>
      <c r="CX731" s="34"/>
      <c r="CY731" s="34"/>
      <c r="CZ731" s="34"/>
      <c r="DA731" s="34"/>
      <c r="DB731" s="34"/>
      <c r="DC731" s="34"/>
      <c r="DD731" s="34"/>
      <c r="DE731" s="34"/>
      <c r="DF731" s="34"/>
      <c r="DG731" s="34"/>
      <c r="DH731" s="34"/>
      <c r="DI731" s="34"/>
      <c r="DJ731" s="34"/>
      <c r="DK731" s="34"/>
      <c r="DL731" s="34"/>
      <c r="DM731" s="34"/>
      <c r="DN731" s="34"/>
      <c r="DO731" s="34"/>
      <c r="DP731" s="34"/>
      <c r="DQ731" s="34"/>
      <c r="DR731" s="34"/>
    </row>
    <row r="732" spans="1:122" ht="14.4" x14ac:dyDescent="0.3">
      <c r="A732" s="40" t="s">
        <v>15</v>
      </c>
      <c r="B732" s="40" t="s">
        <v>633</v>
      </c>
      <c r="C732" s="40" t="s">
        <v>275</v>
      </c>
      <c r="D732" s="34" t="s">
        <v>3358</v>
      </c>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c r="CP732" s="34"/>
      <c r="CQ732" s="34"/>
      <c r="CR732" s="34"/>
      <c r="CS732" s="34"/>
      <c r="CT732" s="34"/>
      <c r="CU732" s="34"/>
      <c r="CV732" s="34"/>
      <c r="CW732" s="34"/>
      <c r="CX732" s="34"/>
      <c r="CY732" s="34"/>
      <c r="CZ732" s="34"/>
      <c r="DA732" s="34"/>
      <c r="DB732" s="34"/>
      <c r="DC732" s="34"/>
      <c r="DD732" s="34"/>
      <c r="DE732" s="34"/>
      <c r="DF732" s="34"/>
      <c r="DG732" s="34"/>
      <c r="DH732" s="34"/>
      <c r="DI732" s="34"/>
      <c r="DJ732" s="34"/>
      <c r="DK732" s="34"/>
      <c r="DL732" s="34"/>
      <c r="DM732" s="34"/>
      <c r="DN732" s="34"/>
      <c r="DO732" s="34"/>
      <c r="DP732" s="34"/>
      <c r="DQ732" s="34"/>
      <c r="DR732" s="34"/>
    </row>
    <row r="733" spans="1:122" ht="14.4" x14ac:dyDescent="0.3">
      <c r="A733" s="40" t="s">
        <v>15</v>
      </c>
      <c r="B733" s="40" t="s">
        <v>633</v>
      </c>
      <c r="C733" s="40" t="s">
        <v>912</v>
      </c>
      <c r="D733" s="34" t="s">
        <v>3358</v>
      </c>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c r="CP733" s="34"/>
      <c r="CQ733" s="34"/>
      <c r="CR733" s="34"/>
      <c r="CS733" s="34"/>
      <c r="CT733" s="34"/>
      <c r="CU733" s="34"/>
      <c r="CV733" s="34"/>
      <c r="CW733" s="34"/>
      <c r="CX733" s="34"/>
      <c r="CY733" s="34"/>
      <c r="CZ733" s="34"/>
      <c r="DA733" s="34"/>
      <c r="DB733" s="34"/>
      <c r="DC733" s="34"/>
      <c r="DD733" s="34"/>
      <c r="DE733" s="34"/>
      <c r="DF733" s="34"/>
      <c r="DG733" s="34"/>
      <c r="DH733" s="34"/>
      <c r="DI733" s="34"/>
      <c r="DJ733" s="34"/>
      <c r="DK733" s="34"/>
      <c r="DL733" s="34"/>
      <c r="DM733" s="34"/>
      <c r="DN733" s="34"/>
      <c r="DO733" s="34"/>
      <c r="DP733" s="34"/>
      <c r="DQ733" s="34"/>
      <c r="DR733" s="34"/>
    </row>
    <row r="734" spans="1:122" ht="14.4" x14ac:dyDescent="0.3">
      <c r="A734" s="40" t="s">
        <v>15</v>
      </c>
      <c r="B734" s="40" t="s">
        <v>633</v>
      </c>
      <c r="C734" s="40" t="s">
        <v>286</v>
      </c>
      <c r="D734" s="34" t="s">
        <v>3358</v>
      </c>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c r="DA734" s="34"/>
      <c r="DB734" s="34"/>
      <c r="DC734" s="34"/>
      <c r="DD734" s="34"/>
      <c r="DE734" s="34"/>
      <c r="DF734" s="34"/>
      <c r="DG734" s="34"/>
      <c r="DH734" s="34"/>
      <c r="DI734" s="34"/>
      <c r="DJ734" s="34"/>
      <c r="DK734" s="34"/>
      <c r="DL734" s="34"/>
      <c r="DM734" s="34"/>
      <c r="DN734" s="34"/>
      <c r="DO734" s="34"/>
      <c r="DP734" s="34"/>
      <c r="DQ734" s="34"/>
      <c r="DR734" s="34"/>
    </row>
    <row r="735" spans="1:122" ht="14.4" x14ac:dyDescent="0.3">
      <c r="A735" s="40" t="s">
        <v>15</v>
      </c>
      <c r="B735" s="40" t="s">
        <v>633</v>
      </c>
      <c r="C735" s="40" t="s">
        <v>913</v>
      </c>
      <c r="D735" s="34" t="s">
        <v>3358</v>
      </c>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c r="DA735" s="34"/>
      <c r="DB735" s="34"/>
      <c r="DC735" s="34"/>
      <c r="DD735" s="34"/>
      <c r="DE735" s="34"/>
      <c r="DF735" s="34"/>
      <c r="DG735" s="34"/>
      <c r="DH735" s="34"/>
      <c r="DI735" s="34"/>
      <c r="DJ735" s="34"/>
      <c r="DK735" s="34"/>
      <c r="DL735" s="34"/>
      <c r="DM735" s="34"/>
      <c r="DN735" s="34"/>
      <c r="DO735" s="34"/>
      <c r="DP735" s="34"/>
      <c r="DQ735" s="34"/>
      <c r="DR735" s="34"/>
    </row>
    <row r="736" spans="1:122" ht="14.4" x14ac:dyDescent="0.3">
      <c r="A736" s="40" t="s">
        <v>724</v>
      </c>
      <c r="B736" s="40" t="s">
        <v>2838</v>
      </c>
      <c r="C736" s="40" t="s">
        <v>694</v>
      </c>
      <c r="D736" s="34" t="s">
        <v>3358</v>
      </c>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c r="CP736" s="34"/>
      <c r="CQ736" s="34"/>
      <c r="CR736" s="34"/>
      <c r="CS736" s="34"/>
      <c r="CT736" s="34"/>
      <c r="CU736" s="34"/>
      <c r="CV736" s="34"/>
      <c r="CW736" s="34"/>
      <c r="CX736" s="34"/>
      <c r="CY736" s="34"/>
      <c r="CZ736" s="34"/>
      <c r="DA736" s="34"/>
      <c r="DB736" s="34"/>
      <c r="DC736" s="34"/>
      <c r="DD736" s="34"/>
      <c r="DE736" s="34"/>
      <c r="DF736" s="34"/>
      <c r="DG736" s="34"/>
      <c r="DH736" s="34"/>
      <c r="DI736" s="34"/>
      <c r="DJ736" s="34"/>
      <c r="DK736" s="34"/>
      <c r="DL736" s="34"/>
      <c r="DM736" s="34"/>
      <c r="DN736" s="34"/>
      <c r="DO736" s="34"/>
      <c r="DP736" s="34"/>
      <c r="DQ736" s="34"/>
      <c r="DR736" s="34"/>
    </row>
    <row r="737" spans="1:122" ht="14.4" x14ac:dyDescent="0.3">
      <c r="A737" s="40" t="s">
        <v>724</v>
      </c>
      <c r="B737" s="40" t="s">
        <v>2838</v>
      </c>
      <c r="C737" s="40" t="s">
        <v>305</v>
      </c>
      <c r="D737" s="34" t="s">
        <v>3358</v>
      </c>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c r="CP737" s="34"/>
      <c r="CQ737" s="34"/>
      <c r="CR737" s="34"/>
      <c r="CS737" s="34"/>
      <c r="CT737" s="34"/>
      <c r="CU737" s="34"/>
      <c r="CV737" s="34"/>
      <c r="CW737" s="34"/>
      <c r="CX737" s="34"/>
      <c r="CY737" s="34"/>
      <c r="CZ737" s="34"/>
      <c r="DA737" s="34"/>
      <c r="DB737" s="34"/>
      <c r="DC737" s="34"/>
      <c r="DD737" s="34"/>
      <c r="DE737" s="34"/>
      <c r="DF737" s="34"/>
      <c r="DG737" s="34"/>
      <c r="DH737" s="34"/>
      <c r="DI737" s="34"/>
      <c r="DJ737" s="34"/>
      <c r="DK737" s="34"/>
      <c r="DL737" s="34"/>
      <c r="DM737" s="34"/>
      <c r="DN737" s="34"/>
      <c r="DO737" s="34"/>
      <c r="DP737" s="34"/>
      <c r="DQ737" s="34"/>
      <c r="DR737" s="34"/>
    </row>
    <row r="738" spans="1:122" ht="14.4" x14ac:dyDescent="0.3">
      <c r="A738" s="40" t="s">
        <v>724</v>
      </c>
      <c r="B738" s="40" t="s">
        <v>2838</v>
      </c>
      <c r="C738" s="40" t="s">
        <v>286</v>
      </c>
      <c r="D738" s="34" t="s">
        <v>3358</v>
      </c>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c r="DA738" s="34"/>
      <c r="DB738" s="34"/>
      <c r="DC738" s="34"/>
      <c r="DD738" s="34"/>
      <c r="DE738" s="34"/>
      <c r="DF738" s="34"/>
      <c r="DG738" s="34"/>
      <c r="DH738" s="34"/>
      <c r="DI738" s="34"/>
      <c r="DJ738" s="34"/>
      <c r="DK738" s="34"/>
      <c r="DL738" s="34"/>
      <c r="DM738" s="34"/>
      <c r="DN738" s="34"/>
      <c r="DO738" s="34"/>
      <c r="DP738" s="34"/>
      <c r="DQ738" s="34"/>
      <c r="DR738" s="34"/>
    </row>
    <row r="739" spans="1:122" ht="14.4" x14ac:dyDescent="0.3">
      <c r="A739" s="40" t="s">
        <v>724</v>
      </c>
      <c r="B739" s="40" t="s">
        <v>2838</v>
      </c>
      <c r="C739" s="40" t="s">
        <v>275</v>
      </c>
      <c r="D739" s="34" t="s">
        <v>3358</v>
      </c>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c r="DA739" s="34"/>
      <c r="DB739" s="34"/>
      <c r="DC739" s="34"/>
      <c r="DD739" s="34"/>
      <c r="DE739" s="34"/>
      <c r="DF739" s="34"/>
      <c r="DG739" s="34"/>
      <c r="DH739" s="34"/>
      <c r="DI739" s="34"/>
      <c r="DJ739" s="34"/>
      <c r="DK739" s="34"/>
      <c r="DL739" s="34"/>
      <c r="DM739" s="34"/>
      <c r="DN739" s="34"/>
      <c r="DO739" s="34"/>
      <c r="DP739" s="34"/>
      <c r="DQ739" s="34"/>
      <c r="DR739" s="34"/>
    </row>
    <row r="740" spans="1:122" ht="14.4" x14ac:dyDescent="0.3">
      <c r="A740" s="40" t="s">
        <v>724</v>
      </c>
      <c r="B740" s="40" t="s">
        <v>2838</v>
      </c>
      <c r="C740" s="40" t="s">
        <v>305</v>
      </c>
      <c r="D740" s="34" t="s">
        <v>3358</v>
      </c>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c r="DA740" s="34"/>
      <c r="DB740" s="34"/>
      <c r="DC740" s="34"/>
      <c r="DD740" s="34"/>
      <c r="DE740" s="34"/>
      <c r="DF740" s="34"/>
      <c r="DG740" s="34"/>
      <c r="DH740" s="34"/>
      <c r="DI740" s="34"/>
      <c r="DJ740" s="34"/>
      <c r="DK740" s="34"/>
      <c r="DL740" s="34"/>
      <c r="DM740" s="34"/>
      <c r="DN740" s="34"/>
      <c r="DO740" s="34"/>
      <c r="DP740" s="34"/>
      <c r="DQ740" s="34"/>
      <c r="DR740" s="34"/>
    </row>
    <row r="741" spans="1:122" ht="14.4" x14ac:dyDescent="0.3">
      <c r="A741" s="40" t="s">
        <v>724</v>
      </c>
      <c r="B741" s="40" t="s">
        <v>2838</v>
      </c>
      <c r="C741" s="40" t="s">
        <v>903</v>
      </c>
      <c r="D741" s="34" t="s">
        <v>3358</v>
      </c>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c r="DA741" s="34"/>
      <c r="DB741" s="34"/>
      <c r="DC741" s="34"/>
      <c r="DD741" s="34"/>
      <c r="DE741" s="34"/>
      <c r="DF741" s="34"/>
      <c r="DG741" s="34"/>
      <c r="DH741" s="34"/>
      <c r="DI741" s="34"/>
      <c r="DJ741" s="34"/>
      <c r="DK741" s="34"/>
      <c r="DL741" s="34"/>
      <c r="DM741" s="34"/>
      <c r="DN741" s="34"/>
      <c r="DO741" s="34"/>
      <c r="DP741" s="34"/>
      <c r="DQ741" s="34"/>
      <c r="DR741" s="34"/>
    </row>
    <row r="742" spans="1:122" ht="14.4" x14ac:dyDescent="0.3">
      <c r="A742" s="40" t="s">
        <v>724</v>
      </c>
      <c r="B742" s="40" t="s">
        <v>2838</v>
      </c>
      <c r="C742" s="40" t="s">
        <v>275</v>
      </c>
      <c r="D742" s="34" t="s">
        <v>3358</v>
      </c>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c r="CP742" s="34"/>
      <c r="CQ742" s="34"/>
      <c r="CR742" s="34"/>
      <c r="CS742" s="34"/>
      <c r="CT742" s="34"/>
      <c r="CU742" s="34"/>
      <c r="CV742" s="34"/>
      <c r="CW742" s="34"/>
      <c r="CX742" s="34"/>
      <c r="CY742" s="34"/>
      <c r="CZ742" s="34"/>
      <c r="DA742" s="34"/>
      <c r="DB742" s="34"/>
      <c r="DC742" s="34"/>
      <c r="DD742" s="34"/>
      <c r="DE742" s="34"/>
      <c r="DF742" s="34"/>
      <c r="DG742" s="34"/>
      <c r="DH742" s="34"/>
      <c r="DI742" s="34"/>
      <c r="DJ742" s="34"/>
      <c r="DK742" s="34"/>
      <c r="DL742" s="34"/>
      <c r="DM742" s="34"/>
      <c r="DN742" s="34"/>
      <c r="DO742" s="34"/>
      <c r="DP742" s="34"/>
      <c r="DQ742" s="34"/>
      <c r="DR742" s="34"/>
    </row>
    <row r="743" spans="1:122" ht="14.4" x14ac:dyDescent="0.3">
      <c r="A743" s="40" t="s">
        <v>108</v>
      </c>
      <c r="B743" s="40" t="s">
        <v>823</v>
      </c>
      <c r="C743" s="40" t="s">
        <v>459</v>
      </c>
      <c r="D743" s="34" t="s">
        <v>3358</v>
      </c>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c r="DA743" s="34"/>
      <c r="DB743" s="34"/>
      <c r="DC743" s="34"/>
      <c r="DD743" s="34"/>
      <c r="DE743" s="34"/>
      <c r="DF743" s="34"/>
      <c r="DG743" s="34"/>
      <c r="DH743" s="34"/>
      <c r="DI743" s="34"/>
      <c r="DJ743" s="34"/>
      <c r="DK743" s="34"/>
      <c r="DL743" s="34"/>
      <c r="DM743" s="34"/>
      <c r="DN743" s="34"/>
      <c r="DO743" s="34"/>
      <c r="DP743" s="34"/>
      <c r="DQ743" s="34"/>
      <c r="DR743" s="34"/>
    </row>
    <row r="744" spans="1:122" ht="14.4" x14ac:dyDescent="0.3">
      <c r="A744" s="40" t="s">
        <v>108</v>
      </c>
      <c r="B744" s="40" t="s">
        <v>823</v>
      </c>
      <c r="C744" s="40" t="s">
        <v>461</v>
      </c>
      <c r="D744" s="34" t="s">
        <v>3358</v>
      </c>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c r="CP744" s="34"/>
      <c r="CQ744" s="34"/>
      <c r="CR744" s="34"/>
      <c r="CS744" s="34"/>
      <c r="CT744" s="34"/>
      <c r="CU744" s="34"/>
      <c r="CV744" s="34"/>
      <c r="CW744" s="34"/>
      <c r="CX744" s="34"/>
      <c r="CY744" s="34"/>
      <c r="CZ744" s="34"/>
      <c r="DA744" s="34"/>
      <c r="DB744" s="34"/>
      <c r="DC744" s="34"/>
      <c r="DD744" s="34"/>
      <c r="DE744" s="34"/>
      <c r="DF744" s="34"/>
      <c r="DG744" s="34"/>
      <c r="DH744" s="34"/>
      <c r="DI744" s="34"/>
      <c r="DJ744" s="34"/>
      <c r="DK744" s="34"/>
      <c r="DL744" s="34"/>
      <c r="DM744" s="34"/>
      <c r="DN744" s="34"/>
      <c r="DO744" s="34"/>
      <c r="DP744" s="34"/>
      <c r="DQ744" s="34"/>
      <c r="DR744" s="34"/>
    </row>
    <row r="745" spans="1:122" ht="14.4" x14ac:dyDescent="0.3">
      <c r="A745" s="40" t="s">
        <v>108</v>
      </c>
      <c r="B745" s="40" t="s">
        <v>823</v>
      </c>
      <c r="C745" s="40" t="s">
        <v>926</v>
      </c>
      <c r="D745" s="34" t="s">
        <v>3358</v>
      </c>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c r="CP745" s="34"/>
      <c r="CQ745" s="34"/>
      <c r="CR745" s="34"/>
      <c r="CS745" s="34"/>
      <c r="CT745" s="34"/>
      <c r="CU745" s="34"/>
      <c r="CV745" s="34"/>
      <c r="CW745" s="34"/>
      <c r="CX745" s="34"/>
      <c r="CY745" s="34"/>
      <c r="CZ745" s="34"/>
      <c r="DA745" s="34"/>
      <c r="DB745" s="34"/>
      <c r="DC745" s="34"/>
      <c r="DD745" s="34"/>
      <c r="DE745" s="34"/>
      <c r="DF745" s="34"/>
      <c r="DG745" s="34"/>
      <c r="DH745" s="34"/>
      <c r="DI745" s="34"/>
      <c r="DJ745" s="34"/>
      <c r="DK745" s="34"/>
      <c r="DL745" s="34"/>
      <c r="DM745" s="34"/>
      <c r="DN745" s="34"/>
      <c r="DO745" s="34"/>
      <c r="DP745" s="34"/>
      <c r="DQ745" s="34"/>
      <c r="DR745" s="34"/>
    </row>
    <row r="746" spans="1:122" ht="14.4" x14ac:dyDescent="0.3">
      <c r="A746" s="40" t="s">
        <v>108</v>
      </c>
      <c r="B746" s="40" t="s">
        <v>823</v>
      </c>
      <c r="C746" s="40" t="s">
        <v>927</v>
      </c>
      <c r="D746" s="34" t="s">
        <v>3358</v>
      </c>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c r="CP746" s="34"/>
      <c r="CQ746" s="34"/>
      <c r="CR746" s="34"/>
      <c r="CS746" s="34"/>
      <c r="CT746" s="34"/>
      <c r="CU746" s="34"/>
      <c r="CV746" s="34"/>
      <c r="CW746" s="34"/>
      <c r="CX746" s="34"/>
      <c r="CY746" s="34"/>
      <c r="CZ746" s="34"/>
      <c r="DA746" s="34"/>
      <c r="DB746" s="34"/>
      <c r="DC746" s="34"/>
      <c r="DD746" s="34"/>
      <c r="DE746" s="34"/>
      <c r="DF746" s="34"/>
      <c r="DG746" s="34"/>
      <c r="DH746" s="34"/>
      <c r="DI746" s="34"/>
      <c r="DJ746" s="34"/>
      <c r="DK746" s="34"/>
      <c r="DL746" s="34"/>
      <c r="DM746" s="34"/>
      <c r="DN746" s="34"/>
      <c r="DO746" s="34"/>
      <c r="DP746" s="34"/>
      <c r="DQ746" s="34"/>
      <c r="DR746" s="34"/>
    </row>
    <row r="747" spans="1:122" ht="14.4" x14ac:dyDescent="0.3">
      <c r="A747" s="40" t="s">
        <v>108</v>
      </c>
      <c r="B747" s="40" t="s">
        <v>823</v>
      </c>
      <c r="C747" s="40" t="s">
        <v>928</v>
      </c>
      <c r="D747" s="34" t="s">
        <v>3358</v>
      </c>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c r="CP747" s="34"/>
      <c r="CQ747" s="34"/>
      <c r="CR747" s="34"/>
      <c r="CS747" s="34"/>
      <c r="CT747" s="34"/>
      <c r="CU747" s="34"/>
      <c r="CV747" s="34"/>
      <c r="CW747" s="34"/>
      <c r="CX747" s="34"/>
      <c r="CY747" s="34"/>
      <c r="CZ747" s="34"/>
      <c r="DA747" s="34"/>
      <c r="DB747" s="34"/>
      <c r="DC747" s="34"/>
      <c r="DD747" s="34"/>
      <c r="DE747" s="34"/>
      <c r="DF747" s="34"/>
      <c r="DG747" s="34"/>
      <c r="DH747" s="34"/>
      <c r="DI747" s="34"/>
      <c r="DJ747" s="34"/>
      <c r="DK747" s="34"/>
      <c r="DL747" s="34"/>
      <c r="DM747" s="34"/>
      <c r="DN747" s="34"/>
      <c r="DO747" s="34"/>
      <c r="DP747" s="34"/>
      <c r="DQ747" s="34"/>
      <c r="DR747" s="34"/>
    </row>
    <row r="748" spans="1:122" ht="14.4" x14ac:dyDescent="0.3">
      <c r="A748" s="40" t="s">
        <v>108</v>
      </c>
      <c r="B748" s="40" t="s">
        <v>823</v>
      </c>
      <c r="C748" s="40" t="s">
        <v>929</v>
      </c>
      <c r="D748" s="34" t="s">
        <v>3358</v>
      </c>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c r="CP748" s="34"/>
      <c r="CQ748" s="34"/>
      <c r="CR748" s="34"/>
      <c r="CS748" s="34"/>
      <c r="CT748" s="34"/>
      <c r="CU748" s="34"/>
      <c r="CV748" s="34"/>
      <c r="CW748" s="34"/>
      <c r="CX748" s="34"/>
      <c r="CY748" s="34"/>
      <c r="CZ748" s="34"/>
      <c r="DA748" s="34"/>
      <c r="DB748" s="34"/>
      <c r="DC748" s="34"/>
      <c r="DD748" s="34"/>
      <c r="DE748" s="34"/>
      <c r="DF748" s="34"/>
      <c r="DG748" s="34"/>
      <c r="DH748" s="34"/>
      <c r="DI748" s="34"/>
      <c r="DJ748" s="34"/>
      <c r="DK748" s="34"/>
      <c r="DL748" s="34"/>
      <c r="DM748" s="34"/>
      <c r="DN748" s="34"/>
      <c r="DO748" s="34"/>
      <c r="DP748" s="34"/>
      <c r="DQ748" s="34"/>
      <c r="DR748" s="34"/>
    </row>
    <row r="749" spans="1:122" ht="14.4" x14ac:dyDescent="0.3">
      <c r="A749" s="40" t="s">
        <v>108</v>
      </c>
      <c r="B749" s="40" t="s">
        <v>823</v>
      </c>
      <c r="C749" s="40" t="s">
        <v>927</v>
      </c>
      <c r="D749" s="34" t="s">
        <v>3358</v>
      </c>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c r="CP749" s="34"/>
      <c r="CQ749" s="34"/>
      <c r="CR749" s="34"/>
      <c r="CS749" s="34"/>
      <c r="CT749" s="34"/>
      <c r="CU749" s="34"/>
      <c r="CV749" s="34"/>
      <c r="CW749" s="34"/>
      <c r="CX749" s="34"/>
      <c r="CY749" s="34"/>
      <c r="CZ749" s="34"/>
      <c r="DA749" s="34"/>
      <c r="DB749" s="34"/>
      <c r="DC749" s="34"/>
      <c r="DD749" s="34"/>
      <c r="DE749" s="34"/>
      <c r="DF749" s="34"/>
      <c r="DG749" s="34"/>
      <c r="DH749" s="34"/>
      <c r="DI749" s="34"/>
      <c r="DJ749" s="34"/>
      <c r="DK749" s="34"/>
      <c r="DL749" s="34"/>
      <c r="DM749" s="34"/>
      <c r="DN749" s="34"/>
      <c r="DO749" s="34"/>
      <c r="DP749" s="34"/>
      <c r="DQ749" s="34"/>
      <c r="DR749" s="34"/>
    </row>
    <row r="750" spans="1:122" ht="14.4" x14ac:dyDescent="0.3">
      <c r="A750" s="40" t="s">
        <v>108</v>
      </c>
      <c r="B750" s="40" t="s">
        <v>823</v>
      </c>
      <c r="C750" s="40" t="s">
        <v>472</v>
      </c>
      <c r="D750" s="34" t="s">
        <v>3358</v>
      </c>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c r="CP750" s="34"/>
      <c r="CQ750" s="34"/>
      <c r="CR750" s="34"/>
      <c r="CS750" s="34"/>
      <c r="CT750" s="34"/>
      <c r="CU750" s="34"/>
      <c r="CV750" s="34"/>
      <c r="CW750" s="34"/>
      <c r="CX750" s="34"/>
      <c r="CY750" s="34"/>
      <c r="CZ750" s="34"/>
      <c r="DA750" s="34"/>
      <c r="DB750" s="34"/>
      <c r="DC750" s="34"/>
      <c r="DD750" s="34"/>
      <c r="DE750" s="34"/>
      <c r="DF750" s="34"/>
      <c r="DG750" s="34"/>
      <c r="DH750" s="34"/>
      <c r="DI750" s="34"/>
      <c r="DJ750" s="34"/>
      <c r="DK750" s="34"/>
      <c r="DL750" s="34"/>
      <c r="DM750" s="34"/>
      <c r="DN750" s="34"/>
      <c r="DO750" s="34"/>
      <c r="DP750" s="34"/>
      <c r="DQ750" s="34"/>
      <c r="DR750" s="34"/>
    </row>
    <row r="751" spans="1:122" ht="14.4" x14ac:dyDescent="0.3">
      <c r="A751" s="40" t="s">
        <v>108</v>
      </c>
      <c r="B751" s="40" t="s">
        <v>823</v>
      </c>
      <c r="C751" s="40" t="s">
        <v>473</v>
      </c>
      <c r="D751" s="34" t="s">
        <v>3358</v>
      </c>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c r="DA751" s="34"/>
      <c r="DB751" s="34"/>
      <c r="DC751" s="34"/>
      <c r="DD751" s="34"/>
      <c r="DE751" s="34"/>
      <c r="DF751" s="34"/>
      <c r="DG751" s="34"/>
      <c r="DH751" s="34"/>
      <c r="DI751" s="34"/>
      <c r="DJ751" s="34"/>
      <c r="DK751" s="34"/>
      <c r="DL751" s="34"/>
      <c r="DM751" s="34"/>
      <c r="DN751" s="34"/>
      <c r="DO751" s="34"/>
      <c r="DP751" s="34"/>
      <c r="DQ751" s="34"/>
      <c r="DR751" s="34"/>
    </row>
    <row r="752" spans="1:122" ht="14.4" x14ac:dyDescent="0.3">
      <c r="A752" s="40" t="s">
        <v>108</v>
      </c>
      <c r="B752" s="40" t="s">
        <v>823</v>
      </c>
      <c r="C752" s="40" t="s">
        <v>926</v>
      </c>
      <c r="D752" s="34" t="s">
        <v>3358</v>
      </c>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c r="DA752" s="34"/>
      <c r="DB752" s="34"/>
      <c r="DC752" s="34"/>
      <c r="DD752" s="34"/>
      <c r="DE752" s="34"/>
      <c r="DF752" s="34"/>
      <c r="DG752" s="34"/>
      <c r="DH752" s="34"/>
      <c r="DI752" s="34"/>
      <c r="DJ752" s="34"/>
      <c r="DK752" s="34"/>
      <c r="DL752" s="34"/>
      <c r="DM752" s="34"/>
      <c r="DN752" s="34"/>
      <c r="DO752" s="34"/>
      <c r="DP752" s="34"/>
      <c r="DQ752" s="34"/>
      <c r="DR752" s="34"/>
    </row>
    <row r="753" spans="1:122" ht="14.4" x14ac:dyDescent="0.3">
      <c r="A753" s="40" t="s">
        <v>108</v>
      </c>
      <c r="B753" s="40" t="s">
        <v>823</v>
      </c>
      <c r="C753" s="40" t="s">
        <v>930</v>
      </c>
      <c r="D753" s="34" t="s">
        <v>3358</v>
      </c>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c r="CP753" s="34"/>
      <c r="CQ753" s="34"/>
      <c r="CR753" s="34"/>
      <c r="CS753" s="34"/>
      <c r="CT753" s="34"/>
      <c r="CU753" s="34"/>
      <c r="CV753" s="34"/>
      <c r="CW753" s="34"/>
      <c r="CX753" s="34"/>
      <c r="CY753" s="34"/>
      <c r="CZ753" s="34"/>
      <c r="DA753" s="34"/>
      <c r="DB753" s="34"/>
      <c r="DC753" s="34"/>
      <c r="DD753" s="34"/>
      <c r="DE753" s="34"/>
      <c r="DF753" s="34"/>
      <c r="DG753" s="34"/>
      <c r="DH753" s="34"/>
      <c r="DI753" s="34"/>
      <c r="DJ753" s="34"/>
      <c r="DK753" s="34"/>
      <c r="DL753" s="34"/>
      <c r="DM753" s="34"/>
      <c r="DN753" s="34"/>
      <c r="DO753" s="34"/>
      <c r="DP753" s="34"/>
      <c r="DQ753" s="34"/>
      <c r="DR753" s="34"/>
    </row>
    <row r="754" spans="1:122" ht="14.4" x14ac:dyDescent="0.3">
      <c r="A754" s="40" t="s">
        <v>226</v>
      </c>
      <c r="B754" s="40" t="s">
        <v>799</v>
      </c>
      <c r="C754" s="40" t="s">
        <v>391</v>
      </c>
      <c r="D754" s="34" t="s">
        <v>3358</v>
      </c>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c r="CP754" s="34"/>
      <c r="CQ754" s="34"/>
      <c r="CR754" s="34"/>
      <c r="CS754" s="34"/>
      <c r="CT754" s="34"/>
      <c r="CU754" s="34"/>
      <c r="CV754" s="34"/>
      <c r="CW754" s="34"/>
      <c r="CX754" s="34"/>
      <c r="CY754" s="34"/>
      <c r="CZ754" s="34"/>
      <c r="DA754" s="34"/>
      <c r="DB754" s="34"/>
      <c r="DC754" s="34"/>
      <c r="DD754" s="34"/>
      <c r="DE754" s="34"/>
      <c r="DF754" s="34"/>
      <c r="DG754" s="34"/>
      <c r="DH754" s="34"/>
      <c r="DI754" s="34"/>
      <c r="DJ754" s="34"/>
      <c r="DK754" s="34"/>
      <c r="DL754" s="34"/>
      <c r="DM754" s="34"/>
      <c r="DN754" s="34"/>
      <c r="DO754" s="34"/>
      <c r="DP754" s="34"/>
      <c r="DQ754" s="34"/>
      <c r="DR754" s="34"/>
    </row>
    <row r="755" spans="1:122" ht="14.4" x14ac:dyDescent="0.3">
      <c r="A755" s="40" t="s">
        <v>226</v>
      </c>
      <c r="B755" s="40" t="s">
        <v>799</v>
      </c>
      <c r="C755" s="40" t="s">
        <v>393</v>
      </c>
      <c r="D755" s="34" t="s">
        <v>3358</v>
      </c>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c r="DA755" s="34"/>
      <c r="DB755" s="34"/>
      <c r="DC755" s="34"/>
      <c r="DD755" s="34"/>
      <c r="DE755" s="34"/>
      <c r="DF755" s="34"/>
      <c r="DG755" s="34"/>
      <c r="DH755" s="34"/>
      <c r="DI755" s="34"/>
      <c r="DJ755" s="34"/>
      <c r="DK755" s="34"/>
      <c r="DL755" s="34"/>
      <c r="DM755" s="34"/>
      <c r="DN755" s="34"/>
      <c r="DO755" s="34"/>
      <c r="DP755" s="34"/>
      <c r="DQ755" s="34"/>
      <c r="DR755" s="34"/>
    </row>
    <row r="756" spans="1:122" ht="14.4" x14ac:dyDescent="0.3">
      <c r="A756" s="40" t="s">
        <v>226</v>
      </c>
      <c r="B756" s="40" t="s">
        <v>799</v>
      </c>
      <c r="C756" s="40" t="s">
        <v>935</v>
      </c>
      <c r="D756" s="34" t="s">
        <v>3358</v>
      </c>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c r="DA756" s="34"/>
      <c r="DB756" s="34"/>
      <c r="DC756" s="34"/>
      <c r="DD756" s="34"/>
      <c r="DE756" s="34"/>
      <c r="DF756" s="34"/>
      <c r="DG756" s="34"/>
      <c r="DH756" s="34"/>
      <c r="DI756" s="34"/>
      <c r="DJ756" s="34"/>
      <c r="DK756" s="34"/>
      <c r="DL756" s="34"/>
      <c r="DM756" s="34"/>
      <c r="DN756" s="34"/>
      <c r="DO756" s="34"/>
      <c r="DP756" s="34"/>
      <c r="DQ756" s="34"/>
      <c r="DR756" s="34"/>
    </row>
    <row r="757" spans="1:122" ht="14.4" x14ac:dyDescent="0.3">
      <c r="A757" s="40" t="s">
        <v>226</v>
      </c>
      <c r="B757" s="40" t="s">
        <v>799</v>
      </c>
      <c r="C757" s="40" t="s">
        <v>398</v>
      </c>
      <c r="D757" s="34" t="s">
        <v>3358</v>
      </c>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c r="CP757" s="34"/>
      <c r="CQ757" s="34"/>
      <c r="CR757" s="34"/>
      <c r="CS757" s="34"/>
      <c r="CT757" s="34"/>
      <c r="CU757" s="34"/>
      <c r="CV757" s="34"/>
      <c r="CW757" s="34"/>
      <c r="CX757" s="34"/>
      <c r="CY757" s="34"/>
      <c r="CZ757" s="34"/>
      <c r="DA757" s="34"/>
      <c r="DB757" s="34"/>
      <c r="DC757" s="34"/>
      <c r="DD757" s="34"/>
      <c r="DE757" s="34"/>
      <c r="DF757" s="34"/>
      <c r="DG757" s="34"/>
      <c r="DH757" s="34"/>
      <c r="DI757" s="34"/>
      <c r="DJ757" s="34"/>
      <c r="DK757" s="34"/>
      <c r="DL757" s="34"/>
      <c r="DM757" s="34"/>
      <c r="DN757" s="34"/>
      <c r="DO757" s="34"/>
      <c r="DP757" s="34"/>
      <c r="DQ757" s="34"/>
      <c r="DR757" s="34"/>
    </row>
    <row r="758" spans="1:122" ht="14.4" x14ac:dyDescent="0.3">
      <c r="A758" s="40" t="s">
        <v>226</v>
      </c>
      <c r="B758" s="40" t="s">
        <v>799</v>
      </c>
      <c r="C758" s="40" t="s">
        <v>395</v>
      </c>
      <c r="D758" s="34" t="s">
        <v>3358</v>
      </c>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c r="DA758" s="34"/>
      <c r="DB758" s="34"/>
      <c r="DC758" s="34"/>
      <c r="DD758" s="34"/>
      <c r="DE758" s="34"/>
      <c r="DF758" s="34"/>
      <c r="DG758" s="34"/>
      <c r="DH758" s="34"/>
      <c r="DI758" s="34"/>
      <c r="DJ758" s="34"/>
      <c r="DK758" s="34"/>
      <c r="DL758" s="34"/>
      <c r="DM758" s="34"/>
      <c r="DN758" s="34"/>
      <c r="DO758" s="34"/>
      <c r="DP758" s="34"/>
      <c r="DQ758" s="34"/>
      <c r="DR758" s="34"/>
    </row>
    <row r="759" spans="1:122" ht="14.4" x14ac:dyDescent="0.3">
      <c r="A759" s="40" t="s">
        <v>226</v>
      </c>
      <c r="B759" s="40" t="s">
        <v>799</v>
      </c>
      <c r="C759" s="40" t="s">
        <v>400</v>
      </c>
      <c r="D759" s="34" t="s">
        <v>3358</v>
      </c>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c r="CP759" s="34"/>
      <c r="CQ759" s="34"/>
      <c r="CR759" s="34"/>
      <c r="CS759" s="34"/>
      <c r="CT759" s="34"/>
      <c r="CU759" s="34"/>
      <c r="CV759" s="34"/>
      <c r="CW759" s="34"/>
      <c r="CX759" s="34"/>
      <c r="CY759" s="34"/>
      <c r="CZ759" s="34"/>
      <c r="DA759" s="34"/>
      <c r="DB759" s="34"/>
      <c r="DC759" s="34"/>
      <c r="DD759" s="34"/>
      <c r="DE759" s="34"/>
      <c r="DF759" s="34"/>
      <c r="DG759" s="34"/>
      <c r="DH759" s="34"/>
      <c r="DI759" s="34"/>
      <c r="DJ759" s="34"/>
      <c r="DK759" s="34"/>
      <c r="DL759" s="34"/>
      <c r="DM759" s="34"/>
      <c r="DN759" s="34"/>
      <c r="DO759" s="34"/>
      <c r="DP759" s="34"/>
      <c r="DQ759" s="34"/>
      <c r="DR759" s="34"/>
    </row>
    <row r="760" spans="1:122" ht="14.4" x14ac:dyDescent="0.3">
      <c r="A760" s="40" t="s">
        <v>226</v>
      </c>
      <c r="B760" s="40" t="s">
        <v>799</v>
      </c>
      <c r="C760" s="40" t="s">
        <v>398</v>
      </c>
      <c r="D760" s="34" t="s">
        <v>3358</v>
      </c>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c r="DA760" s="34"/>
      <c r="DB760" s="34"/>
      <c r="DC760" s="34"/>
      <c r="DD760" s="34"/>
      <c r="DE760" s="34"/>
      <c r="DF760" s="34"/>
      <c r="DG760" s="34"/>
      <c r="DH760" s="34"/>
      <c r="DI760" s="34"/>
      <c r="DJ760" s="34"/>
      <c r="DK760" s="34"/>
      <c r="DL760" s="34"/>
      <c r="DM760" s="34"/>
      <c r="DN760" s="34"/>
      <c r="DO760" s="34"/>
      <c r="DP760" s="34"/>
      <c r="DQ760" s="34"/>
      <c r="DR760" s="34"/>
    </row>
    <row r="761" spans="1:122" ht="14.4" x14ac:dyDescent="0.3">
      <c r="A761" s="40" t="s">
        <v>226</v>
      </c>
      <c r="B761" s="40" t="s">
        <v>799</v>
      </c>
      <c r="C761" s="40" t="s">
        <v>403</v>
      </c>
      <c r="D761" s="34" t="s">
        <v>3358</v>
      </c>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c r="CP761" s="34"/>
      <c r="CQ761" s="34"/>
      <c r="CR761" s="34"/>
      <c r="CS761" s="34"/>
      <c r="CT761" s="34"/>
      <c r="CU761" s="34"/>
      <c r="CV761" s="34"/>
      <c r="CW761" s="34"/>
      <c r="CX761" s="34"/>
      <c r="CY761" s="34"/>
      <c r="CZ761" s="34"/>
      <c r="DA761" s="34"/>
      <c r="DB761" s="34"/>
      <c r="DC761" s="34"/>
      <c r="DD761" s="34"/>
      <c r="DE761" s="34"/>
      <c r="DF761" s="34"/>
      <c r="DG761" s="34"/>
      <c r="DH761" s="34"/>
      <c r="DI761" s="34"/>
      <c r="DJ761" s="34"/>
      <c r="DK761" s="34"/>
      <c r="DL761" s="34"/>
      <c r="DM761" s="34"/>
      <c r="DN761" s="34"/>
      <c r="DO761" s="34"/>
      <c r="DP761" s="34"/>
      <c r="DQ761" s="34"/>
      <c r="DR761" s="34"/>
    </row>
    <row r="762" spans="1:122" ht="14.4" x14ac:dyDescent="0.3">
      <c r="A762" s="40" t="s">
        <v>777</v>
      </c>
      <c r="B762" s="40" t="s">
        <v>1782</v>
      </c>
      <c r="C762" s="40" t="s">
        <v>940</v>
      </c>
      <c r="D762" s="34" t="s">
        <v>3358</v>
      </c>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c r="CP762" s="34"/>
      <c r="CQ762" s="34"/>
      <c r="CR762" s="34"/>
      <c r="CS762" s="34"/>
      <c r="CT762" s="34"/>
      <c r="CU762" s="34"/>
      <c r="CV762" s="34"/>
      <c r="CW762" s="34"/>
      <c r="CX762" s="34"/>
      <c r="CY762" s="34"/>
      <c r="CZ762" s="34"/>
      <c r="DA762" s="34"/>
      <c r="DB762" s="34"/>
      <c r="DC762" s="34"/>
      <c r="DD762" s="34"/>
      <c r="DE762" s="34"/>
      <c r="DF762" s="34"/>
      <c r="DG762" s="34"/>
      <c r="DH762" s="34"/>
      <c r="DI762" s="34"/>
      <c r="DJ762" s="34"/>
      <c r="DK762" s="34"/>
      <c r="DL762" s="34"/>
      <c r="DM762" s="34"/>
      <c r="DN762" s="34"/>
      <c r="DO762" s="34"/>
      <c r="DP762" s="34"/>
      <c r="DQ762" s="34"/>
      <c r="DR762" s="34"/>
    </row>
    <row r="763" spans="1:122" ht="14.4" x14ac:dyDescent="0.3">
      <c r="A763" s="40" t="s">
        <v>777</v>
      </c>
      <c r="B763" s="40" t="s">
        <v>1782</v>
      </c>
      <c r="C763" s="40" t="s">
        <v>286</v>
      </c>
      <c r="D763" s="34" t="s">
        <v>3358</v>
      </c>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c r="CP763" s="34"/>
      <c r="CQ763" s="34"/>
      <c r="CR763" s="34"/>
      <c r="CS763" s="34"/>
      <c r="CT763" s="34"/>
      <c r="CU763" s="34"/>
      <c r="CV763" s="34"/>
      <c r="CW763" s="34"/>
      <c r="CX763" s="34"/>
      <c r="CY763" s="34"/>
      <c r="CZ763" s="34"/>
      <c r="DA763" s="34"/>
      <c r="DB763" s="34"/>
      <c r="DC763" s="34"/>
      <c r="DD763" s="34"/>
      <c r="DE763" s="34"/>
      <c r="DF763" s="34"/>
      <c r="DG763" s="34"/>
      <c r="DH763" s="34"/>
      <c r="DI763" s="34"/>
      <c r="DJ763" s="34"/>
      <c r="DK763" s="34"/>
      <c r="DL763" s="34"/>
      <c r="DM763" s="34"/>
      <c r="DN763" s="34"/>
      <c r="DO763" s="34"/>
      <c r="DP763" s="34"/>
      <c r="DQ763" s="34"/>
      <c r="DR763" s="34"/>
    </row>
    <row r="764" spans="1:122" ht="14.4" x14ac:dyDescent="0.3">
      <c r="A764" s="40" t="s">
        <v>777</v>
      </c>
      <c r="B764" s="40" t="s">
        <v>1782</v>
      </c>
      <c r="C764" s="40" t="s">
        <v>941</v>
      </c>
      <c r="D764" s="34" t="s">
        <v>3358</v>
      </c>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c r="CP764" s="34"/>
      <c r="CQ764" s="34"/>
      <c r="CR764" s="34"/>
      <c r="CS764" s="34"/>
      <c r="CT764" s="34"/>
      <c r="CU764" s="34"/>
      <c r="CV764" s="34"/>
      <c r="CW764" s="34"/>
      <c r="CX764" s="34"/>
      <c r="CY764" s="34"/>
      <c r="CZ764" s="34"/>
      <c r="DA764" s="34"/>
      <c r="DB764" s="34"/>
      <c r="DC764" s="34"/>
      <c r="DD764" s="34"/>
      <c r="DE764" s="34"/>
      <c r="DF764" s="34"/>
      <c r="DG764" s="34"/>
      <c r="DH764" s="34"/>
      <c r="DI764" s="34"/>
      <c r="DJ764" s="34"/>
      <c r="DK764" s="34"/>
      <c r="DL764" s="34"/>
      <c r="DM764" s="34"/>
      <c r="DN764" s="34"/>
      <c r="DO764" s="34"/>
      <c r="DP764" s="34"/>
      <c r="DQ764" s="34"/>
      <c r="DR764" s="34"/>
    </row>
    <row r="765" spans="1:122" ht="14.4" x14ac:dyDescent="0.3">
      <c r="A765" s="40" t="s">
        <v>777</v>
      </c>
      <c r="B765" s="40" t="s">
        <v>1782</v>
      </c>
      <c r="C765" s="40" t="s">
        <v>275</v>
      </c>
      <c r="D765" s="34" t="s">
        <v>3358</v>
      </c>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c r="CP765" s="34"/>
      <c r="CQ765" s="34"/>
      <c r="CR765" s="34"/>
      <c r="CS765" s="34"/>
      <c r="CT765" s="34"/>
      <c r="CU765" s="34"/>
      <c r="CV765" s="34"/>
      <c r="CW765" s="34"/>
      <c r="CX765" s="34"/>
      <c r="CY765" s="34"/>
      <c r="CZ765" s="34"/>
      <c r="DA765" s="34"/>
      <c r="DB765" s="34"/>
      <c r="DC765" s="34"/>
      <c r="DD765" s="34"/>
      <c r="DE765" s="34"/>
      <c r="DF765" s="34"/>
      <c r="DG765" s="34"/>
      <c r="DH765" s="34"/>
      <c r="DI765" s="34"/>
      <c r="DJ765" s="34"/>
      <c r="DK765" s="34"/>
      <c r="DL765" s="34"/>
      <c r="DM765" s="34"/>
      <c r="DN765" s="34"/>
      <c r="DO765" s="34"/>
      <c r="DP765" s="34"/>
      <c r="DQ765" s="34"/>
      <c r="DR765" s="34"/>
    </row>
    <row r="766" spans="1:122" ht="14.4" x14ac:dyDescent="0.3">
      <c r="A766" s="40" t="s">
        <v>777</v>
      </c>
      <c r="B766" s="40" t="s">
        <v>1782</v>
      </c>
      <c r="C766" s="40" t="s">
        <v>942</v>
      </c>
      <c r="D766" s="34" t="s">
        <v>3358</v>
      </c>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c r="CP766" s="34"/>
      <c r="CQ766" s="34"/>
      <c r="CR766" s="34"/>
      <c r="CS766" s="34"/>
      <c r="CT766" s="34"/>
      <c r="CU766" s="34"/>
      <c r="CV766" s="34"/>
      <c r="CW766" s="34"/>
      <c r="CX766" s="34"/>
      <c r="CY766" s="34"/>
      <c r="CZ766" s="34"/>
      <c r="DA766" s="34"/>
      <c r="DB766" s="34"/>
      <c r="DC766" s="34"/>
      <c r="DD766" s="34"/>
      <c r="DE766" s="34"/>
      <c r="DF766" s="34"/>
      <c r="DG766" s="34"/>
      <c r="DH766" s="34"/>
      <c r="DI766" s="34"/>
      <c r="DJ766" s="34"/>
      <c r="DK766" s="34"/>
      <c r="DL766" s="34"/>
      <c r="DM766" s="34"/>
      <c r="DN766" s="34"/>
      <c r="DO766" s="34"/>
      <c r="DP766" s="34"/>
      <c r="DQ766" s="34"/>
      <c r="DR766" s="34"/>
    </row>
    <row r="767" spans="1:122" ht="14.4" x14ac:dyDescent="0.3">
      <c r="A767" s="40" t="s">
        <v>777</v>
      </c>
      <c r="B767" s="40" t="s">
        <v>1782</v>
      </c>
      <c r="C767" s="40" t="s">
        <v>943</v>
      </c>
      <c r="D767" s="34" t="s">
        <v>3358</v>
      </c>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c r="CP767" s="34"/>
      <c r="CQ767" s="34"/>
      <c r="CR767" s="34"/>
      <c r="CS767" s="34"/>
      <c r="CT767" s="34"/>
      <c r="CU767" s="34"/>
      <c r="CV767" s="34"/>
      <c r="CW767" s="34"/>
      <c r="CX767" s="34"/>
      <c r="CY767" s="34"/>
      <c r="CZ767" s="34"/>
      <c r="DA767" s="34"/>
      <c r="DB767" s="34"/>
      <c r="DC767" s="34"/>
      <c r="DD767" s="34"/>
      <c r="DE767" s="34"/>
      <c r="DF767" s="34"/>
      <c r="DG767" s="34"/>
      <c r="DH767" s="34"/>
      <c r="DI767" s="34"/>
      <c r="DJ767" s="34"/>
      <c r="DK767" s="34"/>
      <c r="DL767" s="34"/>
      <c r="DM767" s="34"/>
      <c r="DN767" s="34"/>
      <c r="DO767" s="34"/>
      <c r="DP767" s="34"/>
      <c r="DQ767" s="34"/>
      <c r="DR767" s="34"/>
    </row>
    <row r="768" spans="1:122" ht="14.4" x14ac:dyDescent="0.3">
      <c r="A768" s="40" t="s">
        <v>777</v>
      </c>
      <c r="B768" s="40" t="s">
        <v>1782</v>
      </c>
      <c r="C768" s="40" t="s">
        <v>944</v>
      </c>
      <c r="D768" s="34" t="s">
        <v>3358</v>
      </c>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c r="CP768" s="34"/>
      <c r="CQ768" s="34"/>
      <c r="CR768" s="34"/>
      <c r="CS768" s="34"/>
      <c r="CT768" s="34"/>
      <c r="CU768" s="34"/>
      <c r="CV768" s="34"/>
      <c r="CW768" s="34"/>
      <c r="CX768" s="34"/>
      <c r="CY768" s="34"/>
      <c r="CZ768" s="34"/>
      <c r="DA768" s="34"/>
      <c r="DB768" s="34"/>
      <c r="DC768" s="34"/>
      <c r="DD768" s="34"/>
      <c r="DE768" s="34"/>
      <c r="DF768" s="34"/>
      <c r="DG768" s="34"/>
      <c r="DH768" s="34"/>
      <c r="DI768" s="34"/>
      <c r="DJ768" s="34"/>
      <c r="DK768" s="34"/>
      <c r="DL768" s="34"/>
      <c r="DM768" s="34"/>
      <c r="DN768" s="34"/>
      <c r="DO768" s="34"/>
      <c r="DP768" s="34"/>
      <c r="DQ768" s="34"/>
      <c r="DR768" s="34"/>
    </row>
    <row r="769" spans="1:122" ht="14.4" x14ac:dyDescent="0.3">
      <c r="A769" s="40" t="s">
        <v>777</v>
      </c>
      <c r="B769" s="40" t="s">
        <v>1782</v>
      </c>
      <c r="C769" s="40" t="s">
        <v>945</v>
      </c>
      <c r="D769" s="34" t="s">
        <v>3358</v>
      </c>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c r="DA769" s="34"/>
      <c r="DB769" s="34"/>
      <c r="DC769" s="34"/>
      <c r="DD769" s="34"/>
      <c r="DE769" s="34"/>
      <c r="DF769" s="34"/>
      <c r="DG769" s="34"/>
      <c r="DH769" s="34"/>
      <c r="DI769" s="34"/>
      <c r="DJ769" s="34"/>
      <c r="DK769" s="34"/>
      <c r="DL769" s="34"/>
      <c r="DM769" s="34"/>
      <c r="DN769" s="34"/>
      <c r="DO769" s="34"/>
      <c r="DP769" s="34"/>
      <c r="DQ769" s="34"/>
      <c r="DR769" s="34"/>
    </row>
    <row r="770" spans="1:122" ht="14.4" x14ac:dyDescent="0.3">
      <c r="A770" s="40" t="s">
        <v>8</v>
      </c>
      <c r="B770" s="40" t="s">
        <v>1849</v>
      </c>
      <c r="C770" s="40" t="s">
        <v>495</v>
      </c>
      <c r="D770" s="34" t="s">
        <v>3358</v>
      </c>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c r="DA770" s="34"/>
      <c r="DB770" s="34"/>
      <c r="DC770" s="34"/>
      <c r="DD770" s="34"/>
      <c r="DE770" s="34"/>
      <c r="DF770" s="34"/>
      <c r="DG770" s="34"/>
      <c r="DH770" s="34"/>
      <c r="DI770" s="34"/>
      <c r="DJ770" s="34"/>
      <c r="DK770" s="34"/>
      <c r="DL770" s="34"/>
      <c r="DM770" s="34"/>
      <c r="DN770" s="34"/>
      <c r="DO770" s="34"/>
      <c r="DP770" s="34"/>
      <c r="DQ770" s="34"/>
      <c r="DR770" s="34"/>
    </row>
    <row r="771" spans="1:122" ht="14.4" x14ac:dyDescent="0.3">
      <c r="A771" s="40" t="s">
        <v>8</v>
      </c>
      <c r="B771" s="40" t="s">
        <v>1849</v>
      </c>
      <c r="C771" s="40" t="s">
        <v>954</v>
      </c>
      <c r="D771" s="34" t="s">
        <v>3358</v>
      </c>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c r="CP771" s="34"/>
      <c r="CQ771" s="34"/>
      <c r="CR771" s="34"/>
      <c r="CS771" s="34"/>
      <c r="CT771" s="34"/>
      <c r="CU771" s="34"/>
      <c r="CV771" s="34"/>
      <c r="CW771" s="34"/>
      <c r="CX771" s="34"/>
      <c r="CY771" s="34"/>
      <c r="CZ771" s="34"/>
      <c r="DA771" s="34"/>
      <c r="DB771" s="34"/>
      <c r="DC771" s="34"/>
      <c r="DD771" s="34"/>
      <c r="DE771" s="34"/>
      <c r="DF771" s="34"/>
      <c r="DG771" s="34"/>
      <c r="DH771" s="34"/>
      <c r="DI771" s="34"/>
      <c r="DJ771" s="34"/>
      <c r="DK771" s="34"/>
      <c r="DL771" s="34"/>
      <c r="DM771" s="34"/>
      <c r="DN771" s="34"/>
      <c r="DO771" s="34"/>
      <c r="DP771" s="34"/>
      <c r="DQ771" s="34"/>
      <c r="DR771" s="34"/>
    </row>
    <row r="772" spans="1:122" ht="14.4" x14ac:dyDescent="0.3">
      <c r="A772" s="40" t="s">
        <v>8</v>
      </c>
      <c r="B772" s="40" t="s">
        <v>1849</v>
      </c>
      <c r="C772" s="40" t="s">
        <v>956</v>
      </c>
      <c r="D772" s="34" t="s">
        <v>3358</v>
      </c>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c r="CP772" s="34"/>
      <c r="CQ772" s="34"/>
      <c r="CR772" s="34"/>
      <c r="CS772" s="34"/>
      <c r="CT772" s="34"/>
      <c r="CU772" s="34"/>
      <c r="CV772" s="34"/>
      <c r="CW772" s="34"/>
      <c r="CX772" s="34"/>
      <c r="CY772" s="34"/>
      <c r="CZ772" s="34"/>
      <c r="DA772" s="34"/>
      <c r="DB772" s="34"/>
      <c r="DC772" s="34"/>
      <c r="DD772" s="34"/>
      <c r="DE772" s="34"/>
      <c r="DF772" s="34"/>
      <c r="DG772" s="34"/>
      <c r="DH772" s="34"/>
      <c r="DI772" s="34"/>
      <c r="DJ772" s="34"/>
      <c r="DK772" s="34"/>
      <c r="DL772" s="34"/>
      <c r="DM772" s="34"/>
      <c r="DN772" s="34"/>
      <c r="DO772" s="34"/>
      <c r="DP772" s="34"/>
      <c r="DQ772" s="34"/>
      <c r="DR772" s="34"/>
    </row>
    <row r="773" spans="1:122" ht="14.4" x14ac:dyDescent="0.3">
      <c r="A773" s="40" t="s">
        <v>8</v>
      </c>
      <c r="B773" s="40" t="s">
        <v>1849</v>
      </c>
      <c r="C773" s="40" t="s">
        <v>957</v>
      </c>
      <c r="D773" s="34" t="s">
        <v>3358</v>
      </c>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c r="CP773" s="34"/>
      <c r="CQ773" s="34"/>
      <c r="CR773" s="34"/>
      <c r="CS773" s="34"/>
      <c r="CT773" s="34"/>
      <c r="CU773" s="34"/>
      <c r="CV773" s="34"/>
      <c r="CW773" s="34"/>
      <c r="CX773" s="34"/>
      <c r="CY773" s="34"/>
      <c r="CZ773" s="34"/>
      <c r="DA773" s="34"/>
      <c r="DB773" s="34"/>
      <c r="DC773" s="34"/>
      <c r="DD773" s="34"/>
      <c r="DE773" s="34"/>
      <c r="DF773" s="34"/>
      <c r="DG773" s="34"/>
      <c r="DH773" s="34"/>
      <c r="DI773" s="34"/>
      <c r="DJ773" s="34"/>
      <c r="DK773" s="34"/>
      <c r="DL773" s="34"/>
      <c r="DM773" s="34"/>
      <c r="DN773" s="34"/>
      <c r="DO773" s="34"/>
      <c r="DP773" s="34"/>
      <c r="DQ773" s="34"/>
      <c r="DR773" s="34"/>
    </row>
    <row r="774" spans="1:122" ht="14.4" x14ac:dyDescent="0.3">
      <c r="A774" s="40" t="s">
        <v>8</v>
      </c>
      <c r="B774" s="40" t="s">
        <v>1849</v>
      </c>
      <c r="C774" s="40" t="s">
        <v>960</v>
      </c>
      <c r="D774" s="34" t="s">
        <v>3358</v>
      </c>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c r="CP774" s="34"/>
      <c r="CQ774" s="34"/>
      <c r="CR774" s="34"/>
      <c r="CS774" s="34"/>
      <c r="CT774" s="34"/>
      <c r="CU774" s="34"/>
      <c r="CV774" s="34"/>
      <c r="CW774" s="34"/>
      <c r="CX774" s="34"/>
      <c r="CY774" s="34"/>
      <c r="CZ774" s="34"/>
      <c r="DA774" s="34"/>
      <c r="DB774" s="34"/>
      <c r="DC774" s="34"/>
      <c r="DD774" s="34"/>
      <c r="DE774" s="34"/>
      <c r="DF774" s="34"/>
      <c r="DG774" s="34"/>
      <c r="DH774" s="34"/>
      <c r="DI774" s="34"/>
      <c r="DJ774" s="34"/>
      <c r="DK774" s="34"/>
      <c r="DL774" s="34"/>
      <c r="DM774" s="34"/>
      <c r="DN774" s="34"/>
      <c r="DO774" s="34"/>
      <c r="DP774" s="34"/>
      <c r="DQ774" s="34"/>
      <c r="DR774" s="34"/>
    </row>
    <row r="775" spans="1:122" ht="14.4" x14ac:dyDescent="0.3">
      <c r="A775" s="40" t="s">
        <v>8</v>
      </c>
      <c r="B775" s="40" t="s">
        <v>1849</v>
      </c>
      <c r="C775" s="40" t="s">
        <v>963</v>
      </c>
      <c r="D775" s="34" t="s">
        <v>3358</v>
      </c>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c r="CP775" s="34"/>
      <c r="CQ775" s="34"/>
      <c r="CR775" s="34"/>
      <c r="CS775" s="34"/>
      <c r="CT775" s="34"/>
      <c r="CU775" s="34"/>
      <c r="CV775" s="34"/>
      <c r="CW775" s="34"/>
      <c r="CX775" s="34"/>
      <c r="CY775" s="34"/>
      <c r="CZ775" s="34"/>
      <c r="DA775" s="34"/>
      <c r="DB775" s="34"/>
      <c r="DC775" s="34"/>
      <c r="DD775" s="34"/>
      <c r="DE775" s="34"/>
      <c r="DF775" s="34"/>
      <c r="DG775" s="34"/>
      <c r="DH775" s="34"/>
      <c r="DI775" s="34"/>
      <c r="DJ775" s="34"/>
      <c r="DK775" s="34"/>
      <c r="DL775" s="34"/>
      <c r="DM775" s="34"/>
      <c r="DN775" s="34"/>
      <c r="DO775" s="34"/>
      <c r="DP775" s="34"/>
      <c r="DQ775" s="34"/>
      <c r="DR775" s="34"/>
    </row>
    <row r="776" spans="1:122" ht="14.4" x14ac:dyDescent="0.3">
      <c r="A776" s="40" t="s">
        <v>971</v>
      </c>
      <c r="B776" s="40" t="s">
        <v>4040</v>
      </c>
      <c r="C776" s="40" t="s">
        <v>282</v>
      </c>
      <c r="D776" s="34" t="s">
        <v>3358</v>
      </c>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c r="CP776" s="34"/>
      <c r="CQ776" s="34"/>
      <c r="CR776" s="34"/>
      <c r="CS776" s="34"/>
      <c r="CT776" s="34"/>
      <c r="CU776" s="34"/>
      <c r="CV776" s="34"/>
      <c r="CW776" s="34"/>
      <c r="CX776" s="34"/>
      <c r="CY776" s="34"/>
      <c r="CZ776" s="34"/>
      <c r="DA776" s="34"/>
      <c r="DB776" s="34"/>
      <c r="DC776" s="34"/>
      <c r="DD776" s="34"/>
      <c r="DE776" s="34"/>
      <c r="DF776" s="34"/>
      <c r="DG776" s="34"/>
      <c r="DH776" s="34"/>
      <c r="DI776" s="34"/>
      <c r="DJ776" s="34"/>
      <c r="DK776" s="34"/>
      <c r="DL776" s="34"/>
      <c r="DM776" s="34"/>
      <c r="DN776" s="34"/>
      <c r="DO776" s="34"/>
      <c r="DP776" s="34"/>
      <c r="DQ776" s="34"/>
      <c r="DR776" s="34"/>
    </row>
    <row r="777" spans="1:122" ht="14.4" x14ac:dyDescent="0.3">
      <c r="A777" s="40" t="s">
        <v>971</v>
      </c>
      <c r="B777" s="40" t="s">
        <v>4040</v>
      </c>
      <c r="C777" s="40" t="s">
        <v>680</v>
      </c>
      <c r="D777" s="34" t="s">
        <v>3358</v>
      </c>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c r="CP777" s="34"/>
      <c r="CQ777" s="34"/>
      <c r="CR777" s="34"/>
      <c r="CS777" s="34"/>
      <c r="CT777" s="34"/>
      <c r="CU777" s="34"/>
      <c r="CV777" s="34"/>
      <c r="CW777" s="34"/>
      <c r="CX777" s="34"/>
      <c r="CY777" s="34"/>
      <c r="CZ777" s="34"/>
      <c r="DA777" s="34"/>
      <c r="DB777" s="34"/>
      <c r="DC777" s="34"/>
      <c r="DD777" s="34"/>
      <c r="DE777" s="34"/>
      <c r="DF777" s="34"/>
      <c r="DG777" s="34"/>
      <c r="DH777" s="34"/>
      <c r="DI777" s="34"/>
      <c r="DJ777" s="34"/>
      <c r="DK777" s="34"/>
      <c r="DL777" s="34"/>
      <c r="DM777" s="34"/>
      <c r="DN777" s="34"/>
      <c r="DO777" s="34"/>
      <c r="DP777" s="34"/>
      <c r="DQ777" s="34"/>
      <c r="DR777" s="34"/>
    </row>
    <row r="778" spans="1:122" ht="14.4" x14ac:dyDescent="0.3">
      <c r="A778" s="40" t="s">
        <v>971</v>
      </c>
      <c r="B778" s="40" t="s">
        <v>4040</v>
      </c>
      <c r="C778" s="40" t="s">
        <v>679</v>
      </c>
      <c r="D778" s="34" t="s">
        <v>3358</v>
      </c>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c r="CP778" s="34"/>
      <c r="CQ778" s="34"/>
      <c r="CR778" s="34"/>
      <c r="CS778" s="34"/>
      <c r="CT778" s="34"/>
      <c r="CU778" s="34"/>
      <c r="CV778" s="34"/>
      <c r="CW778" s="34"/>
      <c r="CX778" s="34"/>
      <c r="CY778" s="34"/>
      <c r="CZ778" s="34"/>
      <c r="DA778" s="34"/>
      <c r="DB778" s="34"/>
      <c r="DC778" s="34"/>
      <c r="DD778" s="34"/>
      <c r="DE778" s="34"/>
      <c r="DF778" s="34"/>
      <c r="DG778" s="34"/>
      <c r="DH778" s="34"/>
      <c r="DI778" s="34"/>
      <c r="DJ778" s="34"/>
      <c r="DK778" s="34"/>
      <c r="DL778" s="34"/>
      <c r="DM778" s="34"/>
      <c r="DN778" s="34"/>
      <c r="DO778" s="34"/>
      <c r="DP778" s="34"/>
      <c r="DQ778" s="34"/>
      <c r="DR778" s="34"/>
    </row>
    <row r="779" spans="1:122" ht="14.4" x14ac:dyDescent="0.3">
      <c r="A779" s="40" t="s">
        <v>971</v>
      </c>
      <c r="B779" s="40" t="s">
        <v>4040</v>
      </c>
      <c r="C779" s="40" t="s">
        <v>972</v>
      </c>
      <c r="D779" s="34" t="s">
        <v>3358</v>
      </c>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c r="DA779" s="34"/>
      <c r="DB779" s="34"/>
      <c r="DC779" s="34"/>
      <c r="DD779" s="34"/>
      <c r="DE779" s="34"/>
      <c r="DF779" s="34"/>
      <c r="DG779" s="34"/>
      <c r="DH779" s="34"/>
      <c r="DI779" s="34"/>
      <c r="DJ779" s="34"/>
      <c r="DK779" s="34"/>
      <c r="DL779" s="34"/>
      <c r="DM779" s="34"/>
      <c r="DN779" s="34"/>
      <c r="DO779" s="34"/>
      <c r="DP779" s="34"/>
      <c r="DQ779" s="34"/>
      <c r="DR779" s="34"/>
    </row>
    <row r="780" spans="1:122" ht="14.4" x14ac:dyDescent="0.3">
      <c r="A780" s="40" t="s">
        <v>971</v>
      </c>
      <c r="B780" s="40" t="s">
        <v>4040</v>
      </c>
      <c r="C780" s="40" t="s">
        <v>284</v>
      </c>
      <c r="D780" s="34" t="s">
        <v>3358</v>
      </c>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c r="DA780" s="34"/>
      <c r="DB780" s="34"/>
      <c r="DC780" s="34"/>
      <c r="DD780" s="34"/>
      <c r="DE780" s="34"/>
      <c r="DF780" s="34"/>
      <c r="DG780" s="34"/>
      <c r="DH780" s="34"/>
      <c r="DI780" s="34"/>
      <c r="DJ780" s="34"/>
      <c r="DK780" s="34"/>
      <c r="DL780" s="34"/>
      <c r="DM780" s="34"/>
      <c r="DN780" s="34"/>
      <c r="DO780" s="34"/>
      <c r="DP780" s="34"/>
      <c r="DQ780" s="34"/>
      <c r="DR780" s="34"/>
    </row>
    <row r="781" spans="1:122" ht="14.4" x14ac:dyDescent="0.3">
      <c r="A781" s="40" t="s">
        <v>971</v>
      </c>
      <c r="B781" s="40" t="s">
        <v>4040</v>
      </c>
      <c r="C781" s="40" t="s">
        <v>973</v>
      </c>
      <c r="D781" s="34" t="s">
        <v>3358</v>
      </c>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c r="CP781" s="34"/>
      <c r="CQ781" s="34"/>
      <c r="CR781" s="34"/>
      <c r="CS781" s="34"/>
      <c r="CT781" s="34"/>
      <c r="CU781" s="34"/>
      <c r="CV781" s="34"/>
      <c r="CW781" s="34"/>
      <c r="CX781" s="34"/>
      <c r="CY781" s="34"/>
      <c r="CZ781" s="34"/>
      <c r="DA781" s="34"/>
      <c r="DB781" s="34"/>
      <c r="DC781" s="34"/>
      <c r="DD781" s="34"/>
      <c r="DE781" s="34"/>
      <c r="DF781" s="34"/>
      <c r="DG781" s="34"/>
      <c r="DH781" s="34"/>
      <c r="DI781" s="34"/>
      <c r="DJ781" s="34"/>
      <c r="DK781" s="34"/>
      <c r="DL781" s="34"/>
      <c r="DM781" s="34"/>
      <c r="DN781" s="34"/>
      <c r="DO781" s="34"/>
      <c r="DP781" s="34"/>
      <c r="DQ781" s="34"/>
      <c r="DR781" s="34"/>
    </row>
  </sheetData>
  <autoFilter ref="A1:D78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N117"/>
  <sheetViews>
    <sheetView workbookViewId="0"/>
  </sheetViews>
  <sheetFormatPr defaultColWidth="14.44140625" defaultRowHeight="15.75" customHeight="1" x14ac:dyDescent="0.25"/>
  <sheetData>
    <row r="1" spans="1:118" x14ac:dyDescent="0.25">
      <c r="A1" s="4" t="s">
        <v>278</v>
      </c>
      <c r="B1" s="4" t="str">
        <f t="array" ref="B1:DN1">TRANSPOSE(A1:A117)</f>
        <v>OFP</v>
      </c>
      <c r="C1" s="4" t="str">
        <v>UTVA</v>
      </c>
      <c r="D1" s="4" t="str">
        <v>SCRI</v>
      </c>
      <c r="E1" s="4" t="str">
        <v>SCRL</v>
      </c>
      <c r="F1" s="4" t="str">
        <v>SNC</v>
      </c>
      <c r="G1" s="4" t="str">
        <v>SCS</v>
      </c>
      <c r="H1" s="4" t="str">
        <v>SCA</v>
      </c>
      <c r="I1" s="4" t="str">
        <v>SA</v>
      </c>
      <c r="J1" s="4" t="str">
        <v>SPRL</v>
      </c>
      <c r="K1" s="4" t="str">
        <v>ASBL</v>
      </c>
      <c r="L1" s="4" t="str">
        <v>MUTU</v>
      </c>
      <c r="M1" s="4" t="str">
        <v>UP</v>
      </c>
      <c r="N1" s="4" t="str">
        <v>AAM</v>
      </c>
      <c r="O1" s="4" t="str">
        <v>S. Agr.</v>
      </c>
      <c r="P1" s="4" t="str">
        <v>FP</v>
      </c>
      <c r="Q1" s="4" t="str">
        <v>ISBL</v>
      </c>
      <c r="R1" s="4" t="str">
        <v>FUP</v>
      </c>
      <c r="S1" s="4" t="str">
        <v>AFDP PJ</v>
      </c>
      <c r="T1" s="4" t="str">
        <v>GIE</v>
      </c>
      <c r="U1" s="4" t="str">
        <v>ACP</v>
      </c>
      <c r="V1" s="4" t="str">
        <v>SCRI CP</v>
      </c>
      <c r="W1" s="4" t="str">
        <v>SCRL DPU</v>
      </c>
      <c r="X1" s="4" t="str">
        <v>SA DPU</v>
      </c>
      <c r="Y1" s="4" t="str">
        <v>ASBL DPU</v>
      </c>
      <c r="Z1" s="4" t="str">
        <v>SAM DPU</v>
      </c>
      <c r="AA1" s="4" t="str">
        <v>ETSPUBLI</v>
      </c>
      <c r="AB1" s="4" t="str">
        <v>AISBL</v>
      </c>
      <c r="AC1" s="4" t="str">
        <v>PIETE</v>
      </c>
      <c r="AD1" s="4" t="str">
        <v>PW</v>
      </c>
      <c r="AE1" s="4" t="str">
        <v>AFL</v>
      </c>
      <c r="AF1" s="4" t="str">
        <v>SF</v>
      </c>
      <c r="AG1" s="4" t="str">
        <v>SC SCRI</v>
      </c>
      <c r="AH1" s="4" t="str">
        <v>SC SCRL</v>
      </c>
      <c r="AI1" s="4" t="str">
        <v>SC SNC</v>
      </c>
      <c r="AJ1" s="4" t="str">
        <v>SC SCS</v>
      </c>
      <c r="AK1" s="4" t="str">
        <v>SC SCA</v>
      </c>
      <c r="AL1" s="4" t="str">
        <v>SC SA</v>
      </c>
      <c r="AM1" s="4" t="str">
        <v>SC SPRL</v>
      </c>
      <c r="AN1" s="4" t="str">
        <v>PPEU</v>
      </c>
      <c r="AO1" s="4" t="str">
        <v>FPEU</v>
      </c>
      <c r="AP1" s="4" t="str">
        <v>SC SAGR</v>
      </c>
      <c r="AQ1" s="4" t="str">
        <v>BTWE</v>
      </c>
      <c r="AR1" s="4" t="str">
        <v>CVOA</v>
      </c>
      <c r="AS1" s="4" t="str">
        <v>CVBA</v>
      </c>
      <c r="AT1" s="4" t="str">
        <v>V.O.F.</v>
      </c>
      <c r="AU1" s="4" t="str">
        <v>Comm.V</v>
      </c>
      <c r="AV1" s="9" t="str">
        <v>Comm.VA</v>
      </c>
      <c r="AW1" s="4" t="str">
        <v>NV</v>
      </c>
      <c r="AX1" s="4" t="str">
        <v>BVBA</v>
      </c>
      <c r="AY1" s="4" t="str">
        <v>VZW</v>
      </c>
      <c r="AZ1" s="4" t="str">
        <v>ZIEK F</v>
      </c>
      <c r="BA1" s="4" t="str">
        <v>BV</v>
      </c>
      <c r="BB1" s="4" t="str">
        <v>OVV</v>
      </c>
      <c r="BC1" s="4" t="str">
        <v>LV</v>
      </c>
      <c r="BD1" s="4" t="str">
        <v>PS</v>
      </c>
      <c r="BE1" s="4" t="str">
        <v>IZW</v>
      </c>
      <c r="BF1" s="4" t="str">
        <v>SON</v>
      </c>
      <c r="BG1" s="4" t="str">
        <v>APRV RP</v>
      </c>
      <c r="BH1" s="4" t="str">
        <v>ESV</v>
      </c>
      <c r="BI1" s="4" t="str">
        <v>VME</v>
      </c>
      <c r="BJ1" s="4" t="str">
        <v>CVOA CD</v>
      </c>
      <c r="BK1" s="4" t="str">
        <v>CVBA PR</v>
      </c>
      <c r="BL1" s="4" t="str">
        <v>NV PR</v>
      </c>
      <c r="BM1" s="4" t="str">
        <v>VZW PR</v>
      </c>
      <c r="BN1" s="4" t="str">
        <v>OVV PR</v>
      </c>
      <c r="BO1" s="4" t="str">
        <v>OI</v>
      </c>
      <c r="BP1" s="4" t="str">
        <v>IVZW</v>
      </c>
      <c r="BQ1" s="4" t="str">
        <v>BVB</v>
      </c>
      <c r="BR1" s="4" t="str">
        <v>AV</v>
      </c>
      <c r="BS1" s="4" t="str">
        <v>VV</v>
      </c>
      <c r="BT1" s="4" t="str">
        <v>BV CVOA</v>
      </c>
      <c r="BU1" s="4" t="str">
        <v>BV CVBA</v>
      </c>
      <c r="BV1" s="4" t="str">
        <v>BV VOF</v>
      </c>
      <c r="BW1" s="4" t="str">
        <v>BV GCV</v>
      </c>
      <c r="BX1" s="4" t="str">
        <v>BV CVA</v>
      </c>
      <c r="BY1" s="4" t="str">
        <v>BV NV</v>
      </c>
      <c r="BZ1" s="4" t="str">
        <v>BV BVBA</v>
      </c>
      <c r="CA1" s="4" t="str">
        <v>EUPP</v>
      </c>
      <c r="CB1" s="4" t="str">
        <v>EUPS</v>
      </c>
      <c r="CC1" s="4" t="str">
        <v>BV LV</v>
      </c>
      <c r="CD1" s="4" t="str">
        <v>MWSE</v>
      </c>
      <c r="CE1" s="4" t="str">
        <v>Gen.mubH</v>
      </c>
      <c r="CF1" s="4" t="str">
        <v>Gen.mbH</v>
      </c>
      <c r="CG1" s="4" t="str">
        <v>OHG</v>
      </c>
      <c r="CH1" s="4" t="str">
        <v>EKG</v>
      </c>
      <c r="CI1" s="4" t="str">
        <v>KGaA</v>
      </c>
      <c r="CJ1" s="4" t="str">
        <v>AG</v>
      </c>
      <c r="CK1" s="4" t="str">
        <v>PGmbH</v>
      </c>
      <c r="CL1" s="4" t="str">
        <v>VoG</v>
      </c>
      <c r="CM1" s="4" t="str">
        <v>Kankenka</v>
      </c>
      <c r="CN1" s="4" t="str">
        <v>PRVGaG</v>
      </c>
      <c r="CO1" s="4" t="str">
        <v>LG</v>
      </c>
      <c r="CP1" s="4" t="str">
        <v>PrSt</v>
      </c>
      <c r="CQ1" s="4" t="str">
        <v>EoG</v>
      </c>
      <c r="CR1" s="4" t="str">
        <v>gnS</v>
      </c>
      <c r="CS1" s="4" t="str">
        <v>PRRFmRP</v>
      </c>
      <c r="CT1" s="4" t="str">
        <v>WIV</v>
      </c>
      <c r="CU1" s="4" t="str">
        <v>MEV</v>
      </c>
      <c r="CV1" s="4" t="str">
        <v>GmuHGB</v>
      </c>
      <c r="CW1" s="4" t="str">
        <v>ÖfrGmbH</v>
      </c>
      <c r="CX1" s="4" t="str">
        <v>Ö.-r.AG</v>
      </c>
      <c r="CY1" s="4" t="str">
        <v>ÖrVohGza</v>
      </c>
      <c r="CZ1" s="4" t="str">
        <v>ÖrVgGe</v>
      </c>
      <c r="DA1" s="4" t="str">
        <v>ÖE</v>
      </c>
      <c r="DB1" s="4" t="str">
        <v>IVoG</v>
      </c>
      <c r="DC1" s="4" t="str">
        <v>LH</v>
      </c>
      <c r="DD1" s="4" t="str">
        <v>Ewg-Bwg</v>
      </c>
      <c r="DE1" s="4" t="str">
        <v>ARF</v>
      </c>
      <c r="DF1" s="4" t="str">
        <v>GbG</v>
      </c>
      <c r="DG1" s="4" t="str">
        <v>ZvGGugcH</v>
      </c>
      <c r="DH1" s="4" t="str">
        <v>ZvGGbH</v>
      </c>
      <c r="DI1" s="4" t="str">
        <v>ZRG OHG</v>
      </c>
      <c r="DJ1" s="4" t="str">
        <v>ZRG EKG</v>
      </c>
      <c r="DK1" s="4" t="str">
        <v>ZRG KGaA</v>
      </c>
      <c r="DL1" s="4" t="str">
        <v>ZRG AG</v>
      </c>
      <c r="DM1" s="4" t="str">
        <v>ZvGPgbH</v>
      </c>
      <c r="DN1" s="4" t="str">
        <v>ZRG LG</v>
      </c>
    </row>
    <row r="2" spans="1:118" x14ac:dyDescent="0.25">
      <c r="A2" s="4" t="s">
        <v>291</v>
      </c>
    </row>
    <row r="3" spans="1:118" x14ac:dyDescent="0.25">
      <c r="A3" s="4" t="s">
        <v>294</v>
      </c>
    </row>
    <row r="4" spans="1:118" x14ac:dyDescent="0.25">
      <c r="A4" s="4" t="s">
        <v>296</v>
      </c>
    </row>
    <row r="5" spans="1:118" x14ac:dyDescent="0.25">
      <c r="A5" s="4" t="s">
        <v>298</v>
      </c>
    </row>
    <row r="6" spans="1:118" x14ac:dyDescent="0.25">
      <c r="A6" t="s">
        <v>299</v>
      </c>
    </row>
    <row r="7" spans="1:118" x14ac:dyDescent="0.25">
      <c r="A7" t="s">
        <v>300</v>
      </c>
    </row>
    <row r="8" spans="1:118" x14ac:dyDescent="0.25">
      <c r="A8" t="s">
        <v>302</v>
      </c>
    </row>
    <row r="9" spans="1:118" x14ac:dyDescent="0.25">
      <c r="A9" t="s">
        <v>304</v>
      </c>
    </row>
    <row r="10" spans="1:118" x14ac:dyDescent="0.25">
      <c r="A10" t="s">
        <v>306</v>
      </c>
    </row>
    <row r="11" spans="1:118" x14ac:dyDescent="0.25">
      <c r="A11" t="s">
        <v>308</v>
      </c>
    </row>
    <row r="12" spans="1:118" x14ac:dyDescent="0.25">
      <c r="A12" t="s">
        <v>309</v>
      </c>
    </row>
    <row r="13" spans="1:118" x14ac:dyDescent="0.25">
      <c r="A13" t="s">
        <v>311</v>
      </c>
    </row>
    <row r="14" spans="1:118" x14ac:dyDescent="0.25">
      <c r="A14" t="s">
        <v>313</v>
      </c>
    </row>
    <row r="15" spans="1:118" x14ac:dyDescent="0.25">
      <c r="A15" t="s">
        <v>314</v>
      </c>
    </row>
    <row r="16" spans="1:118" x14ac:dyDescent="0.25">
      <c r="A16" t="s">
        <v>315</v>
      </c>
    </row>
    <row r="17" spans="1:1" x14ac:dyDescent="0.25">
      <c r="A17" t="s">
        <v>317</v>
      </c>
    </row>
    <row r="18" spans="1:1" x14ac:dyDescent="0.25">
      <c r="A18" t="s">
        <v>318</v>
      </c>
    </row>
    <row r="19" spans="1:1" x14ac:dyDescent="0.25">
      <c r="A19" t="s">
        <v>303</v>
      </c>
    </row>
    <row r="20" spans="1:1" x14ac:dyDescent="0.25">
      <c r="A20" t="s">
        <v>319</v>
      </c>
    </row>
    <row r="21" spans="1:1" x14ac:dyDescent="0.25">
      <c r="A21" t="s">
        <v>320</v>
      </c>
    </row>
    <row r="22" spans="1:1" x14ac:dyDescent="0.25">
      <c r="A22" t="s">
        <v>321</v>
      </c>
    </row>
    <row r="23" spans="1:1" x14ac:dyDescent="0.25">
      <c r="A23" t="s">
        <v>322</v>
      </c>
    </row>
    <row r="24" spans="1:1" x14ac:dyDescent="0.25">
      <c r="A24" t="s">
        <v>323</v>
      </c>
    </row>
    <row r="25" spans="1:1" x14ac:dyDescent="0.25">
      <c r="A25" t="s">
        <v>324</v>
      </c>
    </row>
    <row r="26" spans="1:1" x14ac:dyDescent="0.25">
      <c r="A26" t="s">
        <v>325</v>
      </c>
    </row>
    <row r="27" spans="1:1" x14ac:dyDescent="0.25">
      <c r="A27" t="s">
        <v>327</v>
      </c>
    </row>
    <row r="28" spans="1:1" x14ac:dyDescent="0.25">
      <c r="A28" t="s">
        <v>328</v>
      </c>
    </row>
    <row r="29" spans="1:1" x14ac:dyDescent="0.25">
      <c r="A29" t="s">
        <v>329</v>
      </c>
    </row>
    <row r="30" spans="1:1" x14ac:dyDescent="0.25">
      <c r="A30" t="s">
        <v>330</v>
      </c>
    </row>
    <row r="31" spans="1:1" x14ac:dyDescent="0.25">
      <c r="A31" t="s">
        <v>332</v>
      </c>
    </row>
    <row r="32" spans="1:1" x14ac:dyDescent="0.25">
      <c r="A32" t="s">
        <v>333</v>
      </c>
    </row>
    <row r="33" spans="1:1" x14ac:dyDescent="0.25">
      <c r="A33" t="s">
        <v>334</v>
      </c>
    </row>
    <row r="34" spans="1:1" x14ac:dyDescent="0.25">
      <c r="A34" t="s">
        <v>336</v>
      </c>
    </row>
    <row r="35" spans="1:1" x14ac:dyDescent="0.25">
      <c r="A35" t="s">
        <v>337</v>
      </c>
    </row>
    <row r="36" spans="1:1" x14ac:dyDescent="0.25">
      <c r="A36" t="s">
        <v>338</v>
      </c>
    </row>
    <row r="37" spans="1:1" x14ac:dyDescent="0.25">
      <c r="A37" t="s">
        <v>339</v>
      </c>
    </row>
    <row r="38" spans="1:1" x14ac:dyDescent="0.25">
      <c r="A38" t="s">
        <v>340</v>
      </c>
    </row>
    <row r="39" spans="1:1" x14ac:dyDescent="0.25">
      <c r="A39" t="s">
        <v>341</v>
      </c>
    </row>
    <row r="40" spans="1:1" x14ac:dyDescent="0.25">
      <c r="A40" t="s">
        <v>342</v>
      </c>
    </row>
    <row r="41" spans="1:1" x14ac:dyDescent="0.25">
      <c r="A41" t="s">
        <v>343</v>
      </c>
    </row>
    <row r="42" spans="1:1" x14ac:dyDescent="0.25">
      <c r="A42" t="s">
        <v>344</v>
      </c>
    </row>
    <row r="43" spans="1:1" x14ac:dyDescent="0.25">
      <c r="A43" t="s">
        <v>346</v>
      </c>
    </row>
    <row r="44" spans="1:1" x14ac:dyDescent="0.25">
      <c r="A44" t="s">
        <v>347</v>
      </c>
    </row>
    <row r="45" spans="1:1" x14ac:dyDescent="0.25">
      <c r="A45" t="s">
        <v>348</v>
      </c>
    </row>
    <row r="46" spans="1:1" x14ac:dyDescent="0.25">
      <c r="A46" t="s">
        <v>349</v>
      </c>
    </row>
    <row r="47" spans="1:1" x14ac:dyDescent="0.25">
      <c r="A47" t="s">
        <v>351</v>
      </c>
    </row>
    <row r="48" spans="1:1" x14ac:dyDescent="0.25">
      <c r="A48" t="s">
        <v>352</v>
      </c>
    </row>
    <row r="49" spans="1:1" x14ac:dyDescent="0.25">
      <c r="A49" t="s">
        <v>166</v>
      </c>
    </row>
    <row r="50" spans="1:1" x14ac:dyDescent="0.25">
      <c r="A50" t="s">
        <v>354</v>
      </c>
    </row>
    <row r="51" spans="1:1" x14ac:dyDescent="0.25">
      <c r="A51" t="s">
        <v>355</v>
      </c>
    </row>
    <row r="52" spans="1:1" x14ac:dyDescent="0.25">
      <c r="A52" t="s">
        <v>356</v>
      </c>
    </row>
    <row r="53" spans="1:1" x14ac:dyDescent="0.25">
      <c r="A53" t="s">
        <v>358</v>
      </c>
    </row>
    <row r="54" spans="1:1" x14ac:dyDescent="0.25">
      <c r="A54" t="s">
        <v>360</v>
      </c>
    </row>
    <row r="55" spans="1:1" x14ac:dyDescent="0.25">
      <c r="A55" t="s">
        <v>362</v>
      </c>
    </row>
    <row r="56" spans="1:1" x14ac:dyDescent="0.25">
      <c r="A56" t="s">
        <v>363</v>
      </c>
    </row>
    <row r="57" spans="1:1" x14ac:dyDescent="0.25">
      <c r="A57" t="s">
        <v>364</v>
      </c>
    </row>
    <row r="58" spans="1:1" x14ac:dyDescent="0.25">
      <c r="A58" t="s">
        <v>367</v>
      </c>
    </row>
    <row r="59" spans="1:1" x14ac:dyDescent="0.25">
      <c r="A59" t="s">
        <v>368</v>
      </c>
    </row>
    <row r="60" spans="1:1" x14ac:dyDescent="0.25">
      <c r="A60" t="s">
        <v>370</v>
      </c>
    </row>
    <row r="61" spans="1:1" x14ac:dyDescent="0.25">
      <c r="A61" t="s">
        <v>371</v>
      </c>
    </row>
    <row r="62" spans="1:1" x14ac:dyDescent="0.25">
      <c r="A62" t="s">
        <v>372</v>
      </c>
    </row>
    <row r="63" spans="1:1" x14ac:dyDescent="0.25">
      <c r="A63" t="s">
        <v>373</v>
      </c>
    </row>
    <row r="64" spans="1:1" x14ac:dyDescent="0.25">
      <c r="A64" t="s">
        <v>375</v>
      </c>
    </row>
    <row r="65" spans="1:1" x14ac:dyDescent="0.25">
      <c r="A65" t="s">
        <v>376</v>
      </c>
    </row>
    <row r="66" spans="1:1" x14ac:dyDescent="0.25">
      <c r="A66" t="s">
        <v>378</v>
      </c>
    </row>
    <row r="67" spans="1:1" x14ac:dyDescent="0.25">
      <c r="A67" t="s">
        <v>379</v>
      </c>
    </row>
    <row r="68" spans="1:1" x14ac:dyDescent="0.25">
      <c r="A68" t="s">
        <v>380</v>
      </c>
    </row>
    <row r="69" spans="1:1" x14ac:dyDescent="0.25">
      <c r="A69" t="s">
        <v>382</v>
      </c>
    </row>
    <row r="70" spans="1:1" x14ac:dyDescent="0.25">
      <c r="A70" t="s">
        <v>383</v>
      </c>
    </row>
    <row r="71" spans="1:1" x14ac:dyDescent="0.25">
      <c r="A71" t="s">
        <v>386</v>
      </c>
    </row>
    <row r="72" spans="1:1" x14ac:dyDescent="0.25">
      <c r="A72" t="s">
        <v>388</v>
      </c>
    </row>
    <row r="73" spans="1:1" x14ac:dyDescent="0.25">
      <c r="A73" t="s">
        <v>390</v>
      </c>
    </row>
    <row r="74" spans="1:1" x14ac:dyDescent="0.25">
      <c r="A74" t="s">
        <v>392</v>
      </c>
    </row>
    <row r="75" spans="1:1" x14ac:dyDescent="0.25">
      <c r="A75" t="s">
        <v>394</v>
      </c>
    </row>
    <row r="76" spans="1:1" x14ac:dyDescent="0.25">
      <c r="A76" t="s">
        <v>397</v>
      </c>
    </row>
    <row r="77" spans="1:1" x14ac:dyDescent="0.25">
      <c r="A77" t="s">
        <v>279</v>
      </c>
    </row>
    <row r="78" spans="1:1" x14ac:dyDescent="0.25">
      <c r="A78" t="s">
        <v>401</v>
      </c>
    </row>
    <row r="79" spans="1:1" x14ac:dyDescent="0.25">
      <c r="A79" t="s">
        <v>402</v>
      </c>
    </row>
    <row r="80" spans="1:1" x14ac:dyDescent="0.25">
      <c r="A80" t="s">
        <v>404</v>
      </c>
    </row>
    <row r="81" spans="1:1" x14ac:dyDescent="0.25">
      <c r="A81" t="s">
        <v>406</v>
      </c>
    </row>
    <row r="82" spans="1:1" x14ac:dyDescent="0.25">
      <c r="A82" t="s">
        <v>408</v>
      </c>
    </row>
    <row r="83" spans="1:1" x14ac:dyDescent="0.25">
      <c r="A83" t="s">
        <v>410</v>
      </c>
    </row>
    <row r="84" spans="1:1" x14ac:dyDescent="0.25">
      <c r="A84" t="s">
        <v>263</v>
      </c>
    </row>
    <row r="85" spans="1:1" x14ac:dyDescent="0.25">
      <c r="A85" t="s">
        <v>411</v>
      </c>
    </row>
    <row r="86" spans="1:1" x14ac:dyDescent="0.25">
      <c r="A86" t="s">
        <v>412</v>
      </c>
    </row>
    <row r="87" spans="1:1" x14ac:dyDescent="0.25">
      <c r="A87" t="s">
        <v>29</v>
      </c>
    </row>
    <row r="88" spans="1:1" x14ac:dyDescent="0.25">
      <c r="A88" t="s">
        <v>414</v>
      </c>
    </row>
    <row r="89" spans="1:1" x14ac:dyDescent="0.25">
      <c r="A89" t="s">
        <v>415</v>
      </c>
    </row>
    <row r="90" spans="1:1" x14ac:dyDescent="0.25">
      <c r="A90" t="s">
        <v>417</v>
      </c>
    </row>
    <row r="91" spans="1:1" x14ac:dyDescent="0.25">
      <c r="A91" t="s">
        <v>418</v>
      </c>
    </row>
    <row r="92" spans="1:1" x14ac:dyDescent="0.25">
      <c r="A92" t="s">
        <v>419</v>
      </c>
    </row>
    <row r="93" spans="1:1" x14ac:dyDescent="0.25">
      <c r="A93" t="s">
        <v>420</v>
      </c>
    </row>
    <row r="94" spans="1:1" x14ac:dyDescent="0.25">
      <c r="A94" t="s">
        <v>421</v>
      </c>
    </row>
    <row r="95" spans="1:1" x14ac:dyDescent="0.25">
      <c r="A95" t="s">
        <v>423</v>
      </c>
    </row>
    <row r="96" spans="1:1" x14ac:dyDescent="0.25">
      <c r="A96" t="s">
        <v>424</v>
      </c>
    </row>
    <row r="97" spans="1:1" x14ac:dyDescent="0.25">
      <c r="A97" t="s">
        <v>425</v>
      </c>
    </row>
    <row r="98" spans="1:1" x14ac:dyDescent="0.25">
      <c r="A98" t="s">
        <v>427</v>
      </c>
    </row>
    <row r="99" spans="1:1" x14ac:dyDescent="0.25">
      <c r="A99" t="s">
        <v>430</v>
      </c>
    </row>
    <row r="100" spans="1:1" x14ac:dyDescent="0.25">
      <c r="A100" t="s">
        <v>431</v>
      </c>
    </row>
    <row r="101" spans="1:1" x14ac:dyDescent="0.25">
      <c r="A101" t="s">
        <v>433</v>
      </c>
    </row>
    <row r="102" spans="1:1" x14ac:dyDescent="0.25">
      <c r="A102" t="s">
        <v>435</v>
      </c>
    </row>
    <row r="103" spans="1:1" x14ac:dyDescent="0.25">
      <c r="A103" t="s">
        <v>436</v>
      </c>
    </row>
    <row r="104" spans="1:1" x14ac:dyDescent="0.25">
      <c r="A104" t="s">
        <v>437</v>
      </c>
    </row>
    <row r="105" spans="1:1" x14ac:dyDescent="0.25">
      <c r="A105" t="s">
        <v>438</v>
      </c>
    </row>
    <row r="106" spans="1:1" x14ac:dyDescent="0.25">
      <c r="A106" t="s">
        <v>440</v>
      </c>
    </row>
    <row r="107" spans="1:1" x14ac:dyDescent="0.25">
      <c r="A107" t="s">
        <v>441</v>
      </c>
    </row>
    <row r="108" spans="1:1" x14ac:dyDescent="0.25">
      <c r="A108" t="s">
        <v>442</v>
      </c>
    </row>
    <row r="109" spans="1:1" x14ac:dyDescent="0.25">
      <c r="A109" t="s">
        <v>445</v>
      </c>
    </row>
    <row r="110" spans="1:1" x14ac:dyDescent="0.25">
      <c r="A110" t="s">
        <v>446</v>
      </c>
    </row>
    <row r="111" spans="1:1" x14ac:dyDescent="0.25">
      <c r="A111" t="s">
        <v>447</v>
      </c>
    </row>
    <row r="112" spans="1:1" x14ac:dyDescent="0.25">
      <c r="A112" t="s">
        <v>448</v>
      </c>
    </row>
    <row r="113" spans="1:1" x14ac:dyDescent="0.25">
      <c r="A113" t="s">
        <v>449</v>
      </c>
    </row>
    <row r="114" spans="1:1" x14ac:dyDescent="0.25">
      <c r="A114" t="s">
        <v>451</v>
      </c>
    </row>
    <row r="115" spans="1:1" x14ac:dyDescent="0.25">
      <c r="A115" t="s">
        <v>453</v>
      </c>
    </row>
    <row r="116" spans="1:1" x14ac:dyDescent="0.25">
      <c r="A116" t="s">
        <v>454</v>
      </c>
    </row>
    <row r="117" spans="1:1" x14ac:dyDescent="0.25">
      <c r="A117" t="s">
        <v>455</v>
      </c>
    </row>
  </sheetData>
  <hyperlinks>
    <hyperlink ref="AV1" r:id="rId1" display="http://comm.va/"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991"/>
  <sheetViews>
    <sheetView workbookViewId="0">
      <selection sqref="A1:B1"/>
    </sheetView>
  </sheetViews>
  <sheetFormatPr defaultColWidth="14.44140625" defaultRowHeight="15.75" customHeight="1" x14ac:dyDescent="0.25"/>
  <cols>
    <col min="1" max="1" width="22.88671875" customWidth="1"/>
    <col min="2" max="2" width="41.109375" customWidth="1"/>
    <col min="3" max="3" width="20.88671875" customWidth="1"/>
    <col min="4" max="4" width="27" customWidth="1"/>
    <col min="5" max="5" width="22" customWidth="1"/>
    <col min="6" max="6" width="266" customWidth="1"/>
    <col min="7" max="7" width="686.5546875" customWidth="1"/>
  </cols>
  <sheetData>
    <row r="1" spans="1:7" ht="21" x14ac:dyDescent="0.4">
      <c r="A1" s="96" t="s">
        <v>1008</v>
      </c>
      <c r="B1" s="97"/>
      <c r="C1" s="98" t="s">
        <v>1010</v>
      </c>
      <c r="D1" s="97"/>
      <c r="E1" s="97"/>
      <c r="F1" s="97"/>
      <c r="G1" s="97"/>
    </row>
    <row r="2" spans="1:7" ht="15.6" x14ac:dyDescent="0.3">
      <c r="A2" s="10" t="s">
        <v>1012</v>
      </c>
      <c r="B2" s="10" t="s">
        <v>1014</v>
      </c>
      <c r="C2" s="10" t="s">
        <v>1016</v>
      </c>
      <c r="D2" s="10" t="s">
        <v>1017</v>
      </c>
      <c r="E2" s="10" t="s">
        <v>1018</v>
      </c>
      <c r="F2" s="10" t="s">
        <v>1019</v>
      </c>
      <c r="G2" s="10" t="s">
        <v>1020</v>
      </c>
    </row>
    <row r="3" spans="1:7" ht="13.8" hidden="1" x14ac:dyDescent="0.25">
      <c r="A3" s="5" t="s">
        <v>1021</v>
      </c>
      <c r="B3" s="5" t="s">
        <v>27</v>
      </c>
      <c r="C3" s="5" t="s">
        <v>977</v>
      </c>
      <c r="D3" s="5" t="s">
        <v>225</v>
      </c>
      <c r="E3" s="5" t="s">
        <v>1023</v>
      </c>
      <c r="F3" s="5" t="s">
        <v>1024</v>
      </c>
      <c r="G3" s="11"/>
    </row>
    <row r="4" spans="1:7" ht="13.8" hidden="1" x14ac:dyDescent="0.25">
      <c r="A4" s="5" t="s">
        <v>1026</v>
      </c>
      <c r="B4" s="5" t="s">
        <v>27</v>
      </c>
      <c r="C4" s="5" t="s">
        <v>977</v>
      </c>
      <c r="D4" s="5" t="s">
        <v>238</v>
      </c>
      <c r="E4" s="5" t="s">
        <v>1027</v>
      </c>
      <c r="F4" s="5" t="s">
        <v>1028</v>
      </c>
      <c r="G4" s="11"/>
    </row>
    <row r="5" spans="1:7" ht="13.8" hidden="1" x14ac:dyDescent="0.25">
      <c r="A5" s="5" t="s">
        <v>1029</v>
      </c>
      <c r="B5" s="5" t="s">
        <v>27</v>
      </c>
      <c r="C5" s="5" t="s">
        <v>977</v>
      </c>
      <c r="D5" s="5" t="s">
        <v>29</v>
      </c>
      <c r="E5" s="5" t="s">
        <v>1031</v>
      </c>
      <c r="F5" s="5" t="s">
        <v>1032</v>
      </c>
      <c r="G5" s="11"/>
    </row>
    <row r="6" spans="1:7" ht="13.8" hidden="1" x14ac:dyDescent="0.25">
      <c r="A6" s="5" t="s">
        <v>1033</v>
      </c>
      <c r="B6" s="5" t="s">
        <v>27</v>
      </c>
      <c r="C6" s="5" t="s">
        <v>977</v>
      </c>
      <c r="D6" s="5" t="s">
        <v>244</v>
      </c>
      <c r="E6" s="5" t="s">
        <v>1034</v>
      </c>
      <c r="F6" s="5" t="s">
        <v>1035</v>
      </c>
      <c r="G6" s="11"/>
    </row>
    <row r="7" spans="1:7" ht="13.8" hidden="1" x14ac:dyDescent="0.25">
      <c r="A7" s="5" t="s">
        <v>1036</v>
      </c>
      <c r="B7" s="5" t="s">
        <v>27</v>
      </c>
      <c r="C7" s="5" t="s">
        <v>977</v>
      </c>
      <c r="D7" s="5" t="s">
        <v>246</v>
      </c>
      <c r="E7" s="5" t="s">
        <v>1038</v>
      </c>
      <c r="F7" s="5" t="s">
        <v>1039</v>
      </c>
      <c r="G7" s="11"/>
    </row>
    <row r="8" spans="1:7" ht="13.8" hidden="1" x14ac:dyDescent="0.25">
      <c r="A8" s="5" t="s">
        <v>1040</v>
      </c>
      <c r="B8" s="5" t="s">
        <v>27</v>
      </c>
      <c r="C8" s="5" t="s">
        <v>977</v>
      </c>
      <c r="D8" s="5" t="s">
        <v>247</v>
      </c>
      <c r="E8" s="5" t="s">
        <v>1041</v>
      </c>
      <c r="F8" s="5" t="s">
        <v>1042</v>
      </c>
      <c r="G8" s="11"/>
    </row>
    <row r="9" spans="1:7" ht="13.8" hidden="1" x14ac:dyDescent="0.25">
      <c r="A9" s="5" t="s">
        <v>1044</v>
      </c>
      <c r="B9" s="5" t="s">
        <v>27</v>
      </c>
      <c r="C9" s="5" t="s">
        <v>977</v>
      </c>
      <c r="D9" s="5" t="s">
        <v>249</v>
      </c>
      <c r="E9" s="5" t="s">
        <v>1045</v>
      </c>
      <c r="F9" s="5" t="s">
        <v>1046</v>
      </c>
      <c r="G9" s="11"/>
    </row>
    <row r="10" spans="1:7" ht="13.8" hidden="1" x14ac:dyDescent="0.25">
      <c r="A10" s="5" t="s">
        <v>1047</v>
      </c>
      <c r="B10" s="5" t="s">
        <v>27</v>
      </c>
      <c r="C10" s="5" t="s">
        <v>977</v>
      </c>
      <c r="D10" s="5" t="s">
        <v>251</v>
      </c>
      <c r="E10" s="5" t="s">
        <v>1048</v>
      </c>
      <c r="F10" s="5" t="s">
        <v>1049</v>
      </c>
      <c r="G10" s="11"/>
    </row>
    <row r="11" spans="1:7" ht="13.8" hidden="1" x14ac:dyDescent="0.25">
      <c r="A11" s="5" t="s">
        <v>1051</v>
      </c>
      <c r="B11" s="5" t="s">
        <v>27</v>
      </c>
      <c r="C11" s="5" t="s">
        <v>977</v>
      </c>
      <c r="D11" s="5" t="s">
        <v>252</v>
      </c>
      <c r="E11" s="5" t="s">
        <v>1052</v>
      </c>
      <c r="F11" s="5" t="s">
        <v>1053</v>
      </c>
      <c r="G11" s="5" t="s">
        <v>1054</v>
      </c>
    </row>
    <row r="12" spans="1:7" ht="13.8" hidden="1" x14ac:dyDescent="0.25">
      <c r="A12" s="5" t="s">
        <v>1055</v>
      </c>
      <c r="B12" s="5" t="s">
        <v>27</v>
      </c>
      <c r="C12" s="5" t="s">
        <v>977</v>
      </c>
      <c r="D12" s="12"/>
      <c r="E12" s="13" t="s">
        <v>1057</v>
      </c>
      <c r="F12" s="13" t="s">
        <v>1059</v>
      </c>
      <c r="G12" s="5" t="s">
        <v>1060</v>
      </c>
    </row>
    <row r="13" spans="1:7" ht="13.8" hidden="1" x14ac:dyDescent="0.25">
      <c r="A13" s="5" t="s">
        <v>1061</v>
      </c>
      <c r="B13" s="5" t="s">
        <v>27</v>
      </c>
      <c r="C13" s="5" t="s">
        <v>977</v>
      </c>
      <c r="D13" s="5" t="s">
        <v>253</v>
      </c>
      <c r="E13" s="5" t="s">
        <v>1062</v>
      </c>
      <c r="F13" s="5" t="s">
        <v>1063</v>
      </c>
      <c r="G13" s="11"/>
    </row>
    <row r="14" spans="1:7" ht="13.8" hidden="1" x14ac:dyDescent="0.25">
      <c r="A14" s="5" t="s">
        <v>1064</v>
      </c>
      <c r="B14" s="5" t="s">
        <v>27</v>
      </c>
      <c r="C14" s="5" t="s">
        <v>977</v>
      </c>
      <c r="D14" s="5" t="s">
        <v>254</v>
      </c>
      <c r="E14" s="5" t="s">
        <v>1066</v>
      </c>
      <c r="F14" s="5" t="s">
        <v>1067</v>
      </c>
      <c r="G14" s="11"/>
    </row>
    <row r="15" spans="1:7" ht="13.8" hidden="1" x14ac:dyDescent="0.25">
      <c r="A15" s="5" t="s">
        <v>1068</v>
      </c>
      <c r="B15" s="5" t="s">
        <v>27</v>
      </c>
      <c r="C15" s="5" t="s">
        <v>977</v>
      </c>
      <c r="D15" s="5" t="s">
        <v>256</v>
      </c>
      <c r="E15" s="5" t="s">
        <v>1069</v>
      </c>
      <c r="F15" s="5" t="s">
        <v>1070</v>
      </c>
      <c r="G15" s="11"/>
    </row>
    <row r="16" spans="1:7" ht="13.8" hidden="1" x14ac:dyDescent="0.25">
      <c r="A16" s="5" t="s">
        <v>1071</v>
      </c>
      <c r="B16" s="5" t="s">
        <v>27</v>
      </c>
      <c r="C16" s="5" t="s">
        <v>977</v>
      </c>
      <c r="D16" s="5" t="s">
        <v>258</v>
      </c>
      <c r="E16" s="5" t="s">
        <v>1073</v>
      </c>
      <c r="F16" s="5" t="s">
        <v>1074</v>
      </c>
      <c r="G16" s="5" t="s">
        <v>1075</v>
      </c>
    </row>
    <row r="17" spans="1:7" ht="13.8" hidden="1" x14ac:dyDescent="0.25">
      <c r="A17" s="5" t="s">
        <v>1076</v>
      </c>
      <c r="B17" s="5" t="s">
        <v>144</v>
      </c>
      <c r="C17" s="5" t="s">
        <v>981</v>
      </c>
      <c r="D17" s="5" t="s">
        <v>982</v>
      </c>
      <c r="E17" s="5" t="s">
        <v>1077</v>
      </c>
      <c r="F17" s="5" t="s">
        <v>1078</v>
      </c>
      <c r="G17" s="5" t="s">
        <v>1079</v>
      </c>
    </row>
    <row r="18" spans="1:7" ht="13.8" hidden="1" x14ac:dyDescent="0.25">
      <c r="A18" s="5" t="s">
        <v>1081</v>
      </c>
      <c r="B18" s="5" t="s">
        <v>144</v>
      </c>
      <c r="C18" s="5" t="s">
        <v>981</v>
      </c>
      <c r="D18" s="5" t="s">
        <v>983</v>
      </c>
      <c r="E18" s="5" t="s">
        <v>1082</v>
      </c>
      <c r="F18" s="5" t="s">
        <v>1083</v>
      </c>
      <c r="G18" s="11"/>
    </row>
    <row r="19" spans="1:7" ht="13.8" hidden="1" x14ac:dyDescent="0.25">
      <c r="A19" s="5" t="s">
        <v>1084</v>
      </c>
      <c r="B19" s="5" t="s">
        <v>144</v>
      </c>
      <c r="C19" s="5" t="s">
        <v>981</v>
      </c>
      <c r="D19" s="5" t="s">
        <v>984</v>
      </c>
      <c r="E19" s="5" t="s">
        <v>1085</v>
      </c>
      <c r="F19" s="5" t="s">
        <v>1086</v>
      </c>
      <c r="G19" s="11"/>
    </row>
    <row r="20" spans="1:7" ht="13.8" hidden="1" x14ac:dyDescent="0.25">
      <c r="A20" s="5" t="s">
        <v>1088</v>
      </c>
      <c r="B20" s="5" t="s">
        <v>144</v>
      </c>
      <c r="C20" s="5" t="s">
        <v>981</v>
      </c>
      <c r="D20" s="5" t="s">
        <v>985</v>
      </c>
      <c r="E20" s="5" t="s">
        <v>1089</v>
      </c>
      <c r="F20" s="5" t="s">
        <v>1090</v>
      </c>
      <c r="G20" s="11"/>
    </row>
    <row r="21" spans="1:7" ht="13.8" hidden="1" x14ac:dyDescent="0.25">
      <c r="A21" s="5" t="s">
        <v>1091</v>
      </c>
      <c r="B21" s="5" t="s">
        <v>144</v>
      </c>
      <c r="C21" s="5" t="s">
        <v>981</v>
      </c>
      <c r="D21" s="5" t="s">
        <v>986</v>
      </c>
      <c r="E21" s="5" t="s">
        <v>1092</v>
      </c>
      <c r="F21" s="5" t="s">
        <v>1093</v>
      </c>
      <c r="G21" s="11"/>
    </row>
    <row r="22" spans="1:7" ht="13.8" hidden="1" x14ac:dyDescent="0.25">
      <c r="A22" s="5" t="s">
        <v>1095</v>
      </c>
      <c r="B22" s="5" t="s">
        <v>144</v>
      </c>
      <c r="C22" s="5" t="s">
        <v>981</v>
      </c>
      <c r="D22" s="5" t="s">
        <v>987</v>
      </c>
      <c r="E22" s="5" t="s">
        <v>1096</v>
      </c>
      <c r="F22" s="5" t="s">
        <v>1024</v>
      </c>
      <c r="G22" s="11"/>
    </row>
    <row r="23" spans="1:7" ht="13.8" hidden="1" x14ac:dyDescent="0.25">
      <c r="A23" s="5" t="s">
        <v>1097</v>
      </c>
      <c r="B23" s="5" t="s">
        <v>144</v>
      </c>
      <c r="C23" s="5" t="s">
        <v>981</v>
      </c>
      <c r="D23" s="5" t="s">
        <v>988</v>
      </c>
      <c r="E23" s="5" t="s">
        <v>1098</v>
      </c>
      <c r="F23" s="5" t="s">
        <v>1100</v>
      </c>
      <c r="G23" s="11"/>
    </row>
    <row r="24" spans="1:7" ht="13.8" hidden="1" x14ac:dyDescent="0.25">
      <c r="A24" s="5" t="s">
        <v>1101</v>
      </c>
      <c r="B24" s="5" t="s">
        <v>144</v>
      </c>
      <c r="C24" s="5" t="s">
        <v>981</v>
      </c>
      <c r="D24" s="5" t="s">
        <v>989</v>
      </c>
      <c r="E24" s="5" t="s">
        <v>1102</v>
      </c>
      <c r="F24" s="5" t="s">
        <v>1103</v>
      </c>
      <c r="G24" s="11"/>
    </row>
    <row r="25" spans="1:7" ht="13.8" hidden="1" x14ac:dyDescent="0.25">
      <c r="A25" s="5" t="s">
        <v>1104</v>
      </c>
      <c r="B25" s="5" t="s">
        <v>144</v>
      </c>
      <c r="C25" s="5" t="s">
        <v>981</v>
      </c>
      <c r="D25" s="5" t="s">
        <v>990</v>
      </c>
      <c r="E25" s="5" t="s">
        <v>1105</v>
      </c>
      <c r="F25" s="5" t="s">
        <v>1106</v>
      </c>
      <c r="G25" s="11"/>
    </row>
    <row r="26" spans="1:7" ht="13.8" hidden="1" x14ac:dyDescent="0.25">
      <c r="A26" s="5" t="s">
        <v>1108</v>
      </c>
      <c r="B26" s="5" t="s">
        <v>144</v>
      </c>
      <c r="C26" s="5" t="s">
        <v>981</v>
      </c>
      <c r="D26" s="5" t="s">
        <v>991</v>
      </c>
      <c r="E26" s="5" t="s">
        <v>1109</v>
      </c>
      <c r="F26" s="5" t="s">
        <v>1110</v>
      </c>
      <c r="G26" s="11"/>
    </row>
    <row r="27" spans="1:7" ht="13.8" hidden="1" x14ac:dyDescent="0.25">
      <c r="A27" s="5" t="s">
        <v>1111</v>
      </c>
      <c r="B27" s="5" t="s">
        <v>144</v>
      </c>
      <c r="C27" s="5" t="s">
        <v>981</v>
      </c>
      <c r="D27" s="5" t="s">
        <v>992</v>
      </c>
      <c r="E27" s="5" t="s">
        <v>1112</v>
      </c>
      <c r="F27" s="5" t="s">
        <v>1113</v>
      </c>
      <c r="G27" s="11"/>
    </row>
    <row r="28" spans="1:7" ht="13.8" hidden="1" x14ac:dyDescent="0.25">
      <c r="A28" s="5" t="s">
        <v>1115</v>
      </c>
      <c r="B28" s="5" t="s">
        <v>144</v>
      </c>
      <c r="C28" s="5" t="s">
        <v>981</v>
      </c>
      <c r="D28" s="5" t="s">
        <v>993</v>
      </c>
      <c r="E28" s="5" t="s">
        <v>1116</v>
      </c>
      <c r="F28" s="5" t="s">
        <v>1117</v>
      </c>
      <c r="G28" s="11"/>
    </row>
    <row r="29" spans="1:7" ht="13.8" hidden="1" x14ac:dyDescent="0.25">
      <c r="A29" s="5" t="s">
        <v>1118</v>
      </c>
      <c r="B29" s="5" t="s">
        <v>144</v>
      </c>
      <c r="C29" s="5" t="s">
        <v>981</v>
      </c>
      <c r="D29" s="5" t="s">
        <v>994</v>
      </c>
      <c r="E29" s="5" t="s">
        <v>1120</v>
      </c>
      <c r="F29" s="5" t="s">
        <v>1121</v>
      </c>
      <c r="G29" s="11"/>
    </row>
    <row r="30" spans="1:7" ht="13.8" hidden="1" x14ac:dyDescent="0.25">
      <c r="A30" s="5" t="s">
        <v>1122</v>
      </c>
      <c r="B30" s="5" t="s">
        <v>144</v>
      </c>
      <c r="C30" s="5" t="s">
        <v>981</v>
      </c>
      <c r="D30" s="5" t="s">
        <v>995</v>
      </c>
      <c r="E30" s="5" t="s">
        <v>1124</v>
      </c>
      <c r="F30" s="5" t="s">
        <v>1125</v>
      </c>
      <c r="G30" s="11"/>
    </row>
    <row r="31" spans="1:7" ht="13.8" hidden="1" x14ac:dyDescent="0.25">
      <c r="A31" s="5" t="s">
        <v>1126</v>
      </c>
      <c r="B31" s="5" t="s">
        <v>144</v>
      </c>
      <c r="C31" s="5" t="s">
        <v>981</v>
      </c>
      <c r="D31" s="5" t="s">
        <v>1001</v>
      </c>
      <c r="E31" s="5" t="s">
        <v>1127</v>
      </c>
      <c r="F31" s="5" t="s">
        <v>1128</v>
      </c>
      <c r="G31" s="11"/>
    </row>
    <row r="32" spans="1:7" ht="13.8" hidden="1" x14ac:dyDescent="0.25">
      <c r="A32" s="5" t="s">
        <v>1129</v>
      </c>
      <c r="B32" s="5" t="s">
        <v>144</v>
      </c>
      <c r="C32" s="5" t="s">
        <v>981</v>
      </c>
      <c r="D32" s="13" t="s">
        <v>1002</v>
      </c>
      <c r="E32" s="5" t="s">
        <v>1131</v>
      </c>
      <c r="F32" s="5" t="s">
        <v>1132</v>
      </c>
      <c r="G32" s="11"/>
    </row>
    <row r="33" spans="1:7" ht="13.8" hidden="1" x14ac:dyDescent="0.25">
      <c r="A33" s="5" t="s">
        <v>1133</v>
      </c>
      <c r="B33" s="5" t="s">
        <v>144</v>
      </c>
      <c r="C33" s="5" t="s">
        <v>981</v>
      </c>
      <c r="D33" s="5" t="s">
        <v>1003</v>
      </c>
      <c r="E33" s="5" t="s">
        <v>1134</v>
      </c>
      <c r="F33" s="5" t="s">
        <v>1135</v>
      </c>
      <c r="G33" s="11"/>
    </row>
    <row r="34" spans="1:7" ht="13.8" hidden="1" x14ac:dyDescent="0.25">
      <c r="A34" s="5" t="s">
        <v>1136</v>
      </c>
      <c r="B34" s="5" t="s">
        <v>144</v>
      </c>
      <c r="C34" s="5" t="s">
        <v>981</v>
      </c>
      <c r="D34" s="5" t="s">
        <v>1004</v>
      </c>
      <c r="E34" s="5" t="s">
        <v>1138</v>
      </c>
      <c r="F34" s="5" t="s">
        <v>1139</v>
      </c>
      <c r="G34" s="11"/>
    </row>
    <row r="35" spans="1:7" ht="13.8" hidden="1" x14ac:dyDescent="0.25">
      <c r="A35" s="5" t="s">
        <v>1140</v>
      </c>
      <c r="B35" s="5" t="s">
        <v>144</v>
      </c>
      <c r="C35" s="5" t="s">
        <v>981</v>
      </c>
      <c r="D35" s="13" t="s">
        <v>1005</v>
      </c>
      <c r="E35" s="5" t="s">
        <v>1141</v>
      </c>
      <c r="F35" s="5" t="s">
        <v>1142</v>
      </c>
      <c r="G35" s="11"/>
    </row>
    <row r="36" spans="1:7" ht="13.8" hidden="1" x14ac:dyDescent="0.25">
      <c r="A36" s="5" t="s">
        <v>1143</v>
      </c>
      <c r="B36" s="5" t="s">
        <v>144</v>
      </c>
      <c r="C36" s="5" t="s">
        <v>981</v>
      </c>
      <c r="D36" s="5" t="s">
        <v>1006</v>
      </c>
      <c r="E36" s="5" t="s">
        <v>1145</v>
      </c>
      <c r="F36" s="5" t="s">
        <v>1146</v>
      </c>
      <c r="G36" s="11"/>
    </row>
    <row r="37" spans="1:7" ht="13.8" hidden="1" x14ac:dyDescent="0.25">
      <c r="A37" s="5" t="s">
        <v>1147</v>
      </c>
      <c r="B37" s="5" t="s">
        <v>144</v>
      </c>
      <c r="C37" s="5" t="s">
        <v>981</v>
      </c>
      <c r="D37" s="5" t="s">
        <v>1007</v>
      </c>
      <c r="E37" s="5" t="s">
        <v>1149</v>
      </c>
      <c r="F37" s="5" t="s">
        <v>1150</v>
      </c>
      <c r="G37" s="11"/>
    </row>
    <row r="38" spans="1:7" ht="13.8" hidden="1" x14ac:dyDescent="0.25">
      <c r="A38" s="5" t="s">
        <v>1151</v>
      </c>
      <c r="B38" s="5" t="s">
        <v>144</v>
      </c>
      <c r="C38" s="5" t="s">
        <v>981</v>
      </c>
      <c r="D38" s="5" t="s">
        <v>1009</v>
      </c>
      <c r="E38" s="5" t="s">
        <v>1152</v>
      </c>
      <c r="F38" s="5" t="s">
        <v>1153</v>
      </c>
      <c r="G38" s="11"/>
    </row>
    <row r="39" spans="1:7" ht="13.8" hidden="1" x14ac:dyDescent="0.25">
      <c r="A39" s="5" t="s">
        <v>1154</v>
      </c>
      <c r="B39" s="5" t="s">
        <v>144</v>
      </c>
      <c r="C39" s="5" t="s">
        <v>981</v>
      </c>
      <c r="D39" s="5" t="s">
        <v>1011</v>
      </c>
      <c r="E39" s="5" t="s">
        <v>1155</v>
      </c>
      <c r="F39" s="5" t="s">
        <v>1156</v>
      </c>
      <c r="G39" s="11"/>
    </row>
    <row r="40" spans="1:7" ht="13.8" hidden="1" x14ac:dyDescent="0.25">
      <c r="A40" s="5" t="s">
        <v>1157</v>
      </c>
      <c r="B40" s="5" t="s">
        <v>144</v>
      </c>
      <c r="C40" s="5" t="s">
        <v>981</v>
      </c>
      <c r="D40" s="5" t="s">
        <v>1013</v>
      </c>
      <c r="E40" s="5" t="s">
        <v>1158</v>
      </c>
      <c r="F40" s="5" t="s">
        <v>1159</v>
      </c>
      <c r="G40" s="11"/>
    </row>
    <row r="41" spans="1:7" ht="13.8" hidden="1" x14ac:dyDescent="0.25">
      <c r="A41" s="5" t="s">
        <v>1161</v>
      </c>
      <c r="B41" s="5" t="s">
        <v>144</v>
      </c>
      <c r="C41" s="5" t="s">
        <v>981</v>
      </c>
      <c r="D41" s="5" t="s">
        <v>1015</v>
      </c>
      <c r="E41" s="5" t="s">
        <v>1162</v>
      </c>
      <c r="F41" s="5" t="s">
        <v>1163</v>
      </c>
      <c r="G41" s="11"/>
    </row>
    <row r="42" spans="1:7" ht="13.8" hidden="1" x14ac:dyDescent="0.25">
      <c r="A42" s="5" t="s">
        <v>1164</v>
      </c>
      <c r="B42" s="5" t="s">
        <v>144</v>
      </c>
      <c r="C42" s="5" t="s">
        <v>981</v>
      </c>
      <c r="D42" s="5" t="s">
        <v>1022</v>
      </c>
      <c r="E42" s="5" t="s">
        <v>1165</v>
      </c>
      <c r="F42" s="5" t="s">
        <v>1166</v>
      </c>
      <c r="G42" s="11"/>
    </row>
    <row r="43" spans="1:7" ht="13.8" hidden="1" x14ac:dyDescent="0.25">
      <c r="A43" s="5" t="s">
        <v>1167</v>
      </c>
      <c r="B43" s="5" t="s">
        <v>144</v>
      </c>
      <c r="C43" s="5" t="s">
        <v>981</v>
      </c>
      <c r="D43" s="5" t="s">
        <v>1025</v>
      </c>
      <c r="E43" s="5" t="s">
        <v>1168</v>
      </c>
      <c r="F43" s="5" t="s">
        <v>1170</v>
      </c>
      <c r="G43" s="11"/>
    </row>
    <row r="44" spans="1:7" ht="13.8" hidden="1" x14ac:dyDescent="0.25">
      <c r="A44" s="5" t="s">
        <v>1172</v>
      </c>
      <c r="B44" s="5" t="s">
        <v>144</v>
      </c>
      <c r="C44" s="5" t="s">
        <v>981</v>
      </c>
      <c r="D44" s="5" t="s">
        <v>1030</v>
      </c>
      <c r="E44" s="5" t="s">
        <v>1173</v>
      </c>
      <c r="F44" s="5" t="s">
        <v>1174</v>
      </c>
      <c r="G44" s="11"/>
    </row>
    <row r="45" spans="1:7" ht="13.8" hidden="1" x14ac:dyDescent="0.25">
      <c r="A45" s="5" t="s">
        <v>1175</v>
      </c>
      <c r="B45" s="5" t="s">
        <v>144</v>
      </c>
      <c r="C45" s="5" t="s">
        <v>981</v>
      </c>
      <c r="D45" s="5" t="s">
        <v>1037</v>
      </c>
      <c r="E45" s="5" t="s">
        <v>1177</v>
      </c>
      <c r="F45" s="5" t="s">
        <v>1178</v>
      </c>
      <c r="G45" s="11"/>
    </row>
    <row r="46" spans="1:7" ht="13.8" hidden="1" x14ac:dyDescent="0.25">
      <c r="A46" s="5" t="s">
        <v>1179</v>
      </c>
      <c r="B46" s="5" t="s">
        <v>144</v>
      </c>
      <c r="C46" s="5" t="s">
        <v>981</v>
      </c>
      <c r="D46" s="5" t="s">
        <v>1043</v>
      </c>
      <c r="E46" s="5" t="s">
        <v>1180</v>
      </c>
      <c r="F46" s="5" t="s">
        <v>1181</v>
      </c>
      <c r="G46" s="11"/>
    </row>
    <row r="47" spans="1:7" ht="13.8" hidden="1" x14ac:dyDescent="0.25">
      <c r="A47" s="5" t="s">
        <v>1182</v>
      </c>
      <c r="B47" s="5" t="s">
        <v>144</v>
      </c>
      <c r="C47" s="5" t="s">
        <v>981</v>
      </c>
      <c r="D47" s="13" t="s">
        <v>1050</v>
      </c>
      <c r="E47" s="13" t="s">
        <v>1188</v>
      </c>
      <c r="F47" s="5" t="s">
        <v>1191</v>
      </c>
      <c r="G47" s="11"/>
    </row>
    <row r="48" spans="1:7" ht="13.8" hidden="1" x14ac:dyDescent="0.25">
      <c r="A48" s="5" t="s">
        <v>1194</v>
      </c>
      <c r="B48" s="5" t="s">
        <v>144</v>
      </c>
      <c r="C48" s="5" t="s">
        <v>981</v>
      </c>
      <c r="D48" s="5" t="s">
        <v>1056</v>
      </c>
      <c r="E48" s="5" t="s">
        <v>1199</v>
      </c>
      <c r="F48" s="5" t="s">
        <v>1201</v>
      </c>
      <c r="G48" s="11"/>
    </row>
    <row r="49" spans="1:7" ht="13.8" hidden="1" x14ac:dyDescent="0.25">
      <c r="A49" s="5" t="s">
        <v>1205</v>
      </c>
      <c r="B49" s="5" t="s">
        <v>144</v>
      </c>
      <c r="C49" s="5" t="s">
        <v>981</v>
      </c>
      <c r="D49" s="5" t="s">
        <v>1058</v>
      </c>
      <c r="E49" s="5" t="s">
        <v>1207</v>
      </c>
      <c r="F49" s="5" t="s">
        <v>1208</v>
      </c>
      <c r="G49" s="11"/>
    </row>
    <row r="50" spans="1:7" ht="13.8" hidden="1" x14ac:dyDescent="0.25">
      <c r="A50" s="5" t="s">
        <v>1211</v>
      </c>
      <c r="B50" s="5" t="s">
        <v>144</v>
      </c>
      <c r="C50" s="5" t="s">
        <v>981</v>
      </c>
      <c r="D50" s="5" t="s">
        <v>1065</v>
      </c>
      <c r="E50" s="5" t="s">
        <v>1213</v>
      </c>
      <c r="F50" s="5" t="s">
        <v>1214</v>
      </c>
      <c r="G50" s="11"/>
    </row>
    <row r="51" spans="1:7" ht="13.8" hidden="1" x14ac:dyDescent="0.25">
      <c r="A51" s="5" t="s">
        <v>1215</v>
      </c>
      <c r="B51" s="5" t="s">
        <v>144</v>
      </c>
      <c r="C51" s="5" t="s">
        <v>981</v>
      </c>
      <c r="D51" s="5" t="s">
        <v>1072</v>
      </c>
      <c r="E51" s="5" t="s">
        <v>1217</v>
      </c>
      <c r="F51" s="5" t="s">
        <v>1218</v>
      </c>
      <c r="G51" s="11"/>
    </row>
    <row r="52" spans="1:7" ht="13.8" hidden="1" x14ac:dyDescent="0.25">
      <c r="A52" s="5" t="s">
        <v>1219</v>
      </c>
      <c r="B52" s="5" t="s">
        <v>144</v>
      </c>
      <c r="C52" s="5" t="s">
        <v>981</v>
      </c>
      <c r="D52" s="5" t="s">
        <v>1080</v>
      </c>
      <c r="E52" s="5" t="s">
        <v>1222</v>
      </c>
      <c r="F52" s="5" t="s">
        <v>1223</v>
      </c>
      <c r="G52" s="11"/>
    </row>
    <row r="53" spans="1:7" ht="13.8" hidden="1" x14ac:dyDescent="0.25">
      <c r="A53" s="5" t="s">
        <v>1225</v>
      </c>
      <c r="B53" s="5" t="s">
        <v>144</v>
      </c>
      <c r="C53" s="5" t="s">
        <v>981</v>
      </c>
      <c r="D53" s="5" t="s">
        <v>1087</v>
      </c>
      <c r="E53" s="5" t="s">
        <v>1226</v>
      </c>
      <c r="F53" s="5" t="s">
        <v>1227</v>
      </c>
      <c r="G53" s="11"/>
    </row>
    <row r="54" spans="1:7" ht="13.8" hidden="1" x14ac:dyDescent="0.25">
      <c r="A54" s="5" t="s">
        <v>1230</v>
      </c>
      <c r="B54" s="5" t="s">
        <v>144</v>
      </c>
      <c r="C54" s="5" t="s">
        <v>981</v>
      </c>
      <c r="D54" s="5" t="s">
        <v>1094</v>
      </c>
      <c r="E54" s="5" t="s">
        <v>1231</v>
      </c>
      <c r="F54" s="5" t="s">
        <v>1232</v>
      </c>
      <c r="G54" s="11"/>
    </row>
    <row r="55" spans="1:7" ht="13.8" hidden="1" x14ac:dyDescent="0.25">
      <c r="A55" s="5" t="s">
        <v>1234</v>
      </c>
      <c r="B55" s="5" t="s">
        <v>144</v>
      </c>
      <c r="C55" s="5" t="s">
        <v>981</v>
      </c>
      <c r="D55" s="5" t="s">
        <v>1099</v>
      </c>
      <c r="E55" s="5" t="s">
        <v>1235</v>
      </c>
      <c r="F55" s="5" t="s">
        <v>1236</v>
      </c>
      <c r="G55" s="11"/>
    </row>
    <row r="56" spans="1:7" ht="13.8" hidden="1" x14ac:dyDescent="0.25">
      <c r="A56" s="5" t="s">
        <v>1237</v>
      </c>
      <c r="B56" s="5" t="s">
        <v>144</v>
      </c>
      <c r="C56" s="5" t="s">
        <v>981</v>
      </c>
      <c r="D56" s="13" t="s">
        <v>1107</v>
      </c>
      <c r="E56" s="13" t="s">
        <v>1240</v>
      </c>
      <c r="F56" s="5" t="s">
        <v>1242</v>
      </c>
      <c r="G56" s="5" t="s">
        <v>1243</v>
      </c>
    </row>
    <row r="57" spans="1:7" ht="13.8" hidden="1" x14ac:dyDescent="0.25">
      <c r="A57" s="5" t="s">
        <v>1244</v>
      </c>
      <c r="B57" s="5" t="s">
        <v>144</v>
      </c>
      <c r="C57" s="5" t="s">
        <v>981</v>
      </c>
      <c r="D57" s="13" t="s">
        <v>1114</v>
      </c>
      <c r="E57" s="13" t="s">
        <v>1247</v>
      </c>
      <c r="F57" s="5" t="s">
        <v>1248</v>
      </c>
      <c r="G57" s="5" t="s">
        <v>1243</v>
      </c>
    </row>
    <row r="58" spans="1:7" ht="13.8" hidden="1" x14ac:dyDescent="0.25">
      <c r="A58" s="5" t="s">
        <v>1252</v>
      </c>
      <c r="B58" s="5" t="s">
        <v>144</v>
      </c>
      <c r="C58" s="5" t="s">
        <v>981</v>
      </c>
      <c r="D58" s="5" t="s">
        <v>1119</v>
      </c>
      <c r="E58" s="5" t="s">
        <v>1257</v>
      </c>
      <c r="F58" s="5" t="s">
        <v>1258</v>
      </c>
      <c r="G58" s="11"/>
    </row>
    <row r="59" spans="1:7" ht="13.8" hidden="1" x14ac:dyDescent="0.25">
      <c r="A59" s="5" t="s">
        <v>1259</v>
      </c>
      <c r="B59" s="5" t="s">
        <v>144</v>
      </c>
      <c r="C59" s="5" t="s">
        <v>981</v>
      </c>
      <c r="D59" s="5" t="s">
        <v>1123</v>
      </c>
      <c r="E59" s="5" t="s">
        <v>1261</v>
      </c>
      <c r="F59" s="5" t="s">
        <v>1262</v>
      </c>
      <c r="G59" s="11"/>
    </row>
    <row r="60" spans="1:7" ht="13.8" hidden="1" x14ac:dyDescent="0.25">
      <c r="A60" s="5" t="s">
        <v>1263</v>
      </c>
      <c r="B60" s="5" t="s">
        <v>144</v>
      </c>
      <c r="C60" s="5" t="s">
        <v>981</v>
      </c>
      <c r="D60" s="5" t="s">
        <v>1130</v>
      </c>
      <c r="E60" s="5" t="s">
        <v>1267</v>
      </c>
      <c r="F60" s="5" t="s">
        <v>1268</v>
      </c>
      <c r="G60" s="11"/>
    </row>
    <row r="61" spans="1:7" ht="13.8" hidden="1" x14ac:dyDescent="0.25">
      <c r="A61" s="5" t="s">
        <v>1269</v>
      </c>
      <c r="B61" s="5" t="s">
        <v>144</v>
      </c>
      <c r="C61" s="5" t="s">
        <v>981</v>
      </c>
      <c r="D61" s="5" t="s">
        <v>1137</v>
      </c>
      <c r="E61" s="5" t="s">
        <v>1271</v>
      </c>
      <c r="F61" s="5" t="s">
        <v>1272</v>
      </c>
      <c r="G61" s="11"/>
    </row>
    <row r="62" spans="1:7" ht="13.8" hidden="1" x14ac:dyDescent="0.25">
      <c r="A62" s="5" t="s">
        <v>1273</v>
      </c>
      <c r="B62" s="5" t="s">
        <v>144</v>
      </c>
      <c r="C62" s="5" t="s">
        <v>981</v>
      </c>
      <c r="D62" s="5" t="s">
        <v>1144</v>
      </c>
      <c r="E62" s="5" t="s">
        <v>1274</v>
      </c>
      <c r="F62" s="5" t="s">
        <v>1275</v>
      </c>
      <c r="G62" s="11"/>
    </row>
    <row r="63" spans="1:7" ht="13.8" hidden="1" x14ac:dyDescent="0.25">
      <c r="A63" s="5" t="s">
        <v>1276</v>
      </c>
      <c r="B63" s="5" t="s">
        <v>144</v>
      </c>
      <c r="C63" s="5" t="s">
        <v>981</v>
      </c>
      <c r="D63" s="5" t="s">
        <v>1148</v>
      </c>
      <c r="E63" s="5" t="s">
        <v>1278</v>
      </c>
      <c r="F63" s="5" t="s">
        <v>1279</v>
      </c>
      <c r="G63" s="11"/>
    </row>
    <row r="64" spans="1:7" ht="13.8" hidden="1" x14ac:dyDescent="0.25">
      <c r="A64" s="14" t="s">
        <v>1280</v>
      </c>
      <c r="B64" s="14" t="s">
        <v>144</v>
      </c>
      <c r="C64" s="14" t="s">
        <v>981</v>
      </c>
      <c r="D64" s="14" t="s">
        <v>1160</v>
      </c>
      <c r="E64" s="14" t="s">
        <v>1290</v>
      </c>
      <c r="F64" s="14" t="s">
        <v>1291</v>
      </c>
      <c r="G64" s="15"/>
    </row>
    <row r="65" spans="1:7" ht="13.8" hidden="1" x14ac:dyDescent="0.25">
      <c r="A65" s="5" t="s">
        <v>1294</v>
      </c>
      <c r="B65" s="5" t="s">
        <v>144</v>
      </c>
      <c r="C65" s="5" t="s">
        <v>981</v>
      </c>
      <c r="D65" s="5" t="s">
        <v>1169</v>
      </c>
      <c r="E65" s="5" t="s">
        <v>1298</v>
      </c>
      <c r="F65" s="5" t="s">
        <v>1300</v>
      </c>
      <c r="G65" s="11"/>
    </row>
    <row r="66" spans="1:7" ht="13.8" hidden="1" x14ac:dyDescent="0.25">
      <c r="A66" s="5" t="s">
        <v>1302</v>
      </c>
      <c r="B66" s="5" t="s">
        <v>144</v>
      </c>
      <c r="C66" s="5" t="s">
        <v>981</v>
      </c>
      <c r="D66" s="5" t="s">
        <v>1176</v>
      </c>
      <c r="E66" s="5" t="s">
        <v>1303</v>
      </c>
      <c r="F66" s="5" t="s">
        <v>1304</v>
      </c>
      <c r="G66" s="11"/>
    </row>
    <row r="67" spans="1:7" ht="13.8" hidden="1" x14ac:dyDescent="0.25">
      <c r="A67" s="5" t="s">
        <v>1305</v>
      </c>
      <c r="B67" s="5" t="s">
        <v>144</v>
      </c>
      <c r="C67" s="5" t="s">
        <v>981</v>
      </c>
      <c r="D67" s="5" t="s">
        <v>1184</v>
      </c>
      <c r="E67" s="5" t="s">
        <v>1309</v>
      </c>
      <c r="F67" s="5" t="s">
        <v>1311</v>
      </c>
      <c r="G67" s="11"/>
    </row>
    <row r="68" spans="1:7" ht="13.8" hidden="1" x14ac:dyDescent="0.25">
      <c r="A68" s="5" t="s">
        <v>1312</v>
      </c>
      <c r="B68" s="5" t="s">
        <v>144</v>
      </c>
      <c r="C68" s="5" t="s">
        <v>981</v>
      </c>
      <c r="D68" s="5" t="s">
        <v>1197</v>
      </c>
      <c r="E68" s="5" t="s">
        <v>1313</v>
      </c>
      <c r="F68" s="5" t="s">
        <v>1315</v>
      </c>
      <c r="G68" s="11"/>
    </row>
    <row r="69" spans="1:7" ht="13.8" hidden="1" x14ac:dyDescent="0.25">
      <c r="A69" s="5" t="s">
        <v>1317</v>
      </c>
      <c r="B69" s="5" t="s">
        <v>144</v>
      </c>
      <c r="C69" s="5" t="s">
        <v>981</v>
      </c>
      <c r="D69" s="5" t="s">
        <v>1210</v>
      </c>
      <c r="E69" s="5" t="s">
        <v>1318</v>
      </c>
      <c r="F69" s="5" t="s">
        <v>1319</v>
      </c>
      <c r="G69" s="11"/>
    </row>
    <row r="70" spans="1:7" ht="13.8" hidden="1" x14ac:dyDescent="0.25">
      <c r="A70" s="5" t="s">
        <v>1321</v>
      </c>
      <c r="B70" s="5" t="s">
        <v>144</v>
      </c>
      <c r="C70" s="5" t="s">
        <v>981</v>
      </c>
      <c r="D70" s="5" t="s">
        <v>1216</v>
      </c>
      <c r="E70" s="5" t="s">
        <v>1323</v>
      </c>
      <c r="F70" s="5" t="s">
        <v>1324</v>
      </c>
      <c r="G70" s="11"/>
    </row>
    <row r="71" spans="1:7" ht="13.8" hidden="1" x14ac:dyDescent="0.25">
      <c r="A71" s="5" t="s">
        <v>1325</v>
      </c>
      <c r="B71" s="5" t="s">
        <v>144</v>
      </c>
      <c r="C71" s="5" t="s">
        <v>981</v>
      </c>
      <c r="D71" s="5" t="s">
        <v>1224</v>
      </c>
      <c r="E71" s="5" t="s">
        <v>1326</v>
      </c>
      <c r="F71" s="5" t="s">
        <v>1327</v>
      </c>
      <c r="G71" s="11"/>
    </row>
    <row r="72" spans="1:7" ht="13.8" hidden="1" x14ac:dyDescent="0.25">
      <c r="A72" s="5" t="s">
        <v>1328</v>
      </c>
      <c r="B72" s="5" t="s">
        <v>144</v>
      </c>
      <c r="C72" s="5" t="s">
        <v>981</v>
      </c>
      <c r="D72" s="5" t="s">
        <v>1233</v>
      </c>
      <c r="E72" s="5" t="s">
        <v>1332</v>
      </c>
      <c r="F72" s="5" t="s">
        <v>1333</v>
      </c>
      <c r="G72" s="11"/>
    </row>
    <row r="73" spans="1:7" ht="13.8" hidden="1" x14ac:dyDescent="0.25">
      <c r="A73" s="5" t="s">
        <v>1334</v>
      </c>
      <c r="B73" s="5" t="s">
        <v>144</v>
      </c>
      <c r="C73" s="5" t="s">
        <v>981</v>
      </c>
      <c r="D73" s="5" t="s">
        <v>1239</v>
      </c>
      <c r="E73" s="5" t="s">
        <v>1336</v>
      </c>
      <c r="F73" s="5" t="s">
        <v>1338</v>
      </c>
      <c r="G73" s="11"/>
    </row>
    <row r="74" spans="1:7" ht="13.8" hidden="1" x14ac:dyDescent="0.25">
      <c r="A74" s="5" t="s">
        <v>1340</v>
      </c>
      <c r="B74" s="5" t="s">
        <v>144</v>
      </c>
      <c r="C74" s="5" t="s">
        <v>981</v>
      </c>
      <c r="D74" s="5" t="s">
        <v>1250</v>
      </c>
      <c r="E74" s="5" t="s">
        <v>1341</v>
      </c>
      <c r="F74" s="5" t="s">
        <v>1342</v>
      </c>
      <c r="G74" s="11"/>
    </row>
    <row r="75" spans="1:7" ht="13.8" hidden="1" x14ac:dyDescent="0.25">
      <c r="A75" s="5" t="s">
        <v>1345</v>
      </c>
      <c r="B75" s="5" t="s">
        <v>144</v>
      </c>
      <c r="C75" s="5" t="s">
        <v>981</v>
      </c>
      <c r="D75" s="5" t="s">
        <v>1260</v>
      </c>
      <c r="E75" s="5" t="s">
        <v>1349</v>
      </c>
      <c r="F75" s="5" t="s">
        <v>1350</v>
      </c>
      <c r="G75" s="11"/>
    </row>
    <row r="76" spans="1:7" ht="13.8" hidden="1" x14ac:dyDescent="0.25">
      <c r="A76" s="5" t="s">
        <v>1351</v>
      </c>
      <c r="B76" s="5" t="s">
        <v>144</v>
      </c>
      <c r="C76" s="5" t="s">
        <v>981</v>
      </c>
      <c r="D76" s="5" t="s">
        <v>1270</v>
      </c>
      <c r="E76" s="5" t="s">
        <v>1354</v>
      </c>
      <c r="F76" s="5" t="s">
        <v>1358</v>
      </c>
      <c r="G76" s="11"/>
    </row>
    <row r="77" spans="1:7" ht="13.8" hidden="1" x14ac:dyDescent="0.25">
      <c r="A77" s="5" t="s">
        <v>1359</v>
      </c>
      <c r="B77" s="5" t="s">
        <v>144</v>
      </c>
      <c r="C77" s="5" t="s">
        <v>981</v>
      </c>
      <c r="D77" s="5" t="s">
        <v>1277</v>
      </c>
      <c r="E77" s="5" t="s">
        <v>1360</v>
      </c>
      <c r="F77" s="5" t="s">
        <v>1361</v>
      </c>
      <c r="G77" s="11"/>
    </row>
    <row r="78" spans="1:7" ht="13.8" hidden="1" x14ac:dyDescent="0.25">
      <c r="A78" s="5" t="s">
        <v>1362</v>
      </c>
      <c r="B78" s="5" t="s">
        <v>144</v>
      </c>
      <c r="C78" s="5" t="s">
        <v>981</v>
      </c>
      <c r="D78" s="5" t="s">
        <v>1281</v>
      </c>
      <c r="E78" s="5" t="s">
        <v>1366</v>
      </c>
      <c r="F78" s="5" t="s">
        <v>1369</v>
      </c>
      <c r="G78" s="11"/>
    </row>
    <row r="79" spans="1:7" ht="13.8" hidden="1" x14ac:dyDescent="0.25">
      <c r="A79" s="5" t="s">
        <v>1370</v>
      </c>
      <c r="B79" s="5" t="s">
        <v>144</v>
      </c>
      <c r="C79" s="5" t="s">
        <v>981</v>
      </c>
      <c r="D79" s="5" t="s">
        <v>1292</v>
      </c>
      <c r="E79" s="5" t="s">
        <v>1371</v>
      </c>
      <c r="F79" s="5" t="s">
        <v>1372</v>
      </c>
      <c r="G79" s="11"/>
    </row>
    <row r="80" spans="1:7" ht="13.8" hidden="1" x14ac:dyDescent="0.25">
      <c r="A80" s="5" t="s">
        <v>1373</v>
      </c>
      <c r="B80" s="5" t="s">
        <v>144</v>
      </c>
      <c r="C80" s="5" t="s">
        <v>981</v>
      </c>
      <c r="D80" s="5" t="s">
        <v>1297</v>
      </c>
      <c r="E80" s="5" t="s">
        <v>1374</v>
      </c>
      <c r="F80" s="5" t="s">
        <v>1375</v>
      </c>
      <c r="G80" s="11"/>
    </row>
    <row r="81" spans="1:7" ht="13.8" hidden="1" x14ac:dyDescent="0.25">
      <c r="A81" s="5" t="s">
        <v>1376</v>
      </c>
      <c r="B81" s="5" t="s">
        <v>144</v>
      </c>
      <c r="C81" s="5" t="s">
        <v>981</v>
      </c>
      <c r="D81" s="5" t="s">
        <v>1307</v>
      </c>
      <c r="E81" s="5" t="s">
        <v>1378</v>
      </c>
      <c r="F81" s="5" t="s">
        <v>1379</v>
      </c>
      <c r="G81" s="11"/>
    </row>
    <row r="82" spans="1:7" ht="13.8" hidden="1" x14ac:dyDescent="0.25">
      <c r="A82" s="5" t="s">
        <v>1380</v>
      </c>
      <c r="B82" s="5" t="s">
        <v>144</v>
      </c>
      <c r="C82" s="5" t="s">
        <v>981</v>
      </c>
      <c r="D82" s="5" t="s">
        <v>1316</v>
      </c>
      <c r="E82" s="5" t="s">
        <v>1381</v>
      </c>
      <c r="F82" s="5" t="s">
        <v>1382</v>
      </c>
      <c r="G82" s="11"/>
    </row>
    <row r="83" spans="1:7" ht="13.8" hidden="1" x14ac:dyDescent="0.25">
      <c r="A83" s="5" t="s">
        <v>1384</v>
      </c>
      <c r="B83" s="5" t="s">
        <v>144</v>
      </c>
      <c r="C83" s="5" t="s">
        <v>981</v>
      </c>
      <c r="D83" s="5" t="s">
        <v>1322</v>
      </c>
      <c r="E83" s="5" t="s">
        <v>1385</v>
      </c>
      <c r="F83" s="5" t="s">
        <v>1386</v>
      </c>
      <c r="G83" s="11"/>
    </row>
    <row r="84" spans="1:7" ht="13.8" hidden="1" x14ac:dyDescent="0.25">
      <c r="A84" s="5" t="s">
        <v>1387</v>
      </c>
      <c r="B84" s="5" t="s">
        <v>144</v>
      </c>
      <c r="C84" s="5" t="s">
        <v>981</v>
      </c>
      <c r="D84" s="5" t="s">
        <v>1329</v>
      </c>
      <c r="E84" s="5" t="s">
        <v>1388</v>
      </c>
      <c r="F84" s="5" t="s">
        <v>1390</v>
      </c>
      <c r="G84" s="11"/>
    </row>
    <row r="85" spans="1:7" ht="13.8" hidden="1" x14ac:dyDescent="0.25">
      <c r="A85" s="5" t="s">
        <v>1391</v>
      </c>
      <c r="B85" s="5" t="s">
        <v>144</v>
      </c>
      <c r="C85" s="5" t="s">
        <v>981</v>
      </c>
      <c r="D85" s="5" t="s">
        <v>1339</v>
      </c>
      <c r="E85" s="5" t="s">
        <v>1392</v>
      </c>
      <c r="F85" s="5" t="s">
        <v>1393</v>
      </c>
      <c r="G85" s="11"/>
    </row>
    <row r="86" spans="1:7" ht="13.8" hidden="1" x14ac:dyDescent="0.25">
      <c r="A86" s="5" t="s">
        <v>1394</v>
      </c>
      <c r="B86" s="5" t="s">
        <v>144</v>
      </c>
      <c r="C86" s="5" t="s">
        <v>981</v>
      </c>
      <c r="D86" s="5" t="s">
        <v>1348</v>
      </c>
      <c r="E86" s="5" t="s">
        <v>1395</v>
      </c>
      <c r="F86" s="5" t="s">
        <v>1396</v>
      </c>
      <c r="G86" s="11"/>
    </row>
    <row r="87" spans="1:7" ht="13.8" hidden="1" x14ac:dyDescent="0.25">
      <c r="A87" s="5" t="s">
        <v>1398</v>
      </c>
      <c r="B87" s="5" t="s">
        <v>144</v>
      </c>
      <c r="C87" s="5" t="s">
        <v>981</v>
      </c>
      <c r="D87" s="5" t="s">
        <v>1357</v>
      </c>
      <c r="E87" s="5" t="s">
        <v>1399</v>
      </c>
      <c r="F87" s="5" t="s">
        <v>1400</v>
      </c>
      <c r="G87" s="11"/>
    </row>
    <row r="88" spans="1:7" ht="14.4" hidden="1" x14ac:dyDescent="0.3">
      <c r="A88" s="16" t="s">
        <v>1401</v>
      </c>
      <c r="B88" s="13" t="s">
        <v>144</v>
      </c>
      <c r="C88" s="13" t="s">
        <v>981</v>
      </c>
      <c r="D88" s="13" t="s">
        <v>1363</v>
      </c>
      <c r="E88" s="17" t="s">
        <v>1403</v>
      </c>
      <c r="F88" s="16" t="s">
        <v>1405</v>
      </c>
      <c r="G88" s="13" t="s">
        <v>1406</v>
      </c>
    </row>
    <row r="89" spans="1:7" ht="14.4" hidden="1" x14ac:dyDescent="0.3">
      <c r="A89" s="16" t="s">
        <v>1408</v>
      </c>
      <c r="B89" s="13" t="s">
        <v>144</v>
      </c>
      <c r="C89" s="13" t="s">
        <v>981</v>
      </c>
      <c r="D89" s="13" t="s">
        <v>1377</v>
      </c>
      <c r="E89" s="17" t="s">
        <v>1409</v>
      </c>
      <c r="F89" s="16" t="s">
        <v>1028</v>
      </c>
      <c r="G89" s="13" t="s">
        <v>1406</v>
      </c>
    </row>
    <row r="90" spans="1:7" ht="14.4" hidden="1" x14ac:dyDescent="0.3">
      <c r="A90" s="16" t="s">
        <v>1410</v>
      </c>
      <c r="B90" s="13" t="s">
        <v>144</v>
      </c>
      <c r="C90" s="13" t="s">
        <v>981</v>
      </c>
      <c r="D90" s="13" t="s">
        <v>1383</v>
      </c>
      <c r="E90" s="17" t="s">
        <v>1412</v>
      </c>
      <c r="F90" s="16" t="s">
        <v>1413</v>
      </c>
      <c r="G90" s="13" t="s">
        <v>1406</v>
      </c>
    </row>
    <row r="91" spans="1:7" ht="14.4" hidden="1" x14ac:dyDescent="0.3">
      <c r="A91" s="16" t="s">
        <v>1414</v>
      </c>
      <c r="B91" s="13" t="s">
        <v>144</v>
      </c>
      <c r="C91" s="13" t="s">
        <v>981</v>
      </c>
      <c r="D91" s="13" t="s">
        <v>1389</v>
      </c>
      <c r="E91" s="17" t="s">
        <v>1415</v>
      </c>
      <c r="F91" s="16" t="s">
        <v>1416</v>
      </c>
      <c r="G91" s="13" t="s">
        <v>1406</v>
      </c>
    </row>
    <row r="92" spans="1:7" ht="13.8" hidden="1" x14ac:dyDescent="0.25">
      <c r="A92" s="5" t="s">
        <v>1417</v>
      </c>
      <c r="B92" s="5" t="s">
        <v>144</v>
      </c>
      <c r="C92" s="5" t="s">
        <v>981</v>
      </c>
      <c r="D92" s="5" t="s">
        <v>1397</v>
      </c>
      <c r="E92" s="5" t="s">
        <v>1418</v>
      </c>
      <c r="F92" s="5" t="s">
        <v>1419</v>
      </c>
      <c r="G92" s="11"/>
    </row>
    <row r="93" spans="1:7" ht="13.8" hidden="1" x14ac:dyDescent="0.25">
      <c r="A93" s="5" t="s">
        <v>1420</v>
      </c>
      <c r="B93" s="5" t="s">
        <v>144</v>
      </c>
      <c r="C93" s="5" t="s">
        <v>981</v>
      </c>
      <c r="D93" s="5" t="s">
        <v>1402</v>
      </c>
      <c r="E93" s="5" t="s">
        <v>1421</v>
      </c>
      <c r="F93" s="5" t="s">
        <v>1422</v>
      </c>
      <c r="G93" s="11"/>
    </row>
    <row r="94" spans="1:7" ht="14.4" hidden="1" x14ac:dyDescent="0.3">
      <c r="A94" s="16" t="s">
        <v>1423</v>
      </c>
      <c r="B94" s="13" t="s">
        <v>144</v>
      </c>
      <c r="C94" s="13" t="s">
        <v>981</v>
      </c>
      <c r="D94" s="13" t="s">
        <v>1404</v>
      </c>
      <c r="E94" s="17" t="s">
        <v>1424</v>
      </c>
      <c r="F94" s="16" t="s">
        <v>1425</v>
      </c>
      <c r="G94" s="13" t="s">
        <v>1406</v>
      </c>
    </row>
    <row r="95" spans="1:7" ht="14.4" hidden="1" x14ac:dyDescent="0.3">
      <c r="A95" s="16" t="s">
        <v>1426</v>
      </c>
      <c r="B95" s="13" t="s">
        <v>144</v>
      </c>
      <c r="C95" s="13" t="s">
        <v>981</v>
      </c>
      <c r="D95" s="13" t="s">
        <v>1407</v>
      </c>
      <c r="E95" s="17" t="s">
        <v>1427</v>
      </c>
      <c r="F95" s="16" t="s">
        <v>1428</v>
      </c>
      <c r="G95" s="13" t="s">
        <v>1406</v>
      </c>
    </row>
    <row r="96" spans="1:7" ht="13.8" hidden="1" x14ac:dyDescent="0.25">
      <c r="A96" s="5" t="s">
        <v>1429</v>
      </c>
      <c r="B96" s="5" t="s">
        <v>144</v>
      </c>
      <c r="C96" s="5" t="s">
        <v>981</v>
      </c>
      <c r="D96" s="5" t="s">
        <v>1411</v>
      </c>
      <c r="E96" s="5" t="s">
        <v>1430</v>
      </c>
      <c r="F96" s="5" t="s">
        <v>1431</v>
      </c>
      <c r="G96" s="11"/>
    </row>
    <row r="97" spans="1:7" ht="13.8" hidden="1" x14ac:dyDescent="0.25">
      <c r="A97" s="5" t="s">
        <v>1432</v>
      </c>
      <c r="B97" s="5" t="s">
        <v>18</v>
      </c>
      <c r="C97" s="5" t="s">
        <v>1189</v>
      </c>
      <c r="D97" s="5" t="s">
        <v>19</v>
      </c>
      <c r="E97" s="5" t="s">
        <v>1433</v>
      </c>
      <c r="F97" s="5" t="s">
        <v>1434</v>
      </c>
      <c r="G97" s="11"/>
    </row>
    <row r="98" spans="1:7" ht="13.8" hidden="1" x14ac:dyDescent="0.25">
      <c r="A98" s="5" t="s">
        <v>1435</v>
      </c>
      <c r="B98" s="5" t="s">
        <v>18</v>
      </c>
      <c r="C98" s="5" t="s">
        <v>1189</v>
      </c>
      <c r="D98" s="5" t="s">
        <v>458</v>
      </c>
      <c r="E98" s="5" t="s">
        <v>1436</v>
      </c>
      <c r="F98" s="5" t="s">
        <v>1405</v>
      </c>
      <c r="G98" s="11"/>
    </row>
    <row r="99" spans="1:7" ht="13.8" hidden="1" x14ac:dyDescent="0.25">
      <c r="A99" s="5" t="s">
        <v>1437</v>
      </c>
      <c r="B99" s="5" t="s">
        <v>18</v>
      </c>
      <c r="C99" s="5" t="s">
        <v>1189</v>
      </c>
      <c r="D99" s="5" t="s">
        <v>443</v>
      </c>
      <c r="E99" s="5" t="s">
        <v>1438</v>
      </c>
      <c r="F99" s="5" t="s">
        <v>1103</v>
      </c>
      <c r="G99" s="11"/>
    </row>
    <row r="100" spans="1:7" ht="13.8" hidden="1" x14ac:dyDescent="0.25">
      <c r="A100" s="5" t="s">
        <v>1439</v>
      </c>
      <c r="B100" s="5" t="s">
        <v>18</v>
      </c>
      <c r="C100" s="5" t="s">
        <v>1189</v>
      </c>
      <c r="D100" s="5" t="s">
        <v>460</v>
      </c>
      <c r="E100" s="5" t="s">
        <v>1440</v>
      </c>
      <c r="F100" s="5" t="s">
        <v>1441</v>
      </c>
      <c r="G100" s="11"/>
    </row>
    <row r="101" spans="1:7" ht="13.8" hidden="1" x14ac:dyDescent="0.25">
      <c r="A101" s="5" t="s">
        <v>1442</v>
      </c>
      <c r="B101" s="5" t="s">
        <v>18</v>
      </c>
      <c r="C101" s="5" t="s">
        <v>1189</v>
      </c>
      <c r="D101" s="5" t="s">
        <v>265</v>
      </c>
      <c r="E101" s="5" t="s">
        <v>1443</v>
      </c>
      <c r="F101" s="5" t="s">
        <v>1444</v>
      </c>
      <c r="G101" s="11"/>
    </row>
    <row r="102" spans="1:7" ht="13.8" hidden="1" x14ac:dyDescent="0.25">
      <c r="A102" s="5" t="s">
        <v>1445</v>
      </c>
      <c r="B102" s="5" t="s">
        <v>18</v>
      </c>
      <c r="C102" s="5" t="s">
        <v>1189</v>
      </c>
      <c r="D102" s="5" t="s">
        <v>426</v>
      </c>
      <c r="E102" s="5" t="s">
        <v>1446</v>
      </c>
      <c r="F102" s="5" t="s">
        <v>1028</v>
      </c>
      <c r="G102" s="11"/>
    </row>
    <row r="103" spans="1:7" ht="13.8" hidden="1" x14ac:dyDescent="0.25">
      <c r="A103" s="5" t="s">
        <v>1447</v>
      </c>
      <c r="B103" s="5" t="s">
        <v>18</v>
      </c>
      <c r="C103" s="5" t="s">
        <v>1189</v>
      </c>
      <c r="D103" s="5" t="s">
        <v>464</v>
      </c>
      <c r="E103" s="5" t="s">
        <v>1448</v>
      </c>
      <c r="F103" s="5" t="s">
        <v>1024</v>
      </c>
      <c r="G103" s="11"/>
    </row>
    <row r="104" spans="1:7" ht="13.8" hidden="1" x14ac:dyDescent="0.25">
      <c r="A104" s="5" t="s">
        <v>1449</v>
      </c>
      <c r="B104" s="5" t="s">
        <v>18</v>
      </c>
      <c r="C104" s="5" t="s">
        <v>1189</v>
      </c>
      <c r="D104" s="5" t="s">
        <v>466</v>
      </c>
      <c r="E104" s="5" t="s">
        <v>1450</v>
      </c>
      <c r="F104" s="5" t="s">
        <v>1451</v>
      </c>
      <c r="G104" s="5" t="s">
        <v>1452</v>
      </c>
    </row>
    <row r="105" spans="1:7" ht="13.8" hidden="1" x14ac:dyDescent="0.25">
      <c r="A105" s="5" t="s">
        <v>1453</v>
      </c>
      <c r="B105" s="5" t="s">
        <v>18</v>
      </c>
      <c r="C105" s="5" t="s">
        <v>1189</v>
      </c>
      <c r="D105" s="5" t="s">
        <v>469</v>
      </c>
      <c r="E105" s="5" t="s">
        <v>1454</v>
      </c>
      <c r="F105" s="5" t="s">
        <v>1455</v>
      </c>
      <c r="G105" s="11"/>
    </row>
    <row r="106" spans="1:7" ht="13.8" hidden="1" x14ac:dyDescent="0.25">
      <c r="A106" s="5" t="s">
        <v>1456</v>
      </c>
      <c r="B106" s="5" t="s">
        <v>18</v>
      </c>
      <c r="C106" s="5" t="s">
        <v>1189</v>
      </c>
      <c r="D106" s="5" t="s">
        <v>470</v>
      </c>
      <c r="E106" s="5" t="s">
        <v>1457</v>
      </c>
      <c r="F106" s="5" t="s">
        <v>1458</v>
      </c>
      <c r="G106" s="11"/>
    </row>
    <row r="107" spans="1:7" ht="13.8" hidden="1" x14ac:dyDescent="0.25">
      <c r="A107" s="5" t="s">
        <v>1459</v>
      </c>
      <c r="B107" s="5" t="s">
        <v>18</v>
      </c>
      <c r="C107" s="5" t="s">
        <v>1189</v>
      </c>
      <c r="D107" s="5" t="s">
        <v>471</v>
      </c>
      <c r="E107" s="5" t="s">
        <v>1460</v>
      </c>
      <c r="F107" s="5" t="s">
        <v>1461</v>
      </c>
      <c r="G107" s="11"/>
    </row>
    <row r="108" spans="1:7" ht="13.8" hidden="1" x14ac:dyDescent="0.25">
      <c r="A108" s="5" t="s">
        <v>1462</v>
      </c>
      <c r="B108" s="5" t="s">
        <v>429</v>
      </c>
      <c r="C108" s="5" t="s">
        <v>1463</v>
      </c>
      <c r="D108" s="5" t="s">
        <v>498</v>
      </c>
      <c r="E108" s="5" t="s">
        <v>1464</v>
      </c>
      <c r="F108" s="5" t="s">
        <v>1465</v>
      </c>
      <c r="G108" s="11"/>
    </row>
    <row r="109" spans="1:7" ht="13.8" hidden="1" x14ac:dyDescent="0.25">
      <c r="A109" s="5" t="s">
        <v>1466</v>
      </c>
      <c r="B109" s="5" t="s">
        <v>429</v>
      </c>
      <c r="C109" s="5" t="s">
        <v>1463</v>
      </c>
      <c r="D109" s="5" t="s">
        <v>502</v>
      </c>
      <c r="E109" s="5" t="s">
        <v>1467</v>
      </c>
      <c r="F109" s="5" t="s">
        <v>1468</v>
      </c>
      <c r="G109" s="11"/>
    </row>
    <row r="110" spans="1:7" ht="13.8" hidden="1" x14ac:dyDescent="0.25">
      <c r="A110" s="5" t="s">
        <v>1469</v>
      </c>
      <c r="B110" s="5" t="s">
        <v>429</v>
      </c>
      <c r="C110" s="5" t="s">
        <v>1463</v>
      </c>
      <c r="D110" s="5" t="s">
        <v>249</v>
      </c>
      <c r="E110" s="5" t="s">
        <v>1470</v>
      </c>
      <c r="F110" s="5" t="s">
        <v>1422</v>
      </c>
      <c r="G110" s="11"/>
    </row>
    <row r="111" spans="1:7" ht="13.8" hidden="1" x14ac:dyDescent="0.25">
      <c r="A111" s="5" t="s">
        <v>1471</v>
      </c>
      <c r="B111" s="5" t="s">
        <v>429</v>
      </c>
      <c r="C111" s="5" t="s">
        <v>1463</v>
      </c>
      <c r="D111" s="5" t="s">
        <v>506</v>
      </c>
      <c r="E111" s="5" t="s">
        <v>1472</v>
      </c>
      <c r="F111" s="5" t="s">
        <v>1473</v>
      </c>
      <c r="G111" s="11"/>
    </row>
    <row r="112" spans="1:7" ht="13.8" hidden="1" x14ac:dyDescent="0.25">
      <c r="A112" s="5" t="s">
        <v>1474</v>
      </c>
      <c r="B112" s="5" t="s">
        <v>429</v>
      </c>
      <c r="C112" s="5" t="s">
        <v>1463</v>
      </c>
      <c r="D112" s="5" t="s">
        <v>507</v>
      </c>
      <c r="E112" s="5" t="s">
        <v>1475</v>
      </c>
      <c r="F112" s="5" t="s">
        <v>1476</v>
      </c>
      <c r="G112" s="11"/>
    </row>
    <row r="113" spans="1:7" ht="13.8" hidden="1" x14ac:dyDescent="0.25">
      <c r="A113" s="5" t="s">
        <v>1477</v>
      </c>
      <c r="B113" s="5" t="s">
        <v>429</v>
      </c>
      <c r="C113" s="5" t="s">
        <v>1463</v>
      </c>
      <c r="D113" s="5" t="s">
        <v>332</v>
      </c>
      <c r="E113" s="5" t="s">
        <v>1478</v>
      </c>
      <c r="F113" s="5" t="s">
        <v>1479</v>
      </c>
      <c r="G113" s="5" t="s">
        <v>1480</v>
      </c>
    </row>
    <row r="114" spans="1:7" ht="13.8" hidden="1" x14ac:dyDescent="0.25">
      <c r="A114" s="5" t="s">
        <v>1481</v>
      </c>
      <c r="B114" s="5" t="s">
        <v>429</v>
      </c>
      <c r="C114" s="5" t="s">
        <v>1463</v>
      </c>
      <c r="D114" s="5" t="s">
        <v>511</v>
      </c>
      <c r="E114" s="5" t="s">
        <v>1482</v>
      </c>
      <c r="F114" s="5" t="s">
        <v>1483</v>
      </c>
      <c r="G114" s="5" t="s">
        <v>1484</v>
      </c>
    </row>
    <row r="115" spans="1:7" ht="13.8" hidden="1" x14ac:dyDescent="0.25">
      <c r="A115" s="5" t="s">
        <v>1485</v>
      </c>
      <c r="B115" s="5" t="s">
        <v>429</v>
      </c>
      <c r="C115" s="5" t="s">
        <v>1463</v>
      </c>
      <c r="D115" s="5" t="s">
        <v>512</v>
      </c>
      <c r="E115" s="5" t="s">
        <v>1486</v>
      </c>
      <c r="F115" s="5" t="s">
        <v>1487</v>
      </c>
      <c r="G115" s="11"/>
    </row>
    <row r="116" spans="1:7" ht="13.8" hidden="1" x14ac:dyDescent="0.25">
      <c r="A116" s="5" t="s">
        <v>1488</v>
      </c>
      <c r="B116" s="5" t="s">
        <v>429</v>
      </c>
      <c r="C116" s="5" t="s">
        <v>1463</v>
      </c>
      <c r="D116" s="5" t="s">
        <v>513</v>
      </c>
      <c r="E116" s="5" t="s">
        <v>1489</v>
      </c>
      <c r="F116" s="5" t="s">
        <v>1059</v>
      </c>
      <c r="G116" s="11"/>
    </row>
    <row r="117" spans="1:7" ht="13.8" hidden="1" x14ac:dyDescent="0.25">
      <c r="A117" s="5" t="s">
        <v>1490</v>
      </c>
      <c r="B117" s="5" t="s">
        <v>1491</v>
      </c>
      <c r="C117" s="5" t="s">
        <v>1492</v>
      </c>
      <c r="D117" s="5" t="s">
        <v>517</v>
      </c>
      <c r="E117" s="5" t="s">
        <v>1493</v>
      </c>
      <c r="F117" s="5" t="s">
        <v>1024</v>
      </c>
      <c r="G117" s="11"/>
    </row>
    <row r="118" spans="1:7" ht="13.8" hidden="1" x14ac:dyDescent="0.25">
      <c r="A118" s="5" t="s">
        <v>1494</v>
      </c>
      <c r="B118" s="5" t="s">
        <v>1491</v>
      </c>
      <c r="C118" s="5" t="s">
        <v>1492</v>
      </c>
      <c r="D118" s="5" t="s">
        <v>519</v>
      </c>
      <c r="E118" s="5" t="s">
        <v>1495</v>
      </c>
      <c r="F118" s="5" t="s">
        <v>1035</v>
      </c>
      <c r="G118" s="11"/>
    </row>
    <row r="119" spans="1:7" ht="13.8" hidden="1" x14ac:dyDescent="0.25">
      <c r="A119" s="5" t="s">
        <v>1496</v>
      </c>
      <c r="B119" s="5" t="s">
        <v>1491</v>
      </c>
      <c r="C119" s="5" t="s">
        <v>1492</v>
      </c>
      <c r="D119" s="5" t="s">
        <v>490</v>
      </c>
      <c r="E119" s="5" t="s">
        <v>1497</v>
      </c>
      <c r="F119" s="5" t="s">
        <v>1028</v>
      </c>
      <c r="G119" s="11"/>
    </row>
    <row r="120" spans="1:7" ht="13.8" hidden="1" x14ac:dyDescent="0.25">
      <c r="A120" s="5" t="s">
        <v>1498</v>
      </c>
      <c r="B120" s="5" t="s">
        <v>1491</v>
      </c>
      <c r="C120" s="5" t="s">
        <v>1492</v>
      </c>
      <c r="D120" s="11"/>
      <c r="E120" s="5" t="s">
        <v>1499</v>
      </c>
      <c r="F120" s="5" t="s">
        <v>1500</v>
      </c>
      <c r="G120" s="11"/>
    </row>
    <row r="121" spans="1:7" ht="13.8" hidden="1" x14ac:dyDescent="0.25">
      <c r="A121" s="5" t="s">
        <v>1501</v>
      </c>
      <c r="B121" s="5" t="s">
        <v>1491</v>
      </c>
      <c r="C121" s="5" t="s">
        <v>1492</v>
      </c>
      <c r="D121" s="11"/>
      <c r="E121" s="5" t="s">
        <v>1502</v>
      </c>
      <c r="F121" s="5" t="s">
        <v>1503</v>
      </c>
      <c r="G121" s="11"/>
    </row>
    <row r="122" spans="1:7" ht="13.8" hidden="1" x14ac:dyDescent="0.25">
      <c r="A122" s="5" t="s">
        <v>1504</v>
      </c>
      <c r="B122" s="5" t="s">
        <v>1491</v>
      </c>
      <c r="C122" s="5" t="s">
        <v>1492</v>
      </c>
      <c r="D122" s="11"/>
      <c r="E122" s="5" t="s">
        <v>1505</v>
      </c>
      <c r="F122" s="5" t="s">
        <v>1506</v>
      </c>
      <c r="G122" s="11"/>
    </row>
    <row r="123" spans="1:7" ht="13.8" hidden="1" x14ac:dyDescent="0.25">
      <c r="A123" s="5" t="s">
        <v>1507</v>
      </c>
      <c r="B123" s="5" t="s">
        <v>1491</v>
      </c>
      <c r="C123" s="5" t="s">
        <v>1492</v>
      </c>
      <c r="D123" s="11"/>
      <c r="E123" s="5" t="s">
        <v>1508</v>
      </c>
      <c r="F123" s="5" t="s">
        <v>1509</v>
      </c>
      <c r="G123" s="11"/>
    </row>
    <row r="124" spans="1:7" ht="13.8" hidden="1" x14ac:dyDescent="0.25">
      <c r="A124" s="5" t="s">
        <v>1510</v>
      </c>
      <c r="B124" s="5" t="s">
        <v>1491</v>
      </c>
      <c r="C124" s="5" t="s">
        <v>1492</v>
      </c>
      <c r="D124" s="5" t="s">
        <v>520</v>
      </c>
      <c r="E124" s="5" t="s">
        <v>1511</v>
      </c>
      <c r="F124" s="5" t="s">
        <v>1032</v>
      </c>
      <c r="G124" s="11"/>
    </row>
    <row r="125" spans="1:7" ht="13.8" hidden="1" x14ac:dyDescent="0.25">
      <c r="A125" s="5" t="s">
        <v>1512</v>
      </c>
      <c r="B125" s="5" t="s">
        <v>1491</v>
      </c>
      <c r="C125" s="5" t="s">
        <v>1492</v>
      </c>
      <c r="D125" s="5" t="s">
        <v>522</v>
      </c>
      <c r="E125" s="5" t="s">
        <v>1513</v>
      </c>
      <c r="F125" s="5" t="s">
        <v>1514</v>
      </c>
      <c r="G125" s="11"/>
    </row>
    <row r="126" spans="1:7" ht="13.8" hidden="1" x14ac:dyDescent="0.25">
      <c r="A126" s="5" t="s">
        <v>1515</v>
      </c>
      <c r="B126" s="5" t="s">
        <v>1491</v>
      </c>
      <c r="C126" s="5" t="s">
        <v>1492</v>
      </c>
      <c r="D126" s="5" t="s">
        <v>523</v>
      </c>
      <c r="E126" s="5" t="s">
        <v>1516</v>
      </c>
      <c r="F126" s="5" t="s">
        <v>1517</v>
      </c>
      <c r="G126" s="11"/>
    </row>
    <row r="127" spans="1:7" ht="13.8" hidden="1" x14ac:dyDescent="0.25">
      <c r="A127" s="5" t="s">
        <v>1518</v>
      </c>
      <c r="B127" s="5" t="s">
        <v>1491</v>
      </c>
      <c r="C127" s="5" t="s">
        <v>1492</v>
      </c>
      <c r="D127" s="11"/>
      <c r="E127" s="5" t="s">
        <v>1519</v>
      </c>
      <c r="F127" s="5" t="s">
        <v>1520</v>
      </c>
      <c r="G127" s="11"/>
    </row>
    <row r="128" spans="1:7" ht="13.8" hidden="1" x14ac:dyDescent="0.25">
      <c r="A128" s="5" t="s">
        <v>1521</v>
      </c>
      <c r="B128" s="5" t="s">
        <v>1491</v>
      </c>
      <c r="C128" s="5" t="s">
        <v>1492</v>
      </c>
      <c r="D128" s="11"/>
      <c r="E128" s="5" t="s">
        <v>1522</v>
      </c>
      <c r="F128" s="5" t="s">
        <v>1523</v>
      </c>
      <c r="G128" s="11"/>
    </row>
    <row r="129" spans="1:7" ht="13.8" hidden="1" x14ac:dyDescent="0.25">
      <c r="A129" s="5" t="s">
        <v>1524</v>
      </c>
      <c r="B129" s="5" t="s">
        <v>1491</v>
      </c>
      <c r="C129" s="5" t="s">
        <v>1492</v>
      </c>
      <c r="D129" s="11"/>
      <c r="E129" s="5" t="s">
        <v>1525</v>
      </c>
      <c r="F129" s="5" t="s">
        <v>1526</v>
      </c>
      <c r="G129" s="11"/>
    </row>
    <row r="130" spans="1:7" ht="13.8" hidden="1" x14ac:dyDescent="0.25">
      <c r="A130" s="5" t="s">
        <v>1527</v>
      </c>
      <c r="B130" s="5" t="s">
        <v>1491</v>
      </c>
      <c r="C130" s="5" t="s">
        <v>1492</v>
      </c>
      <c r="D130" s="11"/>
      <c r="E130" s="5" t="s">
        <v>1528</v>
      </c>
      <c r="F130" s="5" t="s">
        <v>1039</v>
      </c>
      <c r="G130" s="11"/>
    </row>
    <row r="131" spans="1:7" ht="13.8" hidden="1" x14ac:dyDescent="0.25">
      <c r="A131" s="5" t="s">
        <v>1529</v>
      </c>
      <c r="B131" s="5" t="s">
        <v>1491</v>
      </c>
      <c r="C131" s="5" t="s">
        <v>1492</v>
      </c>
      <c r="D131" s="5" t="s">
        <v>524</v>
      </c>
      <c r="E131" s="5" t="s">
        <v>1530</v>
      </c>
      <c r="F131" s="5" t="s">
        <v>1531</v>
      </c>
      <c r="G131" s="11"/>
    </row>
    <row r="132" spans="1:7" ht="13.8" hidden="1" x14ac:dyDescent="0.25">
      <c r="A132" s="5" t="s">
        <v>1532</v>
      </c>
      <c r="B132" s="5" t="s">
        <v>1491</v>
      </c>
      <c r="C132" s="5" t="s">
        <v>1492</v>
      </c>
      <c r="D132" s="11"/>
      <c r="E132" s="5" t="s">
        <v>1533</v>
      </c>
      <c r="F132" s="5" t="s">
        <v>1534</v>
      </c>
      <c r="G132" s="11"/>
    </row>
    <row r="133" spans="1:7" ht="13.8" hidden="1" x14ac:dyDescent="0.25">
      <c r="A133" s="5" t="s">
        <v>1535</v>
      </c>
      <c r="B133" s="5" t="s">
        <v>1491</v>
      </c>
      <c r="C133" s="5" t="s">
        <v>1492</v>
      </c>
      <c r="D133" s="11"/>
      <c r="E133" s="5" t="s">
        <v>1536</v>
      </c>
      <c r="F133" s="5" t="s">
        <v>1537</v>
      </c>
      <c r="G133" s="11"/>
    </row>
    <row r="134" spans="1:7" ht="13.8" hidden="1" x14ac:dyDescent="0.25">
      <c r="A134" s="5" t="s">
        <v>1538</v>
      </c>
      <c r="B134" s="5" t="s">
        <v>1491</v>
      </c>
      <c r="C134" s="5" t="s">
        <v>1492</v>
      </c>
      <c r="D134" s="11"/>
      <c r="E134" s="5" t="s">
        <v>1539</v>
      </c>
      <c r="F134" s="5" t="s">
        <v>1540</v>
      </c>
      <c r="G134" s="11"/>
    </row>
    <row r="135" spans="1:7" ht="13.8" hidden="1" x14ac:dyDescent="0.25">
      <c r="A135" s="5" t="s">
        <v>1541</v>
      </c>
      <c r="B135" s="5" t="s">
        <v>1491</v>
      </c>
      <c r="C135" s="5" t="s">
        <v>1492</v>
      </c>
      <c r="D135" s="11"/>
      <c r="E135" s="5" t="s">
        <v>1542</v>
      </c>
      <c r="F135" s="5" t="s">
        <v>1543</v>
      </c>
      <c r="G135" s="11"/>
    </row>
    <row r="136" spans="1:7" ht="13.8" hidden="1" x14ac:dyDescent="0.25">
      <c r="A136" s="5" t="s">
        <v>1544</v>
      </c>
      <c r="B136" s="5" t="s">
        <v>1491</v>
      </c>
      <c r="C136" s="5" t="s">
        <v>1492</v>
      </c>
      <c r="D136" s="11"/>
      <c r="E136" s="5" t="s">
        <v>1545</v>
      </c>
      <c r="F136" s="5" t="s">
        <v>1546</v>
      </c>
      <c r="G136" s="11"/>
    </row>
    <row r="137" spans="1:7" ht="13.8" hidden="1" x14ac:dyDescent="0.25">
      <c r="A137" s="5" t="s">
        <v>1547</v>
      </c>
      <c r="B137" s="5" t="s">
        <v>1491</v>
      </c>
      <c r="C137" s="5" t="s">
        <v>1492</v>
      </c>
      <c r="D137" s="11"/>
      <c r="E137" s="5" t="s">
        <v>1548</v>
      </c>
      <c r="F137" s="5" t="s">
        <v>1549</v>
      </c>
      <c r="G137" s="11"/>
    </row>
    <row r="138" spans="1:7" ht="13.8" hidden="1" x14ac:dyDescent="0.25">
      <c r="A138" s="5" t="s">
        <v>1550</v>
      </c>
      <c r="B138" s="5" t="s">
        <v>1491</v>
      </c>
      <c r="C138" s="5" t="s">
        <v>1492</v>
      </c>
      <c r="D138" s="11"/>
      <c r="E138" s="5" t="s">
        <v>1551</v>
      </c>
      <c r="F138" s="5" t="s">
        <v>1552</v>
      </c>
      <c r="G138" s="11"/>
    </row>
    <row r="139" spans="1:7" ht="13.8" hidden="1" x14ac:dyDescent="0.25">
      <c r="A139" s="5" t="s">
        <v>1553</v>
      </c>
      <c r="B139" s="5" t="s">
        <v>1491</v>
      </c>
      <c r="C139" s="5" t="s">
        <v>1492</v>
      </c>
      <c r="D139" s="11"/>
      <c r="E139" s="5" t="s">
        <v>1554</v>
      </c>
      <c r="F139" s="5" t="s">
        <v>1555</v>
      </c>
      <c r="G139" s="11"/>
    </row>
    <row r="140" spans="1:7" ht="13.8" hidden="1" x14ac:dyDescent="0.25">
      <c r="A140" s="5" t="s">
        <v>1556</v>
      </c>
      <c r="B140" s="5" t="s">
        <v>1491</v>
      </c>
      <c r="C140" s="5" t="s">
        <v>1492</v>
      </c>
      <c r="D140" s="11"/>
      <c r="E140" s="5" t="s">
        <v>1557</v>
      </c>
      <c r="F140" s="5" t="s">
        <v>1558</v>
      </c>
      <c r="G140" s="11"/>
    </row>
    <row r="141" spans="1:7" ht="13.8" hidden="1" x14ac:dyDescent="0.25">
      <c r="A141" s="18" t="s">
        <v>1559</v>
      </c>
      <c r="B141" s="18" t="s">
        <v>1491</v>
      </c>
      <c r="C141" s="18" t="s">
        <v>1492</v>
      </c>
      <c r="D141" s="12"/>
      <c r="E141" s="18" t="s">
        <v>1560</v>
      </c>
      <c r="F141" s="18" t="s">
        <v>1561</v>
      </c>
      <c r="G141" s="12"/>
    </row>
    <row r="142" spans="1:7" ht="13.8" hidden="1" x14ac:dyDescent="0.25">
      <c r="A142" s="5" t="s">
        <v>1562</v>
      </c>
      <c r="B142" s="5" t="s">
        <v>1491</v>
      </c>
      <c r="C142" s="5" t="s">
        <v>1492</v>
      </c>
      <c r="D142" s="11"/>
      <c r="E142" s="5" t="s">
        <v>1563</v>
      </c>
      <c r="F142" s="5" t="s">
        <v>1564</v>
      </c>
      <c r="G142" s="11"/>
    </row>
    <row r="143" spans="1:7" ht="13.8" hidden="1" x14ac:dyDescent="0.25">
      <c r="A143" s="5" t="s">
        <v>1566</v>
      </c>
      <c r="B143" s="5" t="s">
        <v>1491</v>
      </c>
      <c r="C143" s="5" t="s">
        <v>1492</v>
      </c>
      <c r="D143" s="11"/>
      <c r="E143" s="5" t="s">
        <v>1567</v>
      </c>
      <c r="F143" s="5" t="s">
        <v>1568</v>
      </c>
      <c r="G143" s="11"/>
    </row>
    <row r="144" spans="1:7" ht="13.8" hidden="1" x14ac:dyDescent="0.25">
      <c r="A144" s="5" t="s">
        <v>1569</v>
      </c>
      <c r="B144" s="5" t="s">
        <v>1491</v>
      </c>
      <c r="C144" s="5" t="s">
        <v>1492</v>
      </c>
      <c r="D144" s="11"/>
      <c r="E144" s="5" t="s">
        <v>1570</v>
      </c>
      <c r="F144" s="5" t="s">
        <v>1571</v>
      </c>
      <c r="G144" s="11"/>
    </row>
    <row r="145" spans="1:7" ht="13.8" hidden="1" x14ac:dyDescent="0.25">
      <c r="A145" s="5" t="s">
        <v>1572</v>
      </c>
      <c r="B145" s="5" t="s">
        <v>1491</v>
      </c>
      <c r="C145" s="5" t="s">
        <v>1492</v>
      </c>
      <c r="D145" s="11"/>
      <c r="E145" s="5" t="s">
        <v>1573</v>
      </c>
      <c r="F145" s="5" t="s">
        <v>1574</v>
      </c>
      <c r="G145" s="11"/>
    </row>
    <row r="146" spans="1:7" ht="13.8" hidden="1" x14ac:dyDescent="0.25">
      <c r="A146" s="5" t="s">
        <v>1575</v>
      </c>
      <c r="B146" s="5" t="s">
        <v>1491</v>
      </c>
      <c r="C146" s="5" t="s">
        <v>1492</v>
      </c>
      <c r="D146" s="11"/>
      <c r="E146" s="5" t="s">
        <v>1576</v>
      </c>
      <c r="F146" s="5" t="s">
        <v>1577</v>
      </c>
      <c r="G146" s="11"/>
    </row>
    <row r="147" spans="1:7" ht="13.8" hidden="1" x14ac:dyDescent="0.25">
      <c r="A147" s="5" t="s">
        <v>1578</v>
      </c>
      <c r="B147" s="5" t="s">
        <v>1491</v>
      </c>
      <c r="C147" s="5" t="s">
        <v>1492</v>
      </c>
      <c r="D147" s="11"/>
      <c r="E147" s="5" t="s">
        <v>1579</v>
      </c>
      <c r="F147" s="5" t="s">
        <v>1580</v>
      </c>
      <c r="G147" s="11"/>
    </row>
    <row r="148" spans="1:7" ht="13.8" hidden="1" x14ac:dyDescent="0.25">
      <c r="A148" s="5" t="s">
        <v>1581</v>
      </c>
      <c r="B148" s="5" t="s">
        <v>1491</v>
      </c>
      <c r="C148" s="5" t="s">
        <v>1492</v>
      </c>
      <c r="D148" s="11"/>
      <c r="E148" s="5" t="s">
        <v>1582</v>
      </c>
      <c r="F148" s="5" t="s">
        <v>1583</v>
      </c>
      <c r="G148" s="11"/>
    </row>
    <row r="149" spans="1:7" ht="13.8" hidden="1" x14ac:dyDescent="0.25">
      <c r="A149" s="5" t="s">
        <v>1584</v>
      </c>
      <c r="B149" s="5" t="s">
        <v>1491</v>
      </c>
      <c r="C149" s="5" t="s">
        <v>1492</v>
      </c>
      <c r="D149" s="11"/>
      <c r="E149" s="5" t="s">
        <v>1585</v>
      </c>
      <c r="F149" s="5" t="s">
        <v>1586</v>
      </c>
      <c r="G149" s="11"/>
    </row>
    <row r="150" spans="1:7" ht="13.8" hidden="1" x14ac:dyDescent="0.25">
      <c r="A150" s="5" t="s">
        <v>1587</v>
      </c>
      <c r="B150" s="5" t="s">
        <v>1491</v>
      </c>
      <c r="C150" s="5" t="s">
        <v>1492</v>
      </c>
      <c r="D150" s="11"/>
      <c r="E150" s="5" t="s">
        <v>1588</v>
      </c>
      <c r="F150" s="5" t="s">
        <v>1590</v>
      </c>
      <c r="G150" s="11"/>
    </row>
    <row r="151" spans="1:7" ht="14.4" hidden="1" x14ac:dyDescent="0.3">
      <c r="A151" s="5" t="s">
        <v>1591</v>
      </c>
      <c r="B151" s="5" t="s">
        <v>1491</v>
      </c>
      <c r="C151" s="5" t="s">
        <v>1492</v>
      </c>
      <c r="D151" s="5" t="s">
        <v>527</v>
      </c>
      <c r="E151" s="5" t="s">
        <v>1592</v>
      </c>
      <c r="F151" s="5" t="s">
        <v>1593</v>
      </c>
      <c r="G151" s="19"/>
    </row>
    <row r="152" spans="1:7" ht="14.4" hidden="1" x14ac:dyDescent="0.3">
      <c r="A152" s="5" t="s">
        <v>1595</v>
      </c>
      <c r="B152" s="5" t="s">
        <v>1491</v>
      </c>
      <c r="C152" s="5" t="s">
        <v>1492</v>
      </c>
      <c r="D152" s="5" t="s">
        <v>527</v>
      </c>
      <c r="E152" s="5" t="s">
        <v>1597</v>
      </c>
      <c r="F152" s="5" t="s">
        <v>1598</v>
      </c>
      <c r="G152" s="19"/>
    </row>
    <row r="153" spans="1:7" ht="13.8" hidden="1" x14ac:dyDescent="0.25">
      <c r="A153" s="5" t="s">
        <v>1599</v>
      </c>
      <c r="B153" s="5" t="s">
        <v>1491</v>
      </c>
      <c r="C153" s="5" t="s">
        <v>1492</v>
      </c>
      <c r="D153" s="11"/>
      <c r="E153" s="5" t="s">
        <v>1600</v>
      </c>
      <c r="F153" s="5" t="s">
        <v>1601</v>
      </c>
      <c r="G153" s="11"/>
    </row>
    <row r="154" spans="1:7" ht="13.8" hidden="1" x14ac:dyDescent="0.25">
      <c r="A154" s="5" t="s">
        <v>1602</v>
      </c>
      <c r="B154" s="5" t="s">
        <v>1491</v>
      </c>
      <c r="C154" s="5" t="s">
        <v>1492</v>
      </c>
      <c r="D154" s="11"/>
      <c r="E154" s="5" t="s">
        <v>1603</v>
      </c>
      <c r="F154" s="5" t="s">
        <v>1604</v>
      </c>
      <c r="G154" s="11"/>
    </row>
    <row r="155" spans="1:7" ht="13.8" hidden="1" x14ac:dyDescent="0.25">
      <c r="A155" s="5" t="s">
        <v>1605</v>
      </c>
      <c r="B155" s="5" t="s">
        <v>1491</v>
      </c>
      <c r="C155" s="5" t="s">
        <v>1492</v>
      </c>
      <c r="D155" s="11"/>
      <c r="E155" s="5" t="s">
        <v>1606</v>
      </c>
      <c r="F155" s="5" t="s">
        <v>1607</v>
      </c>
      <c r="G155" s="11"/>
    </row>
    <row r="156" spans="1:7" ht="13.8" hidden="1" x14ac:dyDescent="0.25">
      <c r="A156" s="5" t="s">
        <v>1608</v>
      </c>
      <c r="B156" s="5" t="s">
        <v>1491</v>
      </c>
      <c r="C156" s="5" t="s">
        <v>1492</v>
      </c>
      <c r="D156" s="11"/>
      <c r="E156" s="5" t="s">
        <v>1609</v>
      </c>
      <c r="F156" s="5" t="s">
        <v>1610</v>
      </c>
      <c r="G156" s="11"/>
    </row>
    <row r="157" spans="1:7" ht="13.8" hidden="1" x14ac:dyDescent="0.25">
      <c r="A157" s="5" t="s">
        <v>1611</v>
      </c>
      <c r="B157" s="5" t="s">
        <v>1491</v>
      </c>
      <c r="C157" s="5" t="s">
        <v>1492</v>
      </c>
      <c r="D157" s="11"/>
      <c r="E157" s="5" t="s">
        <v>1612</v>
      </c>
      <c r="F157" s="5" t="s">
        <v>1613</v>
      </c>
      <c r="G157" s="11"/>
    </row>
    <row r="158" spans="1:7" ht="13.8" hidden="1" x14ac:dyDescent="0.25">
      <c r="A158" s="5" t="s">
        <v>1614</v>
      </c>
      <c r="B158" s="5" t="s">
        <v>1491</v>
      </c>
      <c r="C158" s="5" t="s">
        <v>1492</v>
      </c>
      <c r="D158" s="11"/>
      <c r="E158" s="5" t="s">
        <v>1615</v>
      </c>
      <c r="F158" s="5" t="s">
        <v>1616</v>
      </c>
      <c r="G158" s="11"/>
    </row>
    <row r="159" spans="1:7" ht="13.8" hidden="1" x14ac:dyDescent="0.25">
      <c r="A159" s="5" t="s">
        <v>1617</v>
      </c>
      <c r="B159" s="5" t="s">
        <v>1491</v>
      </c>
      <c r="C159" s="5" t="s">
        <v>1492</v>
      </c>
      <c r="D159" s="11"/>
      <c r="E159" s="5" t="s">
        <v>1618</v>
      </c>
      <c r="F159" s="5" t="s">
        <v>1619</v>
      </c>
      <c r="G159" s="11"/>
    </row>
    <row r="160" spans="1:7" ht="13.8" hidden="1" x14ac:dyDescent="0.25">
      <c r="A160" s="5" t="s">
        <v>1620</v>
      </c>
      <c r="B160" s="5" t="s">
        <v>1491</v>
      </c>
      <c r="C160" s="5" t="s">
        <v>1492</v>
      </c>
      <c r="D160" s="11"/>
      <c r="E160" s="5" t="s">
        <v>1621</v>
      </c>
      <c r="F160" s="5" t="s">
        <v>1622</v>
      </c>
      <c r="G160" s="11"/>
    </row>
    <row r="161" spans="1:7" ht="13.8" hidden="1" x14ac:dyDescent="0.25">
      <c r="A161" s="5" t="s">
        <v>1623</v>
      </c>
      <c r="B161" s="5" t="s">
        <v>1491</v>
      </c>
      <c r="C161" s="5" t="s">
        <v>1492</v>
      </c>
      <c r="D161" s="11"/>
      <c r="E161" s="5" t="s">
        <v>1625</v>
      </c>
      <c r="F161" s="5" t="s">
        <v>1626</v>
      </c>
      <c r="G161" s="11"/>
    </row>
    <row r="162" spans="1:7" ht="13.8" hidden="1" x14ac:dyDescent="0.25">
      <c r="A162" s="5" t="s">
        <v>1627</v>
      </c>
      <c r="B162" s="5" t="s">
        <v>1491</v>
      </c>
      <c r="C162" s="5" t="s">
        <v>1492</v>
      </c>
      <c r="D162" s="11"/>
      <c r="E162" s="5" t="s">
        <v>1628</v>
      </c>
      <c r="F162" s="5" t="s">
        <v>1629</v>
      </c>
      <c r="G162" s="11"/>
    </row>
    <row r="163" spans="1:7" ht="13.8" hidden="1" x14ac:dyDescent="0.25">
      <c r="A163" s="5" t="s">
        <v>1630</v>
      </c>
      <c r="B163" s="5" t="s">
        <v>1491</v>
      </c>
      <c r="C163" s="5" t="s">
        <v>1492</v>
      </c>
      <c r="D163" s="11"/>
      <c r="E163" s="5" t="s">
        <v>1631</v>
      </c>
      <c r="F163" s="5" t="s">
        <v>1632</v>
      </c>
      <c r="G163" s="11"/>
    </row>
    <row r="164" spans="1:7" ht="13.8" hidden="1" x14ac:dyDescent="0.25">
      <c r="A164" s="5" t="s">
        <v>1633</v>
      </c>
      <c r="B164" s="5" t="s">
        <v>1491</v>
      </c>
      <c r="C164" s="5" t="s">
        <v>1492</v>
      </c>
      <c r="D164" s="11"/>
      <c r="E164" s="5" t="s">
        <v>1634</v>
      </c>
      <c r="F164" s="5" t="s">
        <v>1635</v>
      </c>
      <c r="G164" s="11"/>
    </row>
    <row r="165" spans="1:7" ht="13.8" hidden="1" x14ac:dyDescent="0.25">
      <c r="A165" s="5" t="s">
        <v>1636</v>
      </c>
      <c r="B165" s="5" t="s">
        <v>1491</v>
      </c>
      <c r="C165" s="5" t="s">
        <v>1492</v>
      </c>
      <c r="D165" s="11"/>
      <c r="E165" s="5" t="s">
        <v>1637</v>
      </c>
      <c r="F165" s="5" t="s">
        <v>1638</v>
      </c>
      <c r="G165" s="11"/>
    </row>
    <row r="166" spans="1:7" ht="13.8" hidden="1" x14ac:dyDescent="0.25">
      <c r="A166" s="5" t="s">
        <v>1639</v>
      </c>
      <c r="B166" s="5" t="s">
        <v>1491</v>
      </c>
      <c r="C166" s="5" t="s">
        <v>1492</v>
      </c>
      <c r="D166" s="11"/>
      <c r="E166" s="5" t="s">
        <v>1640</v>
      </c>
      <c r="F166" s="5" t="s">
        <v>1641</v>
      </c>
      <c r="G166" s="11"/>
    </row>
    <row r="167" spans="1:7" ht="13.8" hidden="1" x14ac:dyDescent="0.25">
      <c r="A167" s="5" t="s">
        <v>1642</v>
      </c>
      <c r="B167" s="5" t="s">
        <v>1491</v>
      </c>
      <c r="C167" s="5" t="s">
        <v>1492</v>
      </c>
      <c r="D167" s="11"/>
      <c r="E167" s="5" t="s">
        <v>1643</v>
      </c>
      <c r="F167" s="5" t="s">
        <v>1644</v>
      </c>
      <c r="G167" s="11"/>
    </row>
    <row r="168" spans="1:7" ht="13.8" hidden="1" x14ac:dyDescent="0.25">
      <c r="A168" s="5" t="s">
        <v>1645</v>
      </c>
      <c r="B168" s="5" t="s">
        <v>1491</v>
      </c>
      <c r="C168" s="5" t="s">
        <v>1492</v>
      </c>
      <c r="D168" s="11"/>
      <c r="E168" s="5" t="s">
        <v>1646</v>
      </c>
      <c r="F168" s="5" t="s">
        <v>1647</v>
      </c>
      <c r="G168" s="11"/>
    </row>
    <row r="169" spans="1:7" ht="13.8" hidden="1" x14ac:dyDescent="0.25">
      <c r="A169" s="5" t="s">
        <v>1648</v>
      </c>
      <c r="B169" s="5" t="s">
        <v>1491</v>
      </c>
      <c r="C169" s="5" t="s">
        <v>1492</v>
      </c>
      <c r="D169" s="11"/>
      <c r="E169" s="5" t="s">
        <v>1649</v>
      </c>
      <c r="F169" s="5" t="s">
        <v>1650</v>
      </c>
      <c r="G169" s="11"/>
    </row>
    <row r="170" spans="1:7" ht="13.8" hidden="1" x14ac:dyDescent="0.25">
      <c r="A170" s="5" t="s">
        <v>1651</v>
      </c>
      <c r="B170" s="5" t="s">
        <v>1491</v>
      </c>
      <c r="C170" s="5" t="s">
        <v>1492</v>
      </c>
      <c r="D170" s="11"/>
      <c r="E170" s="5" t="s">
        <v>1652</v>
      </c>
      <c r="F170" s="5" t="s">
        <v>1653</v>
      </c>
      <c r="G170" s="11"/>
    </row>
    <row r="171" spans="1:7" ht="13.8" hidden="1" x14ac:dyDescent="0.25">
      <c r="A171" s="5" t="s">
        <v>1654</v>
      </c>
      <c r="B171" s="5" t="s">
        <v>1491</v>
      </c>
      <c r="C171" s="5" t="s">
        <v>1492</v>
      </c>
      <c r="D171" s="11"/>
      <c r="E171" s="5" t="s">
        <v>1655</v>
      </c>
      <c r="F171" s="5" t="s">
        <v>1656</v>
      </c>
      <c r="G171" s="11"/>
    </row>
    <row r="172" spans="1:7" ht="13.8" hidden="1" x14ac:dyDescent="0.25">
      <c r="A172" s="5" t="s">
        <v>1657</v>
      </c>
      <c r="B172" s="5" t="s">
        <v>1491</v>
      </c>
      <c r="C172" s="5" t="s">
        <v>1492</v>
      </c>
      <c r="D172" s="11"/>
      <c r="E172" s="5" t="s">
        <v>1658</v>
      </c>
      <c r="F172" s="5" t="s">
        <v>1659</v>
      </c>
      <c r="G172" s="11"/>
    </row>
    <row r="173" spans="1:7" ht="13.8" hidden="1" x14ac:dyDescent="0.25">
      <c r="A173" s="5" t="s">
        <v>1660</v>
      </c>
      <c r="B173" s="5" t="s">
        <v>1491</v>
      </c>
      <c r="C173" s="5" t="s">
        <v>1492</v>
      </c>
      <c r="D173" s="11"/>
      <c r="E173" s="5" t="s">
        <v>1661</v>
      </c>
      <c r="F173" s="5" t="s">
        <v>1662</v>
      </c>
      <c r="G173" s="11"/>
    </row>
    <row r="174" spans="1:7" ht="13.8" hidden="1" x14ac:dyDescent="0.25">
      <c r="A174" s="5" t="s">
        <v>1663</v>
      </c>
      <c r="B174" s="5" t="s">
        <v>1491</v>
      </c>
      <c r="C174" s="5" t="s">
        <v>1492</v>
      </c>
      <c r="D174" s="11"/>
      <c r="E174" s="5" t="s">
        <v>1664</v>
      </c>
      <c r="F174" s="5" t="s">
        <v>1665</v>
      </c>
      <c r="G174" s="11"/>
    </row>
    <row r="175" spans="1:7" ht="13.8" hidden="1" x14ac:dyDescent="0.25">
      <c r="A175" s="5" t="s">
        <v>1666</v>
      </c>
      <c r="B175" s="5" t="s">
        <v>1491</v>
      </c>
      <c r="C175" s="5" t="s">
        <v>1492</v>
      </c>
      <c r="D175" s="11"/>
      <c r="E175" s="5" t="s">
        <v>1667</v>
      </c>
      <c r="F175" s="5" t="s">
        <v>1668</v>
      </c>
      <c r="G175" s="11"/>
    </row>
    <row r="176" spans="1:7" ht="13.8" hidden="1" x14ac:dyDescent="0.25">
      <c r="A176" s="18" t="s">
        <v>1669</v>
      </c>
      <c r="B176" s="18" t="s">
        <v>1491</v>
      </c>
      <c r="C176" s="18" t="s">
        <v>1492</v>
      </c>
      <c r="D176" s="18" t="s">
        <v>526</v>
      </c>
      <c r="E176" s="18" t="s">
        <v>1670</v>
      </c>
      <c r="F176" s="18" t="s">
        <v>1671</v>
      </c>
      <c r="G176" s="12"/>
    </row>
    <row r="177" spans="1:7" ht="13.8" hidden="1" x14ac:dyDescent="0.25">
      <c r="A177" s="5" t="s">
        <v>1672</v>
      </c>
      <c r="B177" s="5" t="s">
        <v>1491</v>
      </c>
      <c r="C177" s="5" t="s">
        <v>1492</v>
      </c>
      <c r="D177" s="11"/>
      <c r="E177" s="5" t="s">
        <v>1673</v>
      </c>
      <c r="F177" s="5" t="s">
        <v>1674</v>
      </c>
      <c r="G177" s="11"/>
    </row>
    <row r="178" spans="1:7" ht="13.8" hidden="1" x14ac:dyDescent="0.25">
      <c r="A178" s="5" t="s">
        <v>1675</v>
      </c>
      <c r="B178" s="5" t="s">
        <v>1491</v>
      </c>
      <c r="C178" s="5" t="s">
        <v>1492</v>
      </c>
      <c r="D178" s="11"/>
      <c r="E178" s="5" t="s">
        <v>1676</v>
      </c>
      <c r="F178" s="5" t="s">
        <v>1677</v>
      </c>
      <c r="G178" s="11"/>
    </row>
    <row r="179" spans="1:7" ht="13.8" hidden="1" x14ac:dyDescent="0.25">
      <c r="A179" s="5" t="s">
        <v>1678</v>
      </c>
      <c r="B179" s="5" t="s">
        <v>1491</v>
      </c>
      <c r="C179" s="5" t="s">
        <v>1492</v>
      </c>
      <c r="D179" s="11"/>
      <c r="E179" s="5" t="s">
        <v>1679</v>
      </c>
      <c r="F179" s="5" t="s">
        <v>1680</v>
      </c>
      <c r="G179" s="11"/>
    </row>
    <row r="180" spans="1:7" ht="13.8" hidden="1" x14ac:dyDescent="0.25">
      <c r="A180" s="5" t="s">
        <v>1681</v>
      </c>
      <c r="B180" s="5" t="s">
        <v>1491</v>
      </c>
      <c r="C180" s="5" t="s">
        <v>1492</v>
      </c>
      <c r="D180" s="11"/>
      <c r="E180" s="5" t="s">
        <v>1682</v>
      </c>
      <c r="F180" s="5" t="s">
        <v>1683</v>
      </c>
      <c r="G180" s="11"/>
    </row>
    <row r="181" spans="1:7" ht="14.4" hidden="1" x14ac:dyDescent="0.3">
      <c r="A181" s="5" t="s">
        <v>1684</v>
      </c>
      <c r="B181" s="5" t="s">
        <v>1491</v>
      </c>
      <c r="C181" s="5" t="s">
        <v>1492</v>
      </c>
      <c r="D181" s="5" t="s">
        <v>527</v>
      </c>
      <c r="E181" s="5" t="s">
        <v>1685</v>
      </c>
      <c r="F181" s="5" t="s">
        <v>1686</v>
      </c>
      <c r="G181" s="19"/>
    </row>
    <row r="182" spans="1:7" ht="13.8" x14ac:dyDescent="0.25">
      <c r="A182" s="5" t="s">
        <v>1687</v>
      </c>
      <c r="B182" s="5" t="s">
        <v>34</v>
      </c>
      <c r="C182" s="5" t="s">
        <v>1565</v>
      </c>
      <c r="D182" s="5" t="s">
        <v>280</v>
      </c>
      <c r="E182" s="5" t="s">
        <v>1688</v>
      </c>
      <c r="F182" s="5" t="s">
        <v>1689</v>
      </c>
      <c r="G182" s="5" t="s">
        <v>1690</v>
      </c>
    </row>
    <row r="183" spans="1:7" ht="13.8" x14ac:dyDescent="0.25">
      <c r="A183" s="5" t="s">
        <v>1691</v>
      </c>
      <c r="B183" s="5" t="s">
        <v>34</v>
      </c>
      <c r="C183" s="5" t="s">
        <v>1565</v>
      </c>
      <c r="D183" s="5" t="s">
        <v>263</v>
      </c>
      <c r="E183" s="5" t="s">
        <v>1692</v>
      </c>
      <c r="F183" s="5" t="s">
        <v>1024</v>
      </c>
      <c r="G183" s="5" t="s">
        <v>1693</v>
      </c>
    </row>
    <row r="184" spans="1:7" ht="13.8" x14ac:dyDescent="0.25">
      <c r="A184" s="5" t="s">
        <v>1694</v>
      </c>
      <c r="B184" s="5" t="s">
        <v>34</v>
      </c>
      <c r="C184" s="5" t="s">
        <v>1565</v>
      </c>
      <c r="D184" s="5" t="s">
        <v>238</v>
      </c>
      <c r="E184" s="5" t="s">
        <v>1027</v>
      </c>
      <c r="F184" s="5" t="s">
        <v>1028</v>
      </c>
      <c r="G184" s="5" t="s">
        <v>1693</v>
      </c>
    </row>
    <row r="185" spans="1:7" ht="13.8" x14ac:dyDescent="0.25">
      <c r="A185" s="5" t="s">
        <v>1695</v>
      </c>
      <c r="B185" s="5" t="s">
        <v>34</v>
      </c>
      <c r="C185" s="5" t="s">
        <v>1565</v>
      </c>
      <c r="D185" s="5" t="s">
        <v>629</v>
      </c>
      <c r="E185" s="5" t="s">
        <v>1696</v>
      </c>
      <c r="F185" s="5" t="s">
        <v>1697</v>
      </c>
      <c r="G185" s="5" t="s">
        <v>1698</v>
      </c>
    </row>
    <row r="186" spans="1:7" ht="13.8" x14ac:dyDescent="0.25">
      <c r="A186" s="5" t="s">
        <v>1699</v>
      </c>
      <c r="B186" s="5" t="s">
        <v>34</v>
      </c>
      <c r="C186" s="5" t="s">
        <v>1565</v>
      </c>
      <c r="D186" s="5" t="s">
        <v>1589</v>
      </c>
      <c r="E186" s="5" t="s">
        <v>1700</v>
      </c>
      <c r="F186" s="5" t="s">
        <v>1701</v>
      </c>
      <c r="G186" s="5" t="s">
        <v>1702</v>
      </c>
    </row>
    <row r="187" spans="1:7" ht="13.8" x14ac:dyDescent="0.25">
      <c r="A187" s="5" t="s">
        <v>1703</v>
      </c>
      <c r="B187" s="5" t="s">
        <v>34</v>
      </c>
      <c r="C187" s="5" t="s">
        <v>1565</v>
      </c>
      <c r="D187" s="5" t="s">
        <v>1594</v>
      </c>
      <c r="E187" s="5" t="s">
        <v>1705</v>
      </c>
      <c r="F187" s="5" t="s">
        <v>1706</v>
      </c>
      <c r="G187" s="5" t="s">
        <v>1707</v>
      </c>
    </row>
    <row r="188" spans="1:7" ht="13.8" x14ac:dyDescent="0.25">
      <c r="A188" s="5" t="s">
        <v>1708</v>
      </c>
      <c r="B188" s="5" t="s">
        <v>34</v>
      </c>
      <c r="C188" s="5" t="s">
        <v>1565</v>
      </c>
      <c r="D188" s="5" t="s">
        <v>1596</v>
      </c>
      <c r="E188" s="5" t="s">
        <v>1709</v>
      </c>
      <c r="F188" s="5" t="s">
        <v>1710</v>
      </c>
      <c r="G188" s="5" t="s">
        <v>1711</v>
      </c>
    </row>
    <row r="189" spans="1:7" ht="13.8" x14ac:dyDescent="0.25">
      <c r="A189" s="5" t="s">
        <v>1712</v>
      </c>
      <c r="B189" s="5" t="s">
        <v>34</v>
      </c>
      <c r="C189" s="5" t="s">
        <v>1565</v>
      </c>
      <c r="D189" s="5" t="s">
        <v>29</v>
      </c>
      <c r="E189" s="5" t="s">
        <v>1031</v>
      </c>
      <c r="F189" s="5" t="s">
        <v>1106</v>
      </c>
      <c r="G189" s="5" t="s">
        <v>1713</v>
      </c>
    </row>
    <row r="190" spans="1:7" ht="13.8" x14ac:dyDescent="0.25">
      <c r="A190" s="5" t="s">
        <v>1714</v>
      </c>
      <c r="B190" s="5" t="s">
        <v>34</v>
      </c>
      <c r="C190" s="5" t="s">
        <v>1565</v>
      </c>
      <c r="D190" s="5" t="s">
        <v>412</v>
      </c>
      <c r="E190" s="5" t="s">
        <v>1715</v>
      </c>
      <c r="F190" s="5" t="s">
        <v>1103</v>
      </c>
      <c r="G190" s="5" t="s">
        <v>1693</v>
      </c>
    </row>
    <row r="191" spans="1:7" ht="13.8" x14ac:dyDescent="0.25">
      <c r="A191" s="5" t="s">
        <v>1716</v>
      </c>
      <c r="B191" s="5" t="s">
        <v>34</v>
      </c>
      <c r="C191" s="5" t="s">
        <v>1565</v>
      </c>
      <c r="D191" s="5" t="s">
        <v>631</v>
      </c>
      <c r="E191" s="5" t="s">
        <v>1717</v>
      </c>
      <c r="F191" s="5" t="s">
        <v>1718</v>
      </c>
      <c r="G191" s="5" t="s">
        <v>1693</v>
      </c>
    </row>
    <row r="192" spans="1:7" ht="13.8" x14ac:dyDescent="0.25">
      <c r="A192" s="5" t="s">
        <v>1719</v>
      </c>
      <c r="B192" s="5" t="s">
        <v>34</v>
      </c>
      <c r="C192" s="5" t="s">
        <v>1565</v>
      </c>
      <c r="D192" s="5" t="s">
        <v>244</v>
      </c>
      <c r="E192" s="5" t="s">
        <v>1034</v>
      </c>
      <c r="F192" s="5" t="s">
        <v>1720</v>
      </c>
      <c r="G192" s="5" t="s">
        <v>1721</v>
      </c>
    </row>
    <row r="193" spans="1:7" ht="13.8" x14ac:dyDescent="0.25">
      <c r="A193" s="5" t="s">
        <v>1722</v>
      </c>
      <c r="B193" s="5" t="s">
        <v>34</v>
      </c>
      <c r="C193" s="5" t="s">
        <v>1565</v>
      </c>
      <c r="D193" s="5" t="s">
        <v>1624</v>
      </c>
      <c r="E193" s="5" t="s">
        <v>1723</v>
      </c>
      <c r="F193" s="5" t="s">
        <v>1724</v>
      </c>
      <c r="G193" s="5" t="s">
        <v>1693</v>
      </c>
    </row>
    <row r="194" spans="1:7" ht="13.8" x14ac:dyDescent="0.25">
      <c r="A194" s="5" t="s">
        <v>1725</v>
      </c>
      <c r="B194" s="5" t="s">
        <v>34</v>
      </c>
      <c r="C194" s="5" t="s">
        <v>1565</v>
      </c>
      <c r="D194" s="5" t="s">
        <v>634</v>
      </c>
      <c r="E194" s="5" t="s">
        <v>1726</v>
      </c>
      <c r="F194" s="5" t="s">
        <v>1727</v>
      </c>
      <c r="G194" s="11"/>
    </row>
    <row r="195" spans="1:7" ht="13.8" x14ac:dyDescent="0.25">
      <c r="A195" s="5" t="s">
        <v>1728</v>
      </c>
      <c r="B195" s="5" t="s">
        <v>34</v>
      </c>
      <c r="C195" s="5" t="s">
        <v>1565</v>
      </c>
      <c r="D195" s="5" t="s">
        <v>636</v>
      </c>
      <c r="E195" s="5" t="s">
        <v>1729</v>
      </c>
      <c r="F195" s="5" t="s">
        <v>1730</v>
      </c>
      <c r="G195" s="5" t="s">
        <v>1693</v>
      </c>
    </row>
    <row r="196" spans="1:7" ht="13.8" x14ac:dyDescent="0.25">
      <c r="A196" s="5" t="s">
        <v>1731</v>
      </c>
      <c r="B196" s="5" t="s">
        <v>34</v>
      </c>
      <c r="C196" s="5" t="s">
        <v>1565</v>
      </c>
      <c r="D196" s="5" t="s">
        <v>637</v>
      </c>
      <c r="E196" s="5" t="s">
        <v>1732</v>
      </c>
      <c r="F196" s="5" t="s">
        <v>1733</v>
      </c>
      <c r="G196" s="5" t="s">
        <v>1693</v>
      </c>
    </row>
    <row r="197" spans="1:7" ht="13.8" x14ac:dyDescent="0.25">
      <c r="A197" s="5" t="s">
        <v>1734</v>
      </c>
      <c r="B197" s="5" t="s">
        <v>34</v>
      </c>
      <c r="C197" s="5" t="s">
        <v>1565</v>
      </c>
      <c r="D197" s="5" t="s">
        <v>638</v>
      </c>
      <c r="E197" s="5" t="s">
        <v>1041</v>
      </c>
      <c r="F197" s="5" t="s">
        <v>1735</v>
      </c>
      <c r="G197" s="11"/>
    </row>
    <row r="198" spans="1:7" ht="13.8" x14ac:dyDescent="0.25">
      <c r="A198" s="5" t="s">
        <v>1736</v>
      </c>
      <c r="B198" s="5" t="s">
        <v>34</v>
      </c>
      <c r="C198" s="5" t="s">
        <v>1565</v>
      </c>
      <c r="D198" s="5" t="s">
        <v>640</v>
      </c>
      <c r="E198" s="5" t="s">
        <v>1737</v>
      </c>
      <c r="F198" s="5" t="s">
        <v>1738</v>
      </c>
      <c r="G198" s="11"/>
    </row>
    <row r="199" spans="1:7" ht="13.8" x14ac:dyDescent="0.25">
      <c r="A199" s="5" t="s">
        <v>1739</v>
      </c>
      <c r="B199" s="5" t="s">
        <v>34</v>
      </c>
      <c r="C199" s="5" t="s">
        <v>1565</v>
      </c>
      <c r="D199" s="5" t="s">
        <v>641</v>
      </c>
      <c r="E199" s="5" t="s">
        <v>1740</v>
      </c>
      <c r="F199" s="5" t="s">
        <v>1741</v>
      </c>
      <c r="G199" s="11"/>
    </row>
    <row r="200" spans="1:7" ht="13.8" x14ac:dyDescent="0.25">
      <c r="A200" s="5" t="s">
        <v>1742</v>
      </c>
      <c r="B200" s="5" t="s">
        <v>34</v>
      </c>
      <c r="C200" s="5" t="s">
        <v>1565</v>
      </c>
      <c r="D200" s="5" t="s">
        <v>643</v>
      </c>
      <c r="E200" s="5" t="s">
        <v>1743</v>
      </c>
      <c r="F200" s="5" t="s">
        <v>1744</v>
      </c>
      <c r="G200" s="11"/>
    </row>
    <row r="201" spans="1:7" ht="13.8" x14ac:dyDescent="0.25">
      <c r="A201" s="5" t="s">
        <v>1745</v>
      </c>
      <c r="B201" s="5" t="s">
        <v>34</v>
      </c>
      <c r="C201" s="5" t="s">
        <v>1565</v>
      </c>
      <c r="D201" s="5" t="s">
        <v>644</v>
      </c>
      <c r="E201" s="5" t="s">
        <v>1746</v>
      </c>
      <c r="F201" s="5" t="s">
        <v>1747</v>
      </c>
      <c r="G201" s="11"/>
    </row>
    <row r="202" spans="1:7" ht="13.8" x14ac:dyDescent="0.25">
      <c r="A202" s="5" t="s">
        <v>1748</v>
      </c>
      <c r="B202" s="5" t="s">
        <v>34</v>
      </c>
      <c r="C202" s="5" t="s">
        <v>1565</v>
      </c>
      <c r="D202" s="5" t="s">
        <v>645</v>
      </c>
      <c r="E202" s="5" t="s">
        <v>1749</v>
      </c>
      <c r="F202" s="5" t="s">
        <v>1750</v>
      </c>
      <c r="G202" s="5" t="s">
        <v>1751</v>
      </c>
    </row>
    <row r="203" spans="1:7" ht="13.8" x14ac:dyDescent="0.25">
      <c r="A203" s="18" t="s">
        <v>1752</v>
      </c>
      <c r="B203" s="18" t="s">
        <v>34</v>
      </c>
      <c r="C203" s="18" t="s">
        <v>1565</v>
      </c>
      <c r="D203" s="18" t="s">
        <v>646</v>
      </c>
      <c r="E203" s="18" t="s">
        <v>1753</v>
      </c>
      <c r="F203" s="18" t="s">
        <v>1754</v>
      </c>
      <c r="G203" s="12"/>
    </row>
    <row r="204" spans="1:7" ht="13.8" x14ac:dyDescent="0.25">
      <c r="A204" s="5" t="s">
        <v>1755</v>
      </c>
      <c r="B204" s="5" t="s">
        <v>34</v>
      </c>
      <c r="C204" s="5" t="s">
        <v>1565</v>
      </c>
      <c r="D204" s="5" t="s">
        <v>647</v>
      </c>
      <c r="E204" s="5" t="s">
        <v>1756</v>
      </c>
      <c r="F204" s="5" t="s">
        <v>1757</v>
      </c>
      <c r="G204" s="5" t="s">
        <v>1758</v>
      </c>
    </row>
    <row r="205" spans="1:7" ht="13.8" x14ac:dyDescent="0.25">
      <c r="A205" s="5" t="s">
        <v>1759</v>
      </c>
      <c r="B205" s="5" t="s">
        <v>34</v>
      </c>
      <c r="C205" s="5" t="s">
        <v>1565</v>
      </c>
      <c r="D205" s="5" t="s">
        <v>648</v>
      </c>
      <c r="E205" s="5" t="s">
        <v>1760</v>
      </c>
      <c r="F205" s="5" t="s">
        <v>1046</v>
      </c>
      <c r="G205" s="11"/>
    </row>
    <row r="206" spans="1:7" ht="13.8" x14ac:dyDescent="0.25">
      <c r="A206" s="5" t="s">
        <v>1761</v>
      </c>
      <c r="B206" s="5" t="s">
        <v>34</v>
      </c>
      <c r="C206" s="5" t="s">
        <v>1565</v>
      </c>
      <c r="D206" s="5" t="s">
        <v>272</v>
      </c>
      <c r="E206" s="5" t="s">
        <v>1762</v>
      </c>
      <c r="F206" s="5" t="s">
        <v>1763</v>
      </c>
      <c r="G206" s="5" t="s">
        <v>1693</v>
      </c>
    </row>
    <row r="207" spans="1:7" ht="13.8" x14ac:dyDescent="0.25">
      <c r="A207" s="5" t="s">
        <v>1764</v>
      </c>
      <c r="B207" s="5" t="s">
        <v>34</v>
      </c>
      <c r="C207" s="5" t="s">
        <v>1565</v>
      </c>
      <c r="D207" s="5" t="s">
        <v>650</v>
      </c>
      <c r="E207" s="5" t="s">
        <v>1765</v>
      </c>
      <c r="F207" s="5" t="s">
        <v>1766</v>
      </c>
      <c r="G207" s="11"/>
    </row>
    <row r="208" spans="1:7" ht="13.8" x14ac:dyDescent="0.25">
      <c r="A208" s="5" t="s">
        <v>1767</v>
      </c>
      <c r="B208" s="5" t="s">
        <v>34</v>
      </c>
      <c r="C208" s="5" t="s">
        <v>1565</v>
      </c>
      <c r="D208" s="11"/>
      <c r="E208" s="5" t="s">
        <v>1768</v>
      </c>
      <c r="F208" s="5" t="s">
        <v>1769</v>
      </c>
      <c r="G208" s="11"/>
    </row>
    <row r="209" spans="1:7" ht="13.8" x14ac:dyDescent="0.25">
      <c r="A209" s="5" t="s">
        <v>1770</v>
      </c>
      <c r="B209" s="5" t="s">
        <v>34</v>
      </c>
      <c r="C209" s="5" t="s">
        <v>1565</v>
      </c>
      <c r="D209" s="20"/>
      <c r="E209" s="13" t="s">
        <v>1771</v>
      </c>
      <c r="F209" s="13" t="s">
        <v>1059</v>
      </c>
      <c r="G209" s="5" t="s">
        <v>1772</v>
      </c>
    </row>
    <row r="210" spans="1:7" ht="13.8" hidden="1" x14ac:dyDescent="0.25">
      <c r="A210" s="5" t="s">
        <v>1773</v>
      </c>
      <c r="B210" s="5" t="s">
        <v>54</v>
      </c>
      <c r="C210" s="5" t="s">
        <v>1704</v>
      </c>
      <c r="D210" s="11"/>
      <c r="E210" s="5" t="s">
        <v>1774</v>
      </c>
      <c r="F210" s="5" t="s">
        <v>1775</v>
      </c>
      <c r="G210" s="11"/>
    </row>
    <row r="211" spans="1:7" ht="13.8" hidden="1" x14ac:dyDescent="0.25">
      <c r="A211" s="5" t="s">
        <v>1776</v>
      </c>
      <c r="B211" s="5" t="s">
        <v>54</v>
      </c>
      <c r="C211" s="5" t="s">
        <v>1704</v>
      </c>
      <c r="D211" s="11"/>
      <c r="E211" s="5" t="s">
        <v>1777</v>
      </c>
      <c r="F211" s="5" t="s">
        <v>1778</v>
      </c>
      <c r="G211" s="11"/>
    </row>
    <row r="212" spans="1:7" ht="13.8" hidden="1" x14ac:dyDescent="0.25">
      <c r="A212" s="5" t="s">
        <v>1779</v>
      </c>
      <c r="B212" s="5" t="s">
        <v>54</v>
      </c>
      <c r="C212" s="5" t="s">
        <v>1704</v>
      </c>
      <c r="D212" s="11"/>
      <c r="E212" s="5" t="s">
        <v>1780</v>
      </c>
      <c r="F212" s="5" t="s">
        <v>1781</v>
      </c>
      <c r="G212" s="11"/>
    </row>
    <row r="213" spans="1:7" ht="13.8" hidden="1" x14ac:dyDescent="0.25">
      <c r="A213" s="5" t="s">
        <v>1783</v>
      </c>
      <c r="B213" s="5" t="s">
        <v>54</v>
      </c>
      <c r="C213" s="5" t="s">
        <v>1704</v>
      </c>
      <c r="D213" s="11"/>
      <c r="E213" s="5" t="s">
        <v>1784</v>
      </c>
      <c r="F213" s="5" t="s">
        <v>1785</v>
      </c>
      <c r="G213" s="11"/>
    </row>
    <row r="214" spans="1:7" ht="13.8" hidden="1" x14ac:dyDescent="0.25">
      <c r="A214" s="5" t="s">
        <v>1786</v>
      </c>
      <c r="B214" s="5" t="s">
        <v>54</v>
      </c>
      <c r="C214" s="5" t="s">
        <v>1704</v>
      </c>
      <c r="D214" s="5" t="s">
        <v>501</v>
      </c>
      <c r="E214" s="5" t="s">
        <v>1787</v>
      </c>
      <c r="F214" s="5" t="s">
        <v>1788</v>
      </c>
      <c r="G214" s="11"/>
    </row>
    <row r="215" spans="1:7" ht="13.8" hidden="1" x14ac:dyDescent="0.25">
      <c r="A215" s="5" t="s">
        <v>1789</v>
      </c>
      <c r="B215" s="5" t="s">
        <v>54</v>
      </c>
      <c r="C215" s="5" t="s">
        <v>1704</v>
      </c>
      <c r="D215" s="11"/>
      <c r="E215" s="5" t="s">
        <v>1790</v>
      </c>
      <c r="F215" s="5" t="s">
        <v>1791</v>
      </c>
      <c r="G215" s="11"/>
    </row>
    <row r="216" spans="1:7" ht="13.8" hidden="1" x14ac:dyDescent="0.25">
      <c r="A216" s="5" t="s">
        <v>1792</v>
      </c>
      <c r="B216" s="5" t="s">
        <v>54</v>
      </c>
      <c r="C216" s="5" t="s">
        <v>1704</v>
      </c>
      <c r="D216" s="5" t="s">
        <v>505</v>
      </c>
      <c r="E216" s="5" t="s">
        <v>1793</v>
      </c>
      <c r="F216" s="5" t="s">
        <v>1405</v>
      </c>
      <c r="G216" s="11"/>
    </row>
    <row r="217" spans="1:7" ht="13.8" hidden="1" x14ac:dyDescent="0.25">
      <c r="A217" s="5" t="s">
        <v>1794</v>
      </c>
      <c r="B217" s="5" t="s">
        <v>54</v>
      </c>
      <c r="C217" s="5" t="s">
        <v>1704</v>
      </c>
      <c r="D217" s="5" t="s">
        <v>504</v>
      </c>
      <c r="E217" s="5" t="s">
        <v>1795</v>
      </c>
      <c r="F217" s="5" t="s">
        <v>1796</v>
      </c>
      <c r="G217" s="11"/>
    </row>
    <row r="218" spans="1:7" ht="13.8" hidden="1" x14ac:dyDescent="0.25">
      <c r="A218" s="5" t="s">
        <v>1797</v>
      </c>
      <c r="B218" s="5" t="s">
        <v>54</v>
      </c>
      <c r="C218" s="5" t="s">
        <v>1704</v>
      </c>
      <c r="D218" s="11"/>
      <c r="E218" s="5" t="s">
        <v>1798</v>
      </c>
      <c r="F218" s="5" t="s">
        <v>1799</v>
      </c>
      <c r="G218" s="11"/>
    </row>
    <row r="219" spans="1:7" ht="13.8" hidden="1" x14ac:dyDescent="0.25">
      <c r="A219" s="5" t="s">
        <v>1800</v>
      </c>
      <c r="B219" s="5" t="s">
        <v>54</v>
      </c>
      <c r="C219" s="5" t="s">
        <v>1704</v>
      </c>
      <c r="D219" s="11"/>
      <c r="E219" s="5" t="s">
        <v>1801</v>
      </c>
      <c r="F219" s="5" t="s">
        <v>1802</v>
      </c>
      <c r="G219" s="11"/>
    </row>
    <row r="220" spans="1:7" ht="13.8" hidden="1" x14ac:dyDescent="0.25">
      <c r="A220" s="5" t="s">
        <v>1803</v>
      </c>
      <c r="B220" s="5" t="s">
        <v>54</v>
      </c>
      <c r="C220" s="5" t="s">
        <v>1704</v>
      </c>
      <c r="D220" s="11"/>
      <c r="E220" s="5" t="s">
        <v>1804</v>
      </c>
      <c r="F220" s="5" t="s">
        <v>1805</v>
      </c>
      <c r="G220" s="11"/>
    </row>
    <row r="221" spans="1:7" ht="13.8" hidden="1" x14ac:dyDescent="0.25">
      <c r="A221" s="5" t="s">
        <v>1806</v>
      </c>
      <c r="B221" s="5" t="s">
        <v>54</v>
      </c>
      <c r="C221" s="5" t="s">
        <v>1704</v>
      </c>
      <c r="D221" s="11"/>
      <c r="E221" s="5" t="s">
        <v>1807</v>
      </c>
      <c r="F221" s="5" t="s">
        <v>1808</v>
      </c>
      <c r="G221" s="11"/>
    </row>
    <row r="222" spans="1:7" ht="13.8" hidden="1" x14ac:dyDescent="0.25">
      <c r="A222" s="5" t="s">
        <v>1809</v>
      </c>
      <c r="B222" s="5" t="s">
        <v>54</v>
      </c>
      <c r="C222" s="5" t="s">
        <v>1704</v>
      </c>
      <c r="D222" s="11"/>
      <c r="E222" s="5" t="s">
        <v>1810</v>
      </c>
      <c r="F222" s="5" t="s">
        <v>1810</v>
      </c>
      <c r="G222" s="11"/>
    </row>
    <row r="223" spans="1:7" ht="13.8" hidden="1" x14ac:dyDescent="0.25">
      <c r="A223" s="5" t="s">
        <v>1811</v>
      </c>
      <c r="B223" s="5" t="s">
        <v>54</v>
      </c>
      <c r="C223" s="5" t="s">
        <v>1704</v>
      </c>
      <c r="D223" s="11"/>
      <c r="E223" s="5" t="s">
        <v>1812</v>
      </c>
      <c r="F223" s="5" t="s">
        <v>1813</v>
      </c>
      <c r="G223" s="11"/>
    </row>
    <row r="224" spans="1:7" ht="13.8" hidden="1" x14ac:dyDescent="0.25">
      <c r="A224" s="5" t="s">
        <v>1814</v>
      </c>
      <c r="B224" s="5" t="s">
        <v>54</v>
      </c>
      <c r="C224" s="5" t="s">
        <v>1704</v>
      </c>
      <c r="D224" s="11"/>
      <c r="E224" s="5" t="s">
        <v>1815</v>
      </c>
      <c r="F224" s="5" t="s">
        <v>1816</v>
      </c>
      <c r="G224" s="11"/>
    </row>
    <row r="225" spans="1:7" ht="13.8" hidden="1" x14ac:dyDescent="0.25">
      <c r="A225" s="18" t="s">
        <v>1817</v>
      </c>
      <c r="B225" s="18" t="s">
        <v>54</v>
      </c>
      <c r="C225" s="18" t="s">
        <v>1704</v>
      </c>
      <c r="D225" s="12"/>
      <c r="E225" s="18" t="s">
        <v>1818</v>
      </c>
      <c r="F225" s="18" t="s">
        <v>1819</v>
      </c>
      <c r="G225" s="11"/>
    </row>
    <row r="226" spans="1:7" ht="13.8" hidden="1" x14ac:dyDescent="0.25">
      <c r="A226" s="5" t="s">
        <v>1820</v>
      </c>
      <c r="B226" s="5" t="s">
        <v>54</v>
      </c>
      <c r="C226" s="5" t="s">
        <v>1704</v>
      </c>
      <c r="D226" s="11"/>
      <c r="E226" s="5" t="s">
        <v>1821</v>
      </c>
      <c r="F226" s="13" t="s">
        <v>1059</v>
      </c>
      <c r="G226" s="11"/>
    </row>
    <row r="227" spans="1:7" ht="13.8" hidden="1" x14ac:dyDescent="0.25">
      <c r="A227" s="5" t="s">
        <v>1822</v>
      </c>
      <c r="B227" s="5" t="s">
        <v>54</v>
      </c>
      <c r="C227" s="5" t="s">
        <v>1704</v>
      </c>
      <c r="D227" s="11"/>
      <c r="E227" s="5" t="s">
        <v>1823</v>
      </c>
      <c r="F227" s="5" t="s">
        <v>1824</v>
      </c>
      <c r="G227" s="11"/>
    </row>
    <row r="228" spans="1:7" ht="13.8" hidden="1" x14ac:dyDescent="0.25">
      <c r="A228" s="5" t="s">
        <v>1825</v>
      </c>
      <c r="B228" s="5" t="s">
        <v>54</v>
      </c>
      <c r="C228" s="5" t="s">
        <v>1704</v>
      </c>
      <c r="D228" s="5" t="s">
        <v>387</v>
      </c>
      <c r="E228" s="5" t="s">
        <v>1826</v>
      </c>
      <c r="F228" s="5" t="s">
        <v>1024</v>
      </c>
      <c r="G228" s="11"/>
    </row>
    <row r="229" spans="1:7" ht="13.8" hidden="1" x14ac:dyDescent="0.25">
      <c r="A229" s="5" t="s">
        <v>1827</v>
      </c>
      <c r="B229" s="5" t="s">
        <v>54</v>
      </c>
      <c r="C229" s="5" t="s">
        <v>1704</v>
      </c>
      <c r="D229" s="5" t="s">
        <v>492</v>
      </c>
      <c r="E229" s="5" t="s">
        <v>1828</v>
      </c>
      <c r="F229" s="5" t="s">
        <v>1028</v>
      </c>
      <c r="G229" s="11"/>
    </row>
    <row r="230" spans="1:7" ht="13.8" hidden="1" x14ac:dyDescent="0.25">
      <c r="A230" s="5" t="s">
        <v>1829</v>
      </c>
      <c r="B230" s="5" t="s">
        <v>54</v>
      </c>
      <c r="C230" s="5" t="s">
        <v>1704</v>
      </c>
      <c r="D230" s="11"/>
      <c r="E230" s="5" t="s">
        <v>1830</v>
      </c>
      <c r="F230" s="5" t="s">
        <v>1831</v>
      </c>
      <c r="G230" s="11"/>
    </row>
    <row r="231" spans="1:7" ht="13.8" hidden="1" x14ac:dyDescent="0.25">
      <c r="A231" s="5" t="s">
        <v>1832</v>
      </c>
      <c r="B231" s="5" t="s">
        <v>54</v>
      </c>
      <c r="C231" s="5" t="s">
        <v>1704</v>
      </c>
      <c r="D231" s="11"/>
      <c r="E231" s="5" t="s">
        <v>1833</v>
      </c>
      <c r="F231" s="5" t="s">
        <v>1834</v>
      </c>
      <c r="G231" s="11"/>
    </row>
    <row r="232" spans="1:7" ht="13.8" hidden="1" x14ac:dyDescent="0.25">
      <c r="A232" s="5" t="s">
        <v>1835</v>
      </c>
      <c r="B232" s="5" t="s">
        <v>54</v>
      </c>
      <c r="C232" s="5" t="s">
        <v>1704</v>
      </c>
      <c r="D232" s="5" t="s">
        <v>90</v>
      </c>
      <c r="E232" s="5" t="s">
        <v>1836</v>
      </c>
      <c r="F232" s="5" t="s">
        <v>1837</v>
      </c>
      <c r="G232" s="11"/>
    </row>
    <row r="233" spans="1:7" ht="13.8" hidden="1" x14ac:dyDescent="0.25">
      <c r="A233" s="5" t="s">
        <v>1838</v>
      </c>
      <c r="B233" s="5" t="s">
        <v>54</v>
      </c>
      <c r="C233" s="5" t="s">
        <v>1704</v>
      </c>
      <c r="D233" s="11"/>
      <c r="E233" s="5" t="s">
        <v>1839</v>
      </c>
      <c r="F233" s="5" t="s">
        <v>1840</v>
      </c>
      <c r="G233" s="11"/>
    </row>
    <row r="234" spans="1:7" ht="13.8" hidden="1" x14ac:dyDescent="0.25">
      <c r="A234" s="5" t="s">
        <v>1841</v>
      </c>
      <c r="B234" s="5" t="s">
        <v>54</v>
      </c>
      <c r="C234" s="5" t="s">
        <v>1704</v>
      </c>
      <c r="D234" s="5" t="s">
        <v>75</v>
      </c>
      <c r="E234" s="5" t="s">
        <v>1842</v>
      </c>
      <c r="F234" s="5" t="s">
        <v>1720</v>
      </c>
      <c r="G234" s="11"/>
    </row>
    <row r="235" spans="1:7" ht="13.8" hidden="1" x14ac:dyDescent="0.25">
      <c r="A235" s="5" t="s">
        <v>1843</v>
      </c>
      <c r="B235" s="5" t="s">
        <v>54</v>
      </c>
      <c r="C235" s="5" t="s">
        <v>1704</v>
      </c>
      <c r="D235" s="5" t="s">
        <v>509</v>
      </c>
      <c r="E235" s="5" t="s">
        <v>1844</v>
      </c>
      <c r="F235" s="5" t="s">
        <v>1845</v>
      </c>
      <c r="G235" s="11"/>
    </row>
    <row r="236" spans="1:7" ht="13.8" hidden="1" x14ac:dyDescent="0.25">
      <c r="A236" s="5" t="s">
        <v>1848</v>
      </c>
      <c r="B236" s="5" t="s">
        <v>54</v>
      </c>
      <c r="C236" s="5" t="s">
        <v>1704</v>
      </c>
      <c r="D236" s="11"/>
      <c r="E236" s="5" t="s">
        <v>1850</v>
      </c>
      <c r="F236" s="5" t="s">
        <v>1851</v>
      </c>
      <c r="G236" s="11"/>
    </row>
    <row r="237" spans="1:7" ht="13.8" hidden="1" x14ac:dyDescent="0.25">
      <c r="A237" s="18" t="s">
        <v>1852</v>
      </c>
      <c r="B237" s="18" t="s">
        <v>54</v>
      </c>
      <c r="C237" s="18" t="s">
        <v>1704</v>
      </c>
      <c r="D237" s="12"/>
      <c r="E237" s="18" t="s">
        <v>1854</v>
      </c>
      <c r="F237" s="18" t="s">
        <v>1855</v>
      </c>
      <c r="G237" s="11"/>
    </row>
    <row r="238" spans="1:7" ht="13.8" hidden="1" x14ac:dyDescent="0.25">
      <c r="A238" s="5" t="s">
        <v>1856</v>
      </c>
      <c r="B238" s="5" t="s">
        <v>102</v>
      </c>
      <c r="C238" s="5" t="s">
        <v>243</v>
      </c>
      <c r="D238" s="5" t="s">
        <v>84</v>
      </c>
      <c r="E238" s="5" t="s">
        <v>1858</v>
      </c>
      <c r="F238" s="5" t="s">
        <v>1106</v>
      </c>
      <c r="G238" s="11"/>
    </row>
    <row r="239" spans="1:7" ht="13.8" hidden="1" x14ac:dyDescent="0.25">
      <c r="A239" s="5" t="s">
        <v>1859</v>
      </c>
      <c r="B239" s="5" t="s">
        <v>102</v>
      </c>
      <c r="C239" s="5" t="s">
        <v>243</v>
      </c>
      <c r="D239" s="5" t="s">
        <v>559</v>
      </c>
      <c r="E239" s="5" t="s">
        <v>1860</v>
      </c>
      <c r="F239" s="5" t="s">
        <v>1720</v>
      </c>
      <c r="G239" s="11"/>
    </row>
    <row r="240" spans="1:7" ht="13.8" hidden="1" x14ac:dyDescent="0.25">
      <c r="A240" s="5" t="s">
        <v>1861</v>
      </c>
      <c r="B240" s="5" t="s">
        <v>102</v>
      </c>
      <c r="C240" s="5" t="s">
        <v>243</v>
      </c>
      <c r="D240" s="5" t="s">
        <v>560</v>
      </c>
      <c r="E240" s="5" t="s">
        <v>1863</v>
      </c>
      <c r="F240" s="5" t="s">
        <v>1024</v>
      </c>
      <c r="G240" s="11"/>
    </row>
    <row r="241" spans="1:7" ht="13.8" hidden="1" x14ac:dyDescent="0.25">
      <c r="A241" s="5" t="s">
        <v>1864</v>
      </c>
      <c r="B241" s="5" t="s">
        <v>102</v>
      </c>
      <c r="C241" s="5" t="s">
        <v>243</v>
      </c>
      <c r="D241" s="5" t="s">
        <v>562</v>
      </c>
      <c r="E241" s="5" t="s">
        <v>1865</v>
      </c>
      <c r="F241" s="5" t="s">
        <v>1028</v>
      </c>
      <c r="G241" s="11"/>
    </row>
    <row r="242" spans="1:7" ht="13.8" hidden="1" x14ac:dyDescent="0.25">
      <c r="A242" s="5" t="s">
        <v>1867</v>
      </c>
      <c r="B242" s="5" t="s">
        <v>102</v>
      </c>
      <c r="C242" s="5" t="s">
        <v>243</v>
      </c>
      <c r="D242" s="5" t="s">
        <v>563</v>
      </c>
      <c r="E242" s="5" t="s">
        <v>1868</v>
      </c>
      <c r="F242" s="5" t="s">
        <v>1113</v>
      </c>
      <c r="G242" s="11"/>
    </row>
    <row r="243" spans="1:7" ht="13.8" hidden="1" x14ac:dyDescent="0.25">
      <c r="A243" s="5" t="s">
        <v>1869</v>
      </c>
      <c r="B243" s="5" t="s">
        <v>102</v>
      </c>
      <c r="C243" s="5" t="s">
        <v>243</v>
      </c>
      <c r="D243" s="5" t="s">
        <v>564</v>
      </c>
      <c r="E243" s="5" t="s">
        <v>1870</v>
      </c>
      <c r="F243" s="5" t="s">
        <v>1871</v>
      </c>
      <c r="G243" s="11"/>
    </row>
    <row r="244" spans="1:7" ht="13.8" hidden="1" x14ac:dyDescent="0.25">
      <c r="A244" s="5" t="s">
        <v>1872</v>
      </c>
      <c r="B244" s="5" t="s">
        <v>102</v>
      </c>
      <c r="C244" s="5" t="s">
        <v>243</v>
      </c>
      <c r="D244" s="5" t="s">
        <v>302</v>
      </c>
      <c r="E244" s="5" t="s">
        <v>1873</v>
      </c>
      <c r="F244" s="5" t="s">
        <v>1506</v>
      </c>
      <c r="G244" s="11"/>
    </row>
    <row r="245" spans="1:7" ht="13.8" hidden="1" x14ac:dyDescent="0.25">
      <c r="A245" s="5" t="s">
        <v>1874</v>
      </c>
      <c r="B245" s="5" t="s">
        <v>102</v>
      </c>
      <c r="C245" s="5" t="s">
        <v>243</v>
      </c>
      <c r="D245" s="5" t="s">
        <v>566</v>
      </c>
      <c r="E245" s="5" t="s">
        <v>1875</v>
      </c>
      <c r="F245" s="5" t="s">
        <v>1876</v>
      </c>
      <c r="G245" s="11"/>
    </row>
    <row r="246" spans="1:7" ht="13.8" hidden="1" x14ac:dyDescent="0.25">
      <c r="A246" s="5" t="s">
        <v>1877</v>
      </c>
      <c r="B246" s="5" t="s">
        <v>102</v>
      </c>
      <c r="C246" s="5" t="s">
        <v>243</v>
      </c>
      <c r="D246" s="5" t="s">
        <v>568</v>
      </c>
      <c r="E246" s="5" t="s">
        <v>1878</v>
      </c>
      <c r="F246" s="5" t="s">
        <v>1879</v>
      </c>
      <c r="G246" s="11"/>
    </row>
    <row r="247" spans="1:7" ht="13.8" hidden="1" x14ac:dyDescent="0.25">
      <c r="A247" s="5" t="s">
        <v>1880</v>
      </c>
      <c r="B247" s="5" t="s">
        <v>777</v>
      </c>
      <c r="C247" s="5" t="s">
        <v>1782</v>
      </c>
      <c r="D247" s="5" t="s">
        <v>302</v>
      </c>
      <c r="E247" s="5" t="s">
        <v>1881</v>
      </c>
      <c r="F247" s="5" t="s">
        <v>1106</v>
      </c>
      <c r="G247" s="11"/>
    </row>
    <row r="248" spans="1:7" ht="13.8" hidden="1" x14ac:dyDescent="0.25">
      <c r="A248" s="5" t="s">
        <v>1882</v>
      </c>
      <c r="B248" s="5" t="s">
        <v>777</v>
      </c>
      <c r="C248" s="5" t="s">
        <v>1782</v>
      </c>
      <c r="D248" s="5" t="s">
        <v>946</v>
      </c>
      <c r="E248" s="5" t="s">
        <v>1883</v>
      </c>
      <c r="F248" s="5" t="s">
        <v>1884</v>
      </c>
      <c r="G248" s="11"/>
    </row>
    <row r="249" spans="1:7" ht="13.8" hidden="1" x14ac:dyDescent="0.25">
      <c r="A249" s="5" t="s">
        <v>1885</v>
      </c>
      <c r="B249" s="5" t="s">
        <v>777</v>
      </c>
      <c r="C249" s="5" t="s">
        <v>1782</v>
      </c>
      <c r="D249" s="5" t="s">
        <v>996</v>
      </c>
      <c r="E249" s="5" t="s">
        <v>1886</v>
      </c>
      <c r="F249" s="5" t="s">
        <v>1887</v>
      </c>
      <c r="G249" s="11"/>
    </row>
    <row r="250" spans="1:7" ht="13.8" hidden="1" x14ac:dyDescent="0.25">
      <c r="A250" s="5" t="s">
        <v>1888</v>
      </c>
      <c r="B250" s="5" t="s">
        <v>777</v>
      </c>
      <c r="C250" s="5" t="s">
        <v>1782</v>
      </c>
      <c r="D250" s="5" t="s">
        <v>997</v>
      </c>
      <c r="E250" s="5" t="s">
        <v>1889</v>
      </c>
      <c r="F250" s="5" t="s">
        <v>1720</v>
      </c>
      <c r="G250" s="11"/>
    </row>
    <row r="251" spans="1:7" ht="13.8" hidden="1" x14ac:dyDescent="0.25">
      <c r="A251" s="5" t="s">
        <v>1890</v>
      </c>
      <c r="B251" s="5" t="s">
        <v>777</v>
      </c>
      <c r="C251" s="5" t="s">
        <v>1782</v>
      </c>
      <c r="D251" s="5" t="s">
        <v>998</v>
      </c>
      <c r="E251" s="5" t="s">
        <v>1891</v>
      </c>
      <c r="F251" s="5" t="s">
        <v>1892</v>
      </c>
      <c r="G251" s="11"/>
    </row>
    <row r="252" spans="1:7" ht="13.8" hidden="1" x14ac:dyDescent="0.25">
      <c r="A252" s="5" t="s">
        <v>1893</v>
      </c>
      <c r="B252" s="5" t="s">
        <v>777</v>
      </c>
      <c r="C252" s="5" t="s">
        <v>1782</v>
      </c>
      <c r="D252" s="5" t="s">
        <v>999</v>
      </c>
      <c r="E252" s="5" t="s">
        <v>1894</v>
      </c>
      <c r="F252" s="5" t="s">
        <v>1895</v>
      </c>
      <c r="G252" s="11"/>
    </row>
    <row r="253" spans="1:7" ht="13.8" hidden="1" x14ac:dyDescent="0.25">
      <c r="A253" s="5" t="s">
        <v>1897</v>
      </c>
      <c r="B253" s="5" t="s">
        <v>777</v>
      </c>
      <c r="C253" s="5" t="s">
        <v>1782</v>
      </c>
      <c r="D253" s="5" t="s">
        <v>947</v>
      </c>
      <c r="E253" s="5" t="s">
        <v>1898</v>
      </c>
      <c r="F253" s="5" t="s">
        <v>1899</v>
      </c>
      <c r="G253" s="11"/>
    </row>
    <row r="254" spans="1:7" ht="13.8" hidden="1" x14ac:dyDescent="0.25">
      <c r="A254" s="5" t="s">
        <v>1900</v>
      </c>
      <c r="B254" s="5" t="s">
        <v>777</v>
      </c>
      <c r="C254" s="5" t="s">
        <v>1782</v>
      </c>
      <c r="D254" s="5" t="s">
        <v>1000</v>
      </c>
      <c r="E254" s="5" t="s">
        <v>1901</v>
      </c>
      <c r="F254" s="5" t="s">
        <v>1902</v>
      </c>
      <c r="G254" s="11"/>
    </row>
    <row r="255" spans="1:7" ht="13.8" hidden="1" x14ac:dyDescent="0.25">
      <c r="A255" s="5" t="s">
        <v>1903</v>
      </c>
      <c r="B255" s="5" t="s">
        <v>777</v>
      </c>
      <c r="C255" s="5" t="s">
        <v>1782</v>
      </c>
      <c r="D255" s="5" t="s">
        <v>948</v>
      </c>
      <c r="E255" s="5" t="s">
        <v>1904</v>
      </c>
      <c r="F255" s="5" t="s">
        <v>1905</v>
      </c>
      <c r="G255" s="11"/>
    </row>
    <row r="256" spans="1:7" ht="13.8" hidden="1" x14ac:dyDescent="0.25">
      <c r="A256" s="5" t="s">
        <v>1906</v>
      </c>
      <c r="B256" s="5" t="s">
        <v>777</v>
      </c>
      <c r="C256" s="5" t="s">
        <v>1782</v>
      </c>
      <c r="D256" s="5" t="s">
        <v>949</v>
      </c>
      <c r="E256" s="5" t="s">
        <v>1907</v>
      </c>
      <c r="F256" s="5" t="s">
        <v>1908</v>
      </c>
      <c r="G256" s="11"/>
    </row>
    <row r="257" spans="1:7" ht="13.8" hidden="1" x14ac:dyDescent="0.25">
      <c r="A257" s="5" t="s">
        <v>1909</v>
      </c>
      <c r="B257" s="5" t="s">
        <v>777</v>
      </c>
      <c r="C257" s="5" t="s">
        <v>1782</v>
      </c>
      <c r="D257" s="5" t="s">
        <v>950</v>
      </c>
      <c r="E257" s="5" t="s">
        <v>1910</v>
      </c>
      <c r="F257" s="5" t="s">
        <v>1911</v>
      </c>
      <c r="G257" s="11"/>
    </row>
    <row r="258" spans="1:7" ht="13.8" hidden="1" x14ac:dyDescent="0.25">
      <c r="A258" s="5" t="s">
        <v>1912</v>
      </c>
      <c r="B258" s="5" t="s">
        <v>777</v>
      </c>
      <c r="C258" s="5" t="s">
        <v>1782</v>
      </c>
      <c r="D258" s="5" t="s">
        <v>951</v>
      </c>
      <c r="E258" s="5" t="s">
        <v>1913</v>
      </c>
      <c r="F258" s="5" t="s">
        <v>1914</v>
      </c>
      <c r="G258" s="11"/>
    </row>
    <row r="259" spans="1:7" ht="13.8" hidden="1" x14ac:dyDescent="0.25">
      <c r="A259" s="5" t="s">
        <v>1915</v>
      </c>
      <c r="B259" s="5" t="s">
        <v>777</v>
      </c>
      <c r="C259" s="5" t="s">
        <v>1782</v>
      </c>
      <c r="D259" s="5" t="s">
        <v>952</v>
      </c>
      <c r="E259" s="5" t="s">
        <v>1916</v>
      </c>
      <c r="F259" s="5" t="s">
        <v>1917</v>
      </c>
      <c r="G259" s="11"/>
    </row>
    <row r="260" spans="1:7" ht="13.8" hidden="1" x14ac:dyDescent="0.25">
      <c r="A260" s="5" t="s">
        <v>1918</v>
      </c>
      <c r="B260" s="5" t="s">
        <v>777</v>
      </c>
      <c r="C260" s="5" t="s">
        <v>1782</v>
      </c>
      <c r="D260" s="11"/>
      <c r="E260" s="5" t="s">
        <v>1919</v>
      </c>
      <c r="F260" s="5" t="s">
        <v>1920</v>
      </c>
      <c r="G260" s="11"/>
    </row>
    <row r="261" spans="1:7" ht="13.8" hidden="1" x14ac:dyDescent="0.25">
      <c r="A261" s="5" t="s">
        <v>1921</v>
      </c>
      <c r="B261" s="5" t="s">
        <v>777</v>
      </c>
      <c r="C261" s="5" t="s">
        <v>1782</v>
      </c>
      <c r="D261" s="11"/>
      <c r="E261" s="5" t="s">
        <v>1922</v>
      </c>
      <c r="F261" s="5" t="s">
        <v>1923</v>
      </c>
      <c r="G261" s="11"/>
    </row>
    <row r="262" spans="1:7" ht="13.8" hidden="1" x14ac:dyDescent="0.25">
      <c r="A262" s="5" t="s">
        <v>1924</v>
      </c>
      <c r="B262" s="5" t="s">
        <v>777</v>
      </c>
      <c r="C262" s="5" t="s">
        <v>1782</v>
      </c>
      <c r="D262" s="5" t="s">
        <v>953</v>
      </c>
      <c r="E262" s="5" t="s">
        <v>1925</v>
      </c>
      <c r="F262" s="5" t="s">
        <v>1146</v>
      </c>
      <c r="G262" s="11"/>
    </row>
    <row r="263" spans="1:7" ht="13.8" hidden="1" x14ac:dyDescent="0.25">
      <c r="A263" s="5" t="s">
        <v>1926</v>
      </c>
      <c r="B263" s="5" t="s">
        <v>777</v>
      </c>
      <c r="C263" s="5" t="s">
        <v>1782</v>
      </c>
      <c r="D263" s="11"/>
      <c r="E263" s="5" t="s">
        <v>1927</v>
      </c>
      <c r="F263" s="5" t="s">
        <v>1928</v>
      </c>
      <c r="G263" s="11"/>
    </row>
    <row r="264" spans="1:7" ht="13.8" hidden="1" x14ac:dyDescent="0.25">
      <c r="A264" s="5" t="s">
        <v>1929</v>
      </c>
      <c r="B264" s="5" t="s">
        <v>777</v>
      </c>
      <c r="C264" s="5" t="s">
        <v>1782</v>
      </c>
      <c r="D264" s="5" t="s">
        <v>507</v>
      </c>
      <c r="E264" s="5" t="s">
        <v>1930</v>
      </c>
      <c r="F264" s="5" t="s">
        <v>1931</v>
      </c>
      <c r="G264" s="11"/>
    </row>
    <row r="265" spans="1:7" ht="13.8" hidden="1" x14ac:dyDescent="0.25">
      <c r="A265" s="5" t="s">
        <v>1932</v>
      </c>
      <c r="B265" s="5" t="s">
        <v>777</v>
      </c>
      <c r="C265" s="5" t="s">
        <v>1782</v>
      </c>
      <c r="D265" s="11"/>
      <c r="E265" s="5" t="s">
        <v>1933</v>
      </c>
      <c r="F265" s="5" t="s">
        <v>1506</v>
      </c>
      <c r="G265" s="11"/>
    </row>
    <row r="266" spans="1:7" ht="13.8" hidden="1" x14ac:dyDescent="0.25">
      <c r="A266" s="5" t="s">
        <v>1934</v>
      </c>
      <c r="B266" s="5" t="s">
        <v>777</v>
      </c>
      <c r="C266" s="5" t="s">
        <v>1782</v>
      </c>
      <c r="D266" s="11"/>
      <c r="E266" s="5" t="s">
        <v>1935</v>
      </c>
      <c r="F266" s="5" t="s">
        <v>1936</v>
      </c>
      <c r="G266" s="11"/>
    </row>
    <row r="267" spans="1:7" ht="13.8" hidden="1" x14ac:dyDescent="0.25">
      <c r="A267" s="5" t="s">
        <v>1937</v>
      </c>
      <c r="B267" s="5" t="s">
        <v>777</v>
      </c>
      <c r="C267" s="5" t="s">
        <v>1782</v>
      </c>
      <c r="D267" s="11"/>
      <c r="E267" s="5" t="s">
        <v>1938</v>
      </c>
      <c r="F267" s="5" t="s">
        <v>1939</v>
      </c>
      <c r="G267" s="11"/>
    </row>
    <row r="268" spans="1:7" ht="13.8" hidden="1" x14ac:dyDescent="0.25">
      <c r="A268" s="5" t="s">
        <v>1940</v>
      </c>
      <c r="B268" s="5" t="s">
        <v>777</v>
      </c>
      <c r="C268" s="5" t="s">
        <v>1782</v>
      </c>
      <c r="D268" s="11"/>
      <c r="E268" s="5" t="s">
        <v>1941</v>
      </c>
      <c r="F268" s="5" t="s">
        <v>1942</v>
      </c>
      <c r="G268" s="11"/>
    </row>
    <row r="269" spans="1:7" ht="13.8" hidden="1" x14ac:dyDescent="0.25">
      <c r="A269" s="5" t="s">
        <v>1943</v>
      </c>
      <c r="B269" s="5" t="s">
        <v>1846</v>
      </c>
      <c r="C269" s="5" t="s">
        <v>1847</v>
      </c>
      <c r="D269" s="5" t="s">
        <v>1849</v>
      </c>
      <c r="E269" s="5" t="s">
        <v>1944</v>
      </c>
      <c r="F269" s="5" t="s">
        <v>1945</v>
      </c>
      <c r="G269" s="5" t="s">
        <v>1946</v>
      </c>
    </row>
    <row r="270" spans="1:7" ht="13.8" hidden="1" x14ac:dyDescent="0.25">
      <c r="A270" s="5" t="s">
        <v>1947</v>
      </c>
      <c r="B270" s="5" t="s">
        <v>1846</v>
      </c>
      <c r="C270" s="5" t="s">
        <v>1847</v>
      </c>
      <c r="D270" s="5" t="s">
        <v>1853</v>
      </c>
      <c r="E270" s="5" t="s">
        <v>1948</v>
      </c>
      <c r="F270" s="5" t="s">
        <v>1949</v>
      </c>
      <c r="G270" s="5" t="s">
        <v>1946</v>
      </c>
    </row>
    <row r="271" spans="1:7" ht="13.8" hidden="1" x14ac:dyDescent="0.25">
      <c r="A271" s="5" t="s">
        <v>1950</v>
      </c>
      <c r="B271" s="5" t="s">
        <v>1846</v>
      </c>
      <c r="C271" s="5" t="s">
        <v>1847</v>
      </c>
      <c r="D271" s="5" t="s">
        <v>1857</v>
      </c>
      <c r="E271" s="5" t="s">
        <v>1951</v>
      </c>
      <c r="F271" s="5" t="s">
        <v>1952</v>
      </c>
      <c r="G271" s="5" t="s">
        <v>1946</v>
      </c>
    </row>
    <row r="272" spans="1:7" ht="13.8" hidden="1" x14ac:dyDescent="0.25">
      <c r="A272" s="5" t="s">
        <v>1953</v>
      </c>
      <c r="B272" s="5" t="s">
        <v>1846</v>
      </c>
      <c r="C272" s="5" t="s">
        <v>1847</v>
      </c>
      <c r="D272" s="5" t="s">
        <v>1862</v>
      </c>
      <c r="E272" s="5" t="s">
        <v>1954</v>
      </c>
      <c r="F272" s="5" t="s">
        <v>1954</v>
      </c>
      <c r="G272" s="5" t="s">
        <v>1946</v>
      </c>
    </row>
    <row r="273" spans="1:7" ht="13.8" hidden="1" x14ac:dyDescent="0.25">
      <c r="A273" s="5" t="s">
        <v>1955</v>
      </c>
      <c r="B273" s="5" t="s">
        <v>11</v>
      </c>
      <c r="C273" s="5" t="s">
        <v>1866</v>
      </c>
      <c r="D273" s="11"/>
      <c r="E273" s="5" t="s">
        <v>1956</v>
      </c>
      <c r="F273" s="5" t="s">
        <v>1024</v>
      </c>
      <c r="G273" s="5" t="s">
        <v>1957</v>
      </c>
    </row>
    <row r="274" spans="1:7" ht="13.8" hidden="1" x14ac:dyDescent="0.25">
      <c r="A274" s="5" t="s">
        <v>1958</v>
      </c>
      <c r="B274" s="5" t="s">
        <v>11</v>
      </c>
      <c r="C274" s="5" t="s">
        <v>1866</v>
      </c>
      <c r="D274" s="5" t="s">
        <v>979</v>
      </c>
      <c r="E274" s="5" t="s">
        <v>1959</v>
      </c>
      <c r="F274" s="5" t="s">
        <v>1028</v>
      </c>
      <c r="G274" s="5" t="s">
        <v>1960</v>
      </c>
    </row>
    <row r="275" spans="1:7" ht="13.8" hidden="1" x14ac:dyDescent="0.25">
      <c r="A275" s="5" t="s">
        <v>1961</v>
      </c>
      <c r="B275" s="5" t="s">
        <v>11</v>
      </c>
      <c r="C275" s="5" t="s">
        <v>1866</v>
      </c>
      <c r="D275" s="5" t="s">
        <v>980</v>
      </c>
      <c r="E275" s="5" t="s">
        <v>1962</v>
      </c>
      <c r="F275" s="5" t="s">
        <v>1837</v>
      </c>
      <c r="G275" s="5" t="s">
        <v>1963</v>
      </c>
    </row>
    <row r="276" spans="1:7" ht="13.8" hidden="1" x14ac:dyDescent="0.25">
      <c r="A276" s="5" t="s">
        <v>1964</v>
      </c>
      <c r="B276" s="5" t="s">
        <v>11</v>
      </c>
      <c r="C276" s="5" t="s">
        <v>1866</v>
      </c>
      <c r="D276" s="5" t="s">
        <v>575</v>
      </c>
      <c r="E276" s="5" t="s">
        <v>1965</v>
      </c>
      <c r="F276" s="5" t="s">
        <v>1966</v>
      </c>
      <c r="G276" s="5" t="s">
        <v>1967</v>
      </c>
    </row>
    <row r="277" spans="1:7" ht="13.8" hidden="1" x14ac:dyDescent="0.25">
      <c r="A277" s="5" t="s">
        <v>1968</v>
      </c>
      <c r="B277" s="5" t="s">
        <v>11</v>
      </c>
      <c r="C277" s="5" t="s">
        <v>1866</v>
      </c>
      <c r="D277" s="11"/>
      <c r="E277" s="5" t="s">
        <v>1969</v>
      </c>
      <c r="F277" s="5" t="s">
        <v>1970</v>
      </c>
      <c r="G277" s="11"/>
    </row>
    <row r="278" spans="1:7" ht="13.8" hidden="1" x14ac:dyDescent="0.25">
      <c r="A278" s="5" t="s">
        <v>1971</v>
      </c>
      <c r="B278" s="5" t="s">
        <v>11</v>
      </c>
      <c r="C278" s="5" t="s">
        <v>1866</v>
      </c>
      <c r="D278" s="11"/>
      <c r="E278" s="5" t="s">
        <v>1973</v>
      </c>
      <c r="F278" s="5" t="s">
        <v>1974</v>
      </c>
      <c r="G278" s="11"/>
    </row>
    <row r="279" spans="1:7" ht="13.8" hidden="1" x14ac:dyDescent="0.25">
      <c r="A279" s="18" t="s">
        <v>1975</v>
      </c>
      <c r="B279" s="18" t="s">
        <v>11</v>
      </c>
      <c r="C279" s="18" t="s">
        <v>1866</v>
      </c>
      <c r="D279" s="12"/>
      <c r="E279" s="18" t="s">
        <v>1976</v>
      </c>
      <c r="F279" s="18" t="s">
        <v>1977</v>
      </c>
      <c r="G279" s="18" t="s">
        <v>1978</v>
      </c>
    </row>
    <row r="280" spans="1:7" ht="13.8" hidden="1" x14ac:dyDescent="0.25">
      <c r="A280" s="5" t="s">
        <v>1979</v>
      </c>
      <c r="B280" s="5" t="s">
        <v>11</v>
      </c>
      <c r="C280" s="5" t="s">
        <v>1866</v>
      </c>
      <c r="D280" s="11"/>
      <c r="E280" s="5" t="s">
        <v>1980</v>
      </c>
      <c r="F280" s="5" t="s">
        <v>1981</v>
      </c>
      <c r="G280" s="11"/>
    </row>
    <row r="281" spans="1:7" ht="13.8" hidden="1" x14ac:dyDescent="0.25">
      <c r="A281" s="5" t="s">
        <v>1982</v>
      </c>
      <c r="B281" s="5" t="s">
        <v>11</v>
      </c>
      <c r="C281" s="5" t="s">
        <v>1866</v>
      </c>
      <c r="D281" s="11"/>
      <c r="E281" s="5" t="s">
        <v>1983</v>
      </c>
      <c r="F281" s="5" t="s">
        <v>1781</v>
      </c>
      <c r="G281" s="5" t="s">
        <v>1984</v>
      </c>
    </row>
    <row r="282" spans="1:7" ht="13.8" hidden="1" x14ac:dyDescent="0.25">
      <c r="A282" s="5" t="s">
        <v>1985</v>
      </c>
      <c r="B282" s="5" t="s">
        <v>11</v>
      </c>
      <c r="C282" s="5" t="s">
        <v>1866</v>
      </c>
      <c r="D282" s="11"/>
      <c r="E282" s="5" t="s">
        <v>1986</v>
      </c>
      <c r="F282" s="5" t="s">
        <v>1987</v>
      </c>
      <c r="G282" s="11"/>
    </row>
    <row r="283" spans="1:7" ht="13.8" hidden="1" x14ac:dyDescent="0.25">
      <c r="A283" s="5" t="s">
        <v>1988</v>
      </c>
      <c r="B283" s="5" t="s">
        <v>11</v>
      </c>
      <c r="C283" s="5" t="s">
        <v>1866</v>
      </c>
      <c r="D283" s="11"/>
      <c r="E283" s="5" t="s">
        <v>1989</v>
      </c>
      <c r="F283" s="5" t="s">
        <v>1990</v>
      </c>
      <c r="G283" s="5" t="s">
        <v>1991</v>
      </c>
    </row>
    <row r="284" spans="1:7" ht="13.8" hidden="1" x14ac:dyDescent="0.25">
      <c r="A284" s="5" t="s">
        <v>1992</v>
      </c>
      <c r="B284" s="5" t="s">
        <v>11</v>
      </c>
      <c r="C284" s="5" t="s">
        <v>1866</v>
      </c>
      <c r="D284" s="11"/>
      <c r="E284" s="5" t="s">
        <v>1993</v>
      </c>
      <c r="F284" s="5" t="s">
        <v>1994</v>
      </c>
      <c r="G284" s="11"/>
    </row>
    <row r="285" spans="1:7" ht="13.8" hidden="1" x14ac:dyDescent="0.25">
      <c r="A285" s="5" t="s">
        <v>1995</v>
      </c>
      <c r="B285" s="5" t="s">
        <v>11</v>
      </c>
      <c r="C285" s="5" t="s">
        <v>1866</v>
      </c>
      <c r="D285" s="5" t="s">
        <v>576</v>
      </c>
      <c r="E285" s="5" t="s">
        <v>1996</v>
      </c>
      <c r="F285" s="5" t="s">
        <v>1997</v>
      </c>
      <c r="G285" s="11"/>
    </row>
    <row r="286" spans="1:7" ht="13.8" hidden="1" x14ac:dyDescent="0.25">
      <c r="A286" s="5" t="s">
        <v>1998</v>
      </c>
      <c r="B286" s="5" t="s">
        <v>11</v>
      </c>
      <c r="C286" s="5" t="s">
        <v>1866</v>
      </c>
      <c r="D286" s="5" t="s">
        <v>577</v>
      </c>
      <c r="E286" s="5" t="s">
        <v>1999</v>
      </c>
      <c r="F286" s="5" t="s">
        <v>2000</v>
      </c>
      <c r="G286" s="5" t="s">
        <v>2001</v>
      </c>
    </row>
    <row r="287" spans="1:7" ht="13.8" hidden="1" x14ac:dyDescent="0.25">
      <c r="A287" s="5" t="s">
        <v>2002</v>
      </c>
      <c r="B287" s="5" t="s">
        <v>11</v>
      </c>
      <c r="C287" s="5" t="s">
        <v>1866</v>
      </c>
      <c r="D287" s="11"/>
      <c r="E287" s="5" t="s">
        <v>2003</v>
      </c>
      <c r="F287" s="5" t="s">
        <v>2004</v>
      </c>
      <c r="G287" s="11"/>
    </row>
    <row r="288" spans="1:7" ht="13.8" hidden="1" x14ac:dyDescent="0.25">
      <c r="A288" s="5" t="s">
        <v>2005</v>
      </c>
      <c r="B288" s="5" t="s">
        <v>11</v>
      </c>
      <c r="C288" s="5" t="s">
        <v>1866</v>
      </c>
      <c r="D288" s="11"/>
      <c r="E288" s="5" t="s">
        <v>2006</v>
      </c>
      <c r="F288" s="5" t="s">
        <v>2007</v>
      </c>
      <c r="G288" s="5" t="s">
        <v>2008</v>
      </c>
    </row>
    <row r="289" spans="1:7" ht="13.8" hidden="1" x14ac:dyDescent="0.25">
      <c r="A289" s="5" t="s">
        <v>2009</v>
      </c>
      <c r="B289" s="5" t="s">
        <v>11</v>
      </c>
      <c r="C289" s="5" t="s">
        <v>1866</v>
      </c>
      <c r="D289" s="11"/>
      <c r="E289" s="5" t="s">
        <v>2010</v>
      </c>
      <c r="F289" s="5" t="s">
        <v>2011</v>
      </c>
      <c r="G289" s="11"/>
    </row>
    <row r="290" spans="1:7" ht="13.8" hidden="1" x14ac:dyDescent="0.25">
      <c r="A290" s="5" t="s">
        <v>2012</v>
      </c>
      <c r="B290" s="5" t="s">
        <v>11</v>
      </c>
      <c r="C290" s="5" t="s">
        <v>1866</v>
      </c>
      <c r="D290" s="11"/>
      <c r="E290" s="5" t="s">
        <v>2013</v>
      </c>
      <c r="F290" s="5" t="s">
        <v>2014</v>
      </c>
      <c r="G290" s="11"/>
    </row>
    <row r="291" spans="1:7" ht="13.8" hidden="1" x14ac:dyDescent="0.25">
      <c r="A291" s="5" t="s">
        <v>2015</v>
      </c>
      <c r="B291" s="5" t="s">
        <v>11</v>
      </c>
      <c r="C291" s="5" t="s">
        <v>1866</v>
      </c>
      <c r="D291" s="5" t="s">
        <v>578</v>
      </c>
      <c r="E291" s="5" t="s">
        <v>2016</v>
      </c>
      <c r="F291" s="5" t="s">
        <v>2017</v>
      </c>
      <c r="G291" s="5" t="s">
        <v>2018</v>
      </c>
    </row>
    <row r="292" spans="1:7" ht="13.8" hidden="1" x14ac:dyDescent="0.25">
      <c r="A292" s="5" t="s">
        <v>2019</v>
      </c>
      <c r="B292" s="5" t="s">
        <v>11</v>
      </c>
      <c r="C292" s="5" t="s">
        <v>1866</v>
      </c>
      <c r="D292" s="5" t="s">
        <v>400</v>
      </c>
      <c r="E292" s="5" t="s">
        <v>2020</v>
      </c>
      <c r="F292" s="5" t="s">
        <v>2021</v>
      </c>
      <c r="G292" s="5" t="s">
        <v>2022</v>
      </c>
    </row>
    <row r="293" spans="1:7" ht="13.8" hidden="1" x14ac:dyDescent="0.25">
      <c r="A293" s="5" t="s">
        <v>2023</v>
      </c>
      <c r="B293" s="5" t="s">
        <v>11</v>
      </c>
      <c r="C293" s="5" t="s">
        <v>1866</v>
      </c>
      <c r="D293" s="11"/>
      <c r="E293" s="5" t="s">
        <v>2024</v>
      </c>
      <c r="F293" s="5" t="s">
        <v>2025</v>
      </c>
      <c r="G293" s="5" t="s">
        <v>2026</v>
      </c>
    </row>
    <row r="294" spans="1:7" ht="13.8" hidden="1" x14ac:dyDescent="0.25">
      <c r="A294" s="5" t="s">
        <v>2027</v>
      </c>
      <c r="B294" s="5" t="s">
        <v>11</v>
      </c>
      <c r="C294" s="5" t="s">
        <v>1866</v>
      </c>
      <c r="D294" s="11"/>
      <c r="E294" s="5" t="s">
        <v>2028</v>
      </c>
      <c r="F294" s="5" t="s">
        <v>2029</v>
      </c>
      <c r="G294" s="5" t="s">
        <v>2030</v>
      </c>
    </row>
    <row r="295" spans="1:7" ht="13.8" hidden="1" x14ac:dyDescent="0.25">
      <c r="A295" s="5" t="s">
        <v>2031</v>
      </c>
      <c r="B295" s="5" t="s">
        <v>11</v>
      </c>
      <c r="C295" s="5" t="s">
        <v>1866</v>
      </c>
      <c r="D295" s="11"/>
      <c r="E295" s="5" t="s">
        <v>2032</v>
      </c>
      <c r="F295" s="5" t="s">
        <v>2033</v>
      </c>
      <c r="G295" s="11"/>
    </row>
    <row r="296" spans="1:7" ht="13.8" hidden="1" x14ac:dyDescent="0.25">
      <c r="A296" s="5" t="s">
        <v>2034</v>
      </c>
      <c r="B296" s="5" t="s">
        <v>11</v>
      </c>
      <c r="C296" s="5" t="s">
        <v>1866</v>
      </c>
      <c r="D296" s="11"/>
      <c r="E296" s="5" t="s">
        <v>2035</v>
      </c>
      <c r="F296" s="5" t="s">
        <v>2036</v>
      </c>
      <c r="G296" s="11"/>
    </row>
    <row r="297" spans="1:7" ht="13.8" hidden="1" x14ac:dyDescent="0.25">
      <c r="A297" s="5" t="s">
        <v>2037</v>
      </c>
      <c r="B297" s="5" t="s">
        <v>11</v>
      </c>
      <c r="C297" s="5" t="s">
        <v>1866</v>
      </c>
      <c r="D297" s="11"/>
      <c r="E297" s="5" t="s">
        <v>2038</v>
      </c>
      <c r="F297" s="5" t="s">
        <v>2039</v>
      </c>
      <c r="G297" s="11"/>
    </row>
    <row r="298" spans="1:7" ht="13.8" hidden="1" x14ac:dyDescent="0.25">
      <c r="A298" s="5" t="s">
        <v>2040</v>
      </c>
      <c r="B298" s="5" t="s">
        <v>11</v>
      </c>
      <c r="C298" s="5" t="s">
        <v>1866</v>
      </c>
      <c r="D298" s="11"/>
      <c r="E298" s="5" t="s">
        <v>2041</v>
      </c>
      <c r="F298" s="5" t="s">
        <v>1813</v>
      </c>
      <c r="G298" s="5" t="s">
        <v>2042</v>
      </c>
    </row>
    <row r="299" spans="1:7" ht="13.8" hidden="1" x14ac:dyDescent="0.25">
      <c r="A299" s="5" t="s">
        <v>2043</v>
      </c>
      <c r="B299" s="5" t="s">
        <v>11</v>
      </c>
      <c r="C299" s="5" t="s">
        <v>1866</v>
      </c>
      <c r="D299" s="11"/>
      <c r="E299" s="5" t="s">
        <v>2044</v>
      </c>
      <c r="F299" s="5" t="s">
        <v>2045</v>
      </c>
      <c r="G299" s="5" t="s">
        <v>2046</v>
      </c>
    </row>
    <row r="300" spans="1:7" ht="13.8" hidden="1" x14ac:dyDescent="0.25">
      <c r="A300" s="5" t="s">
        <v>2047</v>
      </c>
      <c r="B300" s="5" t="s">
        <v>11</v>
      </c>
      <c r="C300" s="5" t="s">
        <v>1866</v>
      </c>
      <c r="D300" s="11"/>
      <c r="E300" s="5" t="s">
        <v>2049</v>
      </c>
      <c r="F300" s="5" t="s">
        <v>2050</v>
      </c>
      <c r="G300" s="11"/>
    </row>
    <row r="301" spans="1:7" ht="13.8" hidden="1" x14ac:dyDescent="0.25">
      <c r="A301" s="5" t="s">
        <v>2051</v>
      </c>
      <c r="B301" s="5" t="s">
        <v>11</v>
      </c>
      <c r="C301" s="5" t="s">
        <v>1866</v>
      </c>
      <c r="D301" s="11"/>
      <c r="E301" s="5" t="s">
        <v>2052</v>
      </c>
      <c r="F301" s="5" t="s">
        <v>2053</v>
      </c>
      <c r="G301" s="11"/>
    </row>
    <row r="302" spans="1:7" ht="13.8" hidden="1" x14ac:dyDescent="0.25">
      <c r="A302" s="5" t="s">
        <v>2054</v>
      </c>
      <c r="B302" s="5" t="s">
        <v>11</v>
      </c>
      <c r="C302" s="5" t="s">
        <v>1866</v>
      </c>
      <c r="D302" s="11"/>
      <c r="E302" s="5" t="s">
        <v>2055</v>
      </c>
      <c r="F302" s="5" t="s">
        <v>2056</v>
      </c>
      <c r="G302" s="11"/>
    </row>
    <row r="303" spans="1:7" ht="13.8" hidden="1" x14ac:dyDescent="0.25">
      <c r="A303" s="5" t="s">
        <v>2057</v>
      </c>
      <c r="B303" s="5" t="s">
        <v>11</v>
      </c>
      <c r="C303" s="5" t="s">
        <v>1866</v>
      </c>
      <c r="D303" s="11"/>
      <c r="E303" s="5" t="s">
        <v>2058</v>
      </c>
      <c r="F303" s="5" t="s">
        <v>2059</v>
      </c>
      <c r="G303" s="11"/>
    </row>
    <row r="304" spans="1:7" ht="13.8" hidden="1" x14ac:dyDescent="0.25">
      <c r="A304" s="5" t="s">
        <v>2060</v>
      </c>
      <c r="B304" s="5" t="s">
        <v>11</v>
      </c>
      <c r="C304" s="5" t="s">
        <v>1866</v>
      </c>
      <c r="D304" s="11"/>
      <c r="E304" s="5" t="s">
        <v>2061</v>
      </c>
      <c r="F304" s="5" t="s">
        <v>2062</v>
      </c>
      <c r="G304" s="11"/>
    </row>
    <row r="305" spans="1:7" ht="13.8" hidden="1" x14ac:dyDescent="0.25">
      <c r="A305" s="5" t="s">
        <v>2063</v>
      </c>
      <c r="B305" s="5" t="s">
        <v>11</v>
      </c>
      <c r="C305" s="5" t="s">
        <v>1866</v>
      </c>
      <c r="D305" s="11"/>
      <c r="E305" s="5" t="s">
        <v>2064</v>
      </c>
      <c r="F305" s="5" t="s">
        <v>2065</v>
      </c>
      <c r="G305" s="11"/>
    </row>
    <row r="306" spans="1:7" ht="13.8" hidden="1" x14ac:dyDescent="0.25">
      <c r="A306" s="5" t="s">
        <v>2066</v>
      </c>
      <c r="B306" s="5" t="s">
        <v>11</v>
      </c>
      <c r="C306" s="5" t="s">
        <v>1866</v>
      </c>
      <c r="D306" s="11"/>
      <c r="E306" s="5" t="s">
        <v>2067</v>
      </c>
      <c r="F306" s="5" t="s">
        <v>2068</v>
      </c>
      <c r="G306" s="11"/>
    </row>
    <row r="307" spans="1:7" ht="13.8" hidden="1" x14ac:dyDescent="0.25">
      <c r="A307" s="5" t="s">
        <v>2069</v>
      </c>
      <c r="B307" s="5" t="s">
        <v>11</v>
      </c>
      <c r="C307" s="5" t="s">
        <v>1866</v>
      </c>
      <c r="D307" s="11"/>
      <c r="E307" s="5" t="s">
        <v>2070</v>
      </c>
      <c r="F307" s="5" t="s">
        <v>2071</v>
      </c>
      <c r="G307" s="11"/>
    </row>
    <row r="308" spans="1:7" ht="13.8" hidden="1" x14ac:dyDescent="0.25">
      <c r="A308" s="5" t="s">
        <v>2072</v>
      </c>
      <c r="B308" s="5" t="s">
        <v>11</v>
      </c>
      <c r="C308" s="5" t="s">
        <v>1866</v>
      </c>
      <c r="D308" s="11"/>
      <c r="E308" s="5" t="s">
        <v>2073</v>
      </c>
      <c r="F308" s="5" t="s">
        <v>2074</v>
      </c>
      <c r="G308" s="11"/>
    </row>
    <row r="309" spans="1:7" ht="13.8" hidden="1" x14ac:dyDescent="0.25">
      <c r="A309" s="18" t="s">
        <v>2075</v>
      </c>
      <c r="B309" s="18" t="s">
        <v>11</v>
      </c>
      <c r="C309" s="18" t="s">
        <v>1866</v>
      </c>
      <c r="D309" s="12"/>
      <c r="E309" s="18" t="s">
        <v>2076</v>
      </c>
      <c r="F309" s="18" t="s">
        <v>2077</v>
      </c>
      <c r="G309" s="18" t="s">
        <v>2078</v>
      </c>
    </row>
    <row r="310" spans="1:7" ht="13.8" hidden="1" x14ac:dyDescent="0.25">
      <c r="A310" s="5" t="s">
        <v>2079</v>
      </c>
      <c r="B310" s="5" t="s">
        <v>11</v>
      </c>
      <c r="C310" s="5" t="s">
        <v>1866</v>
      </c>
      <c r="D310" s="11"/>
      <c r="E310" s="5" t="s">
        <v>2080</v>
      </c>
      <c r="F310" s="5" t="s">
        <v>2081</v>
      </c>
      <c r="G310" s="11"/>
    </row>
    <row r="311" spans="1:7" ht="13.8" hidden="1" x14ac:dyDescent="0.25">
      <c r="A311" s="5" t="s">
        <v>2082</v>
      </c>
      <c r="B311" s="5" t="s">
        <v>11</v>
      </c>
      <c r="C311" s="5" t="s">
        <v>1866</v>
      </c>
      <c r="D311" s="11"/>
      <c r="E311" s="5" t="s">
        <v>2083</v>
      </c>
      <c r="F311" s="5" t="s">
        <v>2084</v>
      </c>
      <c r="G311" s="11"/>
    </row>
    <row r="312" spans="1:7" ht="13.8" hidden="1" x14ac:dyDescent="0.25">
      <c r="A312" s="5" t="s">
        <v>2085</v>
      </c>
      <c r="B312" s="5" t="s">
        <v>11</v>
      </c>
      <c r="C312" s="5" t="s">
        <v>1866</v>
      </c>
      <c r="D312" s="11"/>
      <c r="E312" s="5" t="s">
        <v>2086</v>
      </c>
      <c r="F312" s="5" t="s">
        <v>2087</v>
      </c>
      <c r="G312" s="11"/>
    </row>
    <row r="313" spans="1:7" ht="13.8" hidden="1" x14ac:dyDescent="0.25">
      <c r="A313" s="5" t="s">
        <v>2089</v>
      </c>
      <c r="B313" s="5" t="s">
        <v>11</v>
      </c>
      <c r="C313" s="5" t="s">
        <v>1866</v>
      </c>
      <c r="D313" s="11"/>
      <c r="E313" s="5" t="s">
        <v>2090</v>
      </c>
      <c r="F313" s="5" t="s">
        <v>2091</v>
      </c>
      <c r="G313" s="11"/>
    </row>
    <row r="314" spans="1:7" ht="13.8" hidden="1" x14ac:dyDescent="0.25">
      <c r="A314" s="5" t="s">
        <v>2092</v>
      </c>
      <c r="B314" s="5" t="s">
        <v>11</v>
      </c>
      <c r="C314" s="5" t="s">
        <v>1866</v>
      </c>
      <c r="D314" s="11"/>
      <c r="E314" s="5" t="s">
        <v>2093</v>
      </c>
      <c r="F314" s="5" t="s">
        <v>2094</v>
      </c>
      <c r="G314" s="11"/>
    </row>
    <row r="315" spans="1:7" ht="13.8" hidden="1" x14ac:dyDescent="0.25">
      <c r="A315" s="5" t="s">
        <v>2095</v>
      </c>
      <c r="B315" s="5" t="s">
        <v>269</v>
      </c>
      <c r="C315" s="5" t="s">
        <v>1896</v>
      </c>
      <c r="D315" s="11"/>
      <c r="E315" s="5" t="s">
        <v>2096</v>
      </c>
      <c r="F315" s="5" t="s">
        <v>2097</v>
      </c>
      <c r="G315" s="5" t="s">
        <v>2098</v>
      </c>
    </row>
    <row r="316" spans="1:7" ht="13.8" hidden="1" x14ac:dyDescent="0.25">
      <c r="A316" s="5" t="s">
        <v>2099</v>
      </c>
      <c r="B316" s="5" t="s">
        <v>269</v>
      </c>
      <c r="C316" s="5" t="s">
        <v>1896</v>
      </c>
      <c r="D316" s="11"/>
      <c r="E316" s="5" t="s">
        <v>2100</v>
      </c>
      <c r="F316" s="5" t="s">
        <v>2101</v>
      </c>
      <c r="G316" s="5" t="s">
        <v>2098</v>
      </c>
    </row>
    <row r="317" spans="1:7" ht="13.8" hidden="1" x14ac:dyDescent="0.25">
      <c r="A317" s="5" t="s">
        <v>2102</v>
      </c>
      <c r="B317" s="5" t="s">
        <v>269</v>
      </c>
      <c r="C317" s="5" t="s">
        <v>1896</v>
      </c>
      <c r="D317" s="11"/>
      <c r="E317" s="5" t="s">
        <v>2103</v>
      </c>
      <c r="F317" s="5" t="s">
        <v>2104</v>
      </c>
      <c r="G317" s="5" t="s">
        <v>2098</v>
      </c>
    </row>
    <row r="318" spans="1:7" ht="13.8" hidden="1" x14ac:dyDescent="0.25">
      <c r="A318" s="5" t="s">
        <v>2105</v>
      </c>
      <c r="B318" s="5" t="s">
        <v>269</v>
      </c>
      <c r="C318" s="5" t="s">
        <v>1896</v>
      </c>
      <c r="D318" s="11"/>
      <c r="E318" s="5" t="s">
        <v>2106</v>
      </c>
      <c r="F318" s="5" t="s">
        <v>2107</v>
      </c>
      <c r="G318" s="5" t="s">
        <v>2098</v>
      </c>
    </row>
    <row r="319" spans="1:7" ht="13.8" hidden="1" x14ac:dyDescent="0.25">
      <c r="A319" s="5" t="s">
        <v>2108</v>
      </c>
      <c r="B319" s="5" t="s">
        <v>269</v>
      </c>
      <c r="C319" s="5" t="s">
        <v>1896</v>
      </c>
      <c r="D319" s="11"/>
      <c r="E319" s="5" t="s">
        <v>2109</v>
      </c>
      <c r="F319" s="5" t="s">
        <v>2110</v>
      </c>
      <c r="G319" s="5" t="s">
        <v>2098</v>
      </c>
    </row>
    <row r="320" spans="1:7" ht="13.8" hidden="1" x14ac:dyDescent="0.25">
      <c r="A320" s="5" t="s">
        <v>2111</v>
      </c>
      <c r="B320" s="5" t="s">
        <v>269</v>
      </c>
      <c r="C320" s="5" t="s">
        <v>1896</v>
      </c>
      <c r="D320" s="11"/>
      <c r="E320" s="5" t="s">
        <v>2112</v>
      </c>
      <c r="F320" s="5" t="s">
        <v>2113</v>
      </c>
      <c r="G320" s="5" t="s">
        <v>2098</v>
      </c>
    </row>
    <row r="321" spans="1:7" ht="13.8" hidden="1" x14ac:dyDescent="0.25">
      <c r="A321" s="5" t="s">
        <v>2114</v>
      </c>
      <c r="B321" s="5" t="s">
        <v>269</v>
      </c>
      <c r="C321" s="5" t="s">
        <v>1896</v>
      </c>
      <c r="D321" s="11"/>
      <c r="E321" s="5" t="s">
        <v>2115</v>
      </c>
      <c r="F321" s="5" t="s">
        <v>2116</v>
      </c>
      <c r="G321" s="5" t="s">
        <v>2098</v>
      </c>
    </row>
    <row r="322" spans="1:7" ht="13.8" hidden="1" x14ac:dyDescent="0.25">
      <c r="A322" s="5" t="s">
        <v>2117</v>
      </c>
      <c r="B322" s="5" t="s">
        <v>269</v>
      </c>
      <c r="C322" s="5" t="s">
        <v>1896</v>
      </c>
      <c r="D322" s="11"/>
      <c r="E322" s="5" t="s">
        <v>2118</v>
      </c>
      <c r="F322" s="5" t="s">
        <v>2119</v>
      </c>
      <c r="G322" s="5" t="s">
        <v>2098</v>
      </c>
    </row>
    <row r="323" spans="1:7" ht="13.8" hidden="1" x14ac:dyDescent="0.25">
      <c r="A323" s="5" t="s">
        <v>2120</v>
      </c>
      <c r="B323" s="5" t="s">
        <v>269</v>
      </c>
      <c r="C323" s="5" t="s">
        <v>1896</v>
      </c>
      <c r="D323" s="11"/>
      <c r="E323" s="5" t="s">
        <v>2121</v>
      </c>
      <c r="F323" s="5" t="s">
        <v>2122</v>
      </c>
      <c r="G323" s="5" t="s">
        <v>2098</v>
      </c>
    </row>
    <row r="324" spans="1:7" ht="13.8" hidden="1" x14ac:dyDescent="0.25">
      <c r="A324" s="13" t="s">
        <v>2123</v>
      </c>
      <c r="B324" s="13" t="s">
        <v>269</v>
      </c>
      <c r="C324" s="13" t="s">
        <v>1896</v>
      </c>
      <c r="D324" s="12"/>
      <c r="E324" s="13" t="s">
        <v>2124</v>
      </c>
      <c r="F324" s="13" t="s">
        <v>2125</v>
      </c>
      <c r="G324" s="13" t="s">
        <v>2098</v>
      </c>
    </row>
    <row r="325" spans="1:7" ht="13.8" hidden="1" x14ac:dyDescent="0.25">
      <c r="A325" s="5" t="s">
        <v>2127</v>
      </c>
      <c r="B325" s="5" t="s">
        <v>269</v>
      </c>
      <c r="C325" s="5" t="s">
        <v>1896</v>
      </c>
      <c r="D325" s="11"/>
      <c r="E325" s="5" t="s">
        <v>2128</v>
      </c>
      <c r="F325" s="5" t="s">
        <v>2129</v>
      </c>
      <c r="G325" s="5" t="s">
        <v>2098</v>
      </c>
    </row>
    <row r="326" spans="1:7" ht="13.8" hidden="1" x14ac:dyDescent="0.25">
      <c r="A326" s="5" t="s">
        <v>2130</v>
      </c>
      <c r="B326" s="5" t="s">
        <v>269</v>
      </c>
      <c r="C326" s="5" t="s">
        <v>1896</v>
      </c>
      <c r="D326" s="11"/>
      <c r="E326" s="5" t="s">
        <v>2131</v>
      </c>
      <c r="F326" s="5" t="s">
        <v>2132</v>
      </c>
      <c r="G326" s="5" t="s">
        <v>2098</v>
      </c>
    </row>
    <row r="327" spans="1:7" ht="13.8" hidden="1" x14ac:dyDescent="0.25">
      <c r="A327" s="5" t="s">
        <v>2133</v>
      </c>
      <c r="B327" s="5" t="s">
        <v>269</v>
      </c>
      <c r="C327" s="5" t="s">
        <v>1896</v>
      </c>
      <c r="D327" s="11"/>
      <c r="E327" s="5" t="s">
        <v>2134</v>
      </c>
      <c r="F327" s="5" t="s">
        <v>2135</v>
      </c>
      <c r="G327" s="5" t="s">
        <v>2098</v>
      </c>
    </row>
    <row r="328" spans="1:7" ht="13.8" hidden="1" x14ac:dyDescent="0.25">
      <c r="A328" s="5" t="s">
        <v>2136</v>
      </c>
      <c r="B328" s="5" t="s">
        <v>269</v>
      </c>
      <c r="C328" s="5" t="s">
        <v>1896</v>
      </c>
      <c r="D328" s="11"/>
      <c r="E328" s="5" t="s">
        <v>2137</v>
      </c>
      <c r="F328" s="5" t="s">
        <v>2138</v>
      </c>
      <c r="G328" s="5" t="s">
        <v>2098</v>
      </c>
    </row>
    <row r="329" spans="1:7" ht="13.8" hidden="1" x14ac:dyDescent="0.25">
      <c r="A329" s="5" t="s">
        <v>2139</v>
      </c>
      <c r="B329" s="5" t="s">
        <v>269</v>
      </c>
      <c r="C329" s="5" t="s">
        <v>1896</v>
      </c>
      <c r="D329" s="11"/>
      <c r="E329" s="5" t="s">
        <v>2140</v>
      </c>
      <c r="F329" s="5" t="s">
        <v>2141</v>
      </c>
      <c r="G329" s="5" t="s">
        <v>2098</v>
      </c>
    </row>
    <row r="330" spans="1:7" ht="13.8" hidden="1" x14ac:dyDescent="0.25">
      <c r="A330" s="5" t="s">
        <v>2142</v>
      </c>
      <c r="B330" s="5" t="s">
        <v>269</v>
      </c>
      <c r="C330" s="5" t="s">
        <v>1896</v>
      </c>
      <c r="D330" s="11"/>
      <c r="E330" s="5" t="s">
        <v>2143</v>
      </c>
      <c r="F330" s="5" t="s">
        <v>2144</v>
      </c>
      <c r="G330" s="5" t="s">
        <v>2098</v>
      </c>
    </row>
    <row r="331" spans="1:7" ht="13.8" hidden="1" x14ac:dyDescent="0.25">
      <c r="A331" s="5" t="s">
        <v>2145</v>
      </c>
      <c r="B331" s="5" t="s">
        <v>269</v>
      </c>
      <c r="C331" s="5" t="s">
        <v>1896</v>
      </c>
      <c r="D331" s="11"/>
      <c r="E331" s="5" t="s">
        <v>2146</v>
      </c>
      <c r="F331" s="5" t="s">
        <v>2147</v>
      </c>
      <c r="G331" s="5" t="s">
        <v>2098</v>
      </c>
    </row>
    <row r="332" spans="1:7" ht="13.8" hidden="1" x14ac:dyDescent="0.25">
      <c r="A332" s="5" t="s">
        <v>2148</v>
      </c>
      <c r="B332" s="5" t="s">
        <v>269</v>
      </c>
      <c r="C332" s="5" t="s">
        <v>1896</v>
      </c>
      <c r="D332" s="11"/>
      <c r="E332" s="5" t="s">
        <v>2149</v>
      </c>
      <c r="F332" s="5" t="s">
        <v>2150</v>
      </c>
      <c r="G332" s="5" t="s">
        <v>2098</v>
      </c>
    </row>
    <row r="333" spans="1:7" ht="13.8" hidden="1" x14ac:dyDescent="0.25">
      <c r="A333" s="5" t="s">
        <v>2151</v>
      </c>
      <c r="B333" s="5" t="s">
        <v>269</v>
      </c>
      <c r="C333" s="5" t="s">
        <v>1896</v>
      </c>
      <c r="D333" s="11"/>
      <c r="E333" s="5" t="s">
        <v>2152</v>
      </c>
      <c r="F333" s="5" t="s">
        <v>2153</v>
      </c>
      <c r="G333" s="5" t="s">
        <v>2098</v>
      </c>
    </row>
    <row r="334" spans="1:7" ht="13.8" hidden="1" x14ac:dyDescent="0.25">
      <c r="A334" s="5" t="s">
        <v>2154</v>
      </c>
      <c r="B334" s="5" t="s">
        <v>269</v>
      </c>
      <c r="C334" s="5" t="s">
        <v>1896</v>
      </c>
      <c r="D334" s="11"/>
      <c r="E334" s="5" t="s">
        <v>2155</v>
      </c>
      <c r="F334" s="5" t="s">
        <v>2156</v>
      </c>
      <c r="G334" s="5" t="s">
        <v>2098</v>
      </c>
    </row>
    <row r="335" spans="1:7" ht="13.8" hidden="1" x14ac:dyDescent="0.25">
      <c r="A335" s="5" t="s">
        <v>2157</v>
      </c>
      <c r="B335" s="5" t="s">
        <v>269</v>
      </c>
      <c r="C335" s="5" t="s">
        <v>1896</v>
      </c>
      <c r="D335" s="11"/>
      <c r="E335" s="5" t="s">
        <v>2158</v>
      </c>
      <c r="F335" s="5" t="s">
        <v>2159</v>
      </c>
      <c r="G335" s="5" t="s">
        <v>2098</v>
      </c>
    </row>
    <row r="336" spans="1:7" ht="13.8" hidden="1" x14ac:dyDescent="0.25">
      <c r="A336" s="5" t="s">
        <v>2160</v>
      </c>
      <c r="B336" s="5" t="s">
        <v>269</v>
      </c>
      <c r="C336" s="5" t="s">
        <v>1896</v>
      </c>
      <c r="D336" s="11"/>
      <c r="E336" s="5" t="s">
        <v>2161</v>
      </c>
      <c r="F336" s="5" t="s">
        <v>2162</v>
      </c>
      <c r="G336" s="5" t="s">
        <v>2098</v>
      </c>
    </row>
    <row r="337" spans="1:7" ht="13.8" hidden="1" x14ac:dyDescent="0.25">
      <c r="A337" s="5" t="s">
        <v>2163</v>
      </c>
      <c r="B337" s="5" t="s">
        <v>269</v>
      </c>
      <c r="C337" s="5" t="s">
        <v>1896</v>
      </c>
      <c r="D337" s="11"/>
      <c r="E337" s="5" t="s">
        <v>2164</v>
      </c>
      <c r="F337" s="5" t="s">
        <v>2165</v>
      </c>
      <c r="G337" s="5" t="s">
        <v>2098</v>
      </c>
    </row>
    <row r="338" spans="1:7" ht="13.8" hidden="1" x14ac:dyDescent="0.25">
      <c r="A338" s="5" t="s">
        <v>2166</v>
      </c>
      <c r="B338" s="5" t="s">
        <v>269</v>
      </c>
      <c r="C338" s="5" t="s">
        <v>1896</v>
      </c>
      <c r="D338" s="11"/>
      <c r="E338" s="5" t="s">
        <v>2167</v>
      </c>
      <c r="F338" s="5" t="s">
        <v>2168</v>
      </c>
      <c r="G338" s="5" t="s">
        <v>2098</v>
      </c>
    </row>
    <row r="339" spans="1:7" ht="13.8" hidden="1" x14ac:dyDescent="0.25">
      <c r="A339" s="5" t="s">
        <v>2169</v>
      </c>
      <c r="B339" s="5" t="s">
        <v>269</v>
      </c>
      <c r="C339" s="5" t="s">
        <v>1896</v>
      </c>
      <c r="D339" s="11"/>
      <c r="E339" s="5" t="s">
        <v>2171</v>
      </c>
      <c r="F339" s="5" t="s">
        <v>1100</v>
      </c>
      <c r="G339" s="5" t="s">
        <v>2098</v>
      </c>
    </row>
    <row r="340" spans="1:7" ht="13.8" hidden="1" x14ac:dyDescent="0.25">
      <c r="A340" s="5" t="s">
        <v>2172</v>
      </c>
      <c r="B340" s="5" t="s">
        <v>269</v>
      </c>
      <c r="C340" s="5" t="s">
        <v>1896</v>
      </c>
      <c r="D340" s="11"/>
      <c r="E340" s="5" t="s">
        <v>2173</v>
      </c>
      <c r="F340" s="5" t="s">
        <v>2174</v>
      </c>
      <c r="G340" s="5" t="s">
        <v>2098</v>
      </c>
    </row>
    <row r="341" spans="1:7" ht="13.8" hidden="1" x14ac:dyDescent="0.25">
      <c r="A341" s="5" t="s">
        <v>2175</v>
      </c>
      <c r="B341" s="5" t="s">
        <v>269</v>
      </c>
      <c r="C341" s="5" t="s">
        <v>1896</v>
      </c>
      <c r="D341" s="11"/>
      <c r="E341" s="5" t="s">
        <v>2176</v>
      </c>
      <c r="F341" s="5" t="s">
        <v>1103</v>
      </c>
      <c r="G341" s="5" t="s">
        <v>2098</v>
      </c>
    </row>
    <row r="342" spans="1:7" ht="13.8" hidden="1" x14ac:dyDescent="0.25">
      <c r="A342" s="5" t="s">
        <v>2177</v>
      </c>
      <c r="B342" s="5" t="s">
        <v>269</v>
      </c>
      <c r="C342" s="5" t="s">
        <v>1896</v>
      </c>
      <c r="D342" s="11"/>
      <c r="E342" s="5" t="s">
        <v>2178</v>
      </c>
      <c r="F342" s="5" t="s">
        <v>2179</v>
      </c>
      <c r="G342" s="5" t="s">
        <v>2098</v>
      </c>
    </row>
    <row r="343" spans="1:7" ht="13.8" hidden="1" x14ac:dyDescent="0.25">
      <c r="A343" s="5" t="s">
        <v>2180</v>
      </c>
      <c r="B343" s="5" t="s">
        <v>269</v>
      </c>
      <c r="C343" s="5" t="s">
        <v>1896</v>
      </c>
      <c r="D343" s="5" t="s">
        <v>595</v>
      </c>
      <c r="E343" s="5" t="s">
        <v>2181</v>
      </c>
      <c r="F343" s="5" t="s">
        <v>2182</v>
      </c>
      <c r="G343" s="5" t="s">
        <v>2098</v>
      </c>
    </row>
    <row r="344" spans="1:7" ht="13.8" hidden="1" x14ac:dyDescent="0.25">
      <c r="A344" s="5" t="s">
        <v>2183</v>
      </c>
      <c r="B344" s="5" t="s">
        <v>269</v>
      </c>
      <c r="C344" s="5" t="s">
        <v>1896</v>
      </c>
      <c r="D344" s="11"/>
      <c r="E344" s="5" t="s">
        <v>2184</v>
      </c>
      <c r="F344" s="5" t="s">
        <v>2185</v>
      </c>
      <c r="G344" s="5" t="s">
        <v>2098</v>
      </c>
    </row>
    <row r="345" spans="1:7" ht="13.8" hidden="1" x14ac:dyDescent="0.25">
      <c r="A345" s="5" t="s">
        <v>2186</v>
      </c>
      <c r="B345" s="5" t="s">
        <v>269</v>
      </c>
      <c r="C345" s="5" t="s">
        <v>1896</v>
      </c>
      <c r="D345" s="11"/>
      <c r="E345" s="5" t="s">
        <v>2187</v>
      </c>
      <c r="F345" s="5" t="s">
        <v>2188</v>
      </c>
      <c r="G345" s="5" t="s">
        <v>2098</v>
      </c>
    </row>
    <row r="346" spans="1:7" ht="13.8" hidden="1" x14ac:dyDescent="0.25">
      <c r="A346" s="5" t="s">
        <v>2189</v>
      </c>
      <c r="B346" s="5" t="s">
        <v>269</v>
      </c>
      <c r="C346" s="5" t="s">
        <v>1896</v>
      </c>
      <c r="D346" s="11"/>
      <c r="E346" s="5" t="s">
        <v>2190</v>
      </c>
      <c r="F346" s="5" t="s">
        <v>2191</v>
      </c>
      <c r="G346" s="5" t="s">
        <v>2098</v>
      </c>
    </row>
    <row r="347" spans="1:7" ht="13.8" hidden="1" x14ac:dyDescent="0.25">
      <c r="A347" s="5" t="s">
        <v>2192</v>
      </c>
      <c r="B347" s="5" t="s">
        <v>269</v>
      </c>
      <c r="C347" s="5" t="s">
        <v>1896</v>
      </c>
      <c r="D347" s="11"/>
      <c r="E347" s="5" t="s">
        <v>2193</v>
      </c>
      <c r="F347" s="5" t="s">
        <v>2194</v>
      </c>
      <c r="G347" s="5" t="s">
        <v>2098</v>
      </c>
    </row>
    <row r="348" spans="1:7" ht="13.8" hidden="1" x14ac:dyDescent="0.25">
      <c r="A348" s="5" t="s">
        <v>2195</v>
      </c>
      <c r="B348" s="5" t="s">
        <v>269</v>
      </c>
      <c r="C348" s="5" t="s">
        <v>1896</v>
      </c>
      <c r="D348" s="11"/>
      <c r="E348" s="5" t="s">
        <v>2196</v>
      </c>
      <c r="F348" s="5" t="s">
        <v>2197</v>
      </c>
      <c r="G348" s="5" t="s">
        <v>2098</v>
      </c>
    </row>
    <row r="349" spans="1:7" ht="13.8" hidden="1" x14ac:dyDescent="0.25">
      <c r="A349" s="5" t="s">
        <v>2198</v>
      </c>
      <c r="B349" s="5" t="s">
        <v>269</v>
      </c>
      <c r="C349" s="5" t="s">
        <v>1896</v>
      </c>
      <c r="D349" s="11"/>
      <c r="E349" s="5" t="s">
        <v>2199</v>
      </c>
      <c r="F349" s="5" t="s">
        <v>2200</v>
      </c>
      <c r="G349" s="5" t="s">
        <v>2098</v>
      </c>
    </row>
    <row r="350" spans="1:7" ht="13.8" hidden="1" x14ac:dyDescent="0.25">
      <c r="A350" s="5" t="s">
        <v>2201</v>
      </c>
      <c r="B350" s="5" t="s">
        <v>269</v>
      </c>
      <c r="C350" s="5" t="s">
        <v>1896</v>
      </c>
      <c r="D350" s="11"/>
      <c r="E350" s="5" t="s">
        <v>2202</v>
      </c>
      <c r="F350" s="5" t="s">
        <v>2203</v>
      </c>
      <c r="G350" s="5" t="s">
        <v>2098</v>
      </c>
    </row>
    <row r="351" spans="1:7" ht="13.8" hidden="1" x14ac:dyDescent="0.25">
      <c r="A351" s="5" t="s">
        <v>2204</v>
      </c>
      <c r="B351" s="5" t="s">
        <v>269</v>
      </c>
      <c r="C351" s="5" t="s">
        <v>1896</v>
      </c>
      <c r="D351" s="11"/>
      <c r="E351" s="5" t="s">
        <v>2205</v>
      </c>
      <c r="F351" s="5" t="s">
        <v>2206</v>
      </c>
      <c r="G351" s="5" t="s">
        <v>2098</v>
      </c>
    </row>
    <row r="352" spans="1:7" ht="13.8" hidden="1" x14ac:dyDescent="0.25">
      <c r="A352" s="5" t="s">
        <v>2207</v>
      </c>
      <c r="B352" s="5" t="s">
        <v>269</v>
      </c>
      <c r="C352" s="5" t="s">
        <v>1896</v>
      </c>
      <c r="D352" s="11"/>
      <c r="E352" s="5" t="s">
        <v>2208</v>
      </c>
      <c r="F352" s="5" t="s">
        <v>2209</v>
      </c>
      <c r="G352" s="5" t="s">
        <v>2098</v>
      </c>
    </row>
    <row r="353" spans="1:7" ht="13.8" hidden="1" x14ac:dyDescent="0.25">
      <c r="A353" s="5" t="s">
        <v>2210</v>
      </c>
      <c r="B353" s="5" t="s">
        <v>269</v>
      </c>
      <c r="C353" s="5" t="s">
        <v>1896</v>
      </c>
      <c r="D353" s="11"/>
      <c r="E353" s="5" t="s">
        <v>2211</v>
      </c>
      <c r="F353" s="5" t="s">
        <v>2212</v>
      </c>
      <c r="G353" s="5" t="s">
        <v>2098</v>
      </c>
    </row>
    <row r="354" spans="1:7" ht="13.8" hidden="1" x14ac:dyDescent="0.25">
      <c r="A354" s="5" t="s">
        <v>2213</v>
      </c>
      <c r="B354" s="5" t="s">
        <v>269</v>
      </c>
      <c r="C354" s="5" t="s">
        <v>1896</v>
      </c>
      <c r="D354" s="11"/>
      <c r="E354" s="5" t="s">
        <v>2214</v>
      </c>
      <c r="F354" s="5" t="s">
        <v>2216</v>
      </c>
      <c r="G354" s="5" t="s">
        <v>2098</v>
      </c>
    </row>
    <row r="355" spans="1:7" ht="13.8" hidden="1" x14ac:dyDescent="0.25">
      <c r="A355" s="5" t="s">
        <v>2217</v>
      </c>
      <c r="B355" s="5" t="s">
        <v>269</v>
      </c>
      <c r="C355" s="5" t="s">
        <v>1896</v>
      </c>
      <c r="D355" s="11"/>
      <c r="E355" s="5" t="s">
        <v>2218</v>
      </c>
      <c r="F355" s="5" t="s">
        <v>2219</v>
      </c>
      <c r="G355" s="5" t="s">
        <v>2098</v>
      </c>
    </row>
    <row r="356" spans="1:7" ht="13.8" hidden="1" x14ac:dyDescent="0.25">
      <c r="A356" s="5" t="s">
        <v>2220</v>
      </c>
      <c r="B356" s="5" t="s">
        <v>269</v>
      </c>
      <c r="C356" s="5" t="s">
        <v>1896</v>
      </c>
      <c r="D356" s="11"/>
      <c r="E356" s="5" t="s">
        <v>2221</v>
      </c>
      <c r="F356" s="5" t="s">
        <v>2222</v>
      </c>
      <c r="G356" s="5" t="s">
        <v>2098</v>
      </c>
    </row>
    <row r="357" spans="1:7" ht="13.8" hidden="1" x14ac:dyDescent="0.25">
      <c r="A357" s="5" t="s">
        <v>2223</v>
      </c>
      <c r="B357" s="5" t="s">
        <v>269</v>
      </c>
      <c r="C357" s="5" t="s">
        <v>1896</v>
      </c>
      <c r="D357" s="11"/>
      <c r="E357" s="5" t="s">
        <v>2224</v>
      </c>
      <c r="F357" s="5" t="s">
        <v>2225</v>
      </c>
      <c r="G357" s="5" t="s">
        <v>2098</v>
      </c>
    </row>
    <row r="358" spans="1:7" ht="13.8" hidden="1" x14ac:dyDescent="0.25">
      <c r="A358" s="5" t="s">
        <v>2226</v>
      </c>
      <c r="B358" s="5" t="s">
        <v>269</v>
      </c>
      <c r="C358" s="5" t="s">
        <v>1896</v>
      </c>
      <c r="D358" s="11"/>
      <c r="E358" s="5" t="s">
        <v>2227</v>
      </c>
      <c r="F358" s="5" t="s">
        <v>2228</v>
      </c>
      <c r="G358" s="5" t="s">
        <v>2098</v>
      </c>
    </row>
    <row r="359" spans="1:7" ht="13.8" hidden="1" x14ac:dyDescent="0.25">
      <c r="A359" s="5" t="s">
        <v>2229</v>
      </c>
      <c r="B359" s="5" t="s">
        <v>269</v>
      </c>
      <c r="C359" s="5" t="s">
        <v>1896</v>
      </c>
      <c r="D359" s="11"/>
      <c r="E359" s="5" t="s">
        <v>2230</v>
      </c>
      <c r="F359" s="5" t="s">
        <v>2231</v>
      </c>
      <c r="G359" s="5" t="s">
        <v>2098</v>
      </c>
    </row>
    <row r="360" spans="1:7" ht="13.8" hidden="1" x14ac:dyDescent="0.25">
      <c r="A360" s="5" t="s">
        <v>2232</v>
      </c>
      <c r="B360" s="5" t="s">
        <v>269</v>
      </c>
      <c r="C360" s="5" t="s">
        <v>1896</v>
      </c>
      <c r="D360" s="11"/>
      <c r="E360" s="5" t="s">
        <v>2233</v>
      </c>
      <c r="F360" s="5" t="s">
        <v>2234</v>
      </c>
      <c r="G360" s="5" t="s">
        <v>2098</v>
      </c>
    </row>
    <row r="361" spans="1:7" ht="13.8" hidden="1" x14ac:dyDescent="0.25">
      <c r="A361" s="5" t="s">
        <v>2235</v>
      </c>
      <c r="B361" s="5" t="s">
        <v>269</v>
      </c>
      <c r="C361" s="5" t="s">
        <v>1896</v>
      </c>
      <c r="D361" s="5" t="s">
        <v>596</v>
      </c>
      <c r="E361" s="5" t="s">
        <v>2236</v>
      </c>
      <c r="F361" s="5" t="s">
        <v>2237</v>
      </c>
      <c r="G361" s="5" t="s">
        <v>2098</v>
      </c>
    </row>
    <row r="362" spans="1:7" ht="13.8" hidden="1" x14ac:dyDescent="0.25">
      <c r="A362" s="5" t="s">
        <v>2238</v>
      </c>
      <c r="B362" s="5" t="s">
        <v>269</v>
      </c>
      <c r="C362" s="5" t="s">
        <v>1896</v>
      </c>
      <c r="D362" s="11"/>
      <c r="E362" s="5" t="s">
        <v>2239</v>
      </c>
      <c r="F362" s="5" t="s">
        <v>2240</v>
      </c>
      <c r="G362" s="5" t="s">
        <v>2098</v>
      </c>
    </row>
    <row r="363" spans="1:7" ht="13.8" hidden="1" x14ac:dyDescent="0.25">
      <c r="A363" s="5" t="s">
        <v>2241</v>
      </c>
      <c r="B363" s="5" t="s">
        <v>269</v>
      </c>
      <c r="C363" s="5" t="s">
        <v>1896</v>
      </c>
      <c r="D363" s="11"/>
      <c r="E363" s="5" t="s">
        <v>2242</v>
      </c>
      <c r="F363" s="5" t="s">
        <v>2243</v>
      </c>
      <c r="G363" s="5" t="s">
        <v>2098</v>
      </c>
    </row>
    <row r="364" spans="1:7" ht="13.8" hidden="1" x14ac:dyDescent="0.25">
      <c r="A364" s="5" t="s">
        <v>2244</v>
      </c>
      <c r="B364" s="5" t="s">
        <v>269</v>
      </c>
      <c r="C364" s="5" t="s">
        <v>1896</v>
      </c>
      <c r="D364" s="11"/>
      <c r="E364" s="5" t="s">
        <v>2245</v>
      </c>
      <c r="F364" s="5" t="s">
        <v>2246</v>
      </c>
      <c r="G364" s="5" t="s">
        <v>2098</v>
      </c>
    </row>
    <row r="365" spans="1:7" ht="13.8" hidden="1" x14ac:dyDescent="0.25">
      <c r="A365" s="5" t="s">
        <v>2247</v>
      </c>
      <c r="B365" s="5" t="s">
        <v>269</v>
      </c>
      <c r="C365" s="5" t="s">
        <v>1896</v>
      </c>
      <c r="D365" s="11"/>
      <c r="E365" s="5" t="s">
        <v>2248</v>
      </c>
      <c r="F365" s="5" t="s">
        <v>2249</v>
      </c>
      <c r="G365" s="5" t="s">
        <v>2098</v>
      </c>
    </row>
    <row r="366" spans="1:7" ht="13.8" hidden="1" x14ac:dyDescent="0.25">
      <c r="A366" s="5" t="s">
        <v>2250</v>
      </c>
      <c r="B366" s="5" t="s">
        <v>269</v>
      </c>
      <c r="C366" s="5" t="s">
        <v>1896</v>
      </c>
      <c r="D366" s="11"/>
      <c r="E366" s="5" t="s">
        <v>2251</v>
      </c>
      <c r="F366" s="5" t="s">
        <v>2252</v>
      </c>
      <c r="G366" s="5" t="s">
        <v>2098</v>
      </c>
    </row>
    <row r="367" spans="1:7" ht="13.8" hidden="1" x14ac:dyDescent="0.25">
      <c r="A367" s="5" t="s">
        <v>2253</v>
      </c>
      <c r="B367" s="5" t="s">
        <v>269</v>
      </c>
      <c r="C367" s="5" t="s">
        <v>1896</v>
      </c>
      <c r="D367" s="11"/>
      <c r="E367" s="5" t="s">
        <v>2254</v>
      </c>
      <c r="F367" s="5" t="s">
        <v>2255</v>
      </c>
      <c r="G367" s="5" t="s">
        <v>2098</v>
      </c>
    </row>
    <row r="368" spans="1:7" ht="13.8" hidden="1" x14ac:dyDescent="0.25">
      <c r="A368" s="5" t="s">
        <v>2256</v>
      </c>
      <c r="B368" s="5" t="s">
        <v>269</v>
      </c>
      <c r="C368" s="5" t="s">
        <v>1896</v>
      </c>
      <c r="D368" s="11"/>
      <c r="E368" s="5" t="s">
        <v>2257</v>
      </c>
      <c r="F368" s="5" t="s">
        <v>2258</v>
      </c>
      <c r="G368" s="5" t="s">
        <v>2098</v>
      </c>
    </row>
    <row r="369" spans="1:7" ht="13.8" hidden="1" x14ac:dyDescent="0.25">
      <c r="A369" s="5" t="s">
        <v>2259</v>
      </c>
      <c r="B369" s="5" t="s">
        <v>269</v>
      </c>
      <c r="C369" s="5" t="s">
        <v>1896</v>
      </c>
      <c r="D369" s="11"/>
      <c r="E369" s="5" t="s">
        <v>2260</v>
      </c>
      <c r="F369" s="5" t="s">
        <v>2261</v>
      </c>
      <c r="G369" s="5" t="s">
        <v>2098</v>
      </c>
    </row>
    <row r="370" spans="1:7" ht="13.8" hidden="1" x14ac:dyDescent="0.25">
      <c r="A370" s="5" t="s">
        <v>2262</v>
      </c>
      <c r="B370" s="5" t="s">
        <v>269</v>
      </c>
      <c r="C370" s="5" t="s">
        <v>1896</v>
      </c>
      <c r="D370" s="11"/>
      <c r="E370" s="5" t="s">
        <v>2263</v>
      </c>
      <c r="F370" s="5" t="s">
        <v>2264</v>
      </c>
      <c r="G370" s="5" t="s">
        <v>2098</v>
      </c>
    </row>
    <row r="371" spans="1:7" ht="13.8" hidden="1" x14ac:dyDescent="0.25">
      <c r="A371" s="5" t="s">
        <v>2265</v>
      </c>
      <c r="B371" s="5" t="s">
        <v>269</v>
      </c>
      <c r="C371" s="5" t="s">
        <v>1896</v>
      </c>
      <c r="D371" s="11"/>
      <c r="E371" s="5" t="s">
        <v>2266</v>
      </c>
      <c r="F371" s="5" t="s">
        <v>2267</v>
      </c>
      <c r="G371" s="5" t="s">
        <v>2098</v>
      </c>
    </row>
    <row r="372" spans="1:7" ht="13.8" hidden="1" x14ac:dyDescent="0.25">
      <c r="A372" s="5" t="s">
        <v>2268</v>
      </c>
      <c r="B372" s="5" t="s">
        <v>269</v>
      </c>
      <c r="C372" s="5" t="s">
        <v>1896</v>
      </c>
      <c r="D372" s="11"/>
      <c r="E372" s="5" t="s">
        <v>2269</v>
      </c>
      <c r="F372" s="5" t="s">
        <v>2270</v>
      </c>
      <c r="G372" s="5" t="s">
        <v>2098</v>
      </c>
    </row>
    <row r="373" spans="1:7" ht="13.8" hidden="1" x14ac:dyDescent="0.25">
      <c r="A373" s="5" t="s">
        <v>2271</v>
      </c>
      <c r="B373" s="5" t="s">
        <v>269</v>
      </c>
      <c r="C373" s="5" t="s">
        <v>1896</v>
      </c>
      <c r="D373" s="11"/>
      <c r="E373" s="5" t="s">
        <v>2272</v>
      </c>
      <c r="F373" s="5" t="s">
        <v>2273</v>
      </c>
      <c r="G373" s="5" t="s">
        <v>2098</v>
      </c>
    </row>
    <row r="374" spans="1:7" ht="13.8" hidden="1" x14ac:dyDescent="0.25">
      <c r="A374" s="5" t="s">
        <v>2274</v>
      </c>
      <c r="B374" s="5" t="s">
        <v>269</v>
      </c>
      <c r="C374" s="5" t="s">
        <v>1896</v>
      </c>
      <c r="D374" s="11"/>
      <c r="E374" s="5" t="s">
        <v>2275</v>
      </c>
      <c r="F374" s="5" t="s">
        <v>2276</v>
      </c>
      <c r="G374" s="5" t="s">
        <v>2098</v>
      </c>
    </row>
    <row r="375" spans="1:7" ht="13.8" hidden="1" x14ac:dyDescent="0.25">
      <c r="A375" s="5" t="s">
        <v>2277</v>
      </c>
      <c r="B375" s="5" t="s">
        <v>269</v>
      </c>
      <c r="C375" s="5" t="s">
        <v>1896</v>
      </c>
      <c r="D375" s="11"/>
      <c r="E375" s="5" t="s">
        <v>2278</v>
      </c>
      <c r="F375" s="5" t="s">
        <v>2279</v>
      </c>
      <c r="G375" s="5" t="s">
        <v>2098</v>
      </c>
    </row>
    <row r="376" spans="1:7" ht="13.8" hidden="1" x14ac:dyDescent="0.25">
      <c r="A376" s="5" t="s">
        <v>2280</v>
      </c>
      <c r="B376" s="5" t="s">
        <v>269</v>
      </c>
      <c r="C376" s="5" t="s">
        <v>1896</v>
      </c>
      <c r="D376" s="11"/>
      <c r="E376" s="5" t="s">
        <v>2281</v>
      </c>
      <c r="F376" s="5" t="s">
        <v>2282</v>
      </c>
      <c r="G376" s="5" t="s">
        <v>2098</v>
      </c>
    </row>
    <row r="377" spans="1:7" ht="13.8" hidden="1" x14ac:dyDescent="0.25">
      <c r="A377" s="5" t="s">
        <v>2283</v>
      </c>
      <c r="B377" s="5" t="s">
        <v>269</v>
      </c>
      <c r="C377" s="5" t="s">
        <v>1896</v>
      </c>
      <c r="D377" s="11"/>
      <c r="E377" s="5" t="s">
        <v>2284</v>
      </c>
      <c r="F377" s="5" t="s">
        <v>2285</v>
      </c>
      <c r="G377" s="5" t="s">
        <v>2098</v>
      </c>
    </row>
    <row r="378" spans="1:7" ht="13.8" hidden="1" x14ac:dyDescent="0.25">
      <c r="A378" s="5" t="s">
        <v>2286</v>
      </c>
      <c r="B378" s="5" t="s">
        <v>269</v>
      </c>
      <c r="C378" s="5" t="s">
        <v>1896</v>
      </c>
      <c r="D378" s="11"/>
      <c r="E378" s="5" t="s">
        <v>2287</v>
      </c>
      <c r="F378" s="5" t="s">
        <v>2288</v>
      </c>
      <c r="G378" s="5" t="s">
        <v>2098</v>
      </c>
    </row>
    <row r="379" spans="1:7" ht="13.8" hidden="1" x14ac:dyDescent="0.25">
      <c r="A379" s="5" t="s">
        <v>2289</v>
      </c>
      <c r="B379" s="5" t="s">
        <v>269</v>
      </c>
      <c r="C379" s="5" t="s">
        <v>1896</v>
      </c>
      <c r="D379" s="11"/>
      <c r="E379" s="5" t="s">
        <v>2290</v>
      </c>
      <c r="F379" s="5" t="s">
        <v>2291</v>
      </c>
      <c r="G379" s="5" t="s">
        <v>2098</v>
      </c>
    </row>
    <row r="380" spans="1:7" ht="13.8" hidden="1" x14ac:dyDescent="0.25">
      <c r="A380" s="5" t="s">
        <v>2292</v>
      </c>
      <c r="B380" s="5" t="s">
        <v>269</v>
      </c>
      <c r="C380" s="5" t="s">
        <v>1896</v>
      </c>
      <c r="D380" s="11"/>
      <c r="E380" s="5" t="s">
        <v>2293</v>
      </c>
      <c r="F380" s="5" t="s">
        <v>2294</v>
      </c>
      <c r="G380" s="5" t="s">
        <v>2098</v>
      </c>
    </row>
    <row r="381" spans="1:7" ht="13.8" hidden="1" x14ac:dyDescent="0.25">
      <c r="A381" s="5" t="s">
        <v>2295</v>
      </c>
      <c r="B381" s="5" t="s">
        <v>269</v>
      </c>
      <c r="C381" s="5" t="s">
        <v>1896</v>
      </c>
      <c r="D381" s="11"/>
      <c r="E381" s="5" t="s">
        <v>2296</v>
      </c>
      <c r="F381" s="5" t="s">
        <v>2297</v>
      </c>
      <c r="G381" s="5" t="s">
        <v>2098</v>
      </c>
    </row>
    <row r="382" spans="1:7" ht="13.8" hidden="1" x14ac:dyDescent="0.25">
      <c r="A382" s="5" t="s">
        <v>2298</v>
      </c>
      <c r="B382" s="5" t="s">
        <v>269</v>
      </c>
      <c r="C382" s="5" t="s">
        <v>1896</v>
      </c>
      <c r="D382" s="11"/>
      <c r="E382" s="5" t="s">
        <v>2299</v>
      </c>
      <c r="F382" s="5" t="s">
        <v>2300</v>
      </c>
      <c r="G382" s="5" t="s">
        <v>2098</v>
      </c>
    </row>
    <row r="383" spans="1:7" ht="13.8" hidden="1" x14ac:dyDescent="0.25">
      <c r="A383" s="5" t="s">
        <v>2301</v>
      </c>
      <c r="B383" s="5" t="s">
        <v>269</v>
      </c>
      <c r="C383" s="5" t="s">
        <v>1896</v>
      </c>
      <c r="D383" s="11"/>
      <c r="E383" s="5" t="s">
        <v>2302</v>
      </c>
      <c r="F383" s="5" t="s">
        <v>2303</v>
      </c>
      <c r="G383" s="5" t="s">
        <v>2098</v>
      </c>
    </row>
    <row r="384" spans="1:7" ht="13.8" hidden="1" x14ac:dyDescent="0.25">
      <c r="A384" s="5" t="s">
        <v>2304</v>
      </c>
      <c r="B384" s="5" t="s">
        <v>269</v>
      </c>
      <c r="C384" s="5" t="s">
        <v>1896</v>
      </c>
      <c r="D384" s="11"/>
      <c r="E384" s="5" t="s">
        <v>2305</v>
      </c>
      <c r="F384" s="5" t="s">
        <v>2306</v>
      </c>
      <c r="G384" s="5" t="s">
        <v>2098</v>
      </c>
    </row>
    <row r="385" spans="1:7" ht="13.8" hidden="1" x14ac:dyDescent="0.25">
      <c r="A385" s="5" t="s">
        <v>2307</v>
      </c>
      <c r="B385" s="5" t="s">
        <v>269</v>
      </c>
      <c r="C385" s="5" t="s">
        <v>1896</v>
      </c>
      <c r="D385" s="11"/>
      <c r="E385" s="5" t="s">
        <v>2308</v>
      </c>
      <c r="F385" s="5" t="s">
        <v>2309</v>
      </c>
      <c r="G385" s="5" t="s">
        <v>2098</v>
      </c>
    </row>
    <row r="386" spans="1:7" ht="13.8" hidden="1" x14ac:dyDescent="0.25">
      <c r="A386" s="5" t="s">
        <v>2310</v>
      </c>
      <c r="B386" s="5" t="s">
        <v>269</v>
      </c>
      <c r="C386" s="5" t="s">
        <v>1896</v>
      </c>
      <c r="D386" s="11"/>
      <c r="E386" s="5" t="s">
        <v>2311</v>
      </c>
      <c r="F386" s="5" t="s">
        <v>2312</v>
      </c>
      <c r="G386" s="5" t="s">
        <v>2098</v>
      </c>
    </row>
    <row r="387" spans="1:7" ht="13.8" hidden="1" x14ac:dyDescent="0.25">
      <c r="A387" s="5" t="s">
        <v>2313</v>
      </c>
      <c r="B387" s="5" t="s">
        <v>269</v>
      </c>
      <c r="C387" s="5" t="s">
        <v>1896</v>
      </c>
      <c r="D387" s="11"/>
      <c r="E387" s="5" t="s">
        <v>2314</v>
      </c>
      <c r="F387" s="5" t="s">
        <v>2315</v>
      </c>
      <c r="G387" s="5" t="s">
        <v>2098</v>
      </c>
    </row>
    <row r="388" spans="1:7" ht="13.8" hidden="1" x14ac:dyDescent="0.25">
      <c r="A388" s="5" t="s">
        <v>2316</v>
      </c>
      <c r="B388" s="5" t="s">
        <v>269</v>
      </c>
      <c r="C388" s="5" t="s">
        <v>1896</v>
      </c>
      <c r="D388" s="11"/>
      <c r="E388" s="5" t="s">
        <v>2317</v>
      </c>
      <c r="F388" s="5" t="s">
        <v>2318</v>
      </c>
      <c r="G388" s="5" t="s">
        <v>2098</v>
      </c>
    </row>
    <row r="389" spans="1:7" ht="13.8" hidden="1" x14ac:dyDescent="0.25">
      <c r="A389" s="5" t="s">
        <v>2319</v>
      </c>
      <c r="B389" s="5" t="s">
        <v>269</v>
      </c>
      <c r="C389" s="5" t="s">
        <v>1896</v>
      </c>
      <c r="D389" s="11"/>
      <c r="E389" s="5" t="s">
        <v>2320</v>
      </c>
      <c r="F389" s="5" t="s">
        <v>2321</v>
      </c>
      <c r="G389" s="5" t="s">
        <v>2098</v>
      </c>
    </row>
    <row r="390" spans="1:7" ht="13.8" hidden="1" x14ac:dyDescent="0.25">
      <c r="A390" s="5" t="s">
        <v>2322</v>
      </c>
      <c r="B390" s="5" t="s">
        <v>269</v>
      </c>
      <c r="C390" s="5" t="s">
        <v>1896</v>
      </c>
      <c r="D390" s="11"/>
      <c r="E390" s="5" t="s">
        <v>2323</v>
      </c>
      <c r="F390" s="5" t="s">
        <v>2324</v>
      </c>
      <c r="G390" s="5" t="s">
        <v>2098</v>
      </c>
    </row>
    <row r="391" spans="1:7" ht="13.8" hidden="1" x14ac:dyDescent="0.25">
      <c r="A391" s="5" t="s">
        <v>2325</v>
      </c>
      <c r="B391" s="5" t="s">
        <v>269</v>
      </c>
      <c r="C391" s="5" t="s">
        <v>1896</v>
      </c>
      <c r="D391" s="11"/>
      <c r="E391" s="5" t="s">
        <v>2326</v>
      </c>
      <c r="F391" s="5" t="s">
        <v>2327</v>
      </c>
      <c r="G391" s="5" t="s">
        <v>2098</v>
      </c>
    </row>
    <row r="392" spans="1:7" ht="13.8" hidden="1" x14ac:dyDescent="0.25">
      <c r="A392" s="5" t="s">
        <v>2328</v>
      </c>
      <c r="B392" s="5" t="s">
        <v>269</v>
      </c>
      <c r="C392" s="5" t="s">
        <v>1896</v>
      </c>
      <c r="D392" s="11"/>
      <c r="E392" s="5" t="s">
        <v>2329</v>
      </c>
      <c r="F392" s="5" t="s">
        <v>2330</v>
      </c>
      <c r="G392" s="5" t="s">
        <v>2098</v>
      </c>
    </row>
    <row r="393" spans="1:7" ht="13.8" hidden="1" x14ac:dyDescent="0.25">
      <c r="A393" s="5" t="s">
        <v>2331</v>
      </c>
      <c r="B393" s="5" t="s">
        <v>269</v>
      </c>
      <c r="C393" s="5" t="s">
        <v>1896</v>
      </c>
      <c r="D393" s="11"/>
      <c r="E393" s="5" t="s">
        <v>2332</v>
      </c>
      <c r="F393" s="5" t="s">
        <v>2333</v>
      </c>
      <c r="G393" s="5" t="s">
        <v>2098</v>
      </c>
    </row>
    <row r="394" spans="1:7" ht="13.8" hidden="1" x14ac:dyDescent="0.25">
      <c r="A394" s="5" t="s">
        <v>2334</v>
      </c>
      <c r="B394" s="5" t="s">
        <v>269</v>
      </c>
      <c r="C394" s="5" t="s">
        <v>1896</v>
      </c>
      <c r="D394" s="11"/>
      <c r="E394" s="5" t="s">
        <v>2335</v>
      </c>
      <c r="F394" s="5" t="s">
        <v>2336</v>
      </c>
      <c r="G394" s="5" t="s">
        <v>2098</v>
      </c>
    </row>
    <row r="395" spans="1:7" ht="13.8" hidden="1" x14ac:dyDescent="0.25">
      <c r="A395" s="5" t="s">
        <v>2337</v>
      </c>
      <c r="B395" s="5" t="s">
        <v>269</v>
      </c>
      <c r="C395" s="5" t="s">
        <v>1896</v>
      </c>
      <c r="D395" s="11"/>
      <c r="E395" s="5" t="s">
        <v>2338</v>
      </c>
      <c r="F395" s="5" t="s">
        <v>2339</v>
      </c>
      <c r="G395" s="5" t="s">
        <v>2098</v>
      </c>
    </row>
    <row r="396" spans="1:7" ht="13.8" hidden="1" x14ac:dyDescent="0.25">
      <c r="A396" s="5" t="s">
        <v>2340</v>
      </c>
      <c r="B396" s="5" t="s">
        <v>269</v>
      </c>
      <c r="C396" s="5" t="s">
        <v>1896</v>
      </c>
      <c r="D396" s="11"/>
      <c r="E396" s="5" t="s">
        <v>2341</v>
      </c>
      <c r="F396" s="5" t="s">
        <v>2342</v>
      </c>
      <c r="G396" s="5" t="s">
        <v>2098</v>
      </c>
    </row>
    <row r="397" spans="1:7" ht="13.8" hidden="1" x14ac:dyDescent="0.25">
      <c r="A397" s="5" t="s">
        <v>2343</v>
      </c>
      <c r="B397" s="5" t="s">
        <v>269</v>
      </c>
      <c r="C397" s="5" t="s">
        <v>1896</v>
      </c>
      <c r="D397" s="11"/>
      <c r="E397" s="5" t="s">
        <v>2344</v>
      </c>
      <c r="F397" s="5" t="s">
        <v>2345</v>
      </c>
      <c r="G397" s="5" t="s">
        <v>2098</v>
      </c>
    </row>
    <row r="398" spans="1:7" ht="13.8" hidden="1" x14ac:dyDescent="0.25">
      <c r="A398" s="5" t="s">
        <v>2346</v>
      </c>
      <c r="B398" s="5" t="s">
        <v>269</v>
      </c>
      <c r="C398" s="5" t="s">
        <v>1896</v>
      </c>
      <c r="D398" s="11"/>
      <c r="E398" s="5" t="s">
        <v>2348</v>
      </c>
      <c r="F398" s="5" t="s">
        <v>2349</v>
      </c>
      <c r="G398" s="5" t="s">
        <v>2098</v>
      </c>
    </row>
    <row r="399" spans="1:7" ht="13.8" hidden="1" x14ac:dyDescent="0.25">
      <c r="A399" s="5" t="s">
        <v>2350</v>
      </c>
      <c r="B399" s="5" t="s">
        <v>269</v>
      </c>
      <c r="C399" s="5" t="s">
        <v>1896</v>
      </c>
      <c r="D399" s="11"/>
      <c r="E399" s="5" t="s">
        <v>2351</v>
      </c>
      <c r="F399" s="5" t="s">
        <v>2352</v>
      </c>
      <c r="G399" s="5" t="s">
        <v>2098</v>
      </c>
    </row>
    <row r="400" spans="1:7" ht="13.8" hidden="1" x14ac:dyDescent="0.25">
      <c r="A400" s="5" t="s">
        <v>2353</v>
      </c>
      <c r="B400" s="5" t="s">
        <v>269</v>
      </c>
      <c r="C400" s="5" t="s">
        <v>1896</v>
      </c>
      <c r="D400" s="11"/>
      <c r="E400" s="5" t="s">
        <v>2354</v>
      </c>
      <c r="F400" s="5" t="s">
        <v>2355</v>
      </c>
      <c r="G400" s="5" t="s">
        <v>2098</v>
      </c>
    </row>
    <row r="401" spans="1:7" ht="13.8" hidden="1" x14ac:dyDescent="0.25">
      <c r="A401" s="5" t="s">
        <v>2356</v>
      </c>
      <c r="B401" s="5" t="s">
        <v>269</v>
      </c>
      <c r="C401" s="5" t="s">
        <v>1896</v>
      </c>
      <c r="D401" s="11"/>
      <c r="E401" s="5" t="s">
        <v>2357</v>
      </c>
      <c r="F401" s="5" t="s">
        <v>2358</v>
      </c>
      <c r="G401" s="5" t="s">
        <v>2098</v>
      </c>
    </row>
    <row r="402" spans="1:7" ht="13.8" hidden="1" x14ac:dyDescent="0.25">
      <c r="A402" s="5" t="s">
        <v>2359</v>
      </c>
      <c r="B402" s="5" t="s">
        <v>269</v>
      </c>
      <c r="C402" s="5" t="s">
        <v>1896</v>
      </c>
      <c r="D402" s="11"/>
      <c r="E402" s="5" t="s">
        <v>2360</v>
      </c>
      <c r="F402" s="5" t="s">
        <v>2361</v>
      </c>
      <c r="G402" s="5" t="s">
        <v>2098</v>
      </c>
    </row>
    <row r="403" spans="1:7" ht="13.8" hidden="1" x14ac:dyDescent="0.25">
      <c r="A403" s="5" t="s">
        <v>2362</v>
      </c>
      <c r="B403" s="5" t="s">
        <v>269</v>
      </c>
      <c r="C403" s="5" t="s">
        <v>1896</v>
      </c>
      <c r="D403" s="11"/>
      <c r="E403" s="5" t="s">
        <v>2363</v>
      </c>
      <c r="F403" s="5" t="s">
        <v>2364</v>
      </c>
      <c r="G403" s="5" t="s">
        <v>2098</v>
      </c>
    </row>
    <row r="404" spans="1:7" ht="13.8" hidden="1" x14ac:dyDescent="0.25">
      <c r="A404" s="5" t="s">
        <v>2365</v>
      </c>
      <c r="B404" s="5" t="s">
        <v>269</v>
      </c>
      <c r="C404" s="5" t="s">
        <v>1896</v>
      </c>
      <c r="D404" s="11"/>
      <c r="E404" s="5" t="s">
        <v>2366</v>
      </c>
      <c r="F404" s="5" t="s">
        <v>2367</v>
      </c>
      <c r="G404" s="5" t="s">
        <v>2098</v>
      </c>
    </row>
    <row r="405" spans="1:7" ht="13.8" hidden="1" x14ac:dyDescent="0.25">
      <c r="A405" s="5" t="s">
        <v>2368</v>
      </c>
      <c r="B405" s="5" t="s">
        <v>269</v>
      </c>
      <c r="C405" s="5" t="s">
        <v>1896</v>
      </c>
      <c r="D405" s="11"/>
      <c r="E405" s="5" t="s">
        <v>2369</v>
      </c>
      <c r="F405" s="5" t="s">
        <v>2370</v>
      </c>
      <c r="G405" s="5" t="s">
        <v>2098</v>
      </c>
    </row>
    <row r="406" spans="1:7" ht="13.8" hidden="1" x14ac:dyDescent="0.25">
      <c r="A406" s="5" t="s">
        <v>2371</v>
      </c>
      <c r="B406" s="5" t="s">
        <v>269</v>
      </c>
      <c r="C406" s="5" t="s">
        <v>1896</v>
      </c>
      <c r="D406" s="11"/>
      <c r="E406" s="5" t="s">
        <v>2372</v>
      </c>
      <c r="F406" s="5" t="s">
        <v>2373</v>
      </c>
      <c r="G406" s="5" t="s">
        <v>2098</v>
      </c>
    </row>
    <row r="407" spans="1:7" ht="13.8" hidden="1" x14ac:dyDescent="0.25">
      <c r="A407" s="5" t="s">
        <v>2374</v>
      </c>
      <c r="B407" s="5" t="s">
        <v>269</v>
      </c>
      <c r="C407" s="5" t="s">
        <v>1896</v>
      </c>
      <c r="D407" s="11"/>
      <c r="E407" s="5" t="s">
        <v>2375</v>
      </c>
      <c r="F407" s="5" t="s">
        <v>2376</v>
      </c>
      <c r="G407" s="5" t="s">
        <v>2098</v>
      </c>
    </row>
    <row r="408" spans="1:7" ht="13.8" hidden="1" x14ac:dyDescent="0.25">
      <c r="A408" s="5" t="s">
        <v>2377</v>
      </c>
      <c r="B408" s="5" t="s">
        <v>269</v>
      </c>
      <c r="C408" s="5" t="s">
        <v>1896</v>
      </c>
      <c r="D408" s="11"/>
      <c r="E408" s="5" t="s">
        <v>2378</v>
      </c>
      <c r="F408" s="5" t="s">
        <v>2379</v>
      </c>
      <c r="G408" s="5" t="s">
        <v>2098</v>
      </c>
    </row>
    <row r="409" spans="1:7" ht="13.8" hidden="1" x14ac:dyDescent="0.25">
      <c r="A409" s="5" t="s">
        <v>2380</v>
      </c>
      <c r="B409" s="5" t="s">
        <v>269</v>
      </c>
      <c r="C409" s="5" t="s">
        <v>1896</v>
      </c>
      <c r="D409" s="11"/>
      <c r="E409" s="5" t="s">
        <v>2381</v>
      </c>
      <c r="F409" s="5" t="s">
        <v>2382</v>
      </c>
      <c r="G409" s="5" t="s">
        <v>2098</v>
      </c>
    </row>
    <row r="410" spans="1:7" ht="13.8" hidden="1" x14ac:dyDescent="0.25">
      <c r="A410" s="5" t="s">
        <v>2383</v>
      </c>
      <c r="B410" s="5" t="s">
        <v>269</v>
      </c>
      <c r="C410" s="5" t="s">
        <v>1896</v>
      </c>
      <c r="D410" s="11"/>
      <c r="E410" s="5" t="s">
        <v>2384</v>
      </c>
      <c r="F410" s="5" t="s">
        <v>2385</v>
      </c>
      <c r="G410" s="5" t="s">
        <v>2098</v>
      </c>
    </row>
    <row r="411" spans="1:7" ht="13.8" hidden="1" x14ac:dyDescent="0.25">
      <c r="A411" s="5" t="s">
        <v>2386</v>
      </c>
      <c r="B411" s="5" t="s">
        <v>269</v>
      </c>
      <c r="C411" s="5" t="s">
        <v>1896</v>
      </c>
      <c r="D411" s="11"/>
      <c r="E411" s="5" t="s">
        <v>2387</v>
      </c>
      <c r="F411" s="5" t="s">
        <v>2388</v>
      </c>
      <c r="G411" s="5" t="s">
        <v>2098</v>
      </c>
    </row>
    <row r="412" spans="1:7" ht="13.8" hidden="1" x14ac:dyDescent="0.25">
      <c r="A412" s="5" t="s">
        <v>2389</v>
      </c>
      <c r="B412" s="5" t="s">
        <v>269</v>
      </c>
      <c r="C412" s="5" t="s">
        <v>1896</v>
      </c>
      <c r="D412" s="11"/>
      <c r="E412" s="5" t="s">
        <v>2390</v>
      </c>
      <c r="F412" s="5" t="s">
        <v>2391</v>
      </c>
      <c r="G412" s="5" t="s">
        <v>2098</v>
      </c>
    </row>
    <row r="413" spans="1:7" ht="13.8" hidden="1" x14ac:dyDescent="0.25">
      <c r="A413" s="5" t="s">
        <v>2392</v>
      </c>
      <c r="B413" s="5" t="s">
        <v>269</v>
      </c>
      <c r="C413" s="5" t="s">
        <v>1896</v>
      </c>
      <c r="D413" s="11"/>
      <c r="E413" s="5" t="s">
        <v>2393</v>
      </c>
      <c r="F413" s="5" t="s">
        <v>2394</v>
      </c>
      <c r="G413" s="5" t="s">
        <v>2098</v>
      </c>
    </row>
    <row r="414" spans="1:7" ht="13.8" hidden="1" x14ac:dyDescent="0.25">
      <c r="A414" s="5" t="s">
        <v>2395</v>
      </c>
      <c r="B414" s="5" t="s">
        <v>269</v>
      </c>
      <c r="C414" s="5" t="s">
        <v>1896</v>
      </c>
      <c r="D414" s="11"/>
      <c r="E414" s="5" t="s">
        <v>2396</v>
      </c>
      <c r="F414" s="5" t="s">
        <v>2397</v>
      </c>
      <c r="G414" s="5" t="s">
        <v>2098</v>
      </c>
    </row>
    <row r="415" spans="1:7" ht="13.8" hidden="1" x14ac:dyDescent="0.25">
      <c r="A415" s="5" t="s">
        <v>2398</v>
      </c>
      <c r="B415" s="5" t="s">
        <v>269</v>
      </c>
      <c r="C415" s="5" t="s">
        <v>1896</v>
      </c>
      <c r="D415" s="11"/>
      <c r="E415" s="5" t="s">
        <v>2399</v>
      </c>
      <c r="F415" s="5" t="s">
        <v>2400</v>
      </c>
      <c r="G415" s="5" t="s">
        <v>2098</v>
      </c>
    </row>
    <row r="416" spans="1:7" ht="13.8" hidden="1" x14ac:dyDescent="0.25">
      <c r="A416" s="5" t="s">
        <v>2401</v>
      </c>
      <c r="B416" s="5" t="s">
        <v>269</v>
      </c>
      <c r="C416" s="5" t="s">
        <v>1896</v>
      </c>
      <c r="D416" s="11"/>
      <c r="E416" s="5" t="s">
        <v>2402</v>
      </c>
      <c r="F416" s="5" t="s">
        <v>2403</v>
      </c>
      <c r="G416" s="5" t="s">
        <v>2098</v>
      </c>
    </row>
    <row r="417" spans="1:7" ht="13.8" hidden="1" x14ac:dyDescent="0.25">
      <c r="A417" s="5" t="s">
        <v>2404</v>
      </c>
      <c r="B417" s="5" t="s">
        <v>269</v>
      </c>
      <c r="C417" s="5" t="s">
        <v>1896</v>
      </c>
      <c r="D417" s="5" t="s">
        <v>597</v>
      </c>
      <c r="E417" s="5" t="s">
        <v>2405</v>
      </c>
      <c r="F417" s="5" t="s">
        <v>2406</v>
      </c>
      <c r="G417" s="5" t="s">
        <v>2098</v>
      </c>
    </row>
    <row r="418" spans="1:7" ht="13.8" hidden="1" x14ac:dyDescent="0.25">
      <c r="A418" s="5" t="s">
        <v>2407</v>
      </c>
      <c r="B418" s="5" t="s">
        <v>269</v>
      </c>
      <c r="C418" s="5" t="s">
        <v>1896</v>
      </c>
      <c r="D418" s="11"/>
      <c r="E418" s="5" t="s">
        <v>2408</v>
      </c>
      <c r="F418" s="5" t="s">
        <v>2409</v>
      </c>
      <c r="G418" s="5" t="s">
        <v>2098</v>
      </c>
    </row>
    <row r="419" spans="1:7" ht="13.8" hidden="1" x14ac:dyDescent="0.25">
      <c r="A419" s="18" t="s">
        <v>2410</v>
      </c>
      <c r="B419" s="18" t="s">
        <v>269</v>
      </c>
      <c r="C419" s="18" t="s">
        <v>1896</v>
      </c>
      <c r="D419" s="12"/>
      <c r="E419" s="18" t="s">
        <v>2411</v>
      </c>
      <c r="F419" s="18" t="s">
        <v>2412</v>
      </c>
      <c r="G419" s="18" t="s">
        <v>2098</v>
      </c>
    </row>
    <row r="420" spans="1:7" ht="13.8" hidden="1" x14ac:dyDescent="0.25">
      <c r="A420" s="5" t="s">
        <v>2413</v>
      </c>
      <c r="B420" s="5" t="s">
        <v>269</v>
      </c>
      <c r="C420" s="5" t="s">
        <v>1896</v>
      </c>
      <c r="D420" s="11"/>
      <c r="E420" s="5" t="s">
        <v>2414</v>
      </c>
      <c r="F420" s="5" t="s">
        <v>2415</v>
      </c>
      <c r="G420" s="5" t="s">
        <v>2098</v>
      </c>
    </row>
    <row r="421" spans="1:7" ht="13.8" hidden="1" x14ac:dyDescent="0.25">
      <c r="A421" s="18" t="s">
        <v>2416</v>
      </c>
      <c r="B421" s="18" t="s">
        <v>269</v>
      </c>
      <c r="C421" s="18" t="s">
        <v>1896</v>
      </c>
      <c r="D421" s="18" t="s">
        <v>599</v>
      </c>
      <c r="E421" s="18" t="s">
        <v>2417</v>
      </c>
      <c r="F421" s="18" t="s">
        <v>1952</v>
      </c>
      <c r="G421" s="18" t="s">
        <v>2098</v>
      </c>
    </row>
    <row r="422" spans="1:7" ht="13.8" hidden="1" x14ac:dyDescent="0.25">
      <c r="A422" s="5" t="s">
        <v>2418</v>
      </c>
      <c r="B422" s="5" t="s">
        <v>269</v>
      </c>
      <c r="C422" s="5" t="s">
        <v>1896</v>
      </c>
      <c r="D422" s="5" t="s">
        <v>303</v>
      </c>
      <c r="E422" s="5" t="s">
        <v>2419</v>
      </c>
      <c r="F422" s="5" t="s">
        <v>1146</v>
      </c>
      <c r="G422" s="5" t="s">
        <v>2098</v>
      </c>
    </row>
    <row r="423" spans="1:7" ht="13.8" hidden="1" x14ac:dyDescent="0.25">
      <c r="A423" s="5" t="s">
        <v>2420</v>
      </c>
      <c r="B423" s="5" t="s">
        <v>269</v>
      </c>
      <c r="C423" s="5" t="s">
        <v>1896</v>
      </c>
      <c r="D423" s="5" t="s">
        <v>601</v>
      </c>
      <c r="E423" s="5" t="s">
        <v>2421</v>
      </c>
      <c r="F423" s="5" t="s">
        <v>2422</v>
      </c>
      <c r="G423" s="5" t="s">
        <v>2098</v>
      </c>
    </row>
    <row r="424" spans="1:7" ht="13.8" hidden="1" x14ac:dyDescent="0.25">
      <c r="A424" s="5" t="s">
        <v>2423</v>
      </c>
      <c r="B424" s="5" t="s">
        <v>269</v>
      </c>
      <c r="C424" s="5" t="s">
        <v>1896</v>
      </c>
      <c r="D424" s="11"/>
      <c r="E424" s="5" t="s">
        <v>2424</v>
      </c>
      <c r="F424" s="5" t="s">
        <v>2425</v>
      </c>
      <c r="G424" s="5" t="s">
        <v>2098</v>
      </c>
    </row>
    <row r="425" spans="1:7" ht="13.8" hidden="1" x14ac:dyDescent="0.25">
      <c r="A425" s="5" t="s">
        <v>2426</v>
      </c>
      <c r="B425" s="5" t="s">
        <v>269</v>
      </c>
      <c r="C425" s="5" t="s">
        <v>1896</v>
      </c>
      <c r="D425" s="11"/>
      <c r="E425" s="5" t="s">
        <v>2427</v>
      </c>
      <c r="F425" s="5" t="s">
        <v>2428</v>
      </c>
      <c r="G425" s="5" t="s">
        <v>2098</v>
      </c>
    </row>
    <row r="426" spans="1:7" ht="13.8" hidden="1" x14ac:dyDescent="0.25">
      <c r="A426" s="5" t="s">
        <v>2429</v>
      </c>
      <c r="B426" s="5" t="s">
        <v>269</v>
      </c>
      <c r="C426" s="5" t="s">
        <v>1896</v>
      </c>
      <c r="D426" s="11"/>
      <c r="E426" s="5" t="s">
        <v>2430</v>
      </c>
      <c r="F426" s="5" t="s">
        <v>1735</v>
      </c>
      <c r="G426" s="5" t="s">
        <v>2098</v>
      </c>
    </row>
    <row r="427" spans="1:7" ht="13.8" hidden="1" x14ac:dyDescent="0.25">
      <c r="A427" s="5" t="s">
        <v>2431</v>
      </c>
      <c r="B427" s="5" t="s">
        <v>269</v>
      </c>
      <c r="C427" s="5" t="s">
        <v>1896</v>
      </c>
      <c r="D427" s="11"/>
      <c r="E427" s="5" t="s">
        <v>2432</v>
      </c>
      <c r="F427" s="5" t="s">
        <v>2433</v>
      </c>
      <c r="G427" s="5" t="s">
        <v>2098</v>
      </c>
    </row>
    <row r="428" spans="1:7" ht="13.8" hidden="1" x14ac:dyDescent="0.25">
      <c r="A428" s="5" t="s">
        <v>2434</v>
      </c>
      <c r="B428" s="5" t="s">
        <v>269</v>
      </c>
      <c r="C428" s="5" t="s">
        <v>1896</v>
      </c>
      <c r="D428" s="5" t="s">
        <v>602</v>
      </c>
      <c r="E428" s="5" t="s">
        <v>2435</v>
      </c>
      <c r="F428" s="5" t="s">
        <v>2436</v>
      </c>
      <c r="G428" s="5" t="s">
        <v>2098</v>
      </c>
    </row>
    <row r="429" spans="1:7" ht="13.8" hidden="1" x14ac:dyDescent="0.25">
      <c r="A429" s="5" t="s">
        <v>2437</v>
      </c>
      <c r="B429" s="5" t="s">
        <v>269</v>
      </c>
      <c r="C429" s="5" t="s">
        <v>1896</v>
      </c>
      <c r="D429" s="11"/>
      <c r="E429" s="5" t="s">
        <v>2438</v>
      </c>
      <c r="F429" s="5" t="s">
        <v>2439</v>
      </c>
      <c r="G429" s="5" t="s">
        <v>2098</v>
      </c>
    </row>
    <row r="430" spans="1:7" ht="13.8" hidden="1" x14ac:dyDescent="0.25">
      <c r="A430" s="5" t="s">
        <v>2440</v>
      </c>
      <c r="B430" s="5" t="s">
        <v>269</v>
      </c>
      <c r="C430" s="5" t="s">
        <v>1896</v>
      </c>
      <c r="D430" s="5" t="s">
        <v>605</v>
      </c>
      <c r="E430" s="5" t="s">
        <v>2441</v>
      </c>
      <c r="F430" s="5" t="s">
        <v>2442</v>
      </c>
      <c r="G430" s="5" t="s">
        <v>2098</v>
      </c>
    </row>
    <row r="431" spans="1:7" ht="13.8" hidden="1" x14ac:dyDescent="0.25">
      <c r="A431" s="5" t="s">
        <v>2443</v>
      </c>
      <c r="B431" s="5" t="s">
        <v>269</v>
      </c>
      <c r="C431" s="5" t="s">
        <v>1896</v>
      </c>
      <c r="D431" s="11"/>
      <c r="E431" s="5" t="s">
        <v>2444</v>
      </c>
      <c r="F431" s="5" t="s">
        <v>2445</v>
      </c>
      <c r="G431" s="5" t="s">
        <v>2098</v>
      </c>
    </row>
    <row r="432" spans="1:7" ht="13.8" hidden="1" x14ac:dyDescent="0.25">
      <c r="A432" s="5" t="s">
        <v>2446</v>
      </c>
      <c r="B432" s="5" t="s">
        <v>269</v>
      </c>
      <c r="C432" s="5" t="s">
        <v>1896</v>
      </c>
      <c r="D432" s="11"/>
      <c r="E432" s="5" t="s">
        <v>2447</v>
      </c>
      <c r="F432" s="5" t="s">
        <v>2445</v>
      </c>
      <c r="G432" s="5" t="s">
        <v>2098</v>
      </c>
    </row>
    <row r="433" spans="1:7" ht="13.8" hidden="1" x14ac:dyDescent="0.25">
      <c r="A433" s="5" t="s">
        <v>2448</v>
      </c>
      <c r="B433" s="5" t="s">
        <v>269</v>
      </c>
      <c r="C433" s="5" t="s">
        <v>1896</v>
      </c>
      <c r="D433" s="11"/>
      <c r="E433" s="5" t="s">
        <v>2449</v>
      </c>
      <c r="F433" s="5" t="s">
        <v>2450</v>
      </c>
      <c r="G433" s="5" t="s">
        <v>2098</v>
      </c>
    </row>
    <row r="434" spans="1:7" ht="13.8" hidden="1" x14ac:dyDescent="0.25">
      <c r="A434" s="5" t="s">
        <v>2451</v>
      </c>
      <c r="B434" s="5" t="s">
        <v>269</v>
      </c>
      <c r="C434" s="5" t="s">
        <v>1896</v>
      </c>
      <c r="D434" s="11"/>
      <c r="E434" s="5" t="s">
        <v>2452</v>
      </c>
      <c r="F434" s="5" t="s">
        <v>2453</v>
      </c>
      <c r="G434" s="5" t="s">
        <v>2098</v>
      </c>
    </row>
    <row r="435" spans="1:7" ht="13.8" hidden="1" x14ac:dyDescent="0.25">
      <c r="A435" s="5" t="s">
        <v>2454</v>
      </c>
      <c r="B435" s="5" t="s">
        <v>269</v>
      </c>
      <c r="C435" s="5" t="s">
        <v>1896</v>
      </c>
      <c r="D435" s="11"/>
      <c r="E435" s="5" t="s">
        <v>2455</v>
      </c>
      <c r="F435" s="5" t="s">
        <v>2456</v>
      </c>
      <c r="G435" s="5" t="s">
        <v>2098</v>
      </c>
    </row>
    <row r="436" spans="1:7" ht="13.8" hidden="1" x14ac:dyDescent="0.25">
      <c r="A436" s="5" t="s">
        <v>2457</v>
      </c>
      <c r="B436" s="5" t="s">
        <v>269</v>
      </c>
      <c r="C436" s="5" t="s">
        <v>1896</v>
      </c>
      <c r="D436" s="11"/>
      <c r="E436" s="5" t="s">
        <v>2458</v>
      </c>
      <c r="F436" s="5" t="s">
        <v>2459</v>
      </c>
      <c r="G436" s="5" t="s">
        <v>2098</v>
      </c>
    </row>
    <row r="437" spans="1:7" ht="13.8" hidden="1" x14ac:dyDescent="0.25">
      <c r="A437" s="5" t="s">
        <v>2460</v>
      </c>
      <c r="B437" s="5" t="s">
        <v>269</v>
      </c>
      <c r="C437" s="5" t="s">
        <v>1896</v>
      </c>
      <c r="D437" s="11"/>
      <c r="E437" s="5" t="s">
        <v>2461</v>
      </c>
      <c r="F437" s="5" t="s">
        <v>2462</v>
      </c>
      <c r="G437" s="5" t="s">
        <v>2098</v>
      </c>
    </row>
    <row r="438" spans="1:7" ht="13.8" hidden="1" x14ac:dyDescent="0.25">
      <c r="A438" s="5" t="s">
        <v>2463</v>
      </c>
      <c r="B438" s="5" t="s">
        <v>269</v>
      </c>
      <c r="C438" s="5" t="s">
        <v>1896</v>
      </c>
      <c r="D438" s="11"/>
      <c r="E438" s="5" t="s">
        <v>2464</v>
      </c>
      <c r="F438" s="5" t="s">
        <v>2465</v>
      </c>
      <c r="G438" s="5" t="s">
        <v>2098</v>
      </c>
    </row>
    <row r="439" spans="1:7" ht="13.8" hidden="1" x14ac:dyDescent="0.25">
      <c r="A439" s="5" t="s">
        <v>2466</v>
      </c>
      <c r="B439" s="5" t="s">
        <v>269</v>
      </c>
      <c r="C439" s="5" t="s">
        <v>1896</v>
      </c>
      <c r="D439" s="11"/>
      <c r="E439" s="5" t="s">
        <v>2467</v>
      </c>
      <c r="F439" s="5" t="s">
        <v>2468</v>
      </c>
      <c r="G439" s="5" t="s">
        <v>2098</v>
      </c>
    </row>
    <row r="440" spans="1:7" ht="13.8" hidden="1" x14ac:dyDescent="0.25">
      <c r="A440" s="5" t="s">
        <v>2469</v>
      </c>
      <c r="B440" s="5" t="s">
        <v>269</v>
      </c>
      <c r="C440" s="5" t="s">
        <v>1896</v>
      </c>
      <c r="D440" s="11"/>
      <c r="E440" s="5" t="s">
        <v>2470</v>
      </c>
      <c r="F440" s="5" t="s">
        <v>2471</v>
      </c>
      <c r="G440" s="5" t="s">
        <v>2098</v>
      </c>
    </row>
    <row r="441" spans="1:7" ht="13.8" hidden="1" x14ac:dyDescent="0.25">
      <c r="A441" s="5" t="s">
        <v>2472</v>
      </c>
      <c r="B441" s="5" t="s">
        <v>269</v>
      </c>
      <c r="C441" s="5" t="s">
        <v>1896</v>
      </c>
      <c r="D441" s="11"/>
      <c r="E441" s="5" t="s">
        <v>2473</v>
      </c>
      <c r="F441" s="5" t="s">
        <v>2474</v>
      </c>
      <c r="G441" s="5" t="s">
        <v>2098</v>
      </c>
    </row>
    <row r="442" spans="1:7" ht="13.8" hidden="1" x14ac:dyDescent="0.25">
      <c r="A442" s="5" t="s">
        <v>2475</v>
      </c>
      <c r="B442" s="5" t="s">
        <v>269</v>
      </c>
      <c r="C442" s="5" t="s">
        <v>1896</v>
      </c>
      <c r="D442" s="11"/>
      <c r="E442" s="5" t="s">
        <v>2476</v>
      </c>
      <c r="F442" s="5" t="s">
        <v>2477</v>
      </c>
      <c r="G442" s="5" t="s">
        <v>2098</v>
      </c>
    </row>
    <row r="443" spans="1:7" ht="13.8" hidden="1" x14ac:dyDescent="0.25">
      <c r="A443" s="5" t="s">
        <v>2478</v>
      </c>
      <c r="B443" s="5" t="s">
        <v>269</v>
      </c>
      <c r="C443" s="5" t="s">
        <v>1896</v>
      </c>
      <c r="D443" s="11"/>
      <c r="E443" s="5" t="s">
        <v>2479</v>
      </c>
      <c r="F443" s="5" t="s">
        <v>2480</v>
      </c>
      <c r="G443" s="5" t="s">
        <v>2098</v>
      </c>
    </row>
    <row r="444" spans="1:7" ht="13.8" hidden="1" x14ac:dyDescent="0.25">
      <c r="A444" s="5" t="s">
        <v>2481</v>
      </c>
      <c r="B444" s="5" t="s">
        <v>269</v>
      </c>
      <c r="C444" s="5" t="s">
        <v>1896</v>
      </c>
      <c r="D444" s="11"/>
      <c r="E444" s="5" t="s">
        <v>2482</v>
      </c>
      <c r="F444" s="5" t="s">
        <v>2483</v>
      </c>
      <c r="G444" s="5" t="s">
        <v>2098</v>
      </c>
    </row>
    <row r="445" spans="1:7" ht="13.8" hidden="1" x14ac:dyDescent="0.25">
      <c r="A445" s="5" t="s">
        <v>2484</v>
      </c>
      <c r="B445" s="5" t="s">
        <v>269</v>
      </c>
      <c r="C445" s="5" t="s">
        <v>1896</v>
      </c>
      <c r="D445" s="11"/>
      <c r="E445" s="5" t="s">
        <v>2485</v>
      </c>
      <c r="F445" s="5" t="s">
        <v>2486</v>
      </c>
      <c r="G445" s="5" t="s">
        <v>2098</v>
      </c>
    </row>
    <row r="446" spans="1:7" ht="13.8" hidden="1" x14ac:dyDescent="0.25">
      <c r="A446" s="5" t="s">
        <v>2487</v>
      </c>
      <c r="B446" s="5" t="s">
        <v>269</v>
      </c>
      <c r="C446" s="5" t="s">
        <v>1896</v>
      </c>
      <c r="D446" s="11"/>
      <c r="E446" s="5" t="s">
        <v>2488</v>
      </c>
      <c r="F446" s="5" t="s">
        <v>2489</v>
      </c>
      <c r="G446" s="5" t="s">
        <v>2098</v>
      </c>
    </row>
    <row r="447" spans="1:7" ht="13.8" hidden="1" x14ac:dyDescent="0.25">
      <c r="A447" s="5" t="s">
        <v>2490</v>
      </c>
      <c r="B447" s="5" t="s">
        <v>269</v>
      </c>
      <c r="C447" s="5" t="s">
        <v>1896</v>
      </c>
      <c r="D447" s="11"/>
      <c r="E447" s="5" t="s">
        <v>2491</v>
      </c>
      <c r="F447" s="5" t="s">
        <v>2492</v>
      </c>
      <c r="G447" s="5" t="s">
        <v>2098</v>
      </c>
    </row>
    <row r="448" spans="1:7" ht="13.8" hidden="1" x14ac:dyDescent="0.25">
      <c r="A448" s="5" t="s">
        <v>2493</v>
      </c>
      <c r="B448" s="5" t="s">
        <v>269</v>
      </c>
      <c r="C448" s="5" t="s">
        <v>1896</v>
      </c>
      <c r="D448" s="11"/>
      <c r="E448" s="5" t="s">
        <v>2494</v>
      </c>
      <c r="F448" s="5" t="s">
        <v>2495</v>
      </c>
      <c r="G448" s="5" t="s">
        <v>2098</v>
      </c>
    </row>
    <row r="449" spans="1:7" ht="13.8" hidden="1" x14ac:dyDescent="0.25">
      <c r="A449" s="5" t="s">
        <v>2496</v>
      </c>
      <c r="B449" s="5" t="s">
        <v>269</v>
      </c>
      <c r="C449" s="5" t="s">
        <v>1896</v>
      </c>
      <c r="D449" s="11"/>
      <c r="E449" s="5" t="s">
        <v>2497</v>
      </c>
      <c r="F449" s="5" t="s">
        <v>2498</v>
      </c>
      <c r="G449" s="5" t="s">
        <v>2098</v>
      </c>
    </row>
    <row r="450" spans="1:7" ht="13.8" hidden="1" x14ac:dyDescent="0.25">
      <c r="A450" s="5" t="s">
        <v>2499</v>
      </c>
      <c r="B450" s="5" t="s">
        <v>269</v>
      </c>
      <c r="C450" s="5" t="s">
        <v>1896</v>
      </c>
      <c r="D450" s="11"/>
      <c r="E450" s="5" t="s">
        <v>2500</v>
      </c>
      <c r="F450" s="5" t="s">
        <v>2501</v>
      </c>
      <c r="G450" s="5" t="s">
        <v>2098</v>
      </c>
    </row>
    <row r="451" spans="1:7" ht="13.8" hidden="1" x14ac:dyDescent="0.25">
      <c r="A451" s="5" t="s">
        <v>2502</v>
      </c>
      <c r="B451" s="5" t="s">
        <v>269</v>
      </c>
      <c r="C451" s="5" t="s">
        <v>1896</v>
      </c>
      <c r="D451" s="11"/>
      <c r="E451" s="5" t="s">
        <v>2503</v>
      </c>
      <c r="F451" s="5" t="s">
        <v>2504</v>
      </c>
      <c r="G451" s="5" t="s">
        <v>2098</v>
      </c>
    </row>
    <row r="452" spans="1:7" ht="13.8" hidden="1" x14ac:dyDescent="0.25">
      <c r="A452" s="5" t="s">
        <v>2505</v>
      </c>
      <c r="B452" s="5" t="s">
        <v>269</v>
      </c>
      <c r="C452" s="5" t="s">
        <v>1896</v>
      </c>
      <c r="D452" s="11"/>
      <c r="E452" s="5" t="s">
        <v>2506</v>
      </c>
      <c r="F452" s="5" t="s">
        <v>2507</v>
      </c>
      <c r="G452" s="5" t="s">
        <v>2098</v>
      </c>
    </row>
    <row r="453" spans="1:7" ht="13.8" hidden="1" x14ac:dyDescent="0.25">
      <c r="A453" s="5" t="s">
        <v>2508</v>
      </c>
      <c r="B453" s="5" t="s">
        <v>269</v>
      </c>
      <c r="C453" s="5" t="s">
        <v>1896</v>
      </c>
      <c r="D453" s="11"/>
      <c r="E453" s="5" t="s">
        <v>2509</v>
      </c>
      <c r="F453" s="5" t="s">
        <v>2510</v>
      </c>
      <c r="G453" s="5" t="s">
        <v>2098</v>
      </c>
    </row>
    <row r="454" spans="1:7" ht="13.8" hidden="1" x14ac:dyDescent="0.25">
      <c r="A454" s="5" t="s">
        <v>2511</v>
      </c>
      <c r="B454" s="5" t="s">
        <v>269</v>
      </c>
      <c r="C454" s="5" t="s">
        <v>1896</v>
      </c>
      <c r="D454" s="11"/>
      <c r="E454" s="5" t="s">
        <v>2512</v>
      </c>
      <c r="F454" s="5" t="s">
        <v>2513</v>
      </c>
      <c r="G454" s="5" t="s">
        <v>2098</v>
      </c>
    </row>
    <row r="455" spans="1:7" ht="13.8" hidden="1" x14ac:dyDescent="0.25">
      <c r="A455" s="5" t="s">
        <v>2514</v>
      </c>
      <c r="B455" s="5" t="s">
        <v>269</v>
      </c>
      <c r="C455" s="5" t="s">
        <v>1896</v>
      </c>
      <c r="D455" s="11"/>
      <c r="E455" s="5" t="s">
        <v>2515</v>
      </c>
      <c r="F455" s="5" t="s">
        <v>2516</v>
      </c>
      <c r="G455" s="5" t="s">
        <v>2098</v>
      </c>
    </row>
    <row r="456" spans="1:7" ht="13.8" hidden="1" x14ac:dyDescent="0.25">
      <c r="A456" s="5" t="s">
        <v>2517</v>
      </c>
      <c r="B456" s="5" t="s">
        <v>269</v>
      </c>
      <c r="C456" s="5" t="s">
        <v>1896</v>
      </c>
      <c r="D456" s="11"/>
      <c r="E456" s="5" t="s">
        <v>2518</v>
      </c>
      <c r="F456" s="5" t="s">
        <v>2519</v>
      </c>
      <c r="G456" s="5" t="s">
        <v>2098</v>
      </c>
    </row>
    <row r="457" spans="1:7" ht="13.8" hidden="1" x14ac:dyDescent="0.25">
      <c r="A457" s="5" t="s">
        <v>2520</v>
      </c>
      <c r="B457" s="5" t="s">
        <v>269</v>
      </c>
      <c r="C457" s="5" t="s">
        <v>1896</v>
      </c>
      <c r="D457" s="11"/>
      <c r="E457" s="5" t="s">
        <v>2521</v>
      </c>
      <c r="F457" s="5" t="s">
        <v>2522</v>
      </c>
      <c r="G457" s="5" t="s">
        <v>2098</v>
      </c>
    </row>
    <row r="458" spans="1:7" ht="13.8" hidden="1" x14ac:dyDescent="0.25">
      <c r="A458" s="5" t="s">
        <v>2523</v>
      </c>
      <c r="B458" s="5" t="s">
        <v>269</v>
      </c>
      <c r="C458" s="5" t="s">
        <v>1896</v>
      </c>
      <c r="D458" s="11"/>
      <c r="E458" s="5" t="s">
        <v>2524</v>
      </c>
      <c r="F458" s="5" t="s">
        <v>2525</v>
      </c>
      <c r="G458" s="5" t="s">
        <v>2098</v>
      </c>
    </row>
    <row r="459" spans="1:7" ht="13.8" hidden="1" x14ac:dyDescent="0.25">
      <c r="A459" s="5" t="s">
        <v>2526</v>
      </c>
      <c r="B459" s="5" t="s">
        <v>269</v>
      </c>
      <c r="C459" s="5" t="s">
        <v>1896</v>
      </c>
      <c r="D459" s="11"/>
      <c r="E459" s="5" t="s">
        <v>2527</v>
      </c>
      <c r="F459" s="5" t="s">
        <v>2528</v>
      </c>
      <c r="G459" s="5" t="s">
        <v>2098</v>
      </c>
    </row>
    <row r="460" spans="1:7" ht="13.8" hidden="1" x14ac:dyDescent="0.25">
      <c r="A460" s="5" t="s">
        <v>2529</v>
      </c>
      <c r="B460" s="5" t="s">
        <v>269</v>
      </c>
      <c r="C460" s="5" t="s">
        <v>1896</v>
      </c>
      <c r="D460" s="11"/>
      <c r="E460" s="5" t="s">
        <v>2530</v>
      </c>
      <c r="F460" s="5" t="s">
        <v>2531</v>
      </c>
      <c r="G460" s="5" t="s">
        <v>2098</v>
      </c>
    </row>
    <row r="461" spans="1:7" ht="13.8" hidden="1" x14ac:dyDescent="0.25">
      <c r="A461" s="5" t="s">
        <v>2532</v>
      </c>
      <c r="B461" s="5" t="s">
        <v>269</v>
      </c>
      <c r="C461" s="5" t="s">
        <v>1896</v>
      </c>
      <c r="D461" s="11"/>
      <c r="E461" s="5" t="s">
        <v>2533</v>
      </c>
      <c r="F461" s="5" t="s">
        <v>2534</v>
      </c>
      <c r="G461" s="5" t="s">
        <v>2098</v>
      </c>
    </row>
    <row r="462" spans="1:7" ht="13.8" hidden="1" x14ac:dyDescent="0.25">
      <c r="A462" s="5" t="s">
        <v>2535</v>
      </c>
      <c r="B462" s="5" t="s">
        <v>269</v>
      </c>
      <c r="C462" s="5" t="s">
        <v>1896</v>
      </c>
      <c r="D462" s="11"/>
      <c r="E462" s="5" t="s">
        <v>2536</v>
      </c>
      <c r="F462" s="5" t="s">
        <v>2537</v>
      </c>
      <c r="G462" s="5" t="s">
        <v>2098</v>
      </c>
    </row>
    <row r="463" spans="1:7" ht="13.8" hidden="1" x14ac:dyDescent="0.25">
      <c r="A463" s="5" t="s">
        <v>2538</v>
      </c>
      <c r="B463" s="5" t="s">
        <v>269</v>
      </c>
      <c r="C463" s="5" t="s">
        <v>1896</v>
      </c>
      <c r="D463" s="11"/>
      <c r="E463" s="5" t="s">
        <v>2539</v>
      </c>
      <c r="F463" s="5" t="s">
        <v>2540</v>
      </c>
      <c r="G463" s="5" t="s">
        <v>2098</v>
      </c>
    </row>
    <row r="464" spans="1:7" ht="13.8" hidden="1" x14ac:dyDescent="0.25">
      <c r="A464" s="5" t="s">
        <v>2541</v>
      </c>
      <c r="B464" s="5" t="s">
        <v>269</v>
      </c>
      <c r="C464" s="5" t="s">
        <v>1896</v>
      </c>
      <c r="D464" s="11"/>
      <c r="E464" s="5" t="s">
        <v>2542</v>
      </c>
      <c r="F464" s="5" t="s">
        <v>2543</v>
      </c>
      <c r="G464" s="5" t="s">
        <v>2098</v>
      </c>
    </row>
    <row r="465" spans="1:7" ht="13.8" hidden="1" x14ac:dyDescent="0.25">
      <c r="A465" s="5" t="s">
        <v>2544</v>
      </c>
      <c r="B465" s="5" t="s">
        <v>269</v>
      </c>
      <c r="C465" s="5" t="s">
        <v>1896</v>
      </c>
      <c r="D465" s="11"/>
      <c r="E465" s="5" t="s">
        <v>2545</v>
      </c>
      <c r="F465" s="5" t="s">
        <v>2546</v>
      </c>
      <c r="G465" s="5" t="s">
        <v>2098</v>
      </c>
    </row>
    <row r="466" spans="1:7" ht="13.8" hidden="1" x14ac:dyDescent="0.25">
      <c r="A466" s="5" t="s">
        <v>2547</v>
      </c>
      <c r="B466" s="5" t="s">
        <v>269</v>
      </c>
      <c r="C466" s="5" t="s">
        <v>1896</v>
      </c>
      <c r="D466" s="11"/>
      <c r="E466" s="5" t="s">
        <v>2548</v>
      </c>
      <c r="F466" s="5" t="s">
        <v>2549</v>
      </c>
      <c r="G466" s="5" t="s">
        <v>2098</v>
      </c>
    </row>
    <row r="467" spans="1:7" ht="13.8" hidden="1" x14ac:dyDescent="0.25">
      <c r="A467" s="5" t="s">
        <v>2550</v>
      </c>
      <c r="B467" s="5" t="s">
        <v>269</v>
      </c>
      <c r="C467" s="5" t="s">
        <v>1896</v>
      </c>
      <c r="D467" s="11"/>
      <c r="E467" s="5" t="s">
        <v>2551</v>
      </c>
      <c r="F467" s="5" t="s">
        <v>2552</v>
      </c>
      <c r="G467" s="5" t="s">
        <v>2098</v>
      </c>
    </row>
    <row r="468" spans="1:7" ht="13.8" hidden="1" x14ac:dyDescent="0.25">
      <c r="A468" s="5" t="s">
        <v>2553</v>
      </c>
      <c r="B468" s="5" t="s">
        <v>269</v>
      </c>
      <c r="C468" s="5" t="s">
        <v>1896</v>
      </c>
      <c r="D468" s="11"/>
      <c r="E468" s="5" t="s">
        <v>2554</v>
      </c>
      <c r="F468" s="5" t="s">
        <v>2555</v>
      </c>
      <c r="G468" s="5" t="s">
        <v>2098</v>
      </c>
    </row>
    <row r="469" spans="1:7" ht="13.8" hidden="1" x14ac:dyDescent="0.25">
      <c r="A469" s="5" t="s">
        <v>2556</v>
      </c>
      <c r="B469" s="5" t="s">
        <v>269</v>
      </c>
      <c r="C469" s="5" t="s">
        <v>1896</v>
      </c>
      <c r="D469" s="11"/>
      <c r="E469" s="5" t="s">
        <v>2557</v>
      </c>
      <c r="F469" s="5" t="s">
        <v>2558</v>
      </c>
      <c r="G469" s="5" t="s">
        <v>2098</v>
      </c>
    </row>
    <row r="470" spans="1:7" ht="13.8" hidden="1" x14ac:dyDescent="0.25">
      <c r="A470" s="5" t="s">
        <v>2559</v>
      </c>
      <c r="B470" s="5" t="s">
        <v>269</v>
      </c>
      <c r="C470" s="5" t="s">
        <v>1896</v>
      </c>
      <c r="D470" s="11"/>
      <c r="E470" s="5" t="s">
        <v>2560</v>
      </c>
      <c r="F470" s="5" t="s">
        <v>2561</v>
      </c>
      <c r="G470" s="5" t="s">
        <v>2098</v>
      </c>
    </row>
    <row r="471" spans="1:7" ht="13.8" hidden="1" x14ac:dyDescent="0.25">
      <c r="A471" s="5" t="s">
        <v>2562</v>
      </c>
      <c r="B471" s="5" t="s">
        <v>269</v>
      </c>
      <c r="C471" s="5" t="s">
        <v>1896</v>
      </c>
      <c r="D471" s="11"/>
      <c r="E471" s="5" t="s">
        <v>2563</v>
      </c>
      <c r="F471" s="5" t="s">
        <v>2564</v>
      </c>
      <c r="G471" s="5" t="s">
        <v>2098</v>
      </c>
    </row>
    <row r="472" spans="1:7" ht="13.8" hidden="1" x14ac:dyDescent="0.25">
      <c r="A472" s="5" t="s">
        <v>2565</v>
      </c>
      <c r="B472" s="5" t="s">
        <v>269</v>
      </c>
      <c r="C472" s="5" t="s">
        <v>1896</v>
      </c>
      <c r="D472" s="11"/>
      <c r="E472" s="5" t="s">
        <v>2566</v>
      </c>
      <c r="F472" s="5" t="s">
        <v>2567</v>
      </c>
      <c r="G472" s="5" t="s">
        <v>2098</v>
      </c>
    </row>
    <row r="473" spans="1:7" ht="13.8" hidden="1" x14ac:dyDescent="0.25">
      <c r="A473" s="5" t="s">
        <v>2568</v>
      </c>
      <c r="B473" s="5" t="s">
        <v>269</v>
      </c>
      <c r="C473" s="5" t="s">
        <v>1896</v>
      </c>
      <c r="D473" s="11"/>
      <c r="E473" s="5" t="s">
        <v>2569</v>
      </c>
      <c r="F473" s="5" t="s">
        <v>2570</v>
      </c>
      <c r="G473" s="5" t="s">
        <v>2098</v>
      </c>
    </row>
    <row r="474" spans="1:7" ht="13.8" hidden="1" x14ac:dyDescent="0.25">
      <c r="A474" s="5" t="s">
        <v>2571</v>
      </c>
      <c r="B474" s="5" t="s">
        <v>269</v>
      </c>
      <c r="C474" s="5" t="s">
        <v>1896</v>
      </c>
      <c r="D474" s="11"/>
      <c r="E474" s="5" t="s">
        <v>2572</v>
      </c>
      <c r="F474" s="5" t="s">
        <v>2573</v>
      </c>
      <c r="G474" s="5" t="s">
        <v>2098</v>
      </c>
    </row>
    <row r="475" spans="1:7" ht="13.8" hidden="1" x14ac:dyDescent="0.25">
      <c r="A475" s="5" t="s">
        <v>2574</v>
      </c>
      <c r="B475" s="5" t="s">
        <v>269</v>
      </c>
      <c r="C475" s="5" t="s">
        <v>1896</v>
      </c>
      <c r="D475" s="11"/>
      <c r="E475" s="5" t="s">
        <v>2575</v>
      </c>
      <c r="F475" s="5" t="s">
        <v>2576</v>
      </c>
      <c r="G475" s="5" t="s">
        <v>2098</v>
      </c>
    </row>
    <row r="476" spans="1:7" ht="13.8" hidden="1" x14ac:dyDescent="0.25">
      <c r="A476" s="5" t="s">
        <v>2577</v>
      </c>
      <c r="B476" s="5" t="s">
        <v>269</v>
      </c>
      <c r="C476" s="5" t="s">
        <v>1896</v>
      </c>
      <c r="D476" s="11"/>
      <c r="E476" s="5" t="s">
        <v>2578</v>
      </c>
      <c r="F476" s="5" t="s">
        <v>2579</v>
      </c>
      <c r="G476" s="5" t="s">
        <v>2098</v>
      </c>
    </row>
    <row r="477" spans="1:7" ht="13.8" hidden="1" x14ac:dyDescent="0.25">
      <c r="A477" s="5" t="s">
        <v>2580</v>
      </c>
      <c r="B477" s="5" t="s">
        <v>269</v>
      </c>
      <c r="C477" s="5" t="s">
        <v>1896</v>
      </c>
      <c r="D477" s="11"/>
      <c r="E477" s="5" t="s">
        <v>2581</v>
      </c>
      <c r="F477" s="5" t="s">
        <v>2582</v>
      </c>
      <c r="G477" s="5" t="s">
        <v>2098</v>
      </c>
    </row>
    <row r="478" spans="1:7" ht="13.8" hidden="1" x14ac:dyDescent="0.25">
      <c r="A478" s="5" t="s">
        <v>2583</v>
      </c>
      <c r="B478" s="5" t="s">
        <v>269</v>
      </c>
      <c r="C478" s="5" t="s">
        <v>1896</v>
      </c>
      <c r="D478" s="11"/>
      <c r="E478" s="5" t="s">
        <v>2584</v>
      </c>
      <c r="F478" s="5" t="s">
        <v>2585</v>
      </c>
      <c r="G478" s="5" t="s">
        <v>2098</v>
      </c>
    </row>
    <row r="479" spans="1:7" ht="13.8" hidden="1" x14ac:dyDescent="0.25">
      <c r="A479" s="5" t="s">
        <v>2586</v>
      </c>
      <c r="B479" s="5" t="s">
        <v>269</v>
      </c>
      <c r="C479" s="5" t="s">
        <v>1896</v>
      </c>
      <c r="D479" s="11"/>
      <c r="E479" s="5" t="s">
        <v>2587</v>
      </c>
      <c r="F479" s="5" t="s">
        <v>2588</v>
      </c>
      <c r="G479" s="5" t="s">
        <v>2098</v>
      </c>
    </row>
    <row r="480" spans="1:7" ht="13.8" hidden="1" x14ac:dyDescent="0.25">
      <c r="A480" s="5" t="s">
        <v>2589</v>
      </c>
      <c r="B480" s="5" t="s">
        <v>269</v>
      </c>
      <c r="C480" s="5" t="s">
        <v>1896</v>
      </c>
      <c r="D480" s="11"/>
      <c r="E480" s="5" t="s">
        <v>2590</v>
      </c>
      <c r="F480" s="5" t="s">
        <v>2591</v>
      </c>
      <c r="G480" s="5" t="s">
        <v>2098</v>
      </c>
    </row>
    <row r="481" spans="1:7" ht="13.8" hidden="1" x14ac:dyDescent="0.25">
      <c r="A481" s="5" t="s">
        <v>2592</v>
      </c>
      <c r="B481" s="5" t="s">
        <v>269</v>
      </c>
      <c r="C481" s="5" t="s">
        <v>1896</v>
      </c>
      <c r="D481" s="11"/>
      <c r="E481" s="5" t="s">
        <v>2593</v>
      </c>
      <c r="F481" s="5" t="s">
        <v>2594</v>
      </c>
      <c r="G481" s="5" t="s">
        <v>2098</v>
      </c>
    </row>
    <row r="482" spans="1:7" ht="13.8" hidden="1" x14ac:dyDescent="0.25">
      <c r="A482" s="5" t="s">
        <v>2595</v>
      </c>
      <c r="B482" s="5" t="s">
        <v>269</v>
      </c>
      <c r="C482" s="5" t="s">
        <v>1896</v>
      </c>
      <c r="D482" s="11"/>
      <c r="E482" s="5" t="s">
        <v>2596</v>
      </c>
      <c r="F482" s="5" t="s">
        <v>2597</v>
      </c>
      <c r="G482" s="5" t="s">
        <v>2098</v>
      </c>
    </row>
    <row r="483" spans="1:7" ht="13.8" hidden="1" x14ac:dyDescent="0.25">
      <c r="A483" s="5" t="s">
        <v>2598</v>
      </c>
      <c r="B483" s="5" t="s">
        <v>269</v>
      </c>
      <c r="C483" s="5" t="s">
        <v>1896</v>
      </c>
      <c r="D483" s="11"/>
      <c r="E483" s="5" t="s">
        <v>2599</v>
      </c>
      <c r="F483" s="5" t="s">
        <v>2600</v>
      </c>
      <c r="G483" s="5" t="s">
        <v>2098</v>
      </c>
    </row>
    <row r="484" spans="1:7" ht="13.8" hidden="1" x14ac:dyDescent="0.25">
      <c r="A484" s="5" t="s">
        <v>2601</v>
      </c>
      <c r="B484" s="5" t="s">
        <v>269</v>
      </c>
      <c r="C484" s="5" t="s">
        <v>1896</v>
      </c>
      <c r="D484" s="11"/>
      <c r="E484" s="5" t="s">
        <v>2602</v>
      </c>
      <c r="F484" s="5" t="s">
        <v>2603</v>
      </c>
      <c r="G484" s="5" t="s">
        <v>2098</v>
      </c>
    </row>
    <row r="485" spans="1:7" ht="13.8" hidden="1" x14ac:dyDescent="0.25">
      <c r="A485" s="5" t="s">
        <v>2604</v>
      </c>
      <c r="B485" s="5" t="s">
        <v>269</v>
      </c>
      <c r="C485" s="5" t="s">
        <v>1896</v>
      </c>
      <c r="D485" s="11"/>
      <c r="E485" s="5" t="s">
        <v>2605</v>
      </c>
      <c r="F485" s="5" t="s">
        <v>2606</v>
      </c>
      <c r="G485" s="5" t="s">
        <v>2098</v>
      </c>
    </row>
    <row r="486" spans="1:7" ht="13.8" hidden="1" x14ac:dyDescent="0.25">
      <c r="A486" s="5" t="s">
        <v>2607</v>
      </c>
      <c r="B486" s="5" t="s">
        <v>269</v>
      </c>
      <c r="C486" s="5" t="s">
        <v>1896</v>
      </c>
      <c r="D486" s="11"/>
      <c r="E486" s="5" t="s">
        <v>2608</v>
      </c>
      <c r="F486" s="5" t="s">
        <v>1810</v>
      </c>
      <c r="G486" s="5" t="s">
        <v>2098</v>
      </c>
    </row>
    <row r="487" spans="1:7" ht="13.8" hidden="1" x14ac:dyDescent="0.25">
      <c r="A487" s="5" t="s">
        <v>2609</v>
      </c>
      <c r="B487" s="5" t="s">
        <v>269</v>
      </c>
      <c r="C487" s="5" t="s">
        <v>1896</v>
      </c>
      <c r="D487" s="11"/>
      <c r="E487" s="5" t="s">
        <v>2610</v>
      </c>
      <c r="F487" s="5" t="s">
        <v>2611</v>
      </c>
      <c r="G487" s="5" t="s">
        <v>2098</v>
      </c>
    </row>
    <row r="488" spans="1:7" ht="13.8" hidden="1" x14ac:dyDescent="0.25">
      <c r="A488" s="5" t="s">
        <v>2612</v>
      </c>
      <c r="B488" s="5" t="s">
        <v>269</v>
      </c>
      <c r="C488" s="5" t="s">
        <v>1896</v>
      </c>
      <c r="D488" s="11"/>
      <c r="E488" s="5" t="s">
        <v>2613</v>
      </c>
      <c r="F488" s="5" t="s">
        <v>2614</v>
      </c>
      <c r="G488" s="5" t="s">
        <v>2098</v>
      </c>
    </row>
    <row r="489" spans="1:7" ht="13.8" hidden="1" x14ac:dyDescent="0.25">
      <c r="A489" s="5" t="s">
        <v>2615</v>
      </c>
      <c r="B489" s="5" t="s">
        <v>269</v>
      </c>
      <c r="C489" s="5" t="s">
        <v>1896</v>
      </c>
      <c r="D489" s="11"/>
      <c r="E489" s="5" t="s">
        <v>2616</v>
      </c>
      <c r="F489" s="5" t="s">
        <v>2617</v>
      </c>
      <c r="G489" s="5" t="s">
        <v>2098</v>
      </c>
    </row>
    <row r="490" spans="1:7" ht="13.8" hidden="1" x14ac:dyDescent="0.25">
      <c r="A490" s="5" t="s">
        <v>2619</v>
      </c>
      <c r="B490" s="5" t="s">
        <v>269</v>
      </c>
      <c r="C490" s="5" t="s">
        <v>1896</v>
      </c>
      <c r="D490" s="11"/>
      <c r="E490" s="5" t="s">
        <v>2620</v>
      </c>
      <c r="F490" s="5" t="s">
        <v>2621</v>
      </c>
      <c r="G490" s="5" t="s">
        <v>2098</v>
      </c>
    </row>
    <row r="491" spans="1:7" ht="13.8" hidden="1" x14ac:dyDescent="0.25">
      <c r="A491" s="5" t="s">
        <v>2622</v>
      </c>
      <c r="B491" s="5" t="s">
        <v>269</v>
      </c>
      <c r="C491" s="5" t="s">
        <v>1896</v>
      </c>
      <c r="D491" s="11"/>
      <c r="E491" s="5" t="s">
        <v>2623</v>
      </c>
      <c r="F491" s="5" t="s">
        <v>2624</v>
      </c>
      <c r="G491" s="5" t="s">
        <v>2098</v>
      </c>
    </row>
    <row r="492" spans="1:7" ht="13.8" hidden="1" x14ac:dyDescent="0.25">
      <c r="A492" s="5" t="s">
        <v>2625</v>
      </c>
      <c r="B492" s="5" t="s">
        <v>269</v>
      </c>
      <c r="C492" s="5" t="s">
        <v>1896</v>
      </c>
      <c r="D492" s="11"/>
      <c r="E492" s="5" t="s">
        <v>2626</v>
      </c>
      <c r="F492" s="5" t="s">
        <v>2627</v>
      </c>
      <c r="G492" s="5" t="s">
        <v>2098</v>
      </c>
    </row>
    <row r="493" spans="1:7" ht="13.8" hidden="1" x14ac:dyDescent="0.25">
      <c r="A493" s="5" t="s">
        <v>2628</v>
      </c>
      <c r="B493" s="5" t="s">
        <v>269</v>
      </c>
      <c r="C493" s="5" t="s">
        <v>1896</v>
      </c>
      <c r="D493" s="11"/>
      <c r="E493" s="5" t="s">
        <v>2629</v>
      </c>
      <c r="F493" s="5" t="s">
        <v>2630</v>
      </c>
      <c r="G493" s="5" t="s">
        <v>2098</v>
      </c>
    </row>
    <row r="494" spans="1:7" ht="13.8" hidden="1" x14ac:dyDescent="0.25">
      <c r="A494" s="5" t="s">
        <v>2631</v>
      </c>
      <c r="B494" s="5" t="s">
        <v>269</v>
      </c>
      <c r="C494" s="5" t="s">
        <v>1896</v>
      </c>
      <c r="D494" s="11"/>
      <c r="E494" s="5" t="s">
        <v>2632</v>
      </c>
      <c r="F494" s="5" t="s">
        <v>2633</v>
      </c>
      <c r="G494" s="5" t="s">
        <v>2098</v>
      </c>
    </row>
    <row r="495" spans="1:7" ht="13.8" hidden="1" x14ac:dyDescent="0.25">
      <c r="A495" s="5" t="s">
        <v>2634</v>
      </c>
      <c r="B495" s="5" t="s">
        <v>269</v>
      </c>
      <c r="C495" s="5" t="s">
        <v>1896</v>
      </c>
      <c r="D495" s="11"/>
      <c r="E495" s="5" t="s">
        <v>2635</v>
      </c>
      <c r="F495" s="5" t="s">
        <v>2636</v>
      </c>
      <c r="G495" s="5" t="s">
        <v>2098</v>
      </c>
    </row>
    <row r="496" spans="1:7" ht="13.8" hidden="1" x14ac:dyDescent="0.25">
      <c r="A496" s="5" t="s">
        <v>2637</v>
      </c>
      <c r="B496" s="5" t="s">
        <v>269</v>
      </c>
      <c r="C496" s="5" t="s">
        <v>1896</v>
      </c>
      <c r="D496" s="11"/>
      <c r="E496" s="5" t="s">
        <v>2638</v>
      </c>
      <c r="F496" s="5" t="s">
        <v>2639</v>
      </c>
      <c r="G496" s="5" t="s">
        <v>2098</v>
      </c>
    </row>
    <row r="497" spans="1:7" ht="13.8" hidden="1" x14ac:dyDescent="0.25">
      <c r="A497" s="5" t="s">
        <v>2640</v>
      </c>
      <c r="B497" s="5" t="s">
        <v>269</v>
      </c>
      <c r="C497" s="5" t="s">
        <v>1896</v>
      </c>
      <c r="D497" s="11"/>
      <c r="E497" s="5" t="s">
        <v>2641</v>
      </c>
      <c r="F497" s="5" t="s">
        <v>2642</v>
      </c>
      <c r="G497" s="5" t="s">
        <v>2098</v>
      </c>
    </row>
    <row r="498" spans="1:7" ht="13.8" hidden="1" x14ac:dyDescent="0.25">
      <c r="A498" s="5" t="s">
        <v>2643</v>
      </c>
      <c r="B498" s="5" t="s">
        <v>269</v>
      </c>
      <c r="C498" s="5" t="s">
        <v>1896</v>
      </c>
      <c r="D498" s="11"/>
      <c r="E498" s="5" t="s">
        <v>2644</v>
      </c>
      <c r="F498" s="5" t="s">
        <v>2645</v>
      </c>
      <c r="G498" s="5" t="s">
        <v>2098</v>
      </c>
    </row>
    <row r="499" spans="1:7" ht="13.8" hidden="1" x14ac:dyDescent="0.25">
      <c r="A499" s="5" t="s">
        <v>2646</v>
      </c>
      <c r="B499" s="5" t="s">
        <v>269</v>
      </c>
      <c r="C499" s="5" t="s">
        <v>1896</v>
      </c>
      <c r="D499" s="5" t="s">
        <v>607</v>
      </c>
      <c r="E499" s="5" t="s">
        <v>2647</v>
      </c>
      <c r="F499" s="5" t="s">
        <v>2648</v>
      </c>
      <c r="G499" s="5" t="s">
        <v>2098</v>
      </c>
    </row>
    <row r="500" spans="1:7" ht="13.8" hidden="1" x14ac:dyDescent="0.25">
      <c r="A500" s="5" t="s">
        <v>2649</v>
      </c>
      <c r="B500" s="5" t="s">
        <v>269</v>
      </c>
      <c r="C500" s="5" t="s">
        <v>1896</v>
      </c>
      <c r="D500" s="11"/>
      <c r="E500" s="5" t="s">
        <v>2650</v>
      </c>
      <c r="F500" s="5" t="s">
        <v>2651</v>
      </c>
      <c r="G500" s="5" t="s">
        <v>2098</v>
      </c>
    </row>
    <row r="501" spans="1:7" ht="13.8" hidden="1" x14ac:dyDescent="0.25">
      <c r="A501" s="5" t="s">
        <v>2652</v>
      </c>
      <c r="B501" s="5" t="s">
        <v>269</v>
      </c>
      <c r="C501" s="5" t="s">
        <v>1896</v>
      </c>
      <c r="D501" s="11"/>
      <c r="E501" s="5" t="s">
        <v>2653</v>
      </c>
      <c r="F501" s="5" t="s">
        <v>2654</v>
      </c>
      <c r="G501" s="5" t="s">
        <v>2098</v>
      </c>
    </row>
    <row r="502" spans="1:7" ht="13.8" hidden="1" x14ac:dyDescent="0.25">
      <c r="A502" s="5" t="s">
        <v>2655</v>
      </c>
      <c r="B502" s="5" t="s">
        <v>269</v>
      </c>
      <c r="C502" s="5" t="s">
        <v>1896</v>
      </c>
      <c r="D502" s="11"/>
      <c r="E502" s="5" t="s">
        <v>2656</v>
      </c>
      <c r="F502" s="5" t="s">
        <v>2657</v>
      </c>
      <c r="G502" s="5" t="s">
        <v>2098</v>
      </c>
    </row>
    <row r="503" spans="1:7" ht="13.8" hidden="1" x14ac:dyDescent="0.25">
      <c r="A503" s="5" t="s">
        <v>2658</v>
      </c>
      <c r="B503" s="5" t="s">
        <v>269</v>
      </c>
      <c r="C503" s="5" t="s">
        <v>1896</v>
      </c>
      <c r="D503" s="11"/>
      <c r="E503" s="5" t="s">
        <v>2659</v>
      </c>
      <c r="F503" s="5" t="s">
        <v>2660</v>
      </c>
      <c r="G503" s="5" t="s">
        <v>2098</v>
      </c>
    </row>
    <row r="504" spans="1:7" ht="13.8" hidden="1" x14ac:dyDescent="0.25">
      <c r="A504" s="5" t="s">
        <v>2661</v>
      </c>
      <c r="B504" s="5" t="s">
        <v>269</v>
      </c>
      <c r="C504" s="5" t="s">
        <v>1896</v>
      </c>
      <c r="D504" s="11"/>
      <c r="E504" s="5" t="s">
        <v>2662</v>
      </c>
      <c r="F504" s="5" t="s">
        <v>2663</v>
      </c>
      <c r="G504" s="5" t="s">
        <v>2098</v>
      </c>
    </row>
    <row r="505" spans="1:7" ht="13.8" hidden="1" x14ac:dyDescent="0.25">
      <c r="A505" s="5" t="s">
        <v>2664</v>
      </c>
      <c r="B505" s="5" t="s">
        <v>269</v>
      </c>
      <c r="C505" s="5" t="s">
        <v>1896</v>
      </c>
      <c r="D505" s="11"/>
      <c r="E505" s="5" t="s">
        <v>2665</v>
      </c>
      <c r="F505" s="5" t="s">
        <v>2666</v>
      </c>
      <c r="G505" s="5" t="s">
        <v>2098</v>
      </c>
    </row>
    <row r="506" spans="1:7" ht="13.8" hidden="1" x14ac:dyDescent="0.25">
      <c r="A506" s="5" t="s">
        <v>2667</v>
      </c>
      <c r="B506" s="5" t="s">
        <v>269</v>
      </c>
      <c r="C506" s="5" t="s">
        <v>1896</v>
      </c>
      <c r="D506" s="5" t="s">
        <v>608</v>
      </c>
      <c r="E506" s="5" t="s">
        <v>2668</v>
      </c>
      <c r="F506" s="5" t="s">
        <v>2669</v>
      </c>
      <c r="G506" s="5" t="s">
        <v>2098</v>
      </c>
    </row>
    <row r="507" spans="1:7" ht="13.8" hidden="1" x14ac:dyDescent="0.25">
      <c r="A507" s="5" t="s">
        <v>2670</v>
      </c>
      <c r="B507" s="5" t="s">
        <v>269</v>
      </c>
      <c r="C507" s="5" t="s">
        <v>1896</v>
      </c>
      <c r="D507" s="11"/>
      <c r="E507" s="5" t="s">
        <v>2672</v>
      </c>
      <c r="F507" s="5" t="s">
        <v>2673</v>
      </c>
      <c r="G507" s="5" t="s">
        <v>2098</v>
      </c>
    </row>
    <row r="508" spans="1:7" ht="13.8" hidden="1" x14ac:dyDescent="0.25">
      <c r="A508" s="5" t="s">
        <v>2674</v>
      </c>
      <c r="B508" s="5" t="s">
        <v>269</v>
      </c>
      <c r="C508" s="5" t="s">
        <v>1896</v>
      </c>
      <c r="D508" s="11"/>
      <c r="E508" s="5" t="s">
        <v>2675</v>
      </c>
      <c r="F508" s="5" t="s">
        <v>2676</v>
      </c>
      <c r="G508" s="5" t="s">
        <v>2098</v>
      </c>
    </row>
    <row r="509" spans="1:7" ht="13.8" hidden="1" x14ac:dyDescent="0.25">
      <c r="A509" s="5" t="s">
        <v>2677</v>
      </c>
      <c r="B509" s="5" t="s">
        <v>269</v>
      </c>
      <c r="C509" s="5" t="s">
        <v>1896</v>
      </c>
      <c r="D509" s="11"/>
      <c r="E509" s="5" t="s">
        <v>2678</v>
      </c>
      <c r="F509" s="5" t="s">
        <v>2679</v>
      </c>
      <c r="G509" s="5" t="s">
        <v>2098</v>
      </c>
    </row>
    <row r="510" spans="1:7" ht="13.8" hidden="1" x14ac:dyDescent="0.25">
      <c r="A510" s="5" t="s">
        <v>2680</v>
      </c>
      <c r="B510" s="5" t="s">
        <v>269</v>
      </c>
      <c r="C510" s="5" t="s">
        <v>1896</v>
      </c>
      <c r="D510" s="5" t="s">
        <v>610</v>
      </c>
      <c r="E510" s="5" t="s">
        <v>2681</v>
      </c>
      <c r="F510" s="5" t="s">
        <v>2682</v>
      </c>
      <c r="G510" s="5" t="s">
        <v>2098</v>
      </c>
    </row>
    <row r="511" spans="1:7" ht="13.8" hidden="1" x14ac:dyDescent="0.25">
      <c r="A511" s="5" t="s">
        <v>2683</v>
      </c>
      <c r="B511" s="5" t="s">
        <v>269</v>
      </c>
      <c r="C511" s="5" t="s">
        <v>1896</v>
      </c>
      <c r="D511" s="11"/>
      <c r="E511" s="5" t="s">
        <v>2684</v>
      </c>
      <c r="F511" s="5" t="s">
        <v>2685</v>
      </c>
      <c r="G511" s="5" t="s">
        <v>2098</v>
      </c>
    </row>
    <row r="512" spans="1:7" ht="13.8" hidden="1" x14ac:dyDescent="0.25">
      <c r="A512" s="5" t="s">
        <v>2686</v>
      </c>
      <c r="B512" s="5" t="s">
        <v>269</v>
      </c>
      <c r="C512" s="5" t="s">
        <v>1896</v>
      </c>
      <c r="D512" s="11"/>
      <c r="E512" s="5" t="s">
        <v>2687</v>
      </c>
      <c r="F512" s="5" t="s">
        <v>2688</v>
      </c>
      <c r="G512" s="5" t="s">
        <v>2098</v>
      </c>
    </row>
    <row r="513" spans="1:7" ht="13.8" hidden="1" x14ac:dyDescent="0.25">
      <c r="A513" s="5" t="s">
        <v>2689</v>
      </c>
      <c r="B513" s="5" t="s">
        <v>269</v>
      </c>
      <c r="C513" s="5" t="s">
        <v>1896</v>
      </c>
      <c r="D513" s="11"/>
      <c r="E513" s="5" t="s">
        <v>2690</v>
      </c>
      <c r="F513" s="5" t="s">
        <v>2691</v>
      </c>
      <c r="G513" s="5" t="s">
        <v>2098</v>
      </c>
    </row>
    <row r="514" spans="1:7" ht="13.8" hidden="1" x14ac:dyDescent="0.25">
      <c r="A514" s="5" t="s">
        <v>2692</v>
      </c>
      <c r="B514" s="5" t="s">
        <v>269</v>
      </c>
      <c r="C514" s="5" t="s">
        <v>1896</v>
      </c>
      <c r="D514" s="11"/>
      <c r="E514" s="5" t="s">
        <v>2693</v>
      </c>
      <c r="F514" s="5" t="s">
        <v>2694</v>
      </c>
      <c r="G514" s="5" t="s">
        <v>2098</v>
      </c>
    </row>
    <row r="515" spans="1:7" ht="13.8" hidden="1" x14ac:dyDescent="0.25">
      <c r="A515" s="5" t="s">
        <v>2695</v>
      </c>
      <c r="B515" s="5" t="s">
        <v>269</v>
      </c>
      <c r="C515" s="5" t="s">
        <v>1896</v>
      </c>
      <c r="D515" s="11"/>
      <c r="E515" s="5" t="s">
        <v>2696</v>
      </c>
      <c r="F515" s="5" t="s">
        <v>2697</v>
      </c>
      <c r="G515" s="5" t="s">
        <v>2098</v>
      </c>
    </row>
    <row r="516" spans="1:7" ht="13.8" hidden="1" x14ac:dyDescent="0.25">
      <c r="A516" s="5" t="s">
        <v>2698</v>
      </c>
      <c r="B516" s="5" t="s">
        <v>269</v>
      </c>
      <c r="C516" s="5" t="s">
        <v>1896</v>
      </c>
      <c r="D516" s="11"/>
      <c r="E516" s="5" t="s">
        <v>2699</v>
      </c>
      <c r="F516" s="5" t="s">
        <v>2700</v>
      </c>
      <c r="G516" s="5" t="s">
        <v>2098</v>
      </c>
    </row>
    <row r="517" spans="1:7" ht="13.8" hidden="1" x14ac:dyDescent="0.25">
      <c r="A517" s="5" t="s">
        <v>2701</v>
      </c>
      <c r="B517" s="5" t="s">
        <v>269</v>
      </c>
      <c r="C517" s="5" t="s">
        <v>1896</v>
      </c>
      <c r="D517" s="5" t="s">
        <v>611</v>
      </c>
      <c r="E517" s="5" t="s">
        <v>2702</v>
      </c>
      <c r="F517" s="5" t="s">
        <v>2703</v>
      </c>
      <c r="G517" s="5" t="s">
        <v>2098</v>
      </c>
    </row>
    <row r="518" spans="1:7" ht="13.8" hidden="1" x14ac:dyDescent="0.25">
      <c r="A518" s="5" t="s">
        <v>2704</v>
      </c>
      <c r="B518" s="5" t="s">
        <v>269</v>
      </c>
      <c r="C518" s="5" t="s">
        <v>1896</v>
      </c>
      <c r="D518" s="5" t="s">
        <v>613</v>
      </c>
      <c r="E518" s="5" t="s">
        <v>2705</v>
      </c>
      <c r="F518" s="5" t="s">
        <v>2706</v>
      </c>
      <c r="G518" s="5" t="s">
        <v>2098</v>
      </c>
    </row>
    <row r="519" spans="1:7" ht="13.8" hidden="1" x14ac:dyDescent="0.25">
      <c r="A519" s="5" t="s">
        <v>2707</v>
      </c>
      <c r="B519" s="5" t="s">
        <v>269</v>
      </c>
      <c r="C519" s="5" t="s">
        <v>1896</v>
      </c>
      <c r="D519" s="5" t="s">
        <v>614</v>
      </c>
      <c r="E519" s="5" t="s">
        <v>2708</v>
      </c>
      <c r="F519" s="5" t="s">
        <v>2709</v>
      </c>
      <c r="G519" s="5" t="s">
        <v>2098</v>
      </c>
    </row>
    <row r="520" spans="1:7" ht="13.8" hidden="1" x14ac:dyDescent="0.25">
      <c r="A520" s="5" t="s">
        <v>2710</v>
      </c>
      <c r="B520" s="5" t="s">
        <v>269</v>
      </c>
      <c r="C520" s="5" t="s">
        <v>1896</v>
      </c>
      <c r="D520" s="11"/>
      <c r="E520" s="5" t="s">
        <v>2711</v>
      </c>
      <c r="F520" s="5" t="s">
        <v>2712</v>
      </c>
      <c r="G520" s="5" t="s">
        <v>2098</v>
      </c>
    </row>
    <row r="521" spans="1:7" ht="13.8" hidden="1" x14ac:dyDescent="0.25">
      <c r="A521" s="5" t="s">
        <v>2713</v>
      </c>
      <c r="B521" s="5" t="s">
        <v>269</v>
      </c>
      <c r="C521" s="5" t="s">
        <v>1896</v>
      </c>
      <c r="D521" s="11"/>
      <c r="E521" s="5" t="s">
        <v>2714</v>
      </c>
      <c r="F521" s="5" t="s">
        <v>2715</v>
      </c>
      <c r="G521" s="5" t="s">
        <v>2098</v>
      </c>
    </row>
    <row r="522" spans="1:7" ht="13.8" hidden="1" x14ac:dyDescent="0.25">
      <c r="A522" s="5" t="s">
        <v>2716</v>
      </c>
      <c r="B522" s="5" t="s">
        <v>269</v>
      </c>
      <c r="C522" s="5" t="s">
        <v>1896</v>
      </c>
      <c r="D522" s="11"/>
      <c r="E522" s="5" t="s">
        <v>2717</v>
      </c>
      <c r="F522" s="5" t="s">
        <v>2718</v>
      </c>
      <c r="G522" s="5" t="s">
        <v>2098</v>
      </c>
    </row>
    <row r="523" spans="1:7" ht="13.8" hidden="1" x14ac:dyDescent="0.25">
      <c r="A523" s="5" t="s">
        <v>2719</v>
      </c>
      <c r="B523" s="5" t="s">
        <v>269</v>
      </c>
      <c r="C523" s="5" t="s">
        <v>1896</v>
      </c>
      <c r="D523" s="11"/>
      <c r="E523" s="5" t="s">
        <v>2720</v>
      </c>
      <c r="F523" s="5" t="s">
        <v>2721</v>
      </c>
      <c r="G523" s="5" t="s">
        <v>2098</v>
      </c>
    </row>
    <row r="524" spans="1:7" ht="13.8" hidden="1" x14ac:dyDescent="0.25">
      <c r="A524" s="5" t="s">
        <v>2722</v>
      </c>
      <c r="B524" s="5" t="s">
        <v>269</v>
      </c>
      <c r="C524" s="5" t="s">
        <v>1896</v>
      </c>
      <c r="D524" s="11"/>
      <c r="E524" s="5" t="s">
        <v>2723</v>
      </c>
      <c r="F524" s="5" t="s">
        <v>2724</v>
      </c>
      <c r="G524" s="5" t="s">
        <v>2098</v>
      </c>
    </row>
    <row r="525" spans="1:7" ht="13.8" hidden="1" x14ac:dyDescent="0.25">
      <c r="A525" s="5" t="s">
        <v>2725</v>
      </c>
      <c r="B525" s="5" t="s">
        <v>269</v>
      </c>
      <c r="C525" s="5" t="s">
        <v>1896</v>
      </c>
      <c r="D525" s="11"/>
      <c r="E525" s="5" t="s">
        <v>2726</v>
      </c>
      <c r="F525" s="5" t="s">
        <v>2727</v>
      </c>
      <c r="G525" s="5" t="s">
        <v>2098</v>
      </c>
    </row>
    <row r="526" spans="1:7" ht="13.8" hidden="1" x14ac:dyDescent="0.25">
      <c r="A526" s="5" t="s">
        <v>2728</v>
      </c>
      <c r="B526" s="5" t="s">
        <v>269</v>
      </c>
      <c r="C526" s="5" t="s">
        <v>1896</v>
      </c>
      <c r="D526" s="11"/>
      <c r="E526" s="5" t="s">
        <v>2729</v>
      </c>
      <c r="F526" s="5" t="s">
        <v>2730</v>
      </c>
      <c r="G526" s="5" t="s">
        <v>2098</v>
      </c>
    </row>
    <row r="527" spans="1:7" ht="13.8" hidden="1" x14ac:dyDescent="0.25">
      <c r="A527" s="5" t="s">
        <v>2731</v>
      </c>
      <c r="B527" s="5" t="s">
        <v>269</v>
      </c>
      <c r="C527" s="5" t="s">
        <v>1896</v>
      </c>
      <c r="D527" s="11"/>
      <c r="E527" s="5" t="s">
        <v>2732</v>
      </c>
      <c r="F527" s="5" t="s">
        <v>2733</v>
      </c>
      <c r="G527" s="5" t="s">
        <v>2098</v>
      </c>
    </row>
    <row r="528" spans="1:7" ht="13.8" hidden="1" x14ac:dyDescent="0.25">
      <c r="A528" s="5" t="s">
        <v>2734</v>
      </c>
      <c r="B528" s="5" t="s">
        <v>269</v>
      </c>
      <c r="C528" s="5" t="s">
        <v>1896</v>
      </c>
      <c r="D528" s="11"/>
      <c r="E528" s="5" t="s">
        <v>2735</v>
      </c>
      <c r="F528" s="5" t="s">
        <v>2736</v>
      </c>
      <c r="G528" s="5" t="s">
        <v>2098</v>
      </c>
    </row>
    <row r="529" spans="1:7" ht="13.8" hidden="1" x14ac:dyDescent="0.25">
      <c r="A529" s="5" t="s">
        <v>2737</v>
      </c>
      <c r="B529" s="5" t="s">
        <v>269</v>
      </c>
      <c r="C529" s="5" t="s">
        <v>1896</v>
      </c>
      <c r="D529" s="5" t="s">
        <v>616</v>
      </c>
      <c r="E529" s="5" t="s">
        <v>2738</v>
      </c>
      <c r="F529" s="5" t="s">
        <v>2739</v>
      </c>
      <c r="G529" s="5" t="s">
        <v>2098</v>
      </c>
    </row>
    <row r="530" spans="1:7" ht="13.8" hidden="1" x14ac:dyDescent="0.25">
      <c r="A530" s="5" t="s">
        <v>2740</v>
      </c>
      <c r="B530" s="5" t="s">
        <v>269</v>
      </c>
      <c r="C530" s="5" t="s">
        <v>1896</v>
      </c>
      <c r="D530" s="11"/>
      <c r="E530" s="5" t="s">
        <v>2741</v>
      </c>
      <c r="F530" s="5" t="s">
        <v>2742</v>
      </c>
      <c r="G530" s="5" t="s">
        <v>2098</v>
      </c>
    </row>
    <row r="531" spans="1:7" ht="13.8" hidden="1" x14ac:dyDescent="0.25">
      <c r="A531" s="5" t="s">
        <v>2743</v>
      </c>
      <c r="B531" s="5" t="s">
        <v>269</v>
      </c>
      <c r="C531" s="5" t="s">
        <v>1896</v>
      </c>
      <c r="D531" s="11"/>
      <c r="E531" s="5" t="s">
        <v>2744</v>
      </c>
      <c r="F531" s="5" t="s">
        <v>2745</v>
      </c>
      <c r="G531" s="5" t="s">
        <v>2098</v>
      </c>
    </row>
    <row r="532" spans="1:7" ht="13.8" hidden="1" x14ac:dyDescent="0.25">
      <c r="A532" s="5" t="s">
        <v>2746</v>
      </c>
      <c r="B532" s="5" t="s">
        <v>269</v>
      </c>
      <c r="C532" s="5" t="s">
        <v>1896</v>
      </c>
      <c r="D532" s="11"/>
      <c r="E532" s="5" t="s">
        <v>2747</v>
      </c>
      <c r="F532" s="5" t="s">
        <v>2748</v>
      </c>
      <c r="G532" s="5" t="s">
        <v>2098</v>
      </c>
    </row>
    <row r="533" spans="1:7" ht="13.8" hidden="1" x14ac:dyDescent="0.25">
      <c r="A533" s="5" t="s">
        <v>2749</v>
      </c>
      <c r="B533" s="5" t="s">
        <v>269</v>
      </c>
      <c r="C533" s="5" t="s">
        <v>1896</v>
      </c>
      <c r="D533" s="11"/>
      <c r="E533" s="5" t="s">
        <v>2750</v>
      </c>
      <c r="F533" s="5" t="s">
        <v>2751</v>
      </c>
      <c r="G533" s="5" t="s">
        <v>2098</v>
      </c>
    </row>
    <row r="534" spans="1:7" ht="13.8" hidden="1" x14ac:dyDescent="0.25">
      <c r="A534" s="5" t="s">
        <v>2752</v>
      </c>
      <c r="B534" s="5" t="s">
        <v>269</v>
      </c>
      <c r="C534" s="5" t="s">
        <v>1896</v>
      </c>
      <c r="D534" s="11"/>
      <c r="E534" s="5" t="s">
        <v>2753</v>
      </c>
      <c r="F534" s="5" t="s">
        <v>2754</v>
      </c>
      <c r="G534" s="5" t="s">
        <v>2098</v>
      </c>
    </row>
    <row r="535" spans="1:7" ht="13.8" hidden="1" x14ac:dyDescent="0.25">
      <c r="A535" s="5" t="s">
        <v>2755</v>
      </c>
      <c r="B535" s="5" t="s">
        <v>269</v>
      </c>
      <c r="C535" s="5" t="s">
        <v>1896</v>
      </c>
      <c r="D535" s="11"/>
      <c r="E535" s="5" t="s">
        <v>2756</v>
      </c>
      <c r="F535" s="5" t="s">
        <v>2757</v>
      </c>
      <c r="G535" s="5" t="s">
        <v>2098</v>
      </c>
    </row>
    <row r="536" spans="1:7" ht="13.8" hidden="1" x14ac:dyDescent="0.25">
      <c r="A536" s="5" t="s">
        <v>2758</v>
      </c>
      <c r="B536" s="5" t="s">
        <v>269</v>
      </c>
      <c r="C536" s="5" t="s">
        <v>1896</v>
      </c>
      <c r="D536" s="11"/>
      <c r="E536" s="5" t="s">
        <v>2759</v>
      </c>
      <c r="F536" s="5" t="s">
        <v>2760</v>
      </c>
      <c r="G536" s="5" t="s">
        <v>2098</v>
      </c>
    </row>
    <row r="537" spans="1:7" ht="13.8" hidden="1" x14ac:dyDescent="0.25">
      <c r="A537" s="5" t="s">
        <v>2761</v>
      </c>
      <c r="B537" s="5" t="s">
        <v>269</v>
      </c>
      <c r="C537" s="5" t="s">
        <v>1896</v>
      </c>
      <c r="D537" s="11"/>
      <c r="E537" s="5" t="s">
        <v>2762</v>
      </c>
      <c r="F537" s="5" t="s">
        <v>2763</v>
      </c>
      <c r="G537" s="5" t="s">
        <v>2098</v>
      </c>
    </row>
    <row r="538" spans="1:7" ht="13.8" hidden="1" x14ac:dyDescent="0.25">
      <c r="A538" s="5" t="s">
        <v>2764</v>
      </c>
      <c r="B538" s="5" t="s">
        <v>269</v>
      </c>
      <c r="C538" s="5" t="s">
        <v>1896</v>
      </c>
      <c r="D538" s="11"/>
      <c r="E538" s="5" t="s">
        <v>2765</v>
      </c>
      <c r="F538" s="5" t="s">
        <v>2766</v>
      </c>
      <c r="G538" s="5" t="s">
        <v>2098</v>
      </c>
    </row>
    <row r="539" spans="1:7" ht="13.8" hidden="1" x14ac:dyDescent="0.25">
      <c r="A539" s="5" t="s">
        <v>2767</v>
      </c>
      <c r="B539" s="5" t="s">
        <v>269</v>
      </c>
      <c r="C539" s="5" t="s">
        <v>1896</v>
      </c>
      <c r="D539" s="11"/>
      <c r="E539" s="5" t="s">
        <v>2768</v>
      </c>
      <c r="F539" s="5" t="s">
        <v>2769</v>
      </c>
      <c r="G539" s="5" t="s">
        <v>2098</v>
      </c>
    </row>
    <row r="540" spans="1:7" ht="13.8" hidden="1" x14ac:dyDescent="0.25">
      <c r="A540" s="5" t="s">
        <v>2770</v>
      </c>
      <c r="B540" s="5" t="s">
        <v>269</v>
      </c>
      <c r="C540" s="5" t="s">
        <v>1896</v>
      </c>
      <c r="D540" s="11"/>
      <c r="E540" s="5" t="s">
        <v>2771</v>
      </c>
      <c r="F540" s="5" t="s">
        <v>2772</v>
      </c>
      <c r="G540" s="5" t="s">
        <v>2098</v>
      </c>
    </row>
    <row r="541" spans="1:7" ht="13.8" hidden="1" x14ac:dyDescent="0.25">
      <c r="A541" s="5" t="s">
        <v>2773</v>
      </c>
      <c r="B541" s="5" t="s">
        <v>269</v>
      </c>
      <c r="C541" s="5" t="s">
        <v>1896</v>
      </c>
      <c r="D541" s="11"/>
      <c r="E541" s="5" t="s">
        <v>2774</v>
      </c>
      <c r="F541" s="5" t="s">
        <v>2775</v>
      </c>
      <c r="G541" s="5" t="s">
        <v>2098</v>
      </c>
    </row>
    <row r="542" spans="1:7" ht="13.8" hidden="1" x14ac:dyDescent="0.25">
      <c r="A542" s="5" t="s">
        <v>2776</v>
      </c>
      <c r="B542" s="5" t="s">
        <v>269</v>
      </c>
      <c r="C542" s="5" t="s">
        <v>1896</v>
      </c>
      <c r="D542" s="11"/>
      <c r="E542" s="5" t="s">
        <v>2777</v>
      </c>
      <c r="F542" s="5" t="s">
        <v>2778</v>
      </c>
      <c r="G542" s="5" t="s">
        <v>2098</v>
      </c>
    </row>
    <row r="543" spans="1:7" ht="13.8" hidden="1" x14ac:dyDescent="0.25">
      <c r="A543" s="5" t="s">
        <v>2779</v>
      </c>
      <c r="B543" s="5" t="s">
        <v>269</v>
      </c>
      <c r="C543" s="5" t="s">
        <v>1896</v>
      </c>
      <c r="D543" s="11"/>
      <c r="E543" s="5" t="s">
        <v>2780</v>
      </c>
      <c r="F543" s="5" t="s">
        <v>2781</v>
      </c>
      <c r="G543" s="5" t="s">
        <v>2098</v>
      </c>
    </row>
    <row r="544" spans="1:7" ht="13.8" hidden="1" x14ac:dyDescent="0.25">
      <c r="A544" s="5" t="s">
        <v>2782</v>
      </c>
      <c r="B544" s="5" t="s">
        <v>269</v>
      </c>
      <c r="C544" s="5" t="s">
        <v>1896</v>
      </c>
      <c r="D544" s="11"/>
      <c r="E544" s="5" t="s">
        <v>2783</v>
      </c>
      <c r="F544" s="5" t="s">
        <v>2784</v>
      </c>
      <c r="G544" s="5" t="s">
        <v>2098</v>
      </c>
    </row>
    <row r="545" spans="1:7" ht="13.8" hidden="1" x14ac:dyDescent="0.25">
      <c r="A545" s="5" t="s">
        <v>2785</v>
      </c>
      <c r="B545" s="5" t="s">
        <v>269</v>
      </c>
      <c r="C545" s="5" t="s">
        <v>1896</v>
      </c>
      <c r="D545" s="11"/>
      <c r="E545" s="5" t="s">
        <v>2786</v>
      </c>
      <c r="F545" s="5" t="s">
        <v>2787</v>
      </c>
      <c r="G545" s="5" t="s">
        <v>2098</v>
      </c>
    </row>
    <row r="546" spans="1:7" ht="13.8" hidden="1" x14ac:dyDescent="0.25">
      <c r="A546" s="5" t="s">
        <v>2788</v>
      </c>
      <c r="B546" s="5" t="s">
        <v>269</v>
      </c>
      <c r="C546" s="5" t="s">
        <v>1896</v>
      </c>
      <c r="D546" s="11"/>
      <c r="E546" s="5" t="s">
        <v>2789</v>
      </c>
      <c r="F546" s="5" t="s">
        <v>2790</v>
      </c>
      <c r="G546" s="5" t="s">
        <v>2098</v>
      </c>
    </row>
    <row r="547" spans="1:7" ht="13.8" hidden="1" x14ac:dyDescent="0.25">
      <c r="A547" s="5" t="s">
        <v>2791</v>
      </c>
      <c r="B547" s="5" t="s">
        <v>269</v>
      </c>
      <c r="C547" s="5" t="s">
        <v>1896</v>
      </c>
      <c r="D547" s="11"/>
      <c r="E547" s="5" t="s">
        <v>2792</v>
      </c>
      <c r="F547" s="5" t="s">
        <v>2793</v>
      </c>
      <c r="G547" s="5" t="s">
        <v>2098</v>
      </c>
    </row>
    <row r="548" spans="1:7" ht="13.8" hidden="1" x14ac:dyDescent="0.25">
      <c r="A548" s="5" t="s">
        <v>2794</v>
      </c>
      <c r="B548" s="5" t="s">
        <v>269</v>
      </c>
      <c r="C548" s="5" t="s">
        <v>1896</v>
      </c>
      <c r="D548" s="11"/>
      <c r="E548" s="5" t="s">
        <v>2795</v>
      </c>
      <c r="F548" s="5" t="s">
        <v>2796</v>
      </c>
      <c r="G548" s="5" t="s">
        <v>2098</v>
      </c>
    </row>
    <row r="549" spans="1:7" ht="13.8" hidden="1" x14ac:dyDescent="0.25">
      <c r="A549" s="5" t="s">
        <v>2797</v>
      </c>
      <c r="B549" s="5" t="s">
        <v>269</v>
      </c>
      <c r="C549" s="5" t="s">
        <v>1896</v>
      </c>
      <c r="D549" s="11"/>
      <c r="E549" s="5" t="s">
        <v>2798</v>
      </c>
      <c r="F549" s="5" t="s">
        <v>2799</v>
      </c>
      <c r="G549" s="5" t="s">
        <v>2098</v>
      </c>
    </row>
    <row r="550" spans="1:7" ht="13.8" hidden="1" x14ac:dyDescent="0.25">
      <c r="A550" s="5" t="s">
        <v>2800</v>
      </c>
      <c r="B550" s="5" t="s">
        <v>269</v>
      </c>
      <c r="C550" s="5" t="s">
        <v>1896</v>
      </c>
      <c r="D550" s="11"/>
      <c r="E550" s="5" t="s">
        <v>2801</v>
      </c>
      <c r="F550" s="5" t="s">
        <v>2802</v>
      </c>
      <c r="G550" s="5" t="s">
        <v>2098</v>
      </c>
    </row>
    <row r="551" spans="1:7" ht="13.8" hidden="1" x14ac:dyDescent="0.25">
      <c r="A551" s="5" t="s">
        <v>2803</v>
      </c>
      <c r="B551" s="5" t="s">
        <v>269</v>
      </c>
      <c r="C551" s="5" t="s">
        <v>1896</v>
      </c>
      <c r="D551" s="11"/>
      <c r="E551" s="5" t="s">
        <v>2804</v>
      </c>
      <c r="F551" s="5" t="s">
        <v>2805</v>
      </c>
      <c r="G551" s="5" t="s">
        <v>2098</v>
      </c>
    </row>
    <row r="552" spans="1:7" ht="13.8" hidden="1" x14ac:dyDescent="0.25">
      <c r="A552" s="5" t="s">
        <v>2806</v>
      </c>
      <c r="B552" s="5" t="s">
        <v>269</v>
      </c>
      <c r="C552" s="5" t="s">
        <v>1896</v>
      </c>
      <c r="D552" s="11"/>
      <c r="E552" s="5" t="s">
        <v>2807</v>
      </c>
      <c r="F552" s="5" t="s">
        <v>2808</v>
      </c>
      <c r="G552" s="5" t="s">
        <v>2098</v>
      </c>
    </row>
    <row r="553" spans="1:7" ht="13.8" hidden="1" x14ac:dyDescent="0.25">
      <c r="A553" s="5" t="s">
        <v>2809</v>
      </c>
      <c r="B553" s="5" t="s">
        <v>269</v>
      </c>
      <c r="C553" s="5" t="s">
        <v>1896</v>
      </c>
      <c r="D553" s="11"/>
      <c r="E553" s="5" t="s">
        <v>2810</v>
      </c>
      <c r="F553" s="5" t="s">
        <v>2760</v>
      </c>
      <c r="G553" s="5" t="s">
        <v>2098</v>
      </c>
    </row>
    <row r="554" spans="1:7" ht="13.8" hidden="1" x14ac:dyDescent="0.25">
      <c r="A554" s="5" t="s">
        <v>2811</v>
      </c>
      <c r="B554" s="5" t="s">
        <v>269</v>
      </c>
      <c r="C554" s="5" t="s">
        <v>1896</v>
      </c>
      <c r="D554" s="11"/>
      <c r="E554" s="5" t="s">
        <v>2812</v>
      </c>
      <c r="F554" s="5" t="s">
        <v>2813</v>
      </c>
      <c r="G554" s="5" t="s">
        <v>2098</v>
      </c>
    </row>
    <row r="555" spans="1:7" ht="13.8" hidden="1" x14ac:dyDescent="0.25">
      <c r="A555" s="5" t="s">
        <v>2814</v>
      </c>
      <c r="B555" s="5" t="s">
        <v>269</v>
      </c>
      <c r="C555" s="5" t="s">
        <v>1896</v>
      </c>
      <c r="D555" s="11"/>
      <c r="E555" s="5" t="s">
        <v>2815</v>
      </c>
      <c r="F555" s="5" t="s">
        <v>2816</v>
      </c>
      <c r="G555" s="5" t="s">
        <v>2098</v>
      </c>
    </row>
    <row r="556" spans="1:7" ht="13.8" hidden="1" x14ac:dyDescent="0.25">
      <c r="A556" s="5" t="s">
        <v>2817</v>
      </c>
      <c r="B556" s="5" t="s">
        <v>269</v>
      </c>
      <c r="C556" s="5" t="s">
        <v>1896</v>
      </c>
      <c r="D556" s="11"/>
      <c r="E556" s="5" t="s">
        <v>2818</v>
      </c>
      <c r="F556" s="5" t="s">
        <v>2819</v>
      </c>
      <c r="G556" s="5" t="s">
        <v>2098</v>
      </c>
    </row>
    <row r="557" spans="1:7" ht="13.8" hidden="1" x14ac:dyDescent="0.25">
      <c r="A557" s="5" t="s">
        <v>2820</v>
      </c>
      <c r="B557" s="5" t="s">
        <v>269</v>
      </c>
      <c r="C557" s="5" t="s">
        <v>1896</v>
      </c>
      <c r="D557" s="11"/>
      <c r="E557" s="5" t="s">
        <v>2821</v>
      </c>
      <c r="F557" s="5" t="s">
        <v>2822</v>
      </c>
      <c r="G557" s="5" t="s">
        <v>2098</v>
      </c>
    </row>
    <row r="558" spans="1:7" ht="13.8" hidden="1" x14ac:dyDescent="0.25">
      <c r="A558" s="5" t="s">
        <v>2823</v>
      </c>
      <c r="B558" s="5" t="s">
        <v>269</v>
      </c>
      <c r="C558" s="5" t="s">
        <v>1896</v>
      </c>
      <c r="D558" s="11"/>
      <c r="E558" s="5" t="s">
        <v>2824</v>
      </c>
      <c r="F558" s="5" t="s">
        <v>2825</v>
      </c>
      <c r="G558" s="5" t="s">
        <v>2098</v>
      </c>
    </row>
    <row r="559" spans="1:7" ht="13.8" hidden="1" x14ac:dyDescent="0.25">
      <c r="A559" s="5" t="s">
        <v>2826</v>
      </c>
      <c r="B559" s="5" t="s">
        <v>269</v>
      </c>
      <c r="C559" s="5" t="s">
        <v>1896</v>
      </c>
      <c r="D559" s="11"/>
      <c r="E559" s="5" t="s">
        <v>2827</v>
      </c>
      <c r="F559" s="5" t="s">
        <v>2828</v>
      </c>
      <c r="G559" s="5" t="s">
        <v>2098</v>
      </c>
    </row>
    <row r="560" spans="1:7" ht="13.8" hidden="1" x14ac:dyDescent="0.25">
      <c r="A560" s="5" t="s">
        <v>2829</v>
      </c>
      <c r="B560" s="5" t="s">
        <v>269</v>
      </c>
      <c r="C560" s="5" t="s">
        <v>1896</v>
      </c>
      <c r="D560" s="11"/>
      <c r="E560" s="5" t="s">
        <v>2830</v>
      </c>
      <c r="F560" s="5" t="s">
        <v>2831</v>
      </c>
      <c r="G560" s="5" t="s">
        <v>2098</v>
      </c>
    </row>
    <row r="561" spans="1:7" ht="13.8" hidden="1" x14ac:dyDescent="0.25">
      <c r="A561" s="5" t="s">
        <v>2832</v>
      </c>
      <c r="B561" s="5" t="s">
        <v>269</v>
      </c>
      <c r="C561" s="5" t="s">
        <v>1896</v>
      </c>
      <c r="D561" s="11"/>
      <c r="E561" s="5" t="s">
        <v>2833</v>
      </c>
      <c r="F561" s="5" t="s">
        <v>2834</v>
      </c>
      <c r="G561" s="5" t="s">
        <v>2098</v>
      </c>
    </row>
    <row r="562" spans="1:7" ht="13.8" hidden="1" x14ac:dyDescent="0.25">
      <c r="A562" s="5" t="s">
        <v>2835</v>
      </c>
      <c r="B562" s="5" t="s">
        <v>269</v>
      </c>
      <c r="C562" s="5" t="s">
        <v>1896</v>
      </c>
      <c r="D562" s="11"/>
      <c r="E562" s="5" t="s">
        <v>2836</v>
      </c>
      <c r="F562" s="5" t="s">
        <v>2837</v>
      </c>
      <c r="G562" s="5" t="s">
        <v>2098</v>
      </c>
    </row>
    <row r="563" spans="1:7" ht="13.8" hidden="1" x14ac:dyDescent="0.25">
      <c r="A563" s="5" t="s">
        <v>2839</v>
      </c>
      <c r="B563" s="5" t="s">
        <v>269</v>
      </c>
      <c r="C563" s="5" t="s">
        <v>1896</v>
      </c>
      <c r="D563" s="11"/>
      <c r="E563" s="5" t="s">
        <v>2840</v>
      </c>
      <c r="F563" s="5" t="s">
        <v>2841</v>
      </c>
      <c r="G563" s="5" t="s">
        <v>2098</v>
      </c>
    </row>
    <row r="564" spans="1:7" ht="13.8" hidden="1" x14ac:dyDescent="0.25">
      <c r="A564" s="5" t="s">
        <v>2842</v>
      </c>
      <c r="B564" s="5" t="s">
        <v>269</v>
      </c>
      <c r="C564" s="5" t="s">
        <v>1896</v>
      </c>
      <c r="D564" s="11"/>
      <c r="E564" s="5" t="s">
        <v>2843</v>
      </c>
      <c r="F564" s="5" t="s">
        <v>2844</v>
      </c>
      <c r="G564" s="5" t="s">
        <v>2098</v>
      </c>
    </row>
    <row r="565" spans="1:7" ht="13.8" hidden="1" x14ac:dyDescent="0.25">
      <c r="A565" s="5" t="s">
        <v>2845</v>
      </c>
      <c r="B565" s="5" t="s">
        <v>269</v>
      </c>
      <c r="C565" s="5" t="s">
        <v>1896</v>
      </c>
      <c r="D565" s="11"/>
      <c r="E565" s="5" t="s">
        <v>2846</v>
      </c>
      <c r="F565" s="5" t="s">
        <v>1506</v>
      </c>
      <c r="G565" s="5" t="s">
        <v>2098</v>
      </c>
    </row>
    <row r="566" spans="1:7" ht="13.8" hidden="1" x14ac:dyDescent="0.25">
      <c r="A566" s="5" t="s">
        <v>2847</v>
      </c>
      <c r="B566" s="5" t="s">
        <v>269</v>
      </c>
      <c r="C566" s="5" t="s">
        <v>1896</v>
      </c>
      <c r="D566" s="11"/>
      <c r="E566" s="5" t="s">
        <v>2848</v>
      </c>
      <c r="F566" s="5" t="s">
        <v>2849</v>
      </c>
      <c r="G566" s="5" t="s">
        <v>2098</v>
      </c>
    </row>
    <row r="567" spans="1:7" ht="13.8" hidden="1" x14ac:dyDescent="0.25">
      <c r="A567" s="5" t="s">
        <v>2850</v>
      </c>
      <c r="B567" s="5" t="s">
        <v>269</v>
      </c>
      <c r="C567" s="5" t="s">
        <v>1896</v>
      </c>
      <c r="D567" s="11"/>
      <c r="E567" s="5" t="s">
        <v>2851</v>
      </c>
      <c r="F567" s="5" t="s">
        <v>2852</v>
      </c>
      <c r="G567" s="5" t="s">
        <v>2098</v>
      </c>
    </row>
    <row r="568" spans="1:7" ht="13.8" hidden="1" x14ac:dyDescent="0.25">
      <c r="A568" s="5" t="s">
        <v>2853</v>
      </c>
      <c r="B568" s="5" t="s">
        <v>971</v>
      </c>
      <c r="C568" s="5" t="s">
        <v>2854</v>
      </c>
      <c r="D568" s="11"/>
      <c r="E568" s="5" t="s">
        <v>2855</v>
      </c>
      <c r="F568" s="5" t="s">
        <v>2855</v>
      </c>
      <c r="G568" s="11"/>
    </row>
    <row r="569" spans="1:7" ht="13.8" hidden="1" x14ac:dyDescent="0.25">
      <c r="A569" s="5" t="s">
        <v>2856</v>
      </c>
      <c r="B569" s="5" t="s">
        <v>971</v>
      </c>
      <c r="C569" s="5" t="s">
        <v>2854</v>
      </c>
      <c r="D569" s="11"/>
      <c r="E569" s="5" t="s">
        <v>2857</v>
      </c>
      <c r="F569" s="5" t="s">
        <v>2857</v>
      </c>
      <c r="G569" s="11"/>
    </row>
    <row r="570" spans="1:7" ht="13.8" hidden="1" x14ac:dyDescent="0.25">
      <c r="A570" s="5" t="s">
        <v>2858</v>
      </c>
      <c r="B570" s="5" t="s">
        <v>971</v>
      </c>
      <c r="C570" s="5" t="s">
        <v>2854</v>
      </c>
      <c r="D570" s="11"/>
      <c r="E570" s="5" t="s">
        <v>2859</v>
      </c>
      <c r="F570" s="5" t="s">
        <v>2859</v>
      </c>
      <c r="G570" s="11"/>
    </row>
    <row r="571" spans="1:7" ht="13.8" hidden="1" x14ac:dyDescent="0.25">
      <c r="A571" s="5" t="s">
        <v>2860</v>
      </c>
      <c r="B571" s="5" t="s">
        <v>971</v>
      </c>
      <c r="C571" s="5" t="s">
        <v>2854</v>
      </c>
      <c r="D571" s="11"/>
      <c r="E571" s="5" t="s">
        <v>2861</v>
      </c>
      <c r="F571" s="5" t="s">
        <v>2861</v>
      </c>
      <c r="G571" s="11"/>
    </row>
    <row r="572" spans="1:7" ht="13.8" hidden="1" x14ac:dyDescent="0.25">
      <c r="A572" s="5" t="s">
        <v>2862</v>
      </c>
      <c r="B572" s="5" t="s">
        <v>971</v>
      </c>
      <c r="C572" s="5" t="s">
        <v>2854</v>
      </c>
      <c r="D572" s="11"/>
      <c r="E572" s="5" t="s">
        <v>1405</v>
      </c>
      <c r="F572" s="5" t="s">
        <v>1405</v>
      </c>
      <c r="G572" s="11"/>
    </row>
    <row r="573" spans="1:7" ht="13.8" hidden="1" x14ac:dyDescent="0.25">
      <c r="A573" s="5" t="s">
        <v>2863</v>
      </c>
      <c r="B573" s="5" t="s">
        <v>971</v>
      </c>
      <c r="C573" s="5" t="s">
        <v>2854</v>
      </c>
      <c r="D573" s="11"/>
      <c r="E573" s="13" t="s">
        <v>1059</v>
      </c>
      <c r="F573" s="5" t="s">
        <v>2864</v>
      </c>
      <c r="G573" s="11"/>
    </row>
    <row r="574" spans="1:7" ht="13.8" hidden="1" x14ac:dyDescent="0.25">
      <c r="A574" s="5" t="s">
        <v>2865</v>
      </c>
      <c r="B574" s="5" t="s">
        <v>22</v>
      </c>
      <c r="C574" s="5" t="s">
        <v>2866</v>
      </c>
      <c r="D574" s="5" t="s">
        <v>667</v>
      </c>
      <c r="E574" s="5" t="s">
        <v>2867</v>
      </c>
      <c r="F574" s="5" t="s">
        <v>2868</v>
      </c>
      <c r="G574" s="11"/>
    </row>
    <row r="575" spans="1:7" ht="13.8" hidden="1" x14ac:dyDescent="0.25">
      <c r="A575" s="5" t="s">
        <v>2869</v>
      </c>
      <c r="B575" s="5" t="s">
        <v>22</v>
      </c>
      <c r="C575" s="5" t="s">
        <v>2866</v>
      </c>
      <c r="D575" s="5" t="s">
        <v>573</v>
      </c>
      <c r="E575" s="5" t="s">
        <v>2870</v>
      </c>
      <c r="F575" s="5" t="s">
        <v>831</v>
      </c>
      <c r="G575" s="11"/>
    </row>
    <row r="576" spans="1:7" ht="13.8" hidden="1" x14ac:dyDescent="0.25">
      <c r="A576" s="5" t="s">
        <v>2871</v>
      </c>
      <c r="B576" s="5" t="s">
        <v>22</v>
      </c>
      <c r="C576" s="5" t="s">
        <v>2866</v>
      </c>
      <c r="D576" s="5" t="s">
        <v>243</v>
      </c>
      <c r="E576" s="5" t="s">
        <v>2872</v>
      </c>
      <c r="F576" s="5" t="s">
        <v>2873</v>
      </c>
      <c r="G576" s="11"/>
    </row>
    <row r="577" spans="1:7" ht="13.8" hidden="1" x14ac:dyDescent="0.25">
      <c r="A577" s="5" t="s">
        <v>2874</v>
      </c>
      <c r="B577" s="5" t="s">
        <v>22</v>
      </c>
      <c r="C577" s="5" t="s">
        <v>2866</v>
      </c>
      <c r="D577" s="5" t="s">
        <v>668</v>
      </c>
      <c r="E577" s="5" t="s">
        <v>2875</v>
      </c>
      <c r="F577" s="5" t="s">
        <v>2876</v>
      </c>
      <c r="G577" s="11"/>
    </row>
    <row r="578" spans="1:7" ht="13.8" hidden="1" x14ac:dyDescent="0.25">
      <c r="A578" s="5" t="s">
        <v>2877</v>
      </c>
      <c r="B578" s="5" t="s">
        <v>22</v>
      </c>
      <c r="C578" s="5" t="s">
        <v>2866</v>
      </c>
      <c r="D578" s="5" t="s">
        <v>302</v>
      </c>
      <c r="E578" s="5" t="s">
        <v>2878</v>
      </c>
      <c r="F578" s="5" t="s">
        <v>2879</v>
      </c>
      <c r="G578" s="11"/>
    </row>
    <row r="579" spans="1:7" ht="13.8" hidden="1" x14ac:dyDescent="0.25">
      <c r="A579" s="5" t="s">
        <v>2880</v>
      </c>
      <c r="B579" s="5" t="s">
        <v>22</v>
      </c>
      <c r="C579" s="5" t="s">
        <v>2866</v>
      </c>
      <c r="D579" s="5" t="s">
        <v>267</v>
      </c>
      <c r="E579" s="5" t="s">
        <v>2881</v>
      </c>
      <c r="F579" s="5" t="s">
        <v>2882</v>
      </c>
      <c r="G579" s="11"/>
    </row>
    <row r="580" spans="1:7" ht="13.8" hidden="1" x14ac:dyDescent="0.25">
      <c r="A580" s="5" t="s">
        <v>2883</v>
      </c>
      <c r="B580" s="5" t="s">
        <v>22</v>
      </c>
      <c r="C580" s="5" t="s">
        <v>2866</v>
      </c>
      <c r="D580" s="5" t="s">
        <v>669</v>
      </c>
      <c r="E580" s="5" t="s">
        <v>2884</v>
      </c>
      <c r="F580" s="5" t="s">
        <v>2885</v>
      </c>
      <c r="G580" s="11"/>
    </row>
    <row r="581" spans="1:7" ht="13.8" hidden="1" x14ac:dyDescent="0.25">
      <c r="A581" s="5" t="s">
        <v>2886</v>
      </c>
      <c r="B581" s="5" t="s">
        <v>22</v>
      </c>
      <c r="C581" s="5" t="s">
        <v>2866</v>
      </c>
      <c r="D581" s="5" t="s">
        <v>670</v>
      </c>
      <c r="E581" s="5" t="s">
        <v>2887</v>
      </c>
      <c r="F581" s="5" t="s">
        <v>2888</v>
      </c>
      <c r="G581" s="11"/>
    </row>
    <row r="582" spans="1:7" ht="13.8" hidden="1" x14ac:dyDescent="0.25">
      <c r="A582" s="5" t="s">
        <v>2889</v>
      </c>
      <c r="B582" s="5" t="s">
        <v>22</v>
      </c>
      <c r="C582" s="5" t="s">
        <v>2866</v>
      </c>
      <c r="D582" s="5" t="s">
        <v>617</v>
      </c>
      <c r="E582" s="5" t="s">
        <v>2890</v>
      </c>
      <c r="F582" s="5" t="s">
        <v>2891</v>
      </c>
      <c r="G582" s="11"/>
    </row>
    <row r="583" spans="1:7" ht="13.8" hidden="1" x14ac:dyDescent="0.25">
      <c r="A583" s="5" t="s">
        <v>2892</v>
      </c>
      <c r="B583" s="5" t="s">
        <v>22</v>
      </c>
      <c r="C583" s="5" t="s">
        <v>2866</v>
      </c>
      <c r="D583" s="5" t="s">
        <v>506</v>
      </c>
      <c r="E583" s="5" t="s">
        <v>2893</v>
      </c>
      <c r="F583" s="5" t="s">
        <v>2894</v>
      </c>
      <c r="G583" s="11"/>
    </row>
    <row r="584" spans="1:7" ht="13.8" hidden="1" x14ac:dyDescent="0.25">
      <c r="A584" s="5" t="s">
        <v>2895</v>
      </c>
      <c r="B584" s="5" t="s">
        <v>22</v>
      </c>
      <c r="C584" s="5" t="s">
        <v>2866</v>
      </c>
      <c r="D584" s="5" t="s">
        <v>671</v>
      </c>
      <c r="E584" s="5" t="s">
        <v>2896</v>
      </c>
      <c r="F584" s="5" t="s">
        <v>2897</v>
      </c>
      <c r="G584" s="11"/>
    </row>
    <row r="585" spans="1:7" ht="13.8" hidden="1" x14ac:dyDescent="0.25">
      <c r="A585" s="5" t="s">
        <v>2898</v>
      </c>
      <c r="B585" s="5" t="s">
        <v>22</v>
      </c>
      <c r="C585" s="5" t="s">
        <v>2866</v>
      </c>
      <c r="D585" s="5" t="s">
        <v>672</v>
      </c>
      <c r="E585" s="5" t="s">
        <v>2899</v>
      </c>
      <c r="F585" s="5" t="s">
        <v>2900</v>
      </c>
      <c r="G585" s="11"/>
    </row>
    <row r="586" spans="1:7" ht="13.8" hidden="1" x14ac:dyDescent="0.25">
      <c r="A586" s="5" t="s">
        <v>2901</v>
      </c>
      <c r="B586" s="5" t="s">
        <v>22</v>
      </c>
      <c r="C586" s="5" t="s">
        <v>2866</v>
      </c>
      <c r="D586" s="5" t="s">
        <v>675</v>
      </c>
      <c r="E586" s="5" t="s">
        <v>2902</v>
      </c>
      <c r="F586" s="5" t="s">
        <v>2903</v>
      </c>
      <c r="G586" s="11"/>
    </row>
    <row r="587" spans="1:7" ht="13.8" hidden="1" x14ac:dyDescent="0.25">
      <c r="A587" s="5" t="s">
        <v>2904</v>
      </c>
      <c r="B587" s="5" t="s">
        <v>22</v>
      </c>
      <c r="C587" s="5" t="s">
        <v>2866</v>
      </c>
      <c r="D587" s="5" t="s">
        <v>677</v>
      </c>
      <c r="E587" s="5" t="s">
        <v>2905</v>
      </c>
      <c r="F587" s="5" t="s">
        <v>2906</v>
      </c>
      <c r="G587" s="11"/>
    </row>
    <row r="588" spans="1:7" ht="13.8" hidden="1" x14ac:dyDescent="0.25">
      <c r="A588" s="5" t="s">
        <v>2907</v>
      </c>
      <c r="B588" s="5" t="s">
        <v>222</v>
      </c>
      <c r="C588" s="5" t="s">
        <v>2048</v>
      </c>
      <c r="D588" s="5" t="s">
        <v>223</v>
      </c>
      <c r="E588" s="5" t="s">
        <v>2908</v>
      </c>
      <c r="F588" s="5" t="s">
        <v>2909</v>
      </c>
      <c r="G588" s="11"/>
    </row>
    <row r="589" spans="1:7" ht="13.8" hidden="1" x14ac:dyDescent="0.25">
      <c r="A589" s="5" t="s">
        <v>2910</v>
      </c>
      <c r="B589" s="5" t="s">
        <v>222</v>
      </c>
      <c r="C589" s="5" t="s">
        <v>2048</v>
      </c>
      <c r="D589" s="5" t="s">
        <v>237</v>
      </c>
      <c r="E589" s="5" t="s">
        <v>2911</v>
      </c>
      <c r="F589" s="5" t="s">
        <v>1405</v>
      </c>
      <c r="G589" s="11"/>
    </row>
    <row r="590" spans="1:7" ht="13.8" hidden="1" x14ac:dyDescent="0.25">
      <c r="A590" s="5" t="s">
        <v>2912</v>
      </c>
      <c r="B590" s="5" t="s">
        <v>222</v>
      </c>
      <c r="C590" s="5" t="s">
        <v>2048</v>
      </c>
      <c r="D590" s="5" t="s">
        <v>483</v>
      </c>
      <c r="E590" s="5" t="s">
        <v>2913</v>
      </c>
      <c r="F590" s="5" t="s">
        <v>2914</v>
      </c>
      <c r="G590" s="11"/>
    </row>
    <row r="591" spans="1:7" ht="13.8" hidden="1" x14ac:dyDescent="0.25">
      <c r="A591" s="5" t="s">
        <v>2915</v>
      </c>
      <c r="B591" s="5" t="s">
        <v>222</v>
      </c>
      <c r="C591" s="5" t="s">
        <v>2048</v>
      </c>
      <c r="D591" s="5" t="s">
        <v>432</v>
      </c>
      <c r="E591" s="5" t="s">
        <v>2916</v>
      </c>
      <c r="F591" s="5" t="s">
        <v>1028</v>
      </c>
      <c r="G591" s="11"/>
    </row>
    <row r="592" spans="1:7" ht="13.8" hidden="1" x14ac:dyDescent="0.25">
      <c r="A592" s="5" t="s">
        <v>2917</v>
      </c>
      <c r="B592" s="5" t="s">
        <v>222</v>
      </c>
      <c r="C592" s="5" t="s">
        <v>2048</v>
      </c>
      <c r="D592" s="11"/>
      <c r="E592" s="5" t="s">
        <v>2918</v>
      </c>
      <c r="F592" s="5" t="s">
        <v>2919</v>
      </c>
      <c r="G592" s="11"/>
    </row>
    <row r="593" spans="1:7" ht="13.8" hidden="1" x14ac:dyDescent="0.25">
      <c r="A593" s="5" t="s">
        <v>2920</v>
      </c>
      <c r="B593" s="5" t="s">
        <v>222</v>
      </c>
      <c r="C593" s="5" t="s">
        <v>2048</v>
      </c>
      <c r="D593" s="11"/>
      <c r="E593" s="5" t="s">
        <v>2921</v>
      </c>
      <c r="F593" s="13" t="s">
        <v>1059</v>
      </c>
      <c r="G593" s="11"/>
    </row>
    <row r="594" spans="1:7" ht="13.8" hidden="1" x14ac:dyDescent="0.25">
      <c r="A594" s="5" t="s">
        <v>2922</v>
      </c>
      <c r="B594" s="5" t="s">
        <v>222</v>
      </c>
      <c r="C594" s="5" t="s">
        <v>2048</v>
      </c>
      <c r="D594" s="5" t="s">
        <v>486</v>
      </c>
      <c r="E594" s="5" t="s">
        <v>2923</v>
      </c>
      <c r="F594" s="5" t="s">
        <v>2924</v>
      </c>
      <c r="G594" s="11"/>
    </row>
    <row r="595" spans="1:7" ht="13.8" hidden="1" x14ac:dyDescent="0.25">
      <c r="A595" s="5" t="s">
        <v>2925</v>
      </c>
      <c r="B595" s="5" t="s">
        <v>222</v>
      </c>
      <c r="C595" s="5" t="s">
        <v>2048</v>
      </c>
      <c r="D595" s="11"/>
      <c r="E595" s="5" t="s">
        <v>2926</v>
      </c>
      <c r="F595" s="5" t="s">
        <v>2927</v>
      </c>
      <c r="G595" s="11"/>
    </row>
    <row r="596" spans="1:7" ht="13.8" hidden="1" x14ac:dyDescent="0.25">
      <c r="A596" s="5" t="s">
        <v>2928</v>
      </c>
      <c r="B596" s="5" t="s">
        <v>222</v>
      </c>
      <c r="C596" s="5" t="s">
        <v>2048</v>
      </c>
      <c r="D596" s="11"/>
      <c r="E596" s="5" t="s">
        <v>2929</v>
      </c>
      <c r="F596" s="5" t="s">
        <v>2930</v>
      </c>
      <c r="G596" s="11"/>
    </row>
    <row r="597" spans="1:7" ht="13.8" hidden="1" x14ac:dyDescent="0.25">
      <c r="A597" s="18" t="s">
        <v>2931</v>
      </c>
      <c r="B597" s="18" t="s">
        <v>222</v>
      </c>
      <c r="C597" s="18" t="s">
        <v>2048</v>
      </c>
      <c r="D597" s="12"/>
      <c r="E597" s="18" t="s">
        <v>2932</v>
      </c>
      <c r="F597" s="18" t="s">
        <v>2933</v>
      </c>
      <c r="G597" s="11"/>
    </row>
    <row r="598" spans="1:7" ht="13.8" hidden="1" x14ac:dyDescent="0.25">
      <c r="A598" s="18" t="s">
        <v>2934</v>
      </c>
      <c r="B598" s="18" t="s">
        <v>222</v>
      </c>
      <c r="C598" s="18" t="s">
        <v>2048</v>
      </c>
      <c r="D598" s="12"/>
      <c r="E598" s="18" t="s">
        <v>2935</v>
      </c>
      <c r="F598" s="18" t="s">
        <v>2936</v>
      </c>
      <c r="G598" s="11"/>
    </row>
    <row r="599" spans="1:7" ht="13.8" hidden="1" x14ac:dyDescent="0.25">
      <c r="A599" s="5" t="s">
        <v>2937</v>
      </c>
      <c r="B599" s="5" t="s">
        <v>222</v>
      </c>
      <c r="C599" s="5" t="s">
        <v>2048</v>
      </c>
      <c r="D599" s="11"/>
      <c r="E599" s="5" t="s">
        <v>2938</v>
      </c>
      <c r="F599" s="5" t="s">
        <v>2939</v>
      </c>
      <c r="G599" s="11"/>
    </row>
    <row r="600" spans="1:7" ht="13.8" hidden="1" x14ac:dyDescent="0.25">
      <c r="A600" s="5" t="s">
        <v>2940</v>
      </c>
      <c r="B600" s="5" t="s">
        <v>222</v>
      </c>
      <c r="C600" s="5" t="s">
        <v>2048</v>
      </c>
      <c r="D600" s="11"/>
      <c r="E600" s="5" t="s">
        <v>2941</v>
      </c>
      <c r="F600" s="5" t="s">
        <v>2942</v>
      </c>
      <c r="G600" s="11"/>
    </row>
    <row r="601" spans="1:7" ht="13.8" hidden="1" x14ac:dyDescent="0.25">
      <c r="A601" s="5" t="s">
        <v>2943</v>
      </c>
      <c r="B601" s="5" t="s">
        <v>222</v>
      </c>
      <c r="C601" s="5" t="s">
        <v>2048</v>
      </c>
      <c r="D601" s="11"/>
      <c r="E601" s="5" t="s">
        <v>2944</v>
      </c>
      <c r="F601" s="5" t="s">
        <v>2945</v>
      </c>
      <c r="G601" s="11"/>
    </row>
    <row r="602" spans="1:7" ht="13.8" hidden="1" x14ac:dyDescent="0.25">
      <c r="A602" s="5" t="s">
        <v>2946</v>
      </c>
      <c r="B602" s="5" t="s">
        <v>222</v>
      </c>
      <c r="C602" s="5" t="s">
        <v>2048</v>
      </c>
      <c r="D602" s="5" t="s">
        <v>488</v>
      </c>
      <c r="E602" s="5" t="s">
        <v>2947</v>
      </c>
      <c r="F602" s="5" t="s">
        <v>1146</v>
      </c>
      <c r="G602" s="11"/>
    </row>
    <row r="603" spans="1:7" ht="13.8" hidden="1" x14ac:dyDescent="0.25">
      <c r="A603" s="5" t="s">
        <v>2948</v>
      </c>
      <c r="B603" s="5" t="s">
        <v>222</v>
      </c>
      <c r="C603" s="5" t="s">
        <v>2048</v>
      </c>
      <c r="D603" s="11"/>
      <c r="E603" s="5" t="s">
        <v>2949</v>
      </c>
      <c r="F603" s="5" t="s">
        <v>2950</v>
      </c>
      <c r="G603" s="11"/>
    </row>
    <row r="604" spans="1:7" ht="13.8" hidden="1" x14ac:dyDescent="0.25">
      <c r="A604" s="5" t="s">
        <v>2951</v>
      </c>
      <c r="B604" s="5" t="s">
        <v>222</v>
      </c>
      <c r="C604" s="5" t="s">
        <v>2048</v>
      </c>
      <c r="D604" s="11"/>
      <c r="E604" s="5" t="s">
        <v>2952</v>
      </c>
      <c r="F604" s="5" t="s">
        <v>2953</v>
      </c>
      <c r="G604" s="11"/>
    </row>
    <row r="605" spans="1:7" ht="13.8" hidden="1" x14ac:dyDescent="0.25">
      <c r="A605" s="5" t="s">
        <v>2954</v>
      </c>
      <c r="B605" s="5" t="s">
        <v>222</v>
      </c>
      <c r="C605" s="5" t="s">
        <v>2048</v>
      </c>
      <c r="D605" s="11"/>
      <c r="E605" s="5" t="s">
        <v>2955</v>
      </c>
      <c r="F605" s="5" t="s">
        <v>2956</v>
      </c>
      <c r="G605" s="11"/>
    </row>
    <row r="606" spans="1:7" ht="13.8" hidden="1" x14ac:dyDescent="0.25">
      <c r="A606" s="5" t="s">
        <v>2957</v>
      </c>
      <c r="B606" s="5" t="s">
        <v>222</v>
      </c>
      <c r="C606" s="5" t="s">
        <v>2048</v>
      </c>
      <c r="D606" s="11"/>
      <c r="E606" s="5" t="s">
        <v>2958</v>
      </c>
      <c r="F606" s="5" t="s">
        <v>2959</v>
      </c>
      <c r="G606" s="11"/>
    </row>
    <row r="607" spans="1:7" ht="13.8" hidden="1" x14ac:dyDescent="0.25">
      <c r="A607" s="5" t="s">
        <v>2960</v>
      </c>
      <c r="B607" s="5" t="s">
        <v>222</v>
      </c>
      <c r="C607" s="5" t="s">
        <v>2048</v>
      </c>
      <c r="D607" s="11"/>
      <c r="E607" s="5" t="s">
        <v>2961</v>
      </c>
      <c r="F607" s="5" t="s">
        <v>2962</v>
      </c>
      <c r="G607" s="11"/>
    </row>
    <row r="608" spans="1:7" ht="13.8" hidden="1" x14ac:dyDescent="0.25">
      <c r="A608" s="5" t="s">
        <v>2963</v>
      </c>
      <c r="B608" s="5" t="s">
        <v>222</v>
      </c>
      <c r="C608" s="5" t="s">
        <v>2048</v>
      </c>
      <c r="D608" s="11"/>
      <c r="E608" s="5" t="s">
        <v>2964</v>
      </c>
      <c r="F608" s="5" t="s">
        <v>2965</v>
      </c>
      <c r="G608" s="11"/>
    </row>
    <row r="609" spans="1:7" ht="13.8" hidden="1" x14ac:dyDescent="0.25">
      <c r="A609" s="18" t="s">
        <v>2966</v>
      </c>
      <c r="B609" s="18" t="s">
        <v>222</v>
      </c>
      <c r="C609" s="18" t="s">
        <v>2048</v>
      </c>
      <c r="D609" s="12"/>
      <c r="E609" s="18" t="s">
        <v>2967</v>
      </c>
      <c r="F609" s="18" t="s">
        <v>2968</v>
      </c>
      <c r="G609" s="11"/>
    </row>
    <row r="610" spans="1:7" ht="13.8" hidden="1" x14ac:dyDescent="0.25">
      <c r="A610" s="5" t="s">
        <v>2969</v>
      </c>
      <c r="B610" s="5" t="s">
        <v>222</v>
      </c>
      <c r="C610" s="5" t="s">
        <v>2048</v>
      </c>
      <c r="D610" s="11"/>
      <c r="E610" s="5" t="s">
        <v>2970</v>
      </c>
      <c r="F610" s="5" t="s">
        <v>2971</v>
      </c>
      <c r="G610" s="11"/>
    </row>
    <row r="611" spans="1:7" ht="13.8" hidden="1" x14ac:dyDescent="0.25">
      <c r="A611" s="5" t="s">
        <v>2972</v>
      </c>
      <c r="B611" s="5" t="s">
        <v>222</v>
      </c>
      <c r="C611" s="5" t="s">
        <v>2048</v>
      </c>
      <c r="D611" s="11"/>
      <c r="E611" s="5" t="s">
        <v>2973</v>
      </c>
      <c r="F611" s="5" t="s">
        <v>2974</v>
      </c>
      <c r="G611" s="11"/>
    </row>
    <row r="612" spans="1:7" ht="13.8" hidden="1" x14ac:dyDescent="0.25">
      <c r="A612" s="5" t="s">
        <v>2975</v>
      </c>
      <c r="B612" s="5" t="s">
        <v>222</v>
      </c>
      <c r="C612" s="5" t="s">
        <v>2048</v>
      </c>
      <c r="D612" s="11"/>
      <c r="E612" s="5" t="s">
        <v>2976</v>
      </c>
      <c r="F612" s="5" t="s">
        <v>2977</v>
      </c>
      <c r="G612" s="11"/>
    </row>
    <row r="613" spans="1:7" ht="13.8" hidden="1" x14ac:dyDescent="0.25">
      <c r="A613" s="5" t="s">
        <v>2978</v>
      </c>
      <c r="B613" s="5" t="s">
        <v>222</v>
      </c>
      <c r="C613" s="5" t="s">
        <v>2048</v>
      </c>
      <c r="D613" s="11"/>
      <c r="E613" s="5" t="s">
        <v>2979</v>
      </c>
      <c r="F613" s="5" t="s">
        <v>2980</v>
      </c>
      <c r="G613" s="11"/>
    </row>
    <row r="614" spans="1:7" ht="13.8" hidden="1" x14ac:dyDescent="0.25">
      <c r="A614" s="5" t="s">
        <v>2981</v>
      </c>
      <c r="B614" s="5" t="s">
        <v>222</v>
      </c>
      <c r="C614" s="5" t="s">
        <v>2048</v>
      </c>
      <c r="D614" s="11"/>
      <c r="E614" s="5" t="s">
        <v>2982</v>
      </c>
      <c r="F614" s="5" t="s">
        <v>1813</v>
      </c>
      <c r="G614" s="11"/>
    </row>
    <row r="615" spans="1:7" ht="13.8" hidden="1" x14ac:dyDescent="0.25">
      <c r="A615" s="5" t="s">
        <v>2983</v>
      </c>
      <c r="B615" s="5" t="s">
        <v>222</v>
      </c>
      <c r="C615" s="5" t="s">
        <v>2048</v>
      </c>
      <c r="D615" s="11"/>
      <c r="E615" s="5" t="s">
        <v>2984</v>
      </c>
      <c r="F615" s="5" t="s">
        <v>2985</v>
      </c>
      <c r="G615" s="11"/>
    </row>
    <row r="616" spans="1:7" ht="13.8" hidden="1" x14ac:dyDescent="0.25">
      <c r="A616" s="5" t="s">
        <v>2986</v>
      </c>
      <c r="B616" s="5" t="s">
        <v>222</v>
      </c>
      <c r="C616" s="5" t="s">
        <v>2048</v>
      </c>
      <c r="D616" s="11"/>
      <c r="E616" s="5" t="s">
        <v>2987</v>
      </c>
      <c r="F616" s="5" t="s">
        <v>2988</v>
      </c>
      <c r="G616" s="11"/>
    </row>
    <row r="617" spans="1:7" ht="13.8" hidden="1" x14ac:dyDescent="0.25">
      <c r="A617" s="18" t="s">
        <v>2989</v>
      </c>
      <c r="B617" s="18" t="s">
        <v>222</v>
      </c>
      <c r="C617" s="18" t="s">
        <v>2048</v>
      </c>
      <c r="D617" s="12"/>
      <c r="E617" s="18" t="s">
        <v>2991</v>
      </c>
      <c r="F617" s="18" t="s">
        <v>2992</v>
      </c>
      <c r="G617" s="11"/>
    </row>
    <row r="618" spans="1:7" ht="13.8" hidden="1" x14ac:dyDescent="0.25">
      <c r="A618" s="5" t="s">
        <v>2993</v>
      </c>
      <c r="B618" s="5" t="s">
        <v>222</v>
      </c>
      <c r="C618" s="5" t="s">
        <v>2048</v>
      </c>
      <c r="D618" s="11"/>
      <c r="E618" s="5" t="s">
        <v>2994</v>
      </c>
      <c r="F618" s="5" t="s">
        <v>2995</v>
      </c>
      <c r="G618" s="11"/>
    </row>
    <row r="619" spans="1:7" ht="13.8" hidden="1" x14ac:dyDescent="0.25">
      <c r="A619" s="5" t="s">
        <v>2996</v>
      </c>
      <c r="B619" s="5" t="s">
        <v>222</v>
      </c>
      <c r="C619" s="5" t="s">
        <v>2048</v>
      </c>
      <c r="D619" s="11"/>
      <c r="E619" s="5" t="s">
        <v>2997</v>
      </c>
      <c r="F619" s="5" t="s">
        <v>2998</v>
      </c>
      <c r="G619" s="11"/>
    </row>
    <row r="620" spans="1:7" ht="13.8" hidden="1" x14ac:dyDescent="0.25">
      <c r="A620" s="18" t="s">
        <v>2999</v>
      </c>
      <c r="B620" s="18" t="s">
        <v>222</v>
      </c>
      <c r="C620" s="18" t="s">
        <v>2048</v>
      </c>
      <c r="D620" s="12"/>
      <c r="E620" s="18" t="s">
        <v>3000</v>
      </c>
      <c r="F620" s="18" t="s">
        <v>3001</v>
      </c>
      <c r="G620" s="11"/>
    </row>
    <row r="621" spans="1:7" ht="13.8" hidden="1" x14ac:dyDescent="0.25">
      <c r="A621" s="5" t="s">
        <v>3002</v>
      </c>
      <c r="B621" s="5" t="s">
        <v>222</v>
      </c>
      <c r="C621" s="5" t="s">
        <v>2048</v>
      </c>
      <c r="D621" s="11"/>
      <c r="E621" s="5" t="s">
        <v>3003</v>
      </c>
      <c r="F621" s="5" t="s">
        <v>3004</v>
      </c>
      <c r="G621" s="11"/>
    </row>
    <row r="622" spans="1:7" ht="13.8" hidden="1" x14ac:dyDescent="0.25">
      <c r="A622" s="5" t="s">
        <v>3005</v>
      </c>
      <c r="B622" s="5" t="s">
        <v>222</v>
      </c>
      <c r="C622" s="5" t="s">
        <v>2048</v>
      </c>
      <c r="D622" s="11"/>
      <c r="E622" s="5" t="s">
        <v>3006</v>
      </c>
      <c r="F622" s="5" t="s">
        <v>3007</v>
      </c>
      <c r="G622" s="11"/>
    </row>
    <row r="623" spans="1:7" ht="13.8" hidden="1" x14ac:dyDescent="0.25">
      <c r="A623" s="5" t="s">
        <v>3008</v>
      </c>
      <c r="B623" s="5" t="s">
        <v>222</v>
      </c>
      <c r="C623" s="5" t="s">
        <v>2048</v>
      </c>
      <c r="D623" s="11"/>
      <c r="E623" s="5" t="s">
        <v>3009</v>
      </c>
      <c r="F623" s="5" t="s">
        <v>3010</v>
      </c>
      <c r="G623" s="11"/>
    </row>
    <row r="624" spans="1:7" ht="13.8" hidden="1" x14ac:dyDescent="0.25">
      <c r="A624" s="5" t="s">
        <v>3011</v>
      </c>
      <c r="B624" s="5" t="s">
        <v>222</v>
      </c>
      <c r="C624" s="5" t="s">
        <v>2048</v>
      </c>
      <c r="D624" s="11"/>
      <c r="E624" s="5" t="s">
        <v>3012</v>
      </c>
      <c r="F624" s="5" t="s">
        <v>3013</v>
      </c>
      <c r="G624" s="11"/>
    </row>
    <row r="625" spans="1:7" ht="13.8" hidden="1" x14ac:dyDescent="0.25">
      <c r="A625" s="5" t="s">
        <v>3014</v>
      </c>
      <c r="B625" s="5" t="s">
        <v>222</v>
      </c>
      <c r="C625" s="5" t="s">
        <v>2048</v>
      </c>
      <c r="D625" s="11"/>
      <c r="E625" s="5" t="s">
        <v>3015</v>
      </c>
      <c r="F625" s="5" t="s">
        <v>3016</v>
      </c>
      <c r="G625" s="11"/>
    </row>
    <row r="626" spans="1:7" ht="13.8" hidden="1" x14ac:dyDescent="0.25">
      <c r="A626" s="18" t="s">
        <v>3017</v>
      </c>
      <c r="B626" s="18" t="s">
        <v>222</v>
      </c>
      <c r="C626" s="18" t="s">
        <v>2048</v>
      </c>
      <c r="D626" s="12"/>
      <c r="E626" s="18" t="s">
        <v>3018</v>
      </c>
      <c r="F626" s="18" t="s">
        <v>3019</v>
      </c>
      <c r="G626" s="11"/>
    </row>
    <row r="627" spans="1:7" ht="13.8" hidden="1" x14ac:dyDescent="0.25">
      <c r="A627" s="5" t="s">
        <v>3020</v>
      </c>
      <c r="B627" s="5" t="s">
        <v>222</v>
      </c>
      <c r="C627" s="5" t="s">
        <v>2048</v>
      </c>
      <c r="D627" s="11"/>
      <c r="E627" s="5" t="s">
        <v>3021</v>
      </c>
      <c r="F627" s="5" t="s">
        <v>3022</v>
      </c>
      <c r="G627" s="11"/>
    </row>
    <row r="628" spans="1:7" ht="13.8" hidden="1" x14ac:dyDescent="0.25">
      <c r="A628" s="5" t="s">
        <v>3023</v>
      </c>
      <c r="B628" s="5" t="s">
        <v>222</v>
      </c>
      <c r="C628" s="5" t="s">
        <v>2048</v>
      </c>
      <c r="D628" s="5" t="s">
        <v>489</v>
      </c>
      <c r="E628" s="5" t="s">
        <v>3024</v>
      </c>
      <c r="F628" s="5" t="s">
        <v>3025</v>
      </c>
      <c r="G628" s="11"/>
    </row>
    <row r="629" spans="1:7" ht="13.8" hidden="1" x14ac:dyDescent="0.25">
      <c r="A629" s="5" t="s">
        <v>3026</v>
      </c>
      <c r="B629" s="5" t="s">
        <v>222</v>
      </c>
      <c r="C629" s="5" t="s">
        <v>2048</v>
      </c>
      <c r="D629" s="11"/>
      <c r="E629" s="5" t="s">
        <v>3027</v>
      </c>
      <c r="F629" s="5" t="s">
        <v>1778</v>
      </c>
      <c r="G629" s="11"/>
    </row>
    <row r="630" spans="1:7" ht="13.8" hidden="1" x14ac:dyDescent="0.25">
      <c r="A630" s="5" t="s">
        <v>3028</v>
      </c>
      <c r="B630" s="5" t="s">
        <v>222</v>
      </c>
      <c r="C630" s="5" t="s">
        <v>2048</v>
      </c>
      <c r="D630" s="11"/>
      <c r="E630" s="5" t="s">
        <v>3029</v>
      </c>
      <c r="F630" s="5" t="s">
        <v>3030</v>
      </c>
      <c r="G630" s="11"/>
    </row>
    <row r="631" spans="1:7" ht="13.8" hidden="1" x14ac:dyDescent="0.25">
      <c r="A631" s="5" t="s">
        <v>3031</v>
      </c>
      <c r="B631" s="5" t="s">
        <v>222</v>
      </c>
      <c r="C631" s="5" t="s">
        <v>2048</v>
      </c>
      <c r="D631" s="11"/>
      <c r="E631" s="5" t="s">
        <v>3032</v>
      </c>
      <c r="F631" s="5" t="s">
        <v>3033</v>
      </c>
      <c r="G631" s="11"/>
    </row>
    <row r="632" spans="1:7" ht="13.8" hidden="1" x14ac:dyDescent="0.25">
      <c r="A632" s="18" t="s">
        <v>3034</v>
      </c>
      <c r="B632" s="18" t="s">
        <v>222</v>
      </c>
      <c r="C632" s="18" t="s">
        <v>2048</v>
      </c>
      <c r="D632" s="12"/>
      <c r="E632" s="18" t="s">
        <v>3035</v>
      </c>
      <c r="F632" s="18" t="s">
        <v>3036</v>
      </c>
      <c r="G632" s="11"/>
    </row>
    <row r="633" spans="1:7" ht="13.8" hidden="1" x14ac:dyDescent="0.25">
      <c r="A633" s="5" t="s">
        <v>3037</v>
      </c>
      <c r="B633" s="5" t="s">
        <v>222</v>
      </c>
      <c r="C633" s="5" t="s">
        <v>2048</v>
      </c>
      <c r="D633" s="11"/>
      <c r="E633" s="5" t="s">
        <v>3038</v>
      </c>
      <c r="F633" s="5" t="s">
        <v>3039</v>
      </c>
      <c r="G633" s="11"/>
    </row>
    <row r="634" spans="1:7" ht="13.8" hidden="1" x14ac:dyDescent="0.25">
      <c r="A634" s="5" t="s">
        <v>3040</v>
      </c>
      <c r="B634" s="5" t="s">
        <v>222</v>
      </c>
      <c r="C634" s="5" t="s">
        <v>2048</v>
      </c>
      <c r="D634" s="11"/>
      <c r="E634" s="5" t="s">
        <v>3041</v>
      </c>
      <c r="F634" s="5" t="s">
        <v>3042</v>
      </c>
      <c r="G634" s="11"/>
    </row>
    <row r="635" spans="1:7" ht="13.8" hidden="1" x14ac:dyDescent="0.25">
      <c r="A635" s="5" t="s">
        <v>3043</v>
      </c>
      <c r="B635" s="5" t="s">
        <v>222</v>
      </c>
      <c r="C635" s="5" t="s">
        <v>2048</v>
      </c>
      <c r="D635" s="11"/>
      <c r="E635" s="5" t="s">
        <v>3044</v>
      </c>
      <c r="F635" s="5" t="s">
        <v>1039</v>
      </c>
      <c r="G635" s="11"/>
    </row>
    <row r="636" spans="1:7" ht="13.8" hidden="1" x14ac:dyDescent="0.25">
      <c r="A636" s="18" t="s">
        <v>3045</v>
      </c>
      <c r="B636" s="18" t="s">
        <v>222</v>
      </c>
      <c r="C636" s="18" t="s">
        <v>2048</v>
      </c>
      <c r="D636" s="12"/>
      <c r="E636" s="18" t="s">
        <v>3046</v>
      </c>
      <c r="F636" s="18" t="s">
        <v>3047</v>
      </c>
      <c r="G636" s="11"/>
    </row>
    <row r="637" spans="1:7" ht="13.8" hidden="1" x14ac:dyDescent="0.25">
      <c r="A637" s="5" t="s">
        <v>3048</v>
      </c>
      <c r="B637" s="5" t="s">
        <v>222</v>
      </c>
      <c r="C637" s="5" t="s">
        <v>2048</v>
      </c>
      <c r="D637" s="11"/>
      <c r="E637" s="5" t="s">
        <v>3049</v>
      </c>
      <c r="F637" s="5" t="s">
        <v>3050</v>
      </c>
      <c r="G637" s="11"/>
    </row>
    <row r="638" spans="1:7" ht="13.8" hidden="1" x14ac:dyDescent="0.25">
      <c r="A638" s="18" t="s">
        <v>3051</v>
      </c>
      <c r="B638" s="18" t="s">
        <v>222</v>
      </c>
      <c r="C638" s="18" t="s">
        <v>2048</v>
      </c>
      <c r="D638" s="12"/>
      <c r="E638" s="18" t="s">
        <v>3052</v>
      </c>
      <c r="F638" s="18" t="s">
        <v>3053</v>
      </c>
      <c r="G638" s="11"/>
    </row>
    <row r="639" spans="1:7" ht="13.8" hidden="1" x14ac:dyDescent="0.25">
      <c r="A639" s="5" t="s">
        <v>3054</v>
      </c>
      <c r="B639" s="5" t="s">
        <v>222</v>
      </c>
      <c r="C639" s="5" t="s">
        <v>2048</v>
      </c>
      <c r="D639" s="11"/>
      <c r="E639" s="5" t="s">
        <v>3055</v>
      </c>
      <c r="F639" s="5" t="s">
        <v>3056</v>
      </c>
      <c r="G639" s="11"/>
    </row>
    <row r="640" spans="1:7" ht="13.8" hidden="1" x14ac:dyDescent="0.25">
      <c r="A640" s="5" t="s">
        <v>3057</v>
      </c>
      <c r="B640" s="5" t="s">
        <v>222</v>
      </c>
      <c r="C640" s="5" t="s">
        <v>2048</v>
      </c>
      <c r="D640" s="11"/>
      <c r="E640" s="5" t="s">
        <v>3058</v>
      </c>
      <c r="F640" s="5" t="s">
        <v>1808</v>
      </c>
      <c r="G640" s="11"/>
    </row>
    <row r="641" spans="1:7" ht="13.8" hidden="1" x14ac:dyDescent="0.25">
      <c r="A641" s="5" t="s">
        <v>3059</v>
      </c>
      <c r="B641" s="5" t="s">
        <v>222</v>
      </c>
      <c r="C641" s="5" t="s">
        <v>2048</v>
      </c>
      <c r="D641" s="11"/>
      <c r="E641" s="5" t="s">
        <v>3060</v>
      </c>
      <c r="F641" s="5" t="s">
        <v>3061</v>
      </c>
      <c r="G641" s="11"/>
    </row>
    <row r="642" spans="1:7" ht="13.8" hidden="1" x14ac:dyDescent="0.25">
      <c r="A642" s="5" t="s">
        <v>3062</v>
      </c>
      <c r="B642" s="5" t="s">
        <v>222</v>
      </c>
      <c r="C642" s="5" t="s">
        <v>2048</v>
      </c>
      <c r="D642" s="11"/>
      <c r="E642" s="5" t="s">
        <v>3063</v>
      </c>
      <c r="F642" s="5" t="s">
        <v>3064</v>
      </c>
      <c r="G642" s="11"/>
    </row>
    <row r="643" spans="1:7" ht="14.4" hidden="1" x14ac:dyDescent="0.3">
      <c r="A643" s="5" t="s">
        <v>3065</v>
      </c>
      <c r="B643" s="5" t="s">
        <v>222</v>
      </c>
      <c r="C643" s="5" t="s">
        <v>2048</v>
      </c>
      <c r="D643" s="11"/>
      <c r="E643" s="5" t="s">
        <v>3066</v>
      </c>
      <c r="F643" s="5" t="s">
        <v>3067</v>
      </c>
      <c r="G643" s="19"/>
    </row>
    <row r="644" spans="1:7" ht="13.8" hidden="1" x14ac:dyDescent="0.25">
      <c r="A644" s="5" t="s">
        <v>3068</v>
      </c>
      <c r="B644" s="5" t="s">
        <v>137</v>
      </c>
      <c r="C644" s="5" t="s">
        <v>2088</v>
      </c>
      <c r="D644" s="5" t="s">
        <v>683</v>
      </c>
      <c r="E644" s="5" t="s">
        <v>3069</v>
      </c>
      <c r="F644" s="5" t="s">
        <v>3070</v>
      </c>
      <c r="G644" s="11"/>
    </row>
    <row r="645" spans="1:7" ht="13.8" hidden="1" x14ac:dyDescent="0.25">
      <c r="A645" s="5" t="s">
        <v>3071</v>
      </c>
      <c r="B645" s="5" t="s">
        <v>137</v>
      </c>
      <c r="C645" s="5" t="s">
        <v>2088</v>
      </c>
      <c r="D645" s="5" t="s">
        <v>684</v>
      </c>
      <c r="E645" s="5" t="s">
        <v>3072</v>
      </c>
      <c r="F645" s="5" t="s">
        <v>1837</v>
      </c>
      <c r="G645" s="11"/>
    </row>
    <row r="646" spans="1:7" ht="13.8" hidden="1" x14ac:dyDescent="0.25">
      <c r="A646" s="5" t="s">
        <v>3073</v>
      </c>
      <c r="B646" s="5" t="s">
        <v>137</v>
      </c>
      <c r="C646" s="5" t="s">
        <v>2088</v>
      </c>
      <c r="D646" s="5" t="s">
        <v>685</v>
      </c>
      <c r="E646" s="5" t="s">
        <v>3074</v>
      </c>
      <c r="F646" s="5" t="s">
        <v>1024</v>
      </c>
      <c r="G646" s="11"/>
    </row>
    <row r="647" spans="1:7" ht="13.8" hidden="1" x14ac:dyDescent="0.25">
      <c r="A647" s="5" t="s">
        <v>3075</v>
      </c>
      <c r="B647" s="5" t="s">
        <v>137</v>
      </c>
      <c r="C647" s="5" t="s">
        <v>2088</v>
      </c>
      <c r="D647" s="5" t="s">
        <v>686</v>
      </c>
      <c r="E647" s="5" t="s">
        <v>3076</v>
      </c>
      <c r="F647" s="5" t="s">
        <v>1028</v>
      </c>
      <c r="G647" s="11"/>
    </row>
    <row r="648" spans="1:7" ht="13.8" hidden="1" x14ac:dyDescent="0.25">
      <c r="A648" s="5" t="s">
        <v>3077</v>
      </c>
      <c r="B648" s="5" t="s">
        <v>137</v>
      </c>
      <c r="C648" s="5" t="s">
        <v>2088</v>
      </c>
      <c r="D648" s="11"/>
      <c r="E648" s="5" t="s">
        <v>3078</v>
      </c>
      <c r="F648" s="5" t="s">
        <v>3079</v>
      </c>
      <c r="G648" s="11"/>
    </row>
    <row r="649" spans="1:7" ht="13.8" hidden="1" x14ac:dyDescent="0.25">
      <c r="A649" s="5" t="s">
        <v>3080</v>
      </c>
      <c r="B649" s="5" t="s">
        <v>137</v>
      </c>
      <c r="C649" s="5" t="s">
        <v>2088</v>
      </c>
      <c r="D649" s="11"/>
      <c r="E649" s="5" t="s">
        <v>3081</v>
      </c>
      <c r="F649" s="5" t="s">
        <v>3082</v>
      </c>
      <c r="G649" s="11"/>
    </row>
    <row r="650" spans="1:7" ht="13.8" hidden="1" x14ac:dyDescent="0.25">
      <c r="A650" s="18" t="s">
        <v>3083</v>
      </c>
      <c r="B650" s="18" t="s">
        <v>137</v>
      </c>
      <c r="C650" s="18" t="s">
        <v>2088</v>
      </c>
      <c r="D650" s="12"/>
      <c r="E650" s="18" t="s">
        <v>3084</v>
      </c>
      <c r="F650" s="18" t="s">
        <v>3085</v>
      </c>
      <c r="G650" s="12"/>
    </row>
    <row r="651" spans="1:7" ht="13.8" hidden="1" x14ac:dyDescent="0.25">
      <c r="A651" s="5" t="s">
        <v>3086</v>
      </c>
      <c r="B651" s="5" t="s">
        <v>137</v>
      </c>
      <c r="C651" s="5" t="s">
        <v>2088</v>
      </c>
      <c r="D651" s="11"/>
      <c r="E651" s="5" t="s">
        <v>3087</v>
      </c>
      <c r="F651" s="5" t="s">
        <v>3088</v>
      </c>
      <c r="G651" s="11"/>
    </row>
    <row r="652" spans="1:7" ht="13.8" hidden="1" x14ac:dyDescent="0.25">
      <c r="A652" s="5" t="s">
        <v>3089</v>
      </c>
      <c r="B652" s="5" t="s">
        <v>137</v>
      </c>
      <c r="C652" s="5" t="s">
        <v>2088</v>
      </c>
      <c r="D652" s="11"/>
      <c r="E652" s="5" t="s">
        <v>3090</v>
      </c>
      <c r="F652" s="5" t="s">
        <v>2014</v>
      </c>
      <c r="G652" s="11"/>
    </row>
    <row r="653" spans="1:7" ht="13.8" hidden="1" x14ac:dyDescent="0.25">
      <c r="A653" s="18" t="s">
        <v>3091</v>
      </c>
      <c r="B653" s="18" t="s">
        <v>137</v>
      </c>
      <c r="C653" s="18" t="s">
        <v>2088</v>
      </c>
      <c r="D653" s="12"/>
      <c r="E653" s="18" t="s">
        <v>3092</v>
      </c>
      <c r="F653" s="18" t="s">
        <v>3093</v>
      </c>
      <c r="G653" s="12"/>
    </row>
    <row r="654" spans="1:7" ht="13.8" hidden="1" x14ac:dyDescent="0.25">
      <c r="A654" s="18" t="s">
        <v>3094</v>
      </c>
      <c r="B654" s="18" t="s">
        <v>137</v>
      </c>
      <c r="C654" s="18" t="s">
        <v>2088</v>
      </c>
      <c r="D654" s="12"/>
      <c r="E654" s="18" t="s">
        <v>3095</v>
      </c>
      <c r="F654" s="18" t="s">
        <v>2036</v>
      </c>
      <c r="G654" s="12"/>
    </row>
    <row r="655" spans="1:7" ht="13.8" hidden="1" x14ac:dyDescent="0.25">
      <c r="A655" s="5" t="s">
        <v>3096</v>
      </c>
      <c r="B655" s="5" t="s">
        <v>137</v>
      </c>
      <c r="C655" s="5" t="s">
        <v>2088</v>
      </c>
      <c r="D655" s="11"/>
      <c r="E655" s="5" t="s">
        <v>3097</v>
      </c>
      <c r="F655" s="5" t="s">
        <v>3098</v>
      </c>
      <c r="G655" s="11"/>
    </row>
    <row r="656" spans="1:7" ht="13.8" hidden="1" x14ac:dyDescent="0.25">
      <c r="A656" s="5" t="s">
        <v>3099</v>
      </c>
      <c r="B656" s="5" t="s">
        <v>137</v>
      </c>
      <c r="C656" s="5" t="s">
        <v>2088</v>
      </c>
      <c r="D656" s="11"/>
      <c r="E656" s="5" t="s">
        <v>3100</v>
      </c>
      <c r="F656" s="5" t="s">
        <v>3101</v>
      </c>
      <c r="G656" s="11"/>
    </row>
    <row r="657" spans="1:7" ht="13.8" hidden="1" x14ac:dyDescent="0.25">
      <c r="A657" s="5" t="s">
        <v>3102</v>
      </c>
      <c r="B657" s="5" t="s">
        <v>137</v>
      </c>
      <c r="C657" s="5" t="s">
        <v>2088</v>
      </c>
      <c r="D657" s="5" t="s">
        <v>688</v>
      </c>
      <c r="E657" s="5" t="s">
        <v>3103</v>
      </c>
      <c r="F657" s="5" t="s">
        <v>3104</v>
      </c>
      <c r="G657" s="11"/>
    </row>
    <row r="658" spans="1:7" ht="13.8" hidden="1" x14ac:dyDescent="0.25">
      <c r="A658" s="5" t="s">
        <v>3105</v>
      </c>
      <c r="B658" s="5" t="s">
        <v>137</v>
      </c>
      <c r="C658" s="5" t="s">
        <v>2088</v>
      </c>
      <c r="D658" s="11"/>
      <c r="E658" s="5" t="s">
        <v>3106</v>
      </c>
      <c r="F658" s="5" t="s">
        <v>3107</v>
      </c>
      <c r="G658" s="11"/>
    </row>
    <row r="659" spans="1:7" ht="13.8" hidden="1" x14ac:dyDescent="0.25">
      <c r="A659" s="5" t="s">
        <v>3108</v>
      </c>
      <c r="B659" s="5" t="s">
        <v>137</v>
      </c>
      <c r="C659" s="5" t="s">
        <v>2088</v>
      </c>
      <c r="D659" s="5" t="s">
        <v>689</v>
      </c>
      <c r="E659" s="5" t="s">
        <v>3109</v>
      </c>
      <c r="F659" s="5" t="s">
        <v>3110</v>
      </c>
      <c r="G659" s="11"/>
    </row>
    <row r="660" spans="1:7" ht="13.8" hidden="1" x14ac:dyDescent="0.25">
      <c r="A660" s="18" t="s">
        <v>3111</v>
      </c>
      <c r="B660" s="18" t="s">
        <v>137</v>
      </c>
      <c r="C660" s="18" t="s">
        <v>2088</v>
      </c>
      <c r="D660" s="12"/>
      <c r="E660" s="18" t="s">
        <v>3112</v>
      </c>
      <c r="F660" s="18" t="s">
        <v>3113</v>
      </c>
      <c r="G660" s="12"/>
    </row>
    <row r="661" spans="1:7" ht="13.8" hidden="1" x14ac:dyDescent="0.25">
      <c r="A661" s="5" t="s">
        <v>3114</v>
      </c>
      <c r="B661" s="5" t="s">
        <v>137</v>
      </c>
      <c r="C661" s="5" t="s">
        <v>2088</v>
      </c>
      <c r="D661" s="11"/>
      <c r="E661" s="5" t="s">
        <v>3115</v>
      </c>
      <c r="F661" s="5" t="s">
        <v>1059</v>
      </c>
      <c r="G661" s="5" t="s">
        <v>3116</v>
      </c>
    </row>
    <row r="662" spans="1:7" ht="13.8" hidden="1" x14ac:dyDescent="0.25">
      <c r="A662" s="5" t="s">
        <v>3117</v>
      </c>
      <c r="B662" s="5" t="s">
        <v>623</v>
      </c>
      <c r="C662" s="5" t="s">
        <v>2126</v>
      </c>
      <c r="D662" s="5" t="s">
        <v>498</v>
      </c>
      <c r="E662" s="5" t="s">
        <v>3118</v>
      </c>
      <c r="F662" s="11"/>
      <c r="G662" s="21" t="s">
        <v>3119</v>
      </c>
    </row>
    <row r="663" spans="1:7" ht="13.8" hidden="1" x14ac:dyDescent="0.25">
      <c r="A663" s="5" t="s">
        <v>3120</v>
      </c>
      <c r="B663" s="5" t="s">
        <v>623</v>
      </c>
      <c r="C663" s="5" t="s">
        <v>2126</v>
      </c>
      <c r="D663" s="5" t="s">
        <v>705</v>
      </c>
      <c r="E663" s="5" t="s">
        <v>3121</v>
      </c>
      <c r="F663" s="11"/>
      <c r="G663" s="21" t="s">
        <v>3119</v>
      </c>
    </row>
    <row r="664" spans="1:7" ht="13.8" hidden="1" x14ac:dyDescent="0.25">
      <c r="A664" s="5" t="s">
        <v>3122</v>
      </c>
      <c r="B664" s="5" t="s">
        <v>623</v>
      </c>
      <c r="C664" s="5" t="s">
        <v>2126</v>
      </c>
      <c r="D664" s="5" t="s">
        <v>705</v>
      </c>
      <c r="E664" s="5" t="s">
        <v>3123</v>
      </c>
      <c r="F664" s="11"/>
      <c r="G664" s="21" t="s">
        <v>3119</v>
      </c>
    </row>
    <row r="665" spans="1:7" ht="13.8" hidden="1" x14ac:dyDescent="0.25">
      <c r="A665" s="5" t="s">
        <v>3124</v>
      </c>
      <c r="B665" s="5" t="s">
        <v>623</v>
      </c>
      <c r="C665" s="5" t="s">
        <v>2126</v>
      </c>
      <c r="D665" s="5" t="s">
        <v>707</v>
      </c>
      <c r="E665" s="5" t="s">
        <v>3125</v>
      </c>
      <c r="F665" s="11"/>
      <c r="G665" s="21" t="s">
        <v>3119</v>
      </c>
    </row>
    <row r="666" spans="1:7" ht="13.8" hidden="1" x14ac:dyDescent="0.25">
      <c r="A666" s="5" t="s">
        <v>3126</v>
      </c>
      <c r="B666" s="5" t="s">
        <v>623</v>
      </c>
      <c r="C666" s="5" t="s">
        <v>2126</v>
      </c>
      <c r="D666" s="5" t="s">
        <v>502</v>
      </c>
      <c r="E666" s="5" t="s">
        <v>3127</v>
      </c>
      <c r="F666" s="11"/>
      <c r="G666" s="21" t="s">
        <v>3119</v>
      </c>
    </row>
    <row r="667" spans="1:7" ht="13.8" hidden="1" x14ac:dyDescent="0.25">
      <c r="A667" s="5" t="s">
        <v>3128</v>
      </c>
      <c r="B667" s="5" t="s">
        <v>623</v>
      </c>
      <c r="C667" s="5" t="s">
        <v>2126</v>
      </c>
      <c r="D667" s="5" t="s">
        <v>709</v>
      </c>
      <c r="E667" s="5" t="s">
        <v>3129</v>
      </c>
      <c r="F667" s="11"/>
      <c r="G667" s="21" t="s">
        <v>3119</v>
      </c>
    </row>
    <row r="668" spans="1:7" ht="13.8" hidden="1" x14ac:dyDescent="0.25">
      <c r="A668" s="5" t="s">
        <v>3130</v>
      </c>
      <c r="B668" s="5" t="s">
        <v>623</v>
      </c>
      <c r="C668" s="5" t="s">
        <v>2126</v>
      </c>
      <c r="D668" s="5" t="s">
        <v>711</v>
      </c>
      <c r="E668" s="5" t="s">
        <v>3131</v>
      </c>
      <c r="F668" s="11"/>
      <c r="G668" s="21" t="s">
        <v>3119</v>
      </c>
    </row>
    <row r="669" spans="1:7" ht="13.8" hidden="1" x14ac:dyDescent="0.25">
      <c r="A669" s="5" t="s">
        <v>3132</v>
      </c>
      <c r="B669" s="5" t="s">
        <v>623</v>
      </c>
      <c r="C669" s="5" t="s">
        <v>2126</v>
      </c>
      <c r="D669" s="5" t="s">
        <v>713</v>
      </c>
      <c r="E669" s="5" t="s">
        <v>3133</v>
      </c>
      <c r="F669" s="11"/>
      <c r="G669" s="21" t="s">
        <v>3119</v>
      </c>
    </row>
    <row r="670" spans="1:7" ht="13.8" hidden="1" x14ac:dyDescent="0.25">
      <c r="A670" s="5" t="s">
        <v>3134</v>
      </c>
      <c r="B670" s="5" t="s">
        <v>623</v>
      </c>
      <c r="C670" s="5" t="s">
        <v>2126</v>
      </c>
      <c r="D670" s="11"/>
      <c r="E670" s="5" t="s">
        <v>3135</v>
      </c>
      <c r="F670" s="11"/>
      <c r="G670" s="21" t="s">
        <v>3119</v>
      </c>
    </row>
    <row r="671" spans="1:7" ht="13.8" hidden="1" x14ac:dyDescent="0.25">
      <c r="A671" s="5" t="s">
        <v>3136</v>
      </c>
      <c r="B671" s="5" t="s">
        <v>623</v>
      </c>
      <c r="C671" s="5" t="s">
        <v>2126</v>
      </c>
      <c r="D671" s="11"/>
      <c r="E671" s="5" t="s">
        <v>3137</v>
      </c>
      <c r="F671" s="11"/>
      <c r="G671" s="21" t="s">
        <v>3119</v>
      </c>
    </row>
    <row r="672" spans="1:7" ht="13.8" hidden="1" x14ac:dyDescent="0.25">
      <c r="A672" s="5" t="s">
        <v>3138</v>
      </c>
      <c r="B672" s="5" t="s">
        <v>623</v>
      </c>
      <c r="C672" s="5" t="s">
        <v>2126</v>
      </c>
      <c r="D672" s="11"/>
      <c r="E672" s="5" t="s">
        <v>3139</v>
      </c>
      <c r="F672" s="11"/>
      <c r="G672" s="21" t="s">
        <v>3119</v>
      </c>
    </row>
    <row r="673" spans="1:7" ht="13.8" hidden="1" x14ac:dyDescent="0.25">
      <c r="A673" s="5" t="s">
        <v>3140</v>
      </c>
      <c r="B673" s="5" t="s">
        <v>623</v>
      </c>
      <c r="C673" s="5" t="s">
        <v>2126</v>
      </c>
      <c r="D673" s="11"/>
      <c r="E673" s="5" t="s">
        <v>3141</v>
      </c>
      <c r="F673" s="11"/>
      <c r="G673" s="21" t="s">
        <v>3119</v>
      </c>
    </row>
    <row r="674" spans="1:7" ht="13.8" hidden="1" x14ac:dyDescent="0.25">
      <c r="A674" s="5" t="s">
        <v>3142</v>
      </c>
      <c r="B674" s="5" t="s">
        <v>623</v>
      </c>
      <c r="C674" s="5" t="s">
        <v>2126</v>
      </c>
      <c r="D674" s="11"/>
      <c r="E674" s="5" t="s">
        <v>3143</v>
      </c>
      <c r="F674" s="11"/>
      <c r="G674" s="11"/>
    </row>
    <row r="675" spans="1:7" ht="13.8" hidden="1" x14ac:dyDescent="0.25">
      <c r="A675" s="5" t="s">
        <v>3144</v>
      </c>
      <c r="B675" s="5" t="s">
        <v>623</v>
      </c>
      <c r="C675" s="5" t="s">
        <v>2126</v>
      </c>
      <c r="D675" s="11"/>
      <c r="E675" s="5" t="s">
        <v>1059</v>
      </c>
      <c r="F675" s="11"/>
      <c r="G675" s="11"/>
    </row>
    <row r="676" spans="1:7" ht="13.8" hidden="1" x14ac:dyDescent="0.25">
      <c r="A676" s="5" t="s">
        <v>3145</v>
      </c>
      <c r="B676" s="5" t="s">
        <v>691</v>
      </c>
      <c r="C676" s="5" t="s">
        <v>2170</v>
      </c>
      <c r="D676" s="5" t="s">
        <v>719</v>
      </c>
      <c r="E676" s="5" t="s">
        <v>3146</v>
      </c>
      <c r="F676" s="5" t="s">
        <v>3147</v>
      </c>
      <c r="G676" s="11"/>
    </row>
    <row r="677" spans="1:7" ht="13.8" hidden="1" x14ac:dyDescent="0.25">
      <c r="A677" s="5" t="s">
        <v>3148</v>
      </c>
      <c r="B677" s="5" t="s">
        <v>691</v>
      </c>
      <c r="C677" s="5" t="s">
        <v>2170</v>
      </c>
      <c r="D677" s="5" t="s">
        <v>298</v>
      </c>
      <c r="E677" s="5" t="s">
        <v>3149</v>
      </c>
      <c r="F677" s="5" t="s">
        <v>3150</v>
      </c>
      <c r="G677" s="11"/>
    </row>
    <row r="678" spans="1:7" ht="13.8" hidden="1" x14ac:dyDescent="0.25">
      <c r="A678" s="5" t="s">
        <v>3151</v>
      </c>
      <c r="B678" s="5" t="s">
        <v>691</v>
      </c>
      <c r="C678" s="5" t="s">
        <v>2170</v>
      </c>
      <c r="D678" s="5" t="s">
        <v>722</v>
      </c>
      <c r="E678" s="5" t="s">
        <v>3152</v>
      </c>
      <c r="F678" s="5" t="s">
        <v>1028</v>
      </c>
      <c r="G678" s="11"/>
    </row>
    <row r="679" spans="1:7" ht="13.8" hidden="1" x14ac:dyDescent="0.25">
      <c r="A679" s="5" t="s">
        <v>3153</v>
      </c>
      <c r="B679" s="5" t="s">
        <v>691</v>
      </c>
      <c r="C679" s="5" t="s">
        <v>2170</v>
      </c>
      <c r="D679" s="5" t="s">
        <v>723</v>
      </c>
      <c r="E679" s="5" t="s">
        <v>3154</v>
      </c>
      <c r="F679" s="5" t="s">
        <v>3155</v>
      </c>
      <c r="G679" s="11"/>
    </row>
    <row r="680" spans="1:7" ht="13.8" hidden="1" x14ac:dyDescent="0.25">
      <c r="A680" s="5" t="s">
        <v>3156</v>
      </c>
      <c r="B680" s="5" t="s">
        <v>691</v>
      </c>
      <c r="C680" s="5" t="s">
        <v>2170</v>
      </c>
      <c r="D680" s="5" t="s">
        <v>725</v>
      </c>
      <c r="E680" s="5" t="s">
        <v>3157</v>
      </c>
      <c r="F680" s="5" t="s">
        <v>3158</v>
      </c>
      <c r="G680" s="11"/>
    </row>
    <row r="681" spans="1:7" ht="13.8" hidden="1" x14ac:dyDescent="0.25">
      <c r="A681" s="5" t="s">
        <v>3159</v>
      </c>
      <c r="B681" s="5" t="s">
        <v>691</v>
      </c>
      <c r="C681" s="5" t="s">
        <v>2170</v>
      </c>
      <c r="D681" s="5" t="s">
        <v>726</v>
      </c>
      <c r="E681" s="5" t="s">
        <v>3160</v>
      </c>
      <c r="F681" s="5" t="s">
        <v>3161</v>
      </c>
      <c r="G681" s="11"/>
    </row>
    <row r="682" spans="1:7" ht="13.8" hidden="1" x14ac:dyDescent="0.25">
      <c r="A682" s="5" t="s">
        <v>3162</v>
      </c>
      <c r="B682" s="5" t="s">
        <v>691</v>
      </c>
      <c r="C682" s="5" t="s">
        <v>2170</v>
      </c>
      <c r="D682" s="5" t="s">
        <v>506</v>
      </c>
      <c r="E682" s="5" t="s">
        <v>3163</v>
      </c>
      <c r="F682" s="5" t="s">
        <v>1785</v>
      </c>
      <c r="G682" s="11"/>
    </row>
    <row r="683" spans="1:7" ht="13.8" hidden="1" x14ac:dyDescent="0.25">
      <c r="A683" s="5" t="s">
        <v>3164</v>
      </c>
      <c r="B683" s="5" t="s">
        <v>691</v>
      </c>
      <c r="C683" s="5" t="s">
        <v>2170</v>
      </c>
      <c r="D683" s="5" t="s">
        <v>729</v>
      </c>
      <c r="E683" s="5" t="s">
        <v>3165</v>
      </c>
      <c r="F683" s="5" t="s">
        <v>1032</v>
      </c>
      <c r="G683" s="11"/>
    </row>
    <row r="684" spans="1:7" ht="13.8" hidden="1" x14ac:dyDescent="0.25">
      <c r="A684" s="5" t="s">
        <v>3166</v>
      </c>
      <c r="B684" s="5" t="s">
        <v>691</v>
      </c>
      <c r="C684" s="5" t="s">
        <v>2170</v>
      </c>
      <c r="D684" s="5" t="s">
        <v>730</v>
      </c>
      <c r="E684" s="5" t="s">
        <v>3167</v>
      </c>
      <c r="F684" s="5" t="s">
        <v>1103</v>
      </c>
      <c r="G684" s="11"/>
    </row>
    <row r="685" spans="1:7" ht="13.8" hidden="1" x14ac:dyDescent="0.25">
      <c r="A685" s="5" t="s">
        <v>3168</v>
      </c>
      <c r="B685" s="5" t="s">
        <v>691</v>
      </c>
      <c r="C685" s="5" t="s">
        <v>2170</v>
      </c>
      <c r="D685" s="5" t="s">
        <v>731</v>
      </c>
      <c r="E685" s="5" t="s">
        <v>3169</v>
      </c>
      <c r="F685" s="5" t="s">
        <v>1035</v>
      </c>
      <c r="G685" s="11"/>
    </row>
    <row r="686" spans="1:7" ht="13.8" hidden="1" x14ac:dyDescent="0.25">
      <c r="A686" s="5" t="s">
        <v>3170</v>
      </c>
      <c r="B686" s="5" t="s">
        <v>691</v>
      </c>
      <c r="C686" s="5" t="s">
        <v>2170</v>
      </c>
      <c r="D686" s="20"/>
      <c r="E686" s="13" t="s">
        <v>3171</v>
      </c>
      <c r="F686" s="13" t="s">
        <v>1059</v>
      </c>
      <c r="G686" s="11"/>
    </row>
    <row r="687" spans="1:7" ht="13.8" hidden="1" x14ac:dyDescent="0.25">
      <c r="A687" s="5" t="s">
        <v>3173</v>
      </c>
      <c r="B687" s="5" t="s">
        <v>742</v>
      </c>
      <c r="C687" s="5" t="s">
        <v>2215</v>
      </c>
      <c r="D687" s="5" t="s">
        <v>9</v>
      </c>
      <c r="E687" s="5" t="s">
        <v>3174</v>
      </c>
      <c r="F687" s="5" t="s">
        <v>3175</v>
      </c>
      <c r="G687" s="5" t="s">
        <v>3176</v>
      </c>
    </row>
    <row r="688" spans="1:7" ht="13.8" hidden="1" x14ac:dyDescent="0.25">
      <c r="A688" s="5" t="s">
        <v>3177</v>
      </c>
      <c r="B688" s="5" t="s">
        <v>742</v>
      </c>
      <c r="C688" s="5" t="s">
        <v>2215</v>
      </c>
      <c r="D688" s="5" t="s">
        <v>781</v>
      </c>
      <c r="E688" s="5" t="s">
        <v>3178</v>
      </c>
      <c r="F688" s="5" t="s">
        <v>3179</v>
      </c>
      <c r="G688" s="5" t="s">
        <v>3180</v>
      </c>
    </row>
    <row r="689" spans="1:7" ht="13.8" hidden="1" x14ac:dyDescent="0.25">
      <c r="A689" s="5" t="s">
        <v>3181</v>
      </c>
      <c r="B689" s="5" t="s">
        <v>742</v>
      </c>
      <c r="C689" s="5" t="s">
        <v>2215</v>
      </c>
      <c r="D689" s="5" t="s">
        <v>782</v>
      </c>
      <c r="E689" s="5" t="s">
        <v>3182</v>
      </c>
      <c r="F689" s="5" t="s">
        <v>3183</v>
      </c>
      <c r="G689" s="5" t="s">
        <v>1911</v>
      </c>
    </row>
    <row r="690" spans="1:7" ht="13.8" hidden="1" x14ac:dyDescent="0.25">
      <c r="A690" s="5" t="s">
        <v>3184</v>
      </c>
      <c r="B690" s="5" t="s">
        <v>742</v>
      </c>
      <c r="C690" s="5" t="s">
        <v>2215</v>
      </c>
      <c r="D690" s="5" t="s">
        <v>783</v>
      </c>
      <c r="E690" s="5" t="s">
        <v>3185</v>
      </c>
      <c r="F690" s="5" t="s">
        <v>831</v>
      </c>
      <c r="G690" s="11"/>
    </row>
    <row r="691" spans="1:7" ht="13.8" hidden="1" x14ac:dyDescent="0.25">
      <c r="A691" s="5" t="s">
        <v>3186</v>
      </c>
      <c r="B691" s="5" t="s">
        <v>742</v>
      </c>
      <c r="C691" s="5" t="s">
        <v>2215</v>
      </c>
      <c r="D691" s="5" t="s">
        <v>785</v>
      </c>
      <c r="E691" s="5" t="s">
        <v>3187</v>
      </c>
      <c r="F691" s="5" t="s">
        <v>3188</v>
      </c>
      <c r="G691" s="11"/>
    </row>
    <row r="692" spans="1:7" ht="13.8" hidden="1" x14ac:dyDescent="0.25">
      <c r="A692" s="5" t="s">
        <v>3189</v>
      </c>
      <c r="B692" s="5" t="s">
        <v>742</v>
      </c>
      <c r="C692" s="5" t="s">
        <v>2215</v>
      </c>
      <c r="D692" s="5" t="s">
        <v>786</v>
      </c>
      <c r="E692" s="5" t="s">
        <v>3190</v>
      </c>
      <c r="F692" s="5" t="s">
        <v>1778</v>
      </c>
      <c r="G692" s="11"/>
    </row>
    <row r="693" spans="1:7" ht="13.8" hidden="1" x14ac:dyDescent="0.25">
      <c r="A693" s="5" t="s">
        <v>3191</v>
      </c>
      <c r="B693" s="5" t="s">
        <v>742</v>
      </c>
      <c r="C693" s="5" t="s">
        <v>2215</v>
      </c>
      <c r="D693" s="5" t="s">
        <v>788</v>
      </c>
      <c r="E693" s="5" t="s">
        <v>3192</v>
      </c>
      <c r="F693" s="5" t="s">
        <v>3193</v>
      </c>
      <c r="G693" s="11"/>
    </row>
    <row r="694" spans="1:7" ht="13.8" hidden="1" x14ac:dyDescent="0.25">
      <c r="A694" s="5" t="s">
        <v>3194</v>
      </c>
      <c r="B694" s="5" t="s">
        <v>742</v>
      </c>
      <c r="C694" s="5" t="s">
        <v>2215</v>
      </c>
      <c r="D694" s="5" t="s">
        <v>790</v>
      </c>
      <c r="E694" s="5" t="s">
        <v>3195</v>
      </c>
      <c r="F694" s="5" t="s">
        <v>3196</v>
      </c>
      <c r="G694" s="11"/>
    </row>
    <row r="695" spans="1:7" ht="13.8" hidden="1" x14ac:dyDescent="0.25">
      <c r="A695" s="5" t="s">
        <v>3197</v>
      </c>
      <c r="B695" s="5" t="s">
        <v>742</v>
      </c>
      <c r="C695" s="5" t="s">
        <v>2215</v>
      </c>
      <c r="D695" s="5" t="s">
        <v>791</v>
      </c>
      <c r="E695" s="5" t="s">
        <v>3198</v>
      </c>
      <c r="F695" s="5" t="s">
        <v>3199</v>
      </c>
      <c r="G695" s="5" t="s">
        <v>1476</v>
      </c>
    </row>
    <row r="696" spans="1:7" ht="13.8" hidden="1" x14ac:dyDescent="0.25">
      <c r="A696" s="5" t="s">
        <v>3200</v>
      </c>
      <c r="B696" s="5" t="s">
        <v>742</v>
      </c>
      <c r="C696" s="5" t="s">
        <v>2215</v>
      </c>
      <c r="D696" s="5" t="s">
        <v>793</v>
      </c>
      <c r="E696" s="5" t="s">
        <v>3201</v>
      </c>
      <c r="F696" s="5" t="s">
        <v>3202</v>
      </c>
      <c r="G696" s="11"/>
    </row>
    <row r="697" spans="1:7" ht="13.8" hidden="1" x14ac:dyDescent="0.25">
      <c r="A697" s="5" t="s">
        <v>3203</v>
      </c>
      <c r="B697" s="5" t="s">
        <v>742</v>
      </c>
      <c r="C697" s="5" t="s">
        <v>2215</v>
      </c>
      <c r="D697" s="5" t="s">
        <v>795</v>
      </c>
      <c r="E697" s="5" t="s">
        <v>3204</v>
      </c>
      <c r="F697" s="5" t="s">
        <v>3205</v>
      </c>
      <c r="G697" s="11"/>
    </row>
    <row r="698" spans="1:7" ht="13.8" hidden="1" x14ac:dyDescent="0.25">
      <c r="A698" s="5" t="s">
        <v>3206</v>
      </c>
      <c r="B698" s="5" t="s">
        <v>742</v>
      </c>
      <c r="C698" s="5" t="s">
        <v>2215</v>
      </c>
      <c r="D698" s="5" t="s">
        <v>796</v>
      </c>
      <c r="E698" s="5" t="s">
        <v>3207</v>
      </c>
      <c r="F698" s="5" t="s">
        <v>3208</v>
      </c>
      <c r="G698" s="11"/>
    </row>
    <row r="699" spans="1:7" ht="13.8" hidden="1" x14ac:dyDescent="0.25">
      <c r="A699" s="5" t="s">
        <v>3209</v>
      </c>
      <c r="B699" s="5" t="s">
        <v>742</v>
      </c>
      <c r="C699" s="5" t="s">
        <v>2215</v>
      </c>
      <c r="D699" s="5" t="s">
        <v>799</v>
      </c>
      <c r="E699" s="5" t="s">
        <v>3210</v>
      </c>
      <c r="F699" s="5" t="s">
        <v>3211</v>
      </c>
      <c r="G699" s="11"/>
    </row>
    <row r="700" spans="1:7" ht="13.8" hidden="1" x14ac:dyDescent="0.25">
      <c r="A700" s="5" t="s">
        <v>3212</v>
      </c>
      <c r="B700" s="5" t="s">
        <v>742</v>
      </c>
      <c r="C700" s="5" t="s">
        <v>2215</v>
      </c>
      <c r="D700" s="5" t="s">
        <v>800</v>
      </c>
      <c r="E700" s="5" t="s">
        <v>3213</v>
      </c>
      <c r="F700" s="5" t="s">
        <v>3214</v>
      </c>
      <c r="G700" s="5" t="s">
        <v>3215</v>
      </c>
    </row>
    <row r="701" spans="1:7" ht="13.8" hidden="1" x14ac:dyDescent="0.25">
      <c r="A701" s="5" t="s">
        <v>3216</v>
      </c>
      <c r="B701" s="5" t="s">
        <v>742</v>
      </c>
      <c r="C701" s="5" t="s">
        <v>2215</v>
      </c>
      <c r="D701" s="5" t="s">
        <v>801</v>
      </c>
      <c r="E701" s="5" t="s">
        <v>3217</v>
      </c>
      <c r="F701" s="5" t="s">
        <v>3218</v>
      </c>
      <c r="G701" s="11"/>
    </row>
    <row r="702" spans="1:7" ht="13.8" hidden="1" x14ac:dyDescent="0.25">
      <c r="A702" s="5" t="s">
        <v>3219</v>
      </c>
      <c r="B702" s="5" t="s">
        <v>742</v>
      </c>
      <c r="C702" s="5" t="s">
        <v>2215</v>
      </c>
      <c r="D702" s="5" t="s">
        <v>803</v>
      </c>
      <c r="E702" s="5" t="s">
        <v>3220</v>
      </c>
      <c r="F702" s="5" t="s">
        <v>3221</v>
      </c>
      <c r="G702" s="11"/>
    </row>
    <row r="703" spans="1:7" ht="13.8" hidden="1" x14ac:dyDescent="0.25">
      <c r="A703" s="5" t="s">
        <v>3222</v>
      </c>
      <c r="B703" s="5" t="s">
        <v>742</v>
      </c>
      <c r="C703" s="5" t="s">
        <v>2215</v>
      </c>
      <c r="D703" s="5" t="s">
        <v>805</v>
      </c>
      <c r="E703" s="5" t="s">
        <v>3223</v>
      </c>
      <c r="F703" s="5" t="s">
        <v>1422</v>
      </c>
      <c r="G703" s="11"/>
    </row>
    <row r="704" spans="1:7" ht="13.8" hidden="1" x14ac:dyDescent="0.25">
      <c r="A704" s="5" t="s">
        <v>3224</v>
      </c>
      <c r="B704" s="5" t="s">
        <v>742</v>
      </c>
      <c r="C704" s="5" t="s">
        <v>2215</v>
      </c>
      <c r="D704" s="5" t="s">
        <v>807</v>
      </c>
      <c r="E704" s="5" t="s">
        <v>3225</v>
      </c>
      <c r="F704" s="5" t="s">
        <v>3226</v>
      </c>
      <c r="G704" s="11"/>
    </row>
    <row r="705" spans="1:7" ht="13.8" hidden="1" x14ac:dyDescent="0.25">
      <c r="A705" s="5" t="s">
        <v>3227</v>
      </c>
      <c r="B705" s="5" t="s">
        <v>742</v>
      </c>
      <c r="C705" s="5" t="s">
        <v>2215</v>
      </c>
      <c r="D705" s="5" t="s">
        <v>808</v>
      </c>
      <c r="E705" s="5" t="s">
        <v>3228</v>
      </c>
      <c r="F705" s="5" t="s">
        <v>3229</v>
      </c>
      <c r="G705" s="11"/>
    </row>
    <row r="706" spans="1:7" ht="13.8" hidden="1" x14ac:dyDescent="0.25">
      <c r="A706" s="5" t="s">
        <v>3230</v>
      </c>
      <c r="B706" s="5" t="s">
        <v>742</v>
      </c>
      <c r="C706" s="5" t="s">
        <v>2215</v>
      </c>
      <c r="D706" s="5" t="s">
        <v>811</v>
      </c>
      <c r="E706" s="5" t="s">
        <v>3231</v>
      </c>
      <c r="F706" s="5" t="s">
        <v>3232</v>
      </c>
      <c r="G706" s="11"/>
    </row>
    <row r="707" spans="1:7" ht="13.8" hidden="1" x14ac:dyDescent="0.25">
      <c r="A707" s="5" t="s">
        <v>3233</v>
      </c>
      <c r="B707" s="5" t="s">
        <v>742</v>
      </c>
      <c r="C707" s="5" t="s">
        <v>2215</v>
      </c>
      <c r="D707" s="5" t="s">
        <v>813</v>
      </c>
      <c r="E707" s="5" t="s">
        <v>3234</v>
      </c>
      <c r="F707" s="5" t="s">
        <v>3235</v>
      </c>
      <c r="G707" s="11"/>
    </row>
    <row r="708" spans="1:7" ht="13.8" hidden="1" x14ac:dyDescent="0.25">
      <c r="A708" s="5" t="s">
        <v>3236</v>
      </c>
      <c r="B708" s="5" t="s">
        <v>742</v>
      </c>
      <c r="C708" s="5" t="s">
        <v>2215</v>
      </c>
      <c r="D708" s="5" t="s">
        <v>362</v>
      </c>
      <c r="E708" s="5" t="s">
        <v>3237</v>
      </c>
      <c r="F708" s="5" t="s">
        <v>3238</v>
      </c>
      <c r="G708" s="11"/>
    </row>
    <row r="709" spans="1:7" ht="13.8" hidden="1" x14ac:dyDescent="0.25">
      <c r="A709" s="5" t="s">
        <v>3239</v>
      </c>
      <c r="B709" s="5" t="s">
        <v>742</v>
      </c>
      <c r="C709" s="5" t="s">
        <v>2215</v>
      </c>
      <c r="D709" s="5" t="s">
        <v>527</v>
      </c>
      <c r="E709" s="5" t="s">
        <v>3240</v>
      </c>
      <c r="F709" s="5" t="s">
        <v>3241</v>
      </c>
      <c r="G709" s="11"/>
    </row>
    <row r="710" spans="1:7" ht="13.8" hidden="1" x14ac:dyDescent="0.25">
      <c r="A710" s="5" t="s">
        <v>3242</v>
      </c>
      <c r="B710" s="5" t="s">
        <v>742</v>
      </c>
      <c r="C710" s="5" t="s">
        <v>2215</v>
      </c>
      <c r="D710" s="5" t="s">
        <v>251</v>
      </c>
      <c r="E710" s="5" t="s">
        <v>3243</v>
      </c>
      <c r="F710" s="5" t="s">
        <v>3244</v>
      </c>
      <c r="G710" s="11"/>
    </row>
    <row r="711" spans="1:7" ht="13.8" hidden="1" x14ac:dyDescent="0.25">
      <c r="A711" s="5" t="s">
        <v>3245</v>
      </c>
      <c r="B711" s="5" t="s">
        <v>742</v>
      </c>
      <c r="C711" s="5" t="s">
        <v>2215</v>
      </c>
      <c r="D711" s="5" t="s">
        <v>816</v>
      </c>
      <c r="E711" s="5" t="s">
        <v>3246</v>
      </c>
      <c r="F711" s="5" t="s">
        <v>3247</v>
      </c>
      <c r="G711" s="11"/>
    </row>
    <row r="712" spans="1:7" ht="13.8" hidden="1" x14ac:dyDescent="0.25">
      <c r="A712" s="5" t="s">
        <v>3248</v>
      </c>
      <c r="B712" s="5" t="s">
        <v>742</v>
      </c>
      <c r="C712" s="5" t="s">
        <v>2215</v>
      </c>
      <c r="D712" s="5" t="s">
        <v>817</v>
      </c>
      <c r="E712" s="5" t="s">
        <v>3249</v>
      </c>
      <c r="F712" s="5" t="s">
        <v>3250</v>
      </c>
      <c r="G712" s="11"/>
    </row>
    <row r="713" spans="1:7" ht="13.8" hidden="1" x14ac:dyDescent="0.25">
      <c r="A713" s="5" t="s">
        <v>3251</v>
      </c>
      <c r="B713" s="5" t="s">
        <v>742</v>
      </c>
      <c r="C713" s="5" t="s">
        <v>2215</v>
      </c>
      <c r="D713" s="5" t="s">
        <v>819</v>
      </c>
      <c r="E713" s="5" t="s">
        <v>3252</v>
      </c>
      <c r="F713" s="5" t="s">
        <v>3253</v>
      </c>
      <c r="G713" s="11"/>
    </row>
    <row r="714" spans="1:7" ht="13.8" hidden="1" x14ac:dyDescent="0.25">
      <c r="A714" s="5" t="s">
        <v>3254</v>
      </c>
      <c r="B714" s="5" t="s">
        <v>742</v>
      </c>
      <c r="C714" s="5" t="s">
        <v>2215</v>
      </c>
      <c r="D714" s="5" t="s">
        <v>821</v>
      </c>
      <c r="E714" s="5" t="s">
        <v>3255</v>
      </c>
      <c r="F714" s="5" t="s">
        <v>3256</v>
      </c>
      <c r="G714" s="11"/>
    </row>
    <row r="715" spans="1:7" ht="13.8" hidden="1" x14ac:dyDescent="0.25">
      <c r="A715" s="5" t="s">
        <v>3257</v>
      </c>
      <c r="B715" s="5" t="s">
        <v>699</v>
      </c>
      <c r="C715" s="5" t="s">
        <v>2347</v>
      </c>
      <c r="D715" s="5" t="s">
        <v>829</v>
      </c>
      <c r="E715" s="5" t="s">
        <v>3258</v>
      </c>
      <c r="F715" s="5" t="s">
        <v>1476</v>
      </c>
      <c r="G715" s="5" t="s">
        <v>3259</v>
      </c>
    </row>
    <row r="716" spans="1:7" ht="13.8" hidden="1" x14ac:dyDescent="0.25">
      <c r="A716" s="5" t="s">
        <v>3260</v>
      </c>
      <c r="B716" s="5" t="s">
        <v>699</v>
      </c>
      <c r="C716" s="5" t="s">
        <v>2347</v>
      </c>
      <c r="D716" s="5" t="s">
        <v>830</v>
      </c>
      <c r="E716" s="5" t="s">
        <v>3261</v>
      </c>
      <c r="F716" s="5" t="s">
        <v>1405</v>
      </c>
      <c r="G716" s="5" t="s">
        <v>1034</v>
      </c>
    </row>
    <row r="717" spans="1:7" ht="13.8" hidden="1" x14ac:dyDescent="0.25">
      <c r="A717" s="5" t="s">
        <v>3262</v>
      </c>
      <c r="B717" s="5" t="s">
        <v>699</v>
      </c>
      <c r="C717" s="5" t="s">
        <v>2347</v>
      </c>
      <c r="D717" s="5" t="s">
        <v>832</v>
      </c>
      <c r="E717" s="5" t="s">
        <v>3263</v>
      </c>
      <c r="F717" s="5" t="s">
        <v>3264</v>
      </c>
      <c r="G717" s="5" t="s">
        <v>3265</v>
      </c>
    </row>
    <row r="718" spans="1:7" ht="13.8" hidden="1" x14ac:dyDescent="0.25">
      <c r="A718" s="5" t="s">
        <v>3266</v>
      </c>
      <c r="B718" s="5" t="s">
        <v>699</v>
      </c>
      <c r="C718" s="5" t="s">
        <v>2347</v>
      </c>
      <c r="D718" s="5" t="s">
        <v>834</v>
      </c>
      <c r="E718" s="5" t="s">
        <v>2171</v>
      </c>
      <c r="F718" s="5" t="s">
        <v>1028</v>
      </c>
      <c r="G718" s="5" t="s">
        <v>1027</v>
      </c>
    </row>
    <row r="719" spans="1:7" ht="13.8" hidden="1" x14ac:dyDescent="0.25">
      <c r="A719" s="5" t="s">
        <v>3267</v>
      </c>
      <c r="B719" s="5" t="s">
        <v>699</v>
      </c>
      <c r="C719" s="5" t="s">
        <v>2347</v>
      </c>
      <c r="D719" s="5" t="s">
        <v>835</v>
      </c>
      <c r="E719" s="5" t="s">
        <v>3268</v>
      </c>
      <c r="F719" s="5" t="s">
        <v>3269</v>
      </c>
      <c r="G719" s="5" t="s">
        <v>3270</v>
      </c>
    </row>
    <row r="720" spans="1:7" ht="13.8" hidden="1" x14ac:dyDescent="0.25">
      <c r="A720" s="5" t="s">
        <v>3271</v>
      </c>
      <c r="B720" s="5" t="s">
        <v>699</v>
      </c>
      <c r="C720" s="5" t="s">
        <v>2347</v>
      </c>
      <c r="D720" s="5" t="s">
        <v>302</v>
      </c>
      <c r="E720" s="5" t="s">
        <v>3272</v>
      </c>
      <c r="F720" s="5" t="s">
        <v>1106</v>
      </c>
      <c r="G720" s="5" t="s">
        <v>1031</v>
      </c>
    </row>
    <row r="721" spans="1:7" ht="13.8" hidden="1" x14ac:dyDescent="0.25">
      <c r="A721" s="5" t="s">
        <v>3273</v>
      </c>
      <c r="B721" s="5" t="s">
        <v>699</v>
      </c>
      <c r="C721" s="5" t="s">
        <v>2347</v>
      </c>
      <c r="D721" s="5" t="s">
        <v>838</v>
      </c>
      <c r="E721" s="5" t="s">
        <v>2176</v>
      </c>
      <c r="F721" s="5" t="s">
        <v>1103</v>
      </c>
      <c r="G721" s="5" t="s">
        <v>1715</v>
      </c>
    </row>
    <row r="722" spans="1:7" ht="13.8" hidden="1" x14ac:dyDescent="0.25">
      <c r="A722" s="5" t="s">
        <v>3274</v>
      </c>
      <c r="B722" s="5" t="s">
        <v>699</v>
      </c>
      <c r="C722" s="5" t="s">
        <v>2347</v>
      </c>
      <c r="D722" s="5" t="s">
        <v>839</v>
      </c>
      <c r="E722" s="5" t="s">
        <v>3275</v>
      </c>
      <c r="F722" s="5" t="s">
        <v>3276</v>
      </c>
      <c r="G722" s="5" t="s">
        <v>3277</v>
      </c>
    </row>
    <row r="723" spans="1:7" ht="13.8" hidden="1" x14ac:dyDescent="0.25">
      <c r="A723" s="5" t="s">
        <v>3278</v>
      </c>
      <c r="B723" s="5" t="s">
        <v>699</v>
      </c>
      <c r="C723" s="5" t="s">
        <v>2347</v>
      </c>
      <c r="D723" s="5" t="s">
        <v>841</v>
      </c>
      <c r="E723" s="5" t="s">
        <v>3279</v>
      </c>
      <c r="F723" s="5" t="s">
        <v>3280</v>
      </c>
      <c r="G723" s="5" t="s">
        <v>3281</v>
      </c>
    </row>
    <row r="724" spans="1:7" ht="13.8" hidden="1" x14ac:dyDescent="0.25">
      <c r="A724" s="5" t="s">
        <v>3282</v>
      </c>
      <c r="B724" s="5" t="s">
        <v>699</v>
      </c>
      <c r="C724" s="5" t="s">
        <v>2347</v>
      </c>
      <c r="D724" s="5" t="s">
        <v>843</v>
      </c>
      <c r="E724" s="5" t="s">
        <v>3283</v>
      </c>
      <c r="F724" s="5" t="s">
        <v>3284</v>
      </c>
      <c r="G724" s="5" t="s">
        <v>3285</v>
      </c>
    </row>
    <row r="725" spans="1:7" ht="13.8" hidden="1" x14ac:dyDescent="0.25">
      <c r="A725" s="5" t="s">
        <v>3286</v>
      </c>
      <c r="B725" s="5" t="s">
        <v>699</v>
      </c>
      <c r="C725" s="5" t="s">
        <v>2347</v>
      </c>
      <c r="D725" s="5" t="s">
        <v>844</v>
      </c>
      <c r="E725" s="5" t="s">
        <v>3287</v>
      </c>
      <c r="F725" s="5" t="s">
        <v>1911</v>
      </c>
      <c r="G725" s="5" t="s">
        <v>3288</v>
      </c>
    </row>
    <row r="726" spans="1:7" ht="13.8" hidden="1" x14ac:dyDescent="0.25">
      <c r="A726" s="5" t="s">
        <v>3289</v>
      </c>
      <c r="B726" s="5" t="s">
        <v>699</v>
      </c>
      <c r="C726" s="5" t="s">
        <v>2347</v>
      </c>
      <c r="D726" s="5" t="s">
        <v>617</v>
      </c>
      <c r="E726" s="5" t="s">
        <v>3290</v>
      </c>
      <c r="F726" s="5" t="s">
        <v>3291</v>
      </c>
      <c r="G726" s="5" t="s">
        <v>3292</v>
      </c>
    </row>
    <row r="727" spans="1:7" ht="13.8" hidden="1" x14ac:dyDescent="0.25">
      <c r="A727" s="5" t="s">
        <v>3293</v>
      </c>
      <c r="B727" s="5" t="s">
        <v>699</v>
      </c>
      <c r="C727" s="5" t="s">
        <v>2347</v>
      </c>
      <c r="D727" s="5" t="s">
        <v>303</v>
      </c>
      <c r="E727" s="5" t="s">
        <v>2419</v>
      </c>
      <c r="F727" s="5" t="s">
        <v>3294</v>
      </c>
      <c r="G727" s="5" t="s">
        <v>3295</v>
      </c>
    </row>
    <row r="728" spans="1:7" ht="13.8" hidden="1" x14ac:dyDescent="0.25">
      <c r="A728" s="5" t="s">
        <v>3296</v>
      </c>
      <c r="B728" s="5" t="s">
        <v>699</v>
      </c>
      <c r="C728" s="5" t="s">
        <v>2347</v>
      </c>
      <c r="D728" s="5" t="s">
        <v>306</v>
      </c>
      <c r="E728" s="5" t="s">
        <v>3297</v>
      </c>
      <c r="F728" s="5" t="s">
        <v>1113</v>
      </c>
      <c r="G728" s="5" t="s">
        <v>3298</v>
      </c>
    </row>
    <row r="729" spans="1:7" ht="13.8" hidden="1" x14ac:dyDescent="0.25">
      <c r="A729" s="5" t="s">
        <v>3299</v>
      </c>
      <c r="B729" s="5" t="s">
        <v>699</v>
      </c>
      <c r="C729" s="5" t="s">
        <v>2347</v>
      </c>
      <c r="D729" s="5" t="s">
        <v>846</v>
      </c>
      <c r="E729" s="5" t="s">
        <v>2846</v>
      </c>
      <c r="F729" s="5" t="s">
        <v>1506</v>
      </c>
      <c r="G729" s="5" t="s">
        <v>3300</v>
      </c>
    </row>
    <row r="730" spans="1:7" ht="13.8" hidden="1" x14ac:dyDescent="0.25">
      <c r="A730" s="5" t="s">
        <v>3301</v>
      </c>
      <c r="B730" s="5" t="s">
        <v>699</v>
      </c>
      <c r="C730" s="5" t="s">
        <v>2347</v>
      </c>
      <c r="D730" s="5" t="s">
        <v>847</v>
      </c>
      <c r="E730" s="5" t="s">
        <v>3302</v>
      </c>
      <c r="F730" s="5" t="s">
        <v>3303</v>
      </c>
      <c r="G730" s="5" t="s">
        <v>3304</v>
      </c>
    </row>
    <row r="731" spans="1:7" ht="13.8" hidden="1" x14ac:dyDescent="0.25">
      <c r="A731" s="5" t="s">
        <v>3305</v>
      </c>
      <c r="B731" s="5" t="s">
        <v>699</v>
      </c>
      <c r="C731" s="5" t="s">
        <v>2347</v>
      </c>
      <c r="D731" s="5" t="s">
        <v>311</v>
      </c>
      <c r="E731" s="5" t="s">
        <v>3306</v>
      </c>
      <c r="F731" s="5" t="s">
        <v>3307</v>
      </c>
      <c r="G731" s="5" t="s">
        <v>1041</v>
      </c>
    </row>
    <row r="732" spans="1:7" ht="13.8" hidden="1" x14ac:dyDescent="0.25">
      <c r="A732" s="5" t="s">
        <v>3308</v>
      </c>
      <c r="B732" s="5" t="s">
        <v>699</v>
      </c>
      <c r="C732" s="5" t="s">
        <v>2347</v>
      </c>
      <c r="D732" s="5" t="s">
        <v>849</v>
      </c>
      <c r="E732" s="5" t="s">
        <v>3309</v>
      </c>
      <c r="F732" s="5" t="s">
        <v>3310</v>
      </c>
      <c r="G732" s="5" t="s">
        <v>3311</v>
      </c>
    </row>
    <row r="733" spans="1:7" ht="13.8" hidden="1" x14ac:dyDescent="0.25">
      <c r="A733" s="5" t="s">
        <v>3312</v>
      </c>
      <c r="B733" s="5" t="s">
        <v>699</v>
      </c>
      <c r="C733" s="5" t="s">
        <v>2347</v>
      </c>
      <c r="D733" s="5" t="s">
        <v>850</v>
      </c>
      <c r="E733" s="5" t="s">
        <v>3313</v>
      </c>
      <c r="F733" s="5" t="s">
        <v>3314</v>
      </c>
      <c r="G733" s="5" t="s">
        <v>3315</v>
      </c>
    </row>
    <row r="734" spans="1:7" ht="13.8" hidden="1" x14ac:dyDescent="0.25">
      <c r="A734" s="5" t="s">
        <v>3316</v>
      </c>
      <c r="B734" s="5" t="s">
        <v>699</v>
      </c>
      <c r="C734" s="5" t="s">
        <v>2347</v>
      </c>
      <c r="D734" s="5" t="s">
        <v>298</v>
      </c>
      <c r="E734" s="5" t="s">
        <v>2164</v>
      </c>
      <c r="F734" s="5" t="s">
        <v>1422</v>
      </c>
      <c r="G734" s="5" t="s">
        <v>3317</v>
      </c>
    </row>
    <row r="735" spans="1:7" ht="13.8" hidden="1" x14ac:dyDescent="0.25">
      <c r="A735" s="5" t="s">
        <v>3318</v>
      </c>
      <c r="B735" s="5" t="s">
        <v>699</v>
      </c>
      <c r="C735" s="5" t="s">
        <v>2347</v>
      </c>
      <c r="D735" s="5" t="s">
        <v>852</v>
      </c>
      <c r="E735" s="5" t="s">
        <v>3319</v>
      </c>
      <c r="F735" s="5" t="s">
        <v>3320</v>
      </c>
      <c r="G735" s="5" t="s">
        <v>3321</v>
      </c>
    </row>
    <row r="736" spans="1:7" ht="13.8" hidden="1" x14ac:dyDescent="0.25">
      <c r="A736" s="5" t="s">
        <v>3322</v>
      </c>
      <c r="B736" s="5" t="s">
        <v>699</v>
      </c>
      <c r="C736" s="5" t="s">
        <v>2347</v>
      </c>
      <c r="D736" s="5" t="s">
        <v>853</v>
      </c>
      <c r="E736" s="5" t="s">
        <v>3323</v>
      </c>
      <c r="F736" s="5" t="s">
        <v>3324</v>
      </c>
      <c r="G736" s="5" t="s">
        <v>3325</v>
      </c>
    </row>
    <row r="737" spans="1:7" ht="13.8" hidden="1" x14ac:dyDescent="0.25">
      <c r="A737" s="5" t="s">
        <v>3326</v>
      </c>
      <c r="B737" s="5" t="s">
        <v>699</v>
      </c>
      <c r="C737" s="5" t="s">
        <v>2347</v>
      </c>
      <c r="D737" s="5" t="s">
        <v>854</v>
      </c>
      <c r="E737" s="13" t="s">
        <v>3327</v>
      </c>
      <c r="F737" s="13" t="s">
        <v>1059</v>
      </c>
      <c r="G737" s="5" t="s">
        <v>3328</v>
      </c>
    </row>
    <row r="738" spans="1:7" ht="13.8" hidden="1" x14ac:dyDescent="0.25">
      <c r="A738" s="5" t="s">
        <v>3329</v>
      </c>
      <c r="B738" s="5" t="s">
        <v>699</v>
      </c>
      <c r="C738" s="5" t="s">
        <v>2347</v>
      </c>
      <c r="D738" s="5" t="s">
        <v>507</v>
      </c>
      <c r="E738" s="5" t="s">
        <v>3330</v>
      </c>
      <c r="F738" s="5" t="s">
        <v>3331</v>
      </c>
      <c r="G738" s="5" t="s">
        <v>3332</v>
      </c>
    </row>
    <row r="739" spans="1:7" ht="13.8" hidden="1" x14ac:dyDescent="0.25">
      <c r="A739" s="5" t="s">
        <v>3333</v>
      </c>
      <c r="B739" s="5" t="s">
        <v>699</v>
      </c>
      <c r="C739" s="5" t="s">
        <v>2347</v>
      </c>
      <c r="D739" s="5" t="s">
        <v>855</v>
      </c>
      <c r="E739" s="5" t="s">
        <v>3334</v>
      </c>
      <c r="F739" s="5" t="s">
        <v>3335</v>
      </c>
      <c r="G739" s="5" t="s">
        <v>3336</v>
      </c>
    </row>
    <row r="740" spans="1:7" ht="13.8" hidden="1" x14ac:dyDescent="0.25">
      <c r="A740" s="5" t="s">
        <v>3337</v>
      </c>
      <c r="B740" s="5" t="s">
        <v>716</v>
      </c>
      <c r="C740" s="5" t="s">
        <v>360</v>
      </c>
      <c r="D740" s="5" t="s">
        <v>84</v>
      </c>
      <c r="E740" s="5" t="s">
        <v>3338</v>
      </c>
      <c r="F740" s="5" t="s">
        <v>3339</v>
      </c>
      <c r="G740" s="11"/>
    </row>
    <row r="741" spans="1:7" ht="13.8" hidden="1" x14ac:dyDescent="0.25">
      <c r="A741" s="5" t="s">
        <v>3340</v>
      </c>
      <c r="B741" s="5" t="s">
        <v>716</v>
      </c>
      <c r="C741" s="5" t="s">
        <v>360</v>
      </c>
      <c r="D741" s="5" t="s">
        <v>746</v>
      </c>
      <c r="E741" s="5" t="s">
        <v>3341</v>
      </c>
      <c r="F741" s="5" t="s">
        <v>1405</v>
      </c>
      <c r="G741" s="11"/>
    </row>
    <row r="742" spans="1:7" ht="13.8" hidden="1" x14ac:dyDescent="0.25">
      <c r="A742" s="5" t="s">
        <v>3342</v>
      </c>
      <c r="B742" s="5" t="s">
        <v>716</v>
      </c>
      <c r="C742" s="5" t="s">
        <v>360</v>
      </c>
      <c r="D742" s="5" t="s">
        <v>747</v>
      </c>
      <c r="E742" s="5" t="s">
        <v>3343</v>
      </c>
      <c r="F742" s="5" t="s">
        <v>1531</v>
      </c>
      <c r="G742" s="11"/>
    </row>
    <row r="743" spans="1:7" ht="13.8" hidden="1" x14ac:dyDescent="0.25">
      <c r="A743" s="5" t="s">
        <v>3344</v>
      </c>
      <c r="B743" s="5" t="s">
        <v>716</v>
      </c>
      <c r="C743" s="5" t="s">
        <v>360</v>
      </c>
      <c r="D743" s="5" t="s">
        <v>749</v>
      </c>
      <c r="E743" s="5" t="s">
        <v>3345</v>
      </c>
      <c r="F743" s="5" t="s">
        <v>3346</v>
      </c>
      <c r="G743" s="11"/>
    </row>
    <row r="744" spans="1:7" ht="13.8" hidden="1" x14ac:dyDescent="0.25">
      <c r="A744" s="5" t="s">
        <v>3347</v>
      </c>
      <c r="B744" s="5" t="s">
        <v>716</v>
      </c>
      <c r="C744" s="5" t="s">
        <v>360</v>
      </c>
      <c r="D744" s="5" t="s">
        <v>750</v>
      </c>
      <c r="E744" s="5" t="s">
        <v>3348</v>
      </c>
      <c r="F744" s="5" t="s">
        <v>3349</v>
      </c>
      <c r="G744" s="11"/>
    </row>
    <row r="745" spans="1:7" ht="13.8" hidden="1" x14ac:dyDescent="0.25">
      <c r="A745" s="5" t="s">
        <v>3350</v>
      </c>
      <c r="B745" s="5" t="s">
        <v>716</v>
      </c>
      <c r="C745" s="5" t="s">
        <v>360</v>
      </c>
      <c r="D745" s="5" t="s">
        <v>362</v>
      </c>
      <c r="E745" s="5" t="s">
        <v>3351</v>
      </c>
      <c r="F745" s="5" t="s">
        <v>1024</v>
      </c>
      <c r="G745" s="11"/>
    </row>
    <row r="746" spans="1:7" ht="13.8" hidden="1" x14ac:dyDescent="0.25">
      <c r="A746" s="5" t="s">
        <v>3352</v>
      </c>
      <c r="B746" s="5" t="s">
        <v>716</v>
      </c>
      <c r="C746" s="5" t="s">
        <v>360</v>
      </c>
      <c r="D746" s="5" t="s">
        <v>496</v>
      </c>
      <c r="E746" s="5" t="s">
        <v>3353</v>
      </c>
      <c r="F746" s="5" t="s">
        <v>1028</v>
      </c>
      <c r="G746" s="11"/>
    </row>
    <row r="747" spans="1:7" ht="13.8" hidden="1" x14ac:dyDescent="0.25">
      <c r="A747" s="5" t="s">
        <v>3354</v>
      </c>
      <c r="B747" s="5" t="s">
        <v>716</v>
      </c>
      <c r="C747" s="5" t="s">
        <v>360</v>
      </c>
      <c r="D747" s="5" t="s">
        <v>753</v>
      </c>
      <c r="E747" s="5" t="s">
        <v>3355</v>
      </c>
      <c r="F747" s="5" t="s">
        <v>3356</v>
      </c>
      <c r="G747" s="11"/>
    </row>
    <row r="748" spans="1:7" ht="13.8" hidden="1" x14ac:dyDescent="0.25">
      <c r="A748" s="5" t="s">
        <v>3357</v>
      </c>
      <c r="B748" s="5" t="s">
        <v>716</v>
      </c>
      <c r="C748" s="5" t="s">
        <v>360</v>
      </c>
      <c r="D748" s="5" t="s">
        <v>754</v>
      </c>
      <c r="E748" s="5" t="s">
        <v>3359</v>
      </c>
      <c r="F748" s="5" t="s">
        <v>2909</v>
      </c>
      <c r="G748" s="11"/>
    </row>
    <row r="749" spans="1:7" ht="13.8" hidden="1" x14ac:dyDescent="0.25">
      <c r="A749" s="5" t="s">
        <v>3360</v>
      </c>
      <c r="B749" s="5" t="s">
        <v>716</v>
      </c>
      <c r="C749" s="5" t="s">
        <v>360</v>
      </c>
      <c r="D749" s="5" t="s">
        <v>756</v>
      </c>
      <c r="E749" s="5" t="s">
        <v>3361</v>
      </c>
      <c r="F749" s="5" t="s">
        <v>3362</v>
      </c>
      <c r="G749" s="11"/>
    </row>
    <row r="750" spans="1:7" ht="13.8" hidden="1" x14ac:dyDescent="0.25">
      <c r="A750" s="5" t="s">
        <v>3363</v>
      </c>
      <c r="B750" s="5" t="s">
        <v>716</v>
      </c>
      <c r="C750" s="5" t="s">
        <v>360</v>
      </c>
      <c r="D750" s="5" t="s">
        <v>757</v>
      </c>
      <c r="E750" s="5" t="s">
        <v>3364</v>
      </c>
      <c r="F750" s="5" t="s">
        <v>3365</v>
      </c>
      <c r="G750" s="11"/>
    </row>
    <row r="751" spans="1:7" ht="13.8" hidden="1" x14ac:dyDescent="0.25">
      <c r="A751" s="5" t="s">
        <v>3366</v>
      </c>
      <c r="B751" s="5" t="s">
        <v>716</v>
      </c>
      <c r="C751" s="5" t="s">
        <v>360</v>
      </c>
      <c r="D751" s="5" t="s">
        <v>758</v>
      </c>
      <c r="E751" s="5" t="s">
        <v>3367</v>
      </c>
      <c r="F751" s="5" t="s">
        <v>3368</v>
      </c>
      <c r="G751" s="11"/>
    </row>
    <row r="752" spans="1:7" ht="13.8" hidden="1" x14ac:dyDescent="0.25">
      <c r="A752" s="5" t="s">
        <v>3369</v>
      </c>
      <c r="B752" s="5" t="s">
        <v>716</v>
      </c>
      <c r="C752" s="5" t="s">
        <v>360</v>
      </c>
      <c r="D752" s="5" t="s">
        <v>759</v>
      </c>
      <c r="E752" s="5" t="s">
        <v>3370</v>
      </c>
      <c r="F752" s="5" t="s">
        <v>3371</v>
      </c>
      <c r="G752" s="11"/>
    </row>
    <row r="753" spans="1:7" ht="13.8" hidden="1" x14ac:dyDescent="0.25">
      <c r="A753" s="5" t="s">
        <v>3372</v>
      </c>
      <c r="B753" s="5" t="s">
        <v>716</v>
      </c>
      <c r="C753" s="5" t="s">
        <v>360</v>
      </c>
      <c r="D753" s="5" t="s">
        <v>760</v>
      </c>
      <c r="E753" s="5" t="s">
        <v>3373</v>
      </c>
      <c r="F753" s="5" t="s">
        <v>1785</v>
      </c>
      <c r="G753" s="11"/>
    </row>
    <row r="754" spans="1:7" ht="13.8" hidden="1" x14ac:dyDescent="0.25">
      <c r="A754" s="5" t="s">
        <v>3374</v>
      </c>
      <c r="B754" s="5" t="s">
        <v>716</v>
      </c>
      <c r="C754" s="5" t="s">
        <v>360</v>
      </c>
      <c r="D754" s="5" t="s">
        <v>763</v>
      </c>
      <c r="E754" s="5" t="s">
        <v>3375</v>
      </c>
      <c r="F754" s="5" t="s">
        <v>3376</v>
      </c>
      <c r="G754" s="11"/>
    </row>
    <row r="755" spans="1:7" ht="13.8" hidden="1" x14ac:dyDescent="0.25">
      <c r="A755" s="5" t="s">
        <v>3377</v>
      </c>
      <c r="B755" s="5" t="s">
        <v>716</v>
      </c>
      <c r="C755" s="5" t="s">
        <v>360</v>
      </c>
      <c r="D755" s="5" t="s">
        <v>764</v>
      </c>
      <c r="E755" s="5" t="s">
        <v>3378</v>
      </c>
      <c r="F755" s="5" t="s">
        <v>3379</v>
      </c>
      <c r="G755" s="11"/>
    </row>
    <row r="756" spans="1:7" ht="13.8" hidden="1" x14ac:dyDescent="0.25">
      <c r="A756" s="5" t="s">
        <v>3380</v>
      </c>
      <c r="B756" s="5" t="s">
        <v>716</v>
      </c>
      <c r="C756" s="5" t="s">
        <v>360</v>
      </c>
      <c r="D756" s="5" t="s">
        <v>765</v>
      </c>
      <c r="E756" s="5" t="s">
        <v>3381</v>
      </c>
      <c r="F756" s="5" t="s">
        <v>3382</v>
      </c>
      <c r="G756" s="11"/>
    </row>
    <row r="757" spans="1:7" ht="13.8" hidden="1" x14ac:dyDescent="0.25">
      <c r="A757" s="5" t="s">
        <v>3383</v>
      </c>
      <c r="B757" s="5" t="s">
        <v>716</v>
      </c>
      <c r="C757" s="5" t="s">
        <v>360</v>
      </c>
      <c r="D757" s="5" t="s">
        <v>766</v>
      </c>
      <c r="E757" s="5" t="s">
        <v>3384</v>
      </c>
      <c r="F757" s="5" t="s">
        <v>3385</v>
      </c>
      <c r="G757" s="11"/>
    </row>
    <row r="758" spans="1:7" ht="13.8" hidden="1" x14ac:dyDescent="0.25">
      <c r="A758" s="5" t="s">
        <v>3386</v>
      </c>
      <c r="B758" s="5" t="s">
        <v>716</v>
      </c>
      <c r="C758" s="5" t="s">
        <v>360</v>
      </c>
      <c r="D758" s="5" t="s">
        <v>768</v>
      </c>
      <c r="E758" s="5" t="s">
        <v>3387</v>
      </c>
      <c r="F758" s="5" t="s">
        <v>3388</v>
      </c>
      <c r="G758" s="11"/>
    </row>
    <row r="759" spans="1:7" ht="13.8" hidden="1" x14ac:dyDescent="0.25">
      <c r="A759" s="5" t="s">
        <v>3389</v>
      </c>
      <c r="B759" s="5" t="s">
        <v>716</v>
      </c>
      <c r="C759" s="5" t="s">
        <v>360</v>
      </c>
      <c r="D759" s="5" t="s">
        <v>770</v>
      </c>
      <c r="E759" s="5" t="s">
        <v>3390</v>
      </c>
      <c r="F759" s="5" t="s">
        <v>3391</v>
      </c>
      <c r="G759" s="11"/>
    </row>
    <row r="760" spans="1:7" ht="13.8" hidden="1" x14ac:dyDescent="0.25">
      <c r="A760" s="5" t="s">
        <v>3392</v>
      </c>
      <c r="B760" s="5" t="s">
        <v>716</v>
      </c>
      <c r="C760" s="5" t="s">
        <v>360</v>
      </c>
      <c r="D760" s="5" t="s">
        <v>772</v>
      </c>
      <c r="E760" s="5" t="s">
        <v>3393</v>
      </c>
      <c r="F760" s="5" t="s">
        <v>3394</v>
      </c>
      <c r="G760" s="11"/>
    </row>
    <row r="761" spans="1:7" ht="13.8" hidden="1" x14ac:dyDescent="0.25">
      <c r="A761" s="5" t="s">
        <v>3395</v>
      </c>
      <c r="B761" s="5" t="s">
        <v>716</v>
      </c>
      <c r="C761" s="5" t="s">
        <v>360</v>
      </c>
      <c r="D761" s="5" t="s">
        <v>773</v>
      </c>
      <c r="E761" s="5" t="s">
        <v>3396</v>
      </c>
      <c r="F761" s="5" t="s">
        <v>3397</v>
      </c>
      <c r="G761" s="11"/>
    </row>
    <row r="762" spans="1:7" ht="13.8" hidden="1" x14ac:dyDescent="0.25">
      <c r="A762" s="5" t="s">
        <v>3398</v>
      </c>
      <c r="B762" s="5" t="s">
        <v>716</v>
      </c>
      <c r="C762" s="5" t="s">
        <v>360</v>
      </c>
      <c r="D762" s="5" t="s">
        <v>774</v>
      </c>
      <c r="E762" s="5" t="s">
        <v>3399</v>
      </c>
      <c r="F762" s="5" t="s">
        <v>3400</v>
      </c>
      <c r="G762" s="11"/>
    </row>
    <row r="763" spans="1:7" ht="13.8" hidden="1" x14ac:dyDescent="0.25">
      <c r="A763" s="5" t="s">
        <v>3401</v>
      </c>
      <c r="B763" s="5" t="s">
        <v>833</v>
      </c>
      <c r="C763" s="5" t="s">
        <v>2618</v>
      </c>
      <c r="D763" s="5" t="s">
        <v>865</v>
      </c>
      <c r="E763" s="5" t="s">
        <v>3402</v>
      </c>
      <c r="F763" s="5" t="s">
        <v>3403</v>
      </c>
      <c r="G763" s="5" t="s">
        <v>3404</v>
      </c>
    </row>
    <row r="764" spans="1:7" ht="13.8" hidden="1" x14ac:dyDescent="0.25">
      <c r="A764" s="5" t="s">
        <v>3405</v>
      </c>
      <c r="B764" s="5" t="s">
        <v>833</v>
      </c>
      <c r="C764" s="5" t="s">
        <v>2618</v>
      </c>
      <c r="D764" s="5" t="s">
        <v>249</v>
      </c>
      <c r="E764" s="5" t="s">
        <v>3406</v>
      </c>
      <c r="F764" s="5" t="s">
        <v>3407</v>
      </c>
      <c r="G764" s="5" t="s">
        <v>3408</v>
      </c>
    </row>
    <row r="765" spans="1:7" ht="13.8" hidden="1" x14ac:dyDescent="0.25">
      <c r="A765" s="5" t="s">
        <v>3409</v>
      </c>
      <c r="B765" s="5" t="s">
        <v>833</v>
      </c>
      <c r="C765" s="5" t="s">
        <v>2618</v>
      </c>
      <c r="D765" s="5" t="s">
        <v>498</v>
      </c>
      <c r="E765" s="5" t="s">
        <v>3410</v>
      </c>
      <c r="F765" s="5" t="s">
        <v>1720</v>
      </c>
      <c r="G765" s="11"/>
    </row>
    <row r="766" spans="1:7" ht="13.8" hidden="1" x14ac:dyDescent="0.25">
      <c r="A766" s="18" t="s">
        <v>3411</v>
      </c>
      <c r="B766" s="18" t="s">
        <v>833</v>
      </c>
      <c r="C766" s="18" t="s">
        <v>2618</v>
      </c>
      <c r="D766" s="18" t="s">
        <v>867</v>
      </c>
      <c r="E766" s="18" t="s">
        <v>3412</v>
      </c>
      <c r="F766" s="18" t="s">
        <v>3412</v>
      </c>
      <c r="G766" s="11"/>
    </row>
    <row r="767" spans="1:7" ht="13.8" hidden="1" x14ac:dyDescent="0.25">
      <c r="A767" s="18" t="s">
        <v>3413</v>
      </c>
      <c r="B767" s="18" t="s">
        <v>833</v>
      </c>
      <c r="C767" s="18" t="s">
        <v>2618</v>
      </c>
      <c r="D767" s="18" t="s">
        <v>868</v>
      </c>
      <c r="E767" s="18" t="s">
        <v>3414</v>
      </c>
      <c r="F767" s="18" t="s">
        <v>3415</v>
      </c>
      <c r="G767" s="11"/>
    </row>
    <row r="768" spans="1:7" ht="13.8" hidden="1" x14ac:dyDescent="0.25">
      <c r="A768" s="5" t="s">
        <v>3416</v>
      </c>
      <c r="B768" s="5" t="s">
        <v>833</v>
      </c>
      <c r="C768" s="5" t="s">
        <v>2618</v>
      </c>
      <c r="D768" s="5" t="s">
        <v>869</v>
      </c>
      <c r="E768" s="5" t="s">
        <v>3417</v>
      </c>
      <c r="F768" s="5" t="s">
        <v>3418</v>
      </c>
      <c r="G768" s="11"/>
    </row>
    <row r="769" spans="1:7" ht="13.8" hidden="1" x14ac:dyDescent="0.25">
      <c r="A769" s="18" t="s">
        <v>3419</v>
      </c>
      <c r="B769" s="18" t="s">
        <v>833</v>
      </c>
      <c r="C769" s="18" t="s">
        <v>2618</v>
      </c>
      <c r="D769" s="18" t="s">
        <v>870</v>
      </c>
      <c r="E769" s="18" t="s">
        <v>3420</v>
      </c>
      <c r="F769" s="18" t="s">
        <v>3420</v>
      </c>
      <c r="G769" s="11"/>
    </row>
    <row r="770" spans="1:7" ht="13.8" hidden="1" x14ac:dyDescent="0.25">
      <c r="A770" s="5" t="s">
        <v>3421</v>
      </c>
      <c r="B770" s="5" t="s">
        <v>833</v>
      </c>
      <c r="C770" s="5" t="s">
        <v>2618</v>
      </c>
      <c r="D770" s="5" t="s">
        <v>872</v>
      </c>
      <c r="E770" s="5" t="s">
        <v>3422</v>
      </c>
      <c r="F770" s="5" t="s">
        <v>3422</v>
      </c>
      <c r="G770" s="11"/>
    </row>
    <row r="771" spans="1:7" ht="13.8" hidden="1" x14ac:dyDescent="0.25">
      <c r="A771" s="5" t="s">
        <v>3423</v>
      </c>
      <c r="B771" s="5" t="s">
        <v>833</v>
      </c>
      <c r="C771" s="5" t="s">
        <v>2618</v>
      </c>
      <c r="D771" s="11"/>
      <c r="E771" s="5" t="s">
        <v>3424</v>
      </c>
      <c r="F771" s="5" t="s">
        <v>3424</v>
      </c>
      <c r="G771" s="11"/>
    </row>
    <row r="772" spans="1:7" ht="13.8" hidden="1" x14ac:dyDescent="0.25">
      <c r="A772" s="5" t="s">
        <v>3425</v>
      </c>
      <c r="B772" s="5" t="s">
        <v>833</v>
      </c>
      <c r="C772" s="5" t="s">
        <v>2618</v>
      </c>
      <c r="D772" s="5" t="s">
        <v>502</v>
      </c>
      <c r="E772" s="5" t="s">
        <v>1106</v>
      </c>
      <c r="F772" s="5" t="s">
        <v>1106</v>
      </c>
      <c r="G772" s="11"/>
    </row>
    <row r="773" spans="1:7" ht="13.8" hidden="1" x14ac:dyDescent="0.25">
      <c r="A773" s="5" t="s">
        <v>3426</v>
      </c>
      <c r="B773" s="5" t="s">
        <v>833</v>
      </c>
      <c r="C773" s="5" t="s">
        <v>2618</v>
      </c>
      <c r="D773" s="11"/>
      <c r="E773" s="5" t="s">
        <v>2855</v>
      </c>
      <c r="F773" s="5" t="s">
        <v>2855</v>
      </c>
      <c r="G773" s="11"/>
    </row>
    <row r="774" spans="1:7" ht="13.8" hidden="1" x14ac:dyDescent="0.25">
      <c r="A774" s="5" t="s">
        <v>3427</v>
      </c>
      <c r="B774" s="5" t="s">
        <v>833</v>
      </c>
      <c r="C774" s="5" t="s">
        <v>2618</v>
      </c>
      <c r="D774" s="5" t="s">
        <v>506</v>
      </c>
      <c r="E774" s="5" t="s">
        <v>2857</v>
      </c>
      <c r="F774" s="5" t="s">
        <v>2857</v>
      </c>
      <c r="G774" s="11"/>
    </row>
    <row r="775" spans="1:7" ht="13.8" hidden="1" x14ac:dyDescent="0.25">
      <c r="A775" s="5" t="s">
        <v>3428</v>
      </c>
      <c r="B775" s="5" t="s">
        <v>152</v>
      </c>
      <c r="C775" s="5" t="s">
        <v>2671</v>
      </c>
      <c r="D775" s="5" t="s">
        <v>356</v>
      </c>
      <c r="E775" s="5" t="s">
        <v>3429</v>
      </c>
      <c r="F775" s="5" t="s">
        <v>3430</v>
      </c>
      <c r="G775" s="11"/>
    </row>
    <row r="776" spans="1:7" ht="13.8" hidden="1" x14ac:dyDescent="0.25">
      <c r="A776" s="5" t="s">
        <v>3431</v>
      </c>
      <c r="B776" s="5" t="s">
        <v>152</v>
      </c>
      <c r="C776" s="5" t="s">
        <v>2671</v>
      </c>
      <c r="D776" s="5" t="s">
        <v>352</v>
      </c>
      <c r="E776" s="5" t="s">
        <v>3432</v>
      </c>
      <c r="F776" s="5" t="s">
        <v>3433</v>
      </c>
      <c r="G776" s="11"/>
    </row>
    <row r="777" spans="1:7" ht="13.8" hidden="1" x14ac:dyDescent="0.25">
      <c r="A777" s="5" t="s">
        <v>3434</v>
      </c>
      <c r="B777" s="5" t="s">
        <v>152</v>
      </c>
      <c r="C777" s="5" t="s">
        <v>2671</v>
      </c>
      <c r="D777" s="11"/>
      <c r="E777" s="5" t="s">
        <v>3435</v>
      </c>
      <c r="F777" s="5" t="s">
        <v>3436</v>
      </c>
      <c r="G777" s="11"/>
    </row>
    <row r="778" spans="1:7" ht="13.8" hidden="1" x14ac:dyDescent="0.25">
      <c r="A778" s="5" t="s">
        <v>3437</v>
      </c>
      <c r="B778" s="5" t="s">
        <v>152</v>
      </c>
      <c r="C778" s="5" t="s">
        <v>2671</v>
      </c>
      <c r="D778" s="5" t="s">
        <v>883</v>
      </c>
      <c r="E778" s="5" t="s">
        <v>3438</v>
      </c>
      <c r="F778" s="5" t="s">
        <v>3439</v>
      </c>
      <c r="G778" s="11"/>
    </row>
    <row r="779" spans="1:7" ht="13.8" hidden="1" x14ac:dyDescent="0.25">
      <c r="A779" s="5" t="s">
        <v>3440</v>
      </c>
      <c r="B779" s="5" t="s">
        <v>152</v>
      </c>
      <c r="C779" s="5" t="s">
        <v>2671</v>
      </c>
      <c r="D779" s="11"/>
      <c r="E779" s="5" t="s">
        <v>3441</v>
      </c>
      <c r="F779" s="5" t="s">
        <v>3442</v>
      </c>
      <c r="G779" s="11"/>
    </row>
    <row r="780" spans="1:7" ht="13.8" hidden="1" x14ac:dyDescent="0.25">
      <c r="A780" s="5" t="s">
        <v>3443</v>
      </c>
      <c r="B780" s="5" t="s">
        <v>152</v>
      </c>
      <c r="C780" s="5" t="s">
        <v>2671</v>
      </c>
      <c r="D780" s="5" t="s">
        <v>885</v>
      </c>
      <c r="E780" s="5" t="s">
        <v>3444</v>
      </c>
      <c r="F780" s="5" t="s">
        <v>3445</v>
      </c>
      <c r="G780" s="11"/>
    </row>
    <row r="781" spans="1:7" ht="13.8" hidden="1" x14ac:dyDescent="0.25">
      <c r="A781" s="5" t="s">
        <v>3446</v>
      </c>
      <c r="B781" s="5" t="s">
        <v>152</v>
      </c>
      <c r="C781" s="5" t="s">
        <v>2671</v>
      </c>
      <c r="D781" s="11"/>
      <c r="E781" s="5" t="s">
        <v>3447</v>
      </c>
      <c r="F781" s="5" t="s">
        <v>3448</v>
      </c>
      <c r="G781" s="11"/>
    </row>
    <row r="782" spans="1:7" ht="13.8" hidden="1" x14ac:dyDescent="0.25">
      <c r="A782" s="5" t="s">
        <v>3449</v>
      </c>
      <c r="B782" s="5" t="s">
        <v>152</v>
      </c>
      <c r="C782" s="5" t="s">
        <v>2671</v>
      </c>
      <c r="D782" s="11"/>
      <c r="E782" s="5" t="s">
        <v>3450</v>
      </c>
      <c r="F782" s="5" t="s">
        <v>3451</v>
      </c>
      <c r="G782" s="11"/>
    </row>
    <row r="783" spans="1:7" ht="13.8" hidden="1" x14ac:dyDescent="0.25">
      <c r="A783" s="5" t="s">
        <v>3452</v>
      </c>
      <c r="B783" s="5" t="s">
        <v>152</v>
      </c>
      <c r="C783" s="5" t="s">
        <v>2671</v>
      </c>
      <c r="D783" s="11"/>
      <c r="E783" s="13" t="s">
        <v>3453</v>
      </c>
      <c r="F783" s="13" t="s">
        <v>1059</v>
      </c>
      <c r="G783" s="11"/>
    </row>
    <row r="784" spans="1:7" ht="13.8" hidden="1" x14ac:dyDescent="0.25">
      <c r="A784" s="5" t="s">
        <v>3454</v>
      </c>
      <c r="B784" s="5" t="s">
        <v>152</v>
      </c>
      <c r="C784" s="5" t="s">
        <v>2671</v>
      </c>
      <c r="D784" s="11"/>
      <c r="E784" s="5" t="s">
        <v>3455</v>
      </c>
      <c r="F784" s="5" t="s">
        <v>3456</v>
      </c>
      <c r="G784" s="11"/>
    </row>
    <row r="785" spans="1:7" ht="13.8" hidden="1" x14ac:dyDescent="0.25">
      <c r="A785" s="5" t="s">
        <v>3457</v>
      </c>
      <c r="B785" s="5" t="s">
        <v>152</v>
      </c>
      <c r="C785" s="5" t="s">
        <v>2671</v>
      </c>
      <c r="D785" s="11"/>
      <c r="E785" s="5" t="s">
        <v>3458</v>
      </c>
      <c r="F785" s="5" t="s">
        <v>3459</v>
      </c>
      <c r="G785" s="11"/>
    </row>
    <row r="786" spans="1:7" ht="13.8" hidden="1" x14ac:dyDescent="0.25">
      <c r="A786" s="5" t="s">
        <v>3460</v>
      </c>
      <c r="B786" s="5" t="s">
        <v>714</v>
      </c>
      <c r="C786" s="5" t="s">
        <v>675</v>
      </c>
      <c r="D786" s="5" t="s">
        <v>896</v>
      </c>
      <c r="E786" s="5" t="s">
        <v>3461</v>
      </c>
      <c r="F786" s="5" t="s">
        <v>3462</v>
      </c>
      <c r="G786" s="11"/>
    </row>
    <row r="787" spans="1:7" ht="13.8" hidden="1" x14ac:dyDescent="0.25">
      <c r="A787" s="5" t="s">
        <v>3463</v>
      </c>
      <c r="B787" s="5" t="s">
        <v>714</v>
      </c>
      <c r="C787" s="5" t="s">
        <v>675</v>
      </c>
      <c r="D787" s="11"/>
      <c r="E787" s="5" t="s">
        <v>3464</v>
      </c>
      <c r="F787" s="5" t="s">
        <v>3465</v>
      </c>
      <c r="G787" s="11"/>
    </row>
    <row r="788" spans="1:7" ht="13.8" hidden="1" x14ac:dyDescent="0.25">
      <c r="A788" s="5" t="s">
        <v>3466</v>
      </c>
      <c r="B788" s="5" t="s">
        <v>714</v>
      </c>
      <c r="C788" s="5" t="s">
        <v>675</v>
      </c>
      <c r="D788" s="11"/>
      <c r="E788" s="5" t="s">
        <v>3467</v>
      </c>
      <c r="F788" s="5" t="s">
        <v>3468</v>
      </c>
      <c r="G788" s="11"/>
    </row>
    <row r="789" spans="1:7" ht="13.8" hidden="1" x14ac:dyDescent="0.25">
      <c r="A789" s="5" t="s">
        <v>3469</v>
      </c>
      <c r="B789" s="5" t="s">
        <v>714</v>
      </c>
      <c r="C789" s="5" t="s">
        <v>675</v>
      </c>
      <c r="D789" s="11"/>
      <c r="E789" s="5" t="s">
        <v>3470</v>
      </c>
      <c r="F789" s="5" t="s">
        <v>3471</v>
      </c>
      <c r="G789" s="11"/>
    </row>
    <row r="790" spans="1:7" ht="13.8" hidden="1" x14ac:dyDescent="0.25">
      <c r="A790" s="5" t="s">
        <v>3472</v>
      </c>
      <c r="B790" s="5" t="s">
        <v>714</v>
      </c>
      <c r="C790" s="5" t="s">
        <v>675</v>
      </c>
      <c r="D790" s="11"/>
      <c r="E790" s="5" t="s">
        <v>3473</v>
      </c>
      <c r="F790" s="13" t="s">
        <v>1476</v>
      </c>
      <c r="G790" s="11"/>
    </row>
    <row r="791" spans="1:7" ht="13.8" hidden="1" x14ac:dyDescent="0.25">
      <c r="A791" s="5" t="s">
        <v>3474</v>
      </c>
      <c r="B791" s="5" t="s">
        <v>714</v>
      </c>
      <c r="C791" s="5" t="s">
        <v>675</v>
      </c>
      <c r="D791" s="5" t="s">
        <v>899</v>
      </c>
      <c r="E791" s="5" t="s">
        <v>3475</v>
      </c>
      <c r="F791" s="5" t="s">
        <v>3476</v>
      </c>
      <c r="G791" s="11"/>
    </row>
    <row r="792" spans="1:7" ht="13.8" hidden="1" x14ac:dyDescent="0.25">
      <c r="A792" s="5" t="s">
        <v>3477</v>
      </c>
      <c r="B792" s="5" t="s">
        <v>714</v>
      </c>
      <c r="C792" s="5" t="s">
        <v>675</v>
      </c>
      <c r="D792" s="5" t="s">
        <v>732</v>
      </c>
      <c r="E792" s="5" t="s">
        <v>3478</v>
      </c>
      <c r="F792" s="5" t="s">
        <v>3479</v>
      </c>
      <c r="G792" s="11"/>
    </row>
    <row r="793" spans="1:7" ht="13.8" hidden="1" x14ac:dyDescent="0.25">
      <c r="A793" s="5" t="s">
        <v>3480</v>
      </c>
      <c r="B793" s="5" t="s">
        <v>714</v>
      </c>
      <c r="C793" s="5" t="s">
        <v>675</v>
      </c>
      <c r="D793" s="5" t="s">
        <v>900</v>
      </c>
      <c r="E793" s="5" t="s">
        <v>3481</v>
      </c>
      <c r="F793" s="5" t="s">
        <v>3482</v>
      </c>
      <c r="G793" s="11"/>
    </row>
    <row r="794" spans="1:7" ht="13.8" hidden="1" x14ac:dyDescent="0.25">
      <c r="A794" s="5" t="s">
        <v>3483</v>
      </c>
      <c r="B794" s="5" t="s">
        <v>714</v>
      </c>
      <c r="C794" s="5" t="s">
        <v>675</v>
      </c>
      <c r="D794" s="5" t="s">
        <v>901</v>
      </c>
      <c r="E794" s="5" t="s">
        <v>3484</v>
      </c>
      <c r="F794" s="5" t="s">
        <v>3485</v>
      </c>
      <c r="G794" s="11"/>
    </row>
    <row r="795" spans="1:7" ht="13.8" hidden="1" x14ac:dyDescent="0.25">
      <c r="A795" s="5" t="s">
        <v>3486</v>
      </c>
      <c r="B795" s="5" t="s">
        <v>714</v>
      </c>
      <c r="C795" s="5" t="s">
        <v>675</v>
      </c>
      <c r="D795" s="5" t="s">
        <v>902</v>
      </c>
      <c r="E795" s="5" t="s">
        <v>3487</v>
      </c>
      <c r="F795" s="5" t="s">
        <v>3488</v>
      </c>
      <c r="G795" s="11"/>
    </row>
    <row r="796" spans="1:7" ht="13.8" hidden="1" x14ac:dyDescent="0.25">
      <c r="A796" s="5" t="s">
        <v>3489</v>
      </c>
      <c r="B796" s="5" t="s">
        <v>714</v>
      </c>
      <c r="C796" s="5" t="s">
        <v>675</v>
      </c>
      <c r="D796" s="5" t="s">
        <v>904</v>
      </c>
      <c r="E796" s="5" t="s">
        <v>3490</v>
      </c>
      <c r="F796" s="5" t="s">
        <v>3491</v>
      </c>
      <c r="G796" s="11"/>
    </row>
    <row r="797" spans="1:7" ht="13.8" hidden="1" x14ac:dyDescent="0.25">
      <c r="A797" s="5" t="s">
        <v>3492</v>
      </c>
      <c r="B797" s="5" t="s">
        <v>714</v>
      </c>
      <c r="C797" s="5" t="s">
        <v>675</v>
      </c>
      <c r="D797" s="11"/>
      <c r="E797" s="5" t="s">
        <v>3493</v>
      </c>
      <c r="F797" s="5" t="s">
        <v>3494</v>
      </c>
      <c r="G797" s="11"/>
    </row>
    <row r="798" spans="1:7" ht="13.8" hidden="1" x14ac:dyDescent="0.25">
      <c r="A798" s="5" t="s">
        <v>3495</v>
      </c>
      <c r="B798" s="5" t="s">
        <v>714</v>
      </c>
      <c r="C798" s="5" t="s">
        <v>675</v>
      </c>
      <c r="D798" s="5" t="s">
        <v>906</v>
      </c>
      <c r="E798" s="5" t="s">
        <v>3496</v>
      </c>
      <c r="F798" s="5" t="s">
        <v>3497</v>
      </c>
      <c r="G798" s="11"/>
    </row>
    <row r="799" spans="1:7" ht="13.8" hidden="1" x14ac:dyDescent="0.25">
      <c r="A799" s="5" t="s">
        <v>3498</v>
      </c>
      <c r="B799" s="5" t="s">
        <v>714</v>
      </c>
      <c r="C799" s="5" t="s">
        <v>675</v>
      </c>
      <c r="D799" s="11"/>
      <c r="E799" s="5" t="s">
        <v>3499</v>
      </c>
      <c r="F799" s="5" t="s">
        <v>3500</v>
      </c>
      <c r="G799" s="11"/>
    </row>
    <row r="800" spans="1:7" ht="13.8" hidden="1" x14ac:dyDescent="0.25">
      <c r="A800" s="5" t="s">
        <v>3501</v>
      </c>
      <c r="B800" s="5" t="s">
        <v>714</v>
      </c>
      <c r="C800" s="5" t="s">
        <v>675</v>
      </c>
      <c r="D800" s="11"/>
      <c r="E800" s="5" t="s">
        <v>3502</v>
      </c>
      <c r="F800" s="5" t="s">
        <v>3503</v>
      </c>
      <c r="G800" s="11"/>
    </row>
    <row r="801" spans="1:7" ht="13.8" hidden="1" x14ac:dyDescent="0.25">
      <c r="A801" s="5" t="s">
        <v>3504</v>
      </c>
      <c r="B801" s="5" t="s">
        <v>714</v>
      </c>
      <c r="C801" s="5" t="s">
        <v>675</v>
      </c>
      <c r="D801" s="11"/>
      <c r="E801" s="5" t="s">
        <v>3505</v>
      </c>
      <c r="F801" s="5" t="s">
        <v>3506</v>
      </c>
      <c r="G801" s="11"/>
    </row>
    <row r="802" spans="1:7" ht="13.8" hidden="1" x14ac:dyDescent="0.25">
      <c r="A802" s="5" t="s">
        <v>3507</v>
      </c>
      <c r="B802" s="5" t="s">
        <v>714</v>
      </c>
      <c r="C802" s="5" t="s">
        <v>675</v>
      </c>
      <c r="D802" s="11"/>
      <c r="E802" s="5" t="s">
        <v>3508</v>
      </c>
      <c r="F802" s="5" t="s">
        <v>3509</v>
      </c>
      <c r="G802" s="11"/>
    </row>
    <row r="803" spans="1:7" ht="13.8" hidden="1" x14ac:dyDescent="0.25">
      <c r="A803" s="5" t="s">
        <v>3510</v>
      </c>
      <c r="B803" s="5" t="s">
        <v>714</v>
      </c>
      <c r="C803" s="5" t="s">
        <v>675</v>
      </c>
      <c r="D803" s="11"/>
      <c r="E803" s="5" t="s">
        <v>3511</v>
      </c>
      <c r="F803" s="5" t="s">
        <v>3512</v>
      </c>
      <c r="G803" s="11"/>
    </row>
    <row r="804" spans="1:7" ht="13.8" hidden="1" x14ac:dyDescent="0.25">
      <c r="A804" s="5" t="s">
        <v>3513</v>
      </c>
      <c r="B804" s="5" t="s">
        <v>714</v>
      </c>
      <c r="C804" s="5" t="s">
        <v>675</v>
      </c>
      <c r="D804" s="11"/>
      <c r="E804" s="5" t="s">
        <v>3514</v>
      </c>
      <c r="F804" s="5" t="s">
        <v>3515</v>
      </c>
      <c r="G804" s="11"/>
    </row>
    <row r="805" spans="1:7" ht="13.8" hidden="1" x14ac:dyDescent="0.25">
      <c r="A805" s="5" t="s">
        <v>3516</v>
      </c>
      <c r="B805" s="5" t="s">
        <v>714</v>
      </c>
      <c r="C805" s="5" t="s">
        <v>675</v>
      </c>
      <c r="D805" s="11"/>
      <c r="E805" s="5" t="s">
        <v>3517</v>
      </c>
      <c r="F805" s="5" t="s">
        <v>3518</v>
      </c>
      <c r="G805" s="11"/>
    </row>
    <row r="806" spans="1:7" ht="13.8" hidden="1" x14ac:dyDescent="0.25">
      <c r="A806" s="5" t="s">
        <v>3519</v>
      </c>
      <c r="B806" s="5" t="s">
        <v>714</v>
      </c>
      <c r="C806" s="5" t="s">
        <v>675</v>
      </c>
      <c r="D806" s="11"/>
      <c r="E806" s="5" t="s">
        <v>3520</v>
      </c>
      <c r="F806" s="5" t="s">
        <v>3521</v>
      </c>
      <c r="G806" s="11"/>
    </row>
    <row r="807" spans="1:7" ht="13.8" hidden="1" x14ac:dyDescent="0.25">
      <c r="A807" s="5" t="s">
        <v>3522</v>
      </c>
      <c r="B807" s="5" t="s">
        <v>714</v>
      </c>
      <c r="C807" s="5" t="s">
        <v>675</v>
      </c>
      <c r="D807" s="11"/>
      <c r="E807" s="5" t="s">
        <v>3523</v>
      </c>
      <c r="F807" s="5" t="s">
        <v>3524</v>
      </c>
      <c r="G807" s="11"/>
    </row>
    <row r="808" spans="1:7" ht="13.8" hidden="1" x14ac:dyDescent="0.25">
      <c r="A808" s="5" t="s">
        <v>3525</v>
      </c>
      <c r="B808" s="5" t="s">
        <v>714</v>
      </c>
      <c r="C808" s="5" t="s">
        <v>675</v>
      </c>
      <c r="D808" s="11"/>
      <c r="E808" s="5" t="s">
        <v>3526</v>
      </c>
      <c r="F808" s="5" t="s">
        <v>3527</v>
      </c>
      <c r="G808" s="11"/>
    </row>
    <row r="809" spans="1:7" ht="13.8" hidden="1" x14ac:dyDescent="0.25">
      <c r="A809" s="5" t="s">
        <v>3528</v>
      </c>
      <c r="B809" s="5" t="s">
        <v>714</v>
      </c>
      <c r="C809" s="5" t="s">
        <v>675</v>
      </c>
      <c r="D809" s="11"/>
      <c r="E809" s="5" t="s">
        <v>3529</v>
      </c>
      <c r="F809" s="5" t="s">
        <v>3530</v>
      </c>
      <c r="G809" s="11"/>
    </row>
    <row r="810" spans="1:7" ht="13.8" hidden="1" x14ac:dyDescent="0.25">
      <c r="A810" s="5" t="s">
        <v>3531</v>
      </c>
      <c r="B810" s="5" t="s">
        <v>714</v>
      </c>
      <c r="C810" s="5" t="s">
        <v>675</v>
      </c>
      <c r="D810" s="11"/>
      <c r="E810" s="5" t="s">
        <v>3532</v>
      </c>
      <c r="F810" s="5" t="s">
        <v>3533</v>
      </c>
      <c r="G810" s="11"/>
    </row>
    <row r="811" spans="1:7" ht="13.8" hidden="1" x14ac:dyDescent="0.25">
      <c r="A811" s="5" t="s">
        <v>3534</v>
      </c>
      <c r="B811" s="5" t="s">
        <v>714</v>
      </c>
      <c r="C811" s="5" t="s">
        <v>675</v>
      </c>
      <c r="D811" s="11"/>
      <c r="E811" s="5" t="s">
        <v>3535</v>
      </c>
      <c r="F811" s="5" t="s">
        <v>3536</v>
      </c>
      <c r="G811" s="11"/>
    </row>
    <row r="812" spans="1:7" ht="13.8" hidden="1" x14ac:dyDescent="0.25">
      <c r="A812" s="5" t="s">
        <v>3537</v>
      </c>
      <c r="B812" s="5" t="s">
        <v>714</v>
      </c>
      <c r="C812" s="5" t="s">
        <v>675</v>
      </c>
      <c r="D812" s="11"/>
      <c r="E812" s="5" t="s">
        <v>3538</v>
      </c>
      <c r="F812" s="5" t="s">
        <v>3539</v>
      </c>
      <c r="G812" s="11"/>
    </row>
    <row r="813" spans="1:7" ht="13.8" hidden="1" x14ac:dyDescent="0.25">
      <c r="A813" s="5" t="s">
        <v>3540</v>
      </c>
      <c r="B813" s="5" t="s">
        <v>714</v>
      </c>
      <c r="C813" s="5" t="s">
        <v>675</v>
      </c>
      <c r="D813" s="11"/>
      <c r="E813" s="5" t="s">
        <v>3541</v>
      </c>
      <c r="F813" s="5" t="s">
        <v>3542</v>
      </c>
      <c r="G813" s="11"/>
    </row>
    <row r="814" spans="1:7" ht="13.8" hidden="1" x14ac:dyDescent="0.25">
      <c r="A814" s="5" t="s">
        <v>3543</v>
      </c>
      <c r="B814" s="5" t="s">
        <v>714</v>
      </c>
      <c r="C814" s="5" t="s">
        <v>675</v>
      </c>
      <c r="D814" s="11"/>
      <c r="E814" s="5" t="s">
        <v>3544</v>
      </c>
      <c r="F814" s="5" t="s">
        <v>3545</v>
      </c>
      <c r="G814" s="11"/>
    </row>
    <row r="815" spans="1:7" ht="13.8" hidden="1" x14ac:dyDescent="0.25">
      <c r="A815" s="5" t="s">
        <v>3546</v>
      </c>
      <c r="B815" s="5" t="s">
        <v>714</v>
      </c>
      <c r="C815" s="5" t="s">
        <v>675</v>
      </c>
      <c r="D815" s="11"/>
      <c r="E815" s="5" t="s">
        <v>3547</v>
      </c>
      <c r="F815" s="5" t="s">
        <v>3548</v>
      </c>
      <c r="G815" s="11"/>
    </row>
    <row r="816" spans="1:7" ht="13.8" hidden="1" x14ac:dyDescent="0.25">
      <c r="A816" s="5" t="s">
        <v>3549</v>
      </c>
      <c r="B816" s="5" t="s">
        <v>714</v>
      </c>
      <c r="C816" s="5" t="s">
        <v>675</v>
      </c>
      <c r="D816" s="11"/>
      <c r="E816" s="5" t="s">
        <v>3550</v>
      </c>
      <c r="F816" s="5" t="s">
        <v>3551</v>
      </c>
      <c r="G816" s="11"/>
    </row>
    <row r="817" spans="1:7" ht="13.8" hidden="1" x14ac:dyDescent="0.25">
      <c r="A817" s="5" t="s">
        <v>3552</v>
      </c>
      <c r="B817" s="5" t="s">
        <v>714</v>
      </c>
      <c r="C817" s="5" t="s">
        <v>675</v>
      </c>
      <c r="D817" s="11"/>
      <c r="E817" s="5" t="s">
        <v>3553</v>
      </c>
      <c r="F817" s="5" t="s">
        <v>3554</v>
      </c>
      <c r="G817" s="11"/>
    </row>
    <row r="818" spans="1:7" ht="13.8" hidden="1" x14ac:dyDescent="0.25">
      <c r="A818" s="5" t="s">
        <v>3555</v>
      </c>
      <c r="B818" s="5" t="s">
        <v>714</v>
      </c>
      <c r="C818" s="5" t="s">
        <v>675</v>
      </c>
      <c r="D818" s="11"/>
      <c r="E818" s="5" t="s">
        <v>3556</v>
      </c>
      <c r="F818" s="5" t="s">
        <v>3557</v>
      </c>
      <c r="G818" s="11"/>
    </row>
    <row r="819" spans="1:7" ht="13.8" hidden="1" x14ac:dyDescent="0.25">
      <c r="A819" s="5" t="s">
        <v>3558</v>
      </c>
      <c r="B819" s="5" t="s">
        <v>714</v>
      </c>
      <c r="C819" s="5" t="s">
        <v>675</v>
      </c>
      <c r="D819" s="11"/>
      <c r="E819" s="5" t="s">
        <v>3559</v>
      </c>
      <c r="F819" s="5" t="s">
        <v>3560</v>
      </c>
      <c r="G819" s="11"/>
    </row>
    <row r="820" spans="1:7" ht="13.8" hidden="1" x14ac:dyDescent="0.25">
      <c r="A820" s="5" t="s">
        <v>3561</v>
      </c>
      <c r="B820" s="5" t="s">
        <v>714</v>
      </c>
      <c r="C820" s="5" t="s">
        <v>675</v>
      </c>
      <c r="D820" s="11"/>
      <c r="E820" s="5" t="s">
        <v>3562</v>
      </c>
      <c r="F820" s="5" t="s">
        <v>3563</v>
      </c>
      <c r="G820" s="11"/>
    </row>
    <row r="821" spans="1:7" ht="13.8" hidden="1" x14ac:dyDescent="0.25">
      <c r="A821" s="5" t="s">
        <v>3564</v>
      </c>
      <c r="B821" s="5" t="s">
        <v>714</v>
      </c>
      <c r="C821" s="5" t="s">
        <v>675</v>
      </c>
      <c r="D821" s="5" t="s">
        <v>908</v>
      </c>
      <c r="E821" s="5" t="s">
        <v>3565</v>
      </c>
      <c r="F821" s="5" t="s">
        <v>3566</v>
      </c>
      <c r="G821" s="11"/>
    </row>
    <row r="822" spans="1:7" ht="13.8" hidden="1" x14ac:dyDescent="0.25">
      <c r="A822" s="5" t="s">
        <v>3567</v>
      </c>
      <c r="B822" s="5" t="s">
        <v>714</v>
      </c>
      <c r="C822" s="5" t="s">
        <v>675</v>
      </c>
      <c r="D822" s="11"/>
      <c r="E822" s="5" t="s">
        <v>3568</v>
      </c>
      <c r="F822" s="5" t="s">
        <v>3569</v>
      </c>
      <c r="G822" s="11"/>
    </row>
    <row r="823" spans="1:7" ht="13.8" hidden="1" x14ac:dyDescent="0.25">
      <c r="A823" s="5" t="s">
        <v>3570</v>
      </c>
      <c r="B823" s="5" t="s">
        <v>15</v>
      </c>
      <c r="C823" s="5" t="s">
        <v>633</v>
      </c>
      <c r="D823" s="5" t="s">
        <v>16</v>
      </c>
      <c r="E823" s="5" t="s">
        <v>3571</v>
      </c>
      <c r="F823" s="5" t="s">
        <v>3572</v>
      </c>
      <c r="G823" s="11"/>
    </row>
    <row r="824" spans="1:7" ht="13.8" hidden="1" x14ac:dyDescent="0.25">
      <c r="A824" s="5" t="s">
        <v>3573</v>
      </c>
      <c r="B824" s="5" t="s">
        <v>15</v>
      </c>
      <c r="C824" s="5" t="s">
        <v>633</v>
      </c>
      <c r="D824" s="5" t="s">
        <v>514</v>
      </c>
      <c r="E824" s="5" t="s">
        <v>3574</v>
      </c>
      <c r="F824" s="5" t="s">
        <v>1720</v>
      </c>
      <c r="G824" s="5" t="s">
        <v>3575</v>
      </c>
    </row>
    <row r="825" spans="1:7" ht="13.8" hidden="1" x14ac:dyDescent="0.25">
      <c r="A825" s="5" t="s">
        <v>3576</v>
      </c>
      <c r="B825" s="5" t="s">
        <v>15</v>
      </c>
      <c r="C825" s="5" t="s">
        <v>633</v>
      </c>
      <c r="D825" s="5" t="s">
        <v>914</v>
      </c>
      <c r="E825" s="5" t="s">
        <v>3577</v>
      </c>
      <c r="F825" s="5" t="s">
        <v>3578</v>
      </c>
      <c r="G825" s="5" t="s">
        <v>3579</v>
      </c>
    </row>
    <row r="826" spans="1:7" ht="13.8" hidden="1" x14ac:dyDescent="0.25">
      <c r="A826" s="5" t="s">
        <v>3580</v>
      </c>
      <c r="B826" s="5" t="s">
        <v>15</v>
      </c>
      <c r="C826" s="5" t="s">
        <v>633</v>
      </c>
      <c r="D826" s="5" t="s">
        <v>302</v>
      </c>
      <c r="E826" s="5" t="s">
        <v>3581</v>
      </c>
      <c r="F826" s="5" t="s">
        <v>1106</v>
      </c>
      <c r="G826" s="11"/>
    </row>
    <row r="827" spans="1:7" ht="13.8" hidden="1" x14ac:dyDescent="0.25">
      <c r="A827" s="5" t="s">
        <v>3582</v>
      </c>
      <c r="B827" s="5" t="s">
        <v>15</v>
      </c>
      <c r="C827" s="5" t="s">
        <v>633</v>
      </c>
      <c r="D827" s="5" t="s">
        <v>915</v>
      </c>
      <c r="E827" s="5" t="s">
        <v>3583</v>
      </c>
      <c r="F827" s="5" t="s">
        <v>1028</v>
      </c>
      <c r="G827" s="5" t="s">
        <v>3584</v>
      </c>
    </row>
    <row r="828" spans="1:7" ht="13.8" hidden="1" x14ac:dyDescent="0.25">
      <c r="A828" s="5" t="s">
        <v>3585</v>
      </c>
      <c r="B828" s="5" t="s">
        <v>15</v>
      </c>
      <c r="C828" s="5" t="s">
        <v>633</v>
      </c>
      <c r="D828" s="5" t="s">
        <v>298</v>
      </c>
      <c r="E828" s="5" t="s">
        <v>3586</v>
      </c>
      <c r="F828" s="5" t="s">
        <v>2859</v>
      </c>
      <c r="G828" s="5" t="s">
        <v>3587</v>
      </c>
    </row>
    <row r="829" spans="1:7" ht="13.8" hidden="1" x14ac:dyDescent="0.25">
      <c r="A829" s="18" t="s">
        <v>3588</v>
      </c>
      <c r="B829" s="18" t="s">
        <v>15</v>
      </c>
      <c r="C829" s="18" t="s">
        <v>633</v>
      </c>
      <c r="D829" s="18" t="s">
        <v>916</v>
      </c>
      <c r="E829" s="18" t="s">
        <v>3589</v>
      </c>
      <c r="F829" s="18" t="s">
        <v>3590</v>
      </c>
      <c r="G829" s="12"/>
    </row>
    <row r="830" spans="1:7" ht="13.8" hidden="1" x14ac:dyDescent="0.25">
      <c r="A830" s="5" t="s">
        <v>3591</v>
      </c>
      <c r="B830" s="5" t="s">
        <v>15</v>
      </c>
      <c r="C830" s="5" t="s">
        <v>633</v>
      </c>
      <c r="D830" s="5" t="s">
        <v>917</v>
      </c>
      <c r="E830" s="5" t="s">
        <v>3592</v>
      </c>
      <c r="F830" s="5" t="s">
        <v>3593</v>
      </c>
      <c r="G830" s="5" t="s">
        <v>3594</v>
      </c>
    </row>
    <row r="831" spans="1:7" ht="13.8" hidden="1" x14ac:dyDescent="0.25">
      <c r="A831" s="5" t="s">
        <v>3595</v>
      </c>
      <c r="B831" s="5" t="s">
        <v>15</v>
      </c>
      <c r="C831" s="5" t="s">
        <v>633</v>
      </c>
      <c r="D831" s="11"/>
      <c r="E831" s="5" t="s">
        <v>3596</v>
      </c>
      <c r="F831" s="5" t="s">
        <v>3597</v>
      </c>
      <c r="G831" s="11"/>
    </row>
    <row r="832" spans="1:7" ht="13.8" hidden="1" x14ac:dyDescent="0.25">
      <c r="A832" s="5" t="s">
        <v>3598</v>
      </c>
      <c r="B832" s="5" t="s">
        <v>15</v>
      </c>
      <c r="C832" s="5" t="s">
        <v>633</v>
      </c>
      <c r="D832" s="5" t="s">
        <v>257</v>
      </c>
      <c r="E832" s="5" t="s">
        <v>3599</v>
      </c>
      <c r="F832" s="5" t="s">
        <v>3600</v>
      </c>
      <c r="G832" s="11"/>
    </row>
    <row r="833" spans="1:7" ht="13.8" hidden="1" x14ac:dyDescent="0.25">
      <c r="A833" s="5" t="s">
        <v>3601</v>
      </c>
      <c r="B833" s="5" t="s">
        <v>15</v>
      </c>
      <c r="C833" s="5" t="s">
        <v>633</v>
      </c>
      <c r="D833" s="5" t="s">
        <v>470</v>
      </c>
      <c r="E833" s="5" t="s">
        <v>3602</v>
      </c>
      <c r="F833" s="5" t="s">
        <v>1039</v>
      </c>
      <c r="G833" s="5" t="s">
        <v>3603</v>
      </c>
    </row>
    <row r="834" spans="1:7" ht="13.8" hidden="1" x14ac:dyDescent="0.25">
      <c r="A834" s="5" t="s">
        <v>3604</v>
      </c>
      <c r="B834" s="5" t="s">
        <v>15</v>
      </c>
      <c r="C834" s="5" t="s">
        <v>633</v>
      </c>
      <c r="D834" s="5" t="s">
        <v>918</v>
      </c>
      <c r="E834" s="5" t="s">
        <v>3605</v>
      </c>
      <c r="F834" s="5" t="s">
        <v>1778</v>
      </c>
      <c r="G834" s="5" t="s">
        <v>3606</v>
      </c>
    </row>
    <row r="835" spans="1:7" ht="13.8" hidden="1" x14ac:dyDescent="0.25">
      <c r="A835" s="5" t="s">
        <v>3607</v>
      </c>
      <c r="B835" s="5" t="s">
        <v>15</v>
      </c>
      <c r="C835" s="5" t="s">
        <v>633</v>
      </c>
      <c r="D835" s="5" t="s">
        <v>919</v>
      </c>
      <c r="E835" s="5" t="s">
        <v>3608</v>
      </c>
      <c r="F835" s="5" t="s">
        <v>1506</v>
      </c>
      <c r="G835" s="11"/>
    </row>
    <row r="836" spans="1:7" ht="13.8" hidden="1" x14ac:dyDescent="0.25">
      <c r="A836" s="5" t="s">
        <v>3609</v>
      </c>
      <c r="B836" s="5" t="s">
        <v>15</v>
      </c>
      <c r="C836" s="5" t="s">
        <v>633</v>
      </c>
      <c r="D836" s="5" t="s">
        <v>267</v>
      </c>
      <c r="E836" s="5" t="s">
        <v>3610</v>
      </c>
      <c r="F836" s="5" t="s">
        <v>3611</v>
      </c>
      <c r="G836" s="11"/>
    </row>
    <row r="837" spans="1:7" ht="13.8" hidden="1" x14ac:dyDescent="0.25">
      <c r="A837" s="5" t="s">
        <v>3612</v>
      </c>
      <c r="B837" s="5" t="s">
        <v>15</v>
      </c>
      <c r="C837" s="5" t="s">
        <v>633</v>
      </c>
      <c r="D837" s="5" t="s">
        <v>920</v>
      </c>
      <c r="E837" s="5" t="s">
        <v>3613</v>
      </c>
      <c r="F837" s="5" t="s">
        <v>3614</v>
      </c>
      <c r="G837" s="11"/>
    </row>
    <row r="838" spans="1:7" ht="13.8" hidden="1" x14ac:dyDescent="0.25">
      <c r="A838" s="5" t="s">
        <v>3615</v>
      </c>
      <c r="B838" s="5" t="s">
        <v>15</v>
      </c>
      <c r="C838" s="5" t="s">
        <v>633</v>
      </c>
      <c r="D838" s="5" t="s">
        <v>921</v>
      </c>
      <c r="E838" s="5" t="s">
        <v>3616</v>
      </c>
      <c r="F838" s="5" t="s">
        <v>3617</v>
      </c>
      <c r="G838" s="11"/>
    </row>
    <row r="839" spans="1:7" ht="13.8" hidden="1" x14ac:dyDescent="0.25">
      <c r="A839" s="5" t="s">
        <v>3618</v>
      </c>
      <c r="B839" s="5" t="s">
        <v>15</v>
      </c>
      <c r="C839" s="5" t="s">
        <v>633</v>
      </c>
      <c r="D839" s="5" t="s">
        <v>922</v>
      </c>
      <c r="E839" s="5" t="s">
        <v>3619</v>
      </c>
      <c r="F839" s="5" t="s">
        <v>3214</v>
      </c>
      <c r="G839" s="11"/>
    </row>
    <row r="840" spans="1:7" ht="13.8" hidden="1" x14ac:dyDescent="0.25">
      <c r="A840" s="5" t="s">
        <v>3620</v>
      </c>
      <c r="B840" s="5" t="s">
        <v>15</v>
      </c>
      <c r="C840" s="5" t="s">
        <v>633</v>
      </c>
      <c r="D840" s="5" t="s">
        <v>923</v>
      </c>
      <c r="E840" s="5" t="s">
        <v>3621</v>
      </c>
      <c r="F840" s="5" t="s">
        <v>3622</v>
      </c>
      <c r="G840" s="11"/>
    </row>
    <row r="841" spans="1:7" ht="13.8" hidden="1" x14ac:dyDescent="0.25">
      <c r="A841" s="5" t="s">
        <v>3623</v>
      </c>
      <c r="B841" s="5" t="s">
        <v>15</v>
      </c>
      <c r="C841" s="5" t="s">
        <v>633</v>
      </c>
      <c r="D841" s="11"/>
      <c r="E841" s="5" t="s">
        <v>3624</v>
      </c>
      <c r="F841" s="5" t="s">
        <v>2939</v>
      </c>
      <c r="G841" s="11"/>
    </row>
    <row r="842" spans="1:7" ht="13.8" hidden="1" x14ac:dyDescent="0.25">
      <c r="A842" s="5" t="s">
        <v>3625</v>
      </c>
      <c r="B842" s="5" t="s">
        <v>15</v>
      </c>
      <c r="C842" s="5" t="s">
        <v>633</v>
      </c>
      <c r="D842" s="5" t="s">
        <v>378</v>
      </c>
      <c r="E842" s="5" t="s">
        <v>3626</v>
      </c>
      <c r="F842" s="5" t="s">
        <v>3627</v>
      </c>
      <c r="G842" s="11"/>
    </row>
    <row r="843" spans="1:7" ht="13.8" hidden="1" x14ac:dyDescent="0.25">
      <c r="A843" s="5" t="s">
        <v>3628</v>
      </c>
      <c r="B843" s="5" t="s">
        <v>724</v>
      </c>
      <c r="C843" s="5" t="s">
        <v>2838</v>
      </c>
      <c r="D843" s="5" t="s">
        <v>302</v>
      </c>
      <c r="E843" s="5" t="s">
        <v>3629</v>
      </c>
      <c r="F843" s="5" t="s">
        <v>3630</v>
      </c>
      <c r="G843" s="11"/>
    </row>
    <row r="844" spans="1:7" ht="13.8" hidden="1" x14ac:dyDescent="0.25">
      <c r="A844" s="5" t="s">
        <v>3631</v>
      </c>
      <c r="B844" s="5" t="s">
        <v>724</v>
      </c>
      <c r="C844" s="5" t="s">
        <v>2838</v>
      </c>
      <c r="D844" s="5" t="s">
        <v>731</v>
      </c>
      <c r="E844" s="5" t="s">
        <v>3632</v>
      </c>
      <c r="F844" s="5" t="s">
        <v>3633</v>
      </c>
      <c r="G844" s="11"/>
    </row>
    <row r="845" spans="1:7" ht="13.8" hidden="1" x14ac:dyDescent="0.25">
      <c r="A845" s="5" t="s">
        <v>3634</v>
      </c>
      <c r="B845" s="5" t="s">
        <v>724</v>
      </c>
      <c r="C845" s="5" t="s">
        <v>2838</v>
      </c>
      <c r="D845" s="5" t="s">
        <v>299</v>
      </c>
      <c r="E845" s="5" t="s">
        <v>3635</v>
      </c>
      <c r="F845" s="5" t="s">
        <v>1028</v>
      </c>
      <c r="G845" s="11"/>
    </row>
    <row r="846" spans="1:7" ht="13.8" hidden="1" x14ac:dyDescent="0.25">
      <c r="A846" s="5" t="s">
        <v>3636</v>
      </c>
      <c r="B846" s="5" t="s">
        <v>724</v>
      </c>
      <c r="C846" s="5" t="s">
        <v>2838</v>
      </c>
      <c r="D846" s="5" t="s">
        <v>300</v>
      </c>
      <c r="E846" s="5" t="s">
        <v>3637</v>
      </c>
      <c r="F846" s="5" t="s">
        <v>3638</v>
      </c>
      <c r="G846" s="11"/>
    </row>
    <row r="847" spans="1:7" ht="13.8" hidden="1" x14ac:dyDescent="0.25">
      <c r="A847" s="5" t="s">
        <v>3639</v>
      </c>
      <c r="B847" s="5" t="s">
        <v>724</v>
      </c>
      <c r="C847" s="5" t="s">
        <v>2838</v>
      </c>
      <c r="D847" s="11"/>
      <c r="E847" s="5" t="s">
        <v>3640</v>
      </c>
      <c r="F847" s="5" t="s">
        <v>1928</v>
      </c>
      <c r="G847" s="11"/>
    </row>
    <row r="848" spans="1:7" ht="13.8" hidden="1" x14ac:dyDescent="0.25">
      <c r="A848" s="5" t="s">
        <v>3641</v>
      </c>
      <c r="B848" s="5" t="s">
        <v>724</v>
      </c>
      <c r="C848" s="5" t="s">
        <v>2838</v>
      </c>
      <c r="D848" s="5" t="s">
        <v>924</v>
      </c>
      <c r="E848" s="5" t="s">
        <v>3642</v>
      </c>
      <c r="F848" s="5" t="s">
        <v>3643</v>
      </c>
      <c r="G848" s="11"/>
    </row>
    <row r="849" spans="1:7" ht="13.8" hidden="1" x14ac:dyDescent="0.25">
      <c r="A849" s="5" t="s">
        <v>3644</v>
      </c>
      <c r="B849" s="5" t="s">
        <v>724</v>
      </c>
      <c r="C849" s="5" t="s">
        <v>2838</v>
      </c>
      <c r="D849" s="5" t="s">
        <v>298</v>
      </c>
      <c r="E849" s="5" t="s">
        <v>3645</v>
      </c>
      <c r="F849" s="5" t="s">
        <v>1024</v>
      </c>
      <c r="G849" s="11"/>
    </row>
    <row r="850" spans="1:7" ht="13.8" hidden="1" x14ac:dyDescent="0.25">
      <c r="A850" s="5" t="s">
        <v>3646</v>
      </c>
      <c r="B850" s="5" t="s">
        <v>724</v>
      </c>
      <c r="C850" s="5" t="s">
        <v>2838</v>
      </c>
      <c r="D850" s="5" t="s">
        <v>925</v>
      </c>
      <c r="E850" s="5" t="s">
        <v>3647</v>
      </c>
      <c r="F850" s="5" t="s">
        <v>2914</v>
      </c>
      <c r="G850" s="11"/>
    </row>
    <row r="851" spans="1:7" ht="13.8" hidden="1" x14ac:dyDescent="0.25">
      <c r="A851" s="5" t="s">
        <v>3648</v>
      </c>
      <c r="B851" s="5" t="s">
        <v>724</v>
      </c>
      <c r="C851" s="5" t="s">
        <v>2838</v>
      </c>
      <c r="D851" s="5" t="s">
        <v>303</v>
      </c>
      <c r="E851" s="5" t="s">
        <v>3649</v>
      </c>
      <c r="F851" s="5" t="s">
        <v>1146</v>
      </c>
      <c r="G851" s="11"/>
    </row>
    <row r="852" spans="1:7" ht="13.8" hidden="1" x14ac:dyDescent="0.25">
      <c r="A852" s="5" t="s">
        <v>3650</v>
      </c>
      <c r="B852" s="5" t="s">
        <v>724</v>
      </c>
      <c r="C852" s="5" t="s">
        <v>2838</v>
      </c>
      <c r="D852" s="11"/>
      <c r="E852" s="5" t="s">
        <v>3651</v>
      </c>
      <c r="F852" s="5" t="s">
        <v>3652</v>
      </c>
      <c r="G852" s="11"/>
    </row>
    <row r="853" spans="1:7" ht="13.8" hidden="1" x14ac:dyDescent="0.25">
      <c r="A853" s="5" t="s">
        <v>3653</v>
      </c>
      <c r="B853" s="5" t="s">
        <v>724</v>
      </c>
      <c r="C853" s="5" t="s">
        <v>2838</v>
      </c>
      <c r="D853" s="11"/>
      <c r="E853" s="5" t="s">
        <v>3654</v>
      </c>
      <c r="F853" s="5" t="s">
        <v>3655</v>
      </c>
      <c r="G853" s="11"/>
    </row>
    <row r="854" spans="1:7" ht="13.8" hidden="1" x14ac:dyDescent="0.25">
      <c r="A854" s="5" t="s">
        <v>3656</v>
      </c>
      <c r="B854" s="5" t="s">
        <v>724</v>
      </c>
      <c r="C854" s="5" t="s">
        <v>2838</v>
      </c>
      <c r="D854" s="11"/>
      <c r="E854" s="5" t="s">
        <v>3657</v>
      </c>
      <c r="F854" s="5" t="s">
        <v>3658</v>
      </c>
      <c r="G854" s="11"/>
    </row>
    <row r="855" spans="1:7" ht="13.8" hidden="1" x14ac:dyDescent="0.25">
      <c r="A855" s="5" t="s">
        <v>3659</v>
      </c>
      <c r="B855" s="5" t="s">
        <v>724</v>
      </c>
      <c r="C855" s="5" t="s">
        <v>2838</v>
      </c>
      <c r="D855" s="11"/>
      <c r="E855" s="5" t="s">
        <v>3660</v>
      </c>
      <c r="F855" s="5" t="s">
        <v>3661</v>
      </c>
      <c r="G855" s="11"/>
    </row>
    <row r="856" spans="1:7" ht="13.8" hidden="1" x14ac:dyDescent="0.25">
      <c r="A856" s="5" t="s">
        <v>3662</v>
      </c>
      <c r="B856" s="5" t="s">
        <v>724</v>
      </c>
      <c r="C856" s="5" t="s">
        <v>2838</v>
      </c>
      <c r="D856" s="11"/>
      <c r="E856" s="5" t="s">
        <v>3663</v>
      </c>
      <c r="F856" s="5" t="s">
        <v>3664</v>
      </c>
      <c r="G856" s="11"/>
    </row>
    <row r="857" spans="1:7" ht="13.8" hidden="1" x14ac:dyDescent="0.25">
      <c r="A857" s="5" t="s">
        <v>3665</v>
      </c>
      <c r="B857" s="5" t="s">
        <v>724</v>
      </c>
      <c r="C857" s="5" t="s">
        <v>2838</v>
      </c>
      <c r="D857" s="11"/>
      <c r="E857" s="5" t="s">
        <v>3666</v>
      </c>
      <c r="F857" s="5" t="s">
        <v>1128</v>
      </c>
      <c r="G857" s="11"/>
    </row>
    <row r="858" spans="1:7" ht="13.8" hidden="1" x14ac:dyDescent="0.25">
      <c r="A858" s="5" t="s">
        <v>3667</v>
      </c>
      <c r="B858" s="5" t="s">
        <v>3668</v>
      </c>
      <c r="C858" s="5" t="s">
        <v>1847</v>
      </c>
      <c r="D858" s="11"/>
      <c r="E858" s="5" t="s">
        <v>2855</v>
      </c>
      <c r="F858" s="5" t="s">
        <v>2855</v>
      </c>
      <c r="G858" s="5" t="s">
        <v>3669</v>
      </c>
    </row>
    <row r="859" spans="1:7" ht="13.8" hidden="1" x14ac:dyDescent="0.25">
      <c r="A859" s="5" t="s">
        <v>3670</v>
      </c>
      <c r="B859" s="5" t="s">
        <v>3668</v>
      </c>
      <c r="C859" s="5" t="s">
        <v>1847</v>
      </c>
      <c r="D859" s="11"/>
      <c r="E859" s="5" t="s">
        <v>2857</v>
      </c>
      <c r="F859" s="5" t="s">
        <v>2857</v>
      </c>
      <c r="G859" s="5" t="s">
        <v>3669</v>
      </c>
    </row>
    <row r="860" spans="1:7" ht="13.8" hidden="1" x14ac:dyDescent="0.25">
      <c r="A860" s="5" t="s">
        <v>3671</v>
      </c>
      <c r="B860" s="5" t="s">
        <v>3668</v>
      </c>
      <c r="C860" s="5" t="s">
        <v>1847</v>
      </c>
      <c r="D860" s="11"/>
      <c r="E860" s="5" t="s">
        <v>2859</v>
      </c>
      <c r="F860" s="5" t="s">
        <v>2859</v>
      </c>
      <c r="G860" s="5" t="s">
        <v>3669</v>
      </c>
    </row>
    <row r="861" spans="1:7" ht="13.8" hidden="1" x14ac:dyDescent="0.25">
      <c r="A861" s="5" t="s">
        <v>3672</v>
      </c>
      <c r="B861" s="5" t="s">
        <v>3668</v>
      </c>
      <c r="C861" s="5" t="s">
        <v>1847</v>
      </c>
      <c r="D861" s="11"/>
      <c r="E861" s="5" t="s">
        <v>2861</v>
      </c>
      <c r="F861" s="5" t="s">
        <v>2861</v>
      </c>
      <c r="G861" s="5" t="s">
        <v>3669</v>
      </c>
    </row>
    <row r="862" spans="1:7" ht="13.8" hidden="1" x14ac:dyDescent="0.25">
      <c r="A862" s="5" t="s">
        <v>3673</v>
      </c>
      <c r="B862" s="5" t="s">
        <v>3668</v>
      </c>
      <c r="C862" s="5" t="s">
        <v>1847</v>
      </c>
      <c r="D862" s="11"/>
      <c r="E862" s="5" t="s">
        <v>1405</v>
      </c>
      <c r="F862" s="5" t="s">
        <v>1405</v>
      </c>
      <c r="G862" s="5" t="s">
        <v>3669</v>
      </c>
    </row>
    <row r="863" spans="1:7" ht="13.8" hidden="1" x14ac:dyDescent="0.25">
      <c r="A863" s="5" t="s">
        <v>3674</v>
      </c>
      <c r="B863" s="5" t="s">
        <v>3668</v>
      </c>
      <c r="C863" s="5" t="s">
        <v>1847</v>
      </c>
      <c r="D863" s="11"/>
      <c r="E863" s="13" t="s">
        <v>1059</v>
      </c>
      <c r="F863" s="5" t="s">
        <v>2864</v>
      </c>
      <c r="G863" s="5" t="s">
        <v>3669</v>
      </c>
    </row>
    <row r="864" spans="1:7" ht="13.8" hidden="1" x14ac:dyDescent="0.25">
      <c r="A864" s="5" t="s">
        <v>3675</v>
      </c>
      <c r="B864" s="5" t="s">
        <v>8</v>
      </c>
      <c r="C864" s="5" t="s">
        <v>1849</v>
      </c>
      <c r="D864" s="11"/>
      <c r="E864" s="5" t="s">
        <v>3676</v>
      </c>
      <c r="F864" s="13" t="s">
        <v>1422</v>
      </c>
      <c r="G864" s="13" t="s">
        <v>3677</v>
      </c>
    </row>
    <row r="865" spans="1:7" ht="13.8" hidden="1" x14ac:dyDescent="0.25">
      <c r="A865" s="5" t="s">
        <v>3678</v>
      </c>
      <c r="B865" s="5" t="s">
        <v>8</v>
      </c>
      <c r="C865" s="5" t="s">
        <v>1849</v>
      </c>
      <c r="D865" s="11"/>
      <c r="E865" s="5" t="s">
        <v>3679</v>
      </c>
      <c r="F865" s="5" t="s">
        <v>3680</v>
      </c>
      <c r="G865" s="11"/>
    </row>
    <row r="866" spans="1:7" ht="13.8" hidden="1" x14ac:dyDescent="0.25">
      <c r="A866" s="5" t="s">
        <v>3681</v>
      </c>
      <c r="B866" s="5" t="s">
        <v>8</v>
      </c>
      <c r="C866" s="5" t="s">
        <v>1849</v>
      </c>
      <c r="D866" s="5" t="s">
        <v>967</v>
      </c>
      <c r="E866" s="5" t="s">
        <v>3682</v>
      </c>
      <c r="F866" s="5" t="s">
        <v>1028</v>
      </c>
      <c r="G866" s="11"/>
    </row>
    <row r="867" spans="1:7" ht="13.8" hidden="1" x14ac:dyDescent="0.25">
      <c r="A867" s="18" t="s">
        <v>3683</v>
      </c>
      <c r="B867" s="18" t="s">
        <v>8</v>
      </c>
      <c r="C867" s="18" t="s">
        <v>1849</v>
      </c>
      <c r="D867" s="12"/>
      <c r="E867" s="18" t="s">
        <v>3684</v>
      </c>
      <c r="F867" s="18" t="s">
        <v>3685</v>
      </c>
      <c r="G867" s="12"/>
    </row>
    <row r="868" spans="1:7" ht="13.8" hidden="1" x14ac:dyDescent="0.25">
      <c r="A868" s="5" t="s">
        <v>3686</v>
      </c>
      <c r="B868" s="5" t="s">
        <v>8</v>
      </c>
      <c r="C868" s="5" t="s">
        <v>1849</v>
      </c>
      <c r="D868" s="5" t="s">
        <v>9</v>
      </c>
      <c r="E868" s="5" t="s">
        <v>3687</v>
      </c>
      <c r="F868" s="5" t="s">
        <v>3688</v>
      </c>
      <c r="G868" s="11"/>
    </row>
    <row r="869" spans="1:7" ht="13.8" hidden="1" x14ac:dyDescent="0.25">
      <c r="A869" s="5" t="s">
        <v>3689</v>
      </c>
      <c r="B869" s="5" t="s">
        <v>8</v>
      </c>
      <c r="C869" s="5" t="s">
        <v>1849</v>
      </c>
      <c r="D869" s="5" t="s">
        <v>9</v>
      </c>
      <c r="E869" s="5" t="s">
        <v>3690</v>
      </c>
      <c r="F869" s="5" t="s">
        <v>3691</v>
      </c>
      <c r="G869" s="11"/>
    </row>
    <row r="870" spans="1:7" ht="13.8" hidden="1" x14ac:dyDescent="0.25">
      <c r="A870" s="5" t="s">
        <v>3692</v>
      </c>
      <c r="B870" s="5" t="s">
        <v>8</v>
      </c>
      <c r="C870" s="5" t="s">
        <v>1849</v>
      </c>
      <c r="D870" s="5" t="s">
        <v>9</v>
      </c>
      <c r="E870" s="5" t="s">
        <v>3693</v>
      </c>
      <c r="F870" s="5" t="s">
        <v>3694</v>
      </c>
      <c r="G870" s="11"/>
    </row>
    <row r="871" spans="1:7" ht="13.8" hidden="1" x14ac:dyDescent="0.25">
      <c r="A871" s="5" t="s">
        <v>3695</v>
      </c>
      <c r="B871" s="5" t="s">
        <v>8</v>
      </c>
      <c r="C871" s="5" t="s">
        <v>1849</v>
      </c>
      <c r="D871" s="5" t="s">
        <v>968</v>
      </c>
      <c r="E871" s="5" t="s">
        <v>3696</v>
      </c>
      <c r="F871" s="5" t="s">
        <v>3697</v>
      </c>
      <c r="G871" s="11"/>
    </row>
    <row r="872" spans="1:7" ht="13.8" hidden="1" x14ac:dyDescent="0.25">
      <c r="A872" s="5" t="s">
        <v>3698</v>
      </c>
      <c r="B872" s="5" t="s">
        <v>8</v>
      </c>
      <c r="C872" s="5" t="s">
        <v>1849</v>
      </c>
      <c r="D872" s="5" t="s">
        <v>969</v>
      </c>
      <c r="E872" s="5" t="s">
        <v>3699</v>
      </c>
      <c r="F872" s="5" t="s">
        <v>3700</v>
      </c>
      <c r="G872" s="11"/>
    </row>
    <row r="873" spans="1:7" ht="13.8" hidden="1" x14ac:dyDescent="0.25">
      <c r="A873" s="5" t="s">
        <v>3701</v>
      </c>
      <c r="B873" s="5" t="s">
        <v>8</v>
      </c>
      <c r="C873" s="5" t="s">
        <v>1849</v>
      </c>
      <c r="D873" s="11"/>
      <c r="E873" s="5" t="s">
        <v>3702</v>
      </c>
      <c r="F873" s="5" t="s">
        <v>3703</v>
      </c>
      <c r="G873" s="11"/>
    </row>
    <row r="874" spans="1:7" ht="13.8" hidden="1" x14ac:dyDescent="0.25">
      <c r="A874" s="5" t="s">
        <v>3704</v>
      </c>
      <c r="B874" s="5" t="s">
        <v>8</v>
      </c>
      <c r="C874" s="5" t="s">
        <v>1849</v>
      </c>
      <c r="D874" s="11"/>
      <c r="E874" s="5" t="s">
        <v>3705</v>
      </c>
      <c r="F874" s="5" t="s">
        <v>3215</v>
      </c>
      <c r="G874" s="11"/>
    </row>
    <row r="875" spans="1:7" ht="13.8" hidden="1" x14ac:dyDescent="0.25">
      <c r="A875" s="5" t="s">
        <v>3706</v>
      </c>
      <c r="B875" s="5" t="s">
        <v>8</v>
      </c>
      <c r="C875" s="5" t="s">
        <v>1849</v>
      </c>
      <c r="D875" s="11"/>
      <c r="E875" s="5" t="s">
        <v>3707</v>
      </c>
      <c r="F875" s="5" t="s">
        <v>3708</v>
      </c>
      <c r="G875" s="11"/>
    </row>
    <row r="876" spans="1:7" ht="13.8" hidden="1" x14ac:dyDescent="0.25">
      <c r="A876" s="5" t="s">
        <v>3709</v>
      </c>
      <c r="B876" s="5" t="s">
        <v>8</v>
      </c>
      <c r="C876" s="5" t="s">
        <v>1849</v>
      </c>
      <c r="D876" s="11"/>
      <c r="E876" s="5" t="s">
        <v>3710</v>
      </c>
      <c r="F876" s="5" t="s">
        <v>3711</v>
      </c>
      <c r="G876" s="11"/>
    </row>
    <row r="877" spans="1:7" ht="13.8" hidden="1" x14ac:dyDescent="0.25">
      <c r="A877" s="5" t="s">
        <v>3712</v>
      </c>
      <c r="B877" s="5" t="s">
        <v>8</v>
      </c>
      <c r="C877" s="5" t="s">
        <v>1849</v>
      </c>
      <c r="D877" s="11"/>
      <c r="E877" s="5" t="s">
        <v>3713</v>
      </c>
      <c r="F877" s="5" t="s">
        <v>3714</v>
      </c>
      <c r="G877" s="11"/>
    </row>
    <row r="878" spans="1:7" ht="13.8" hidden="1" x14ac:dyDescent="0.25">
      <c r="A878" s="5" t="s">
        <v>3715</v>
      </c>
      <c r="B878" s="5" t="s">
        <v>8</v>
      </c>
      <c r="C878" s="5" t="s">
        <v>1849</v>
      </c>
      <c r="D878" s="11"/>
      <c r="E878" s="5" t="s">
        <v>3716</v>
      </c>
      <c r="F878" s="5" t="s">
        <v>3717</v>
      </c>
      <c r="G878" s="11"/>
    </row>
    <row r="879" spans="1:7" ht="13.8" hidden="1" x14ac:dyDescent="0.25">
      <c r="A879" s="5" t="s">
        <v>3718</v>
      </c>
      <c r="B879" s="5" t="s">
        <v>8</v>
      </c>
      <c r="C879" s="5" t="s">
        <v>1849</v>
      </c>
      <c r="D879" s="11"/>
      <c r="E879" s="5" t="s">
        <v>3719</v>
      </c>
      <c r="F879" s="5" t="s">
        <v>3720</v>
      </c>
      <c r="G879" s="11"/>
    </row>
    <row r="880" spans="1:7" ht="13.8" hidden="1" x14ac:dyDescent="0.25">
      <c r="A880" s="5" t="s">
        <v>3721</v>
      </c>
      <c r="B880" s="5" t="s">
        <v>8</v>
      </c>
      <c r="C880" s="5" t="s">
        <v>1849</v>
      </c>
      <c r="D880" s="11"/>
      <c r="E880" s="5" t="s">
        <v>3722</v>
      </c>
      <c r="F880" s="5" t="s">
        <v>3723</v>
      </c>
      <c r="G880" s="11"/>
    </row>
    <row r="881" spans="1:7" ht="13.8" hidden="1" x14ac:dyDescent="0.25">
      <c r="A881" s="5" t="s">
        <v>3724</v>
      </c>
      <c r="B881" s="5" t="s">
        <v>8</v>
      </c>
      <c r="C881" s="5" t="s">
        <v>1849</v>
      </c>
      <c r="D881" s="11"/>
      <c r="E881" s="5" t="s">
        <v>3725</v>
      </c>
      <c r="F881" s="5" t="s">
        <v>3726</v>
      </c>
      <c r="G881" s="11"/>
    </row>
    <row r="882" spans="1:7" ht="13.8" hidden="1" x14ac:dyDescent="0.25">
      <c r="A882" s="5" t="s">
        <v>3727</v>
      </c>
      <c r="B882" s="5" t="s">
        <v>8</v>
      </c>
      <c r="C882" s="5" t="s">
        <v>1849</v>
      </c>
      <c r="D882" s="11"/>
      <c r="E882" s="5" t="s">
        <v>3728</v>
      </c>
      <c r="F882" s="5" t="s">
        <v>3729</v>
      </c>
      <c r="G882" s="11"/>
    </row>
    <row r="883" spans="1:7" ht="13.8" hidden="1" x14ac:dyDescent="0.25">
      <c r="A883" s="18" t="s">
        <v>3730</v>
      </c>
      <c r="B883" s="18" t="s">
        <v>8</v>
      </c>
      <c r="C883" s="18" t="s">
        <v>1849</v>
      </c>
      <c r="D883" s="12"/>
      <c r="E883" s="18" t="s">
        <v>3731</v>
      </c>
      <c r="F883" s="18" t="s">
        <v>3732</v>
      </c>
      <c r="G883" s="12"/>
    </row>
    <row r="884" spans="1:7" ht="13.8" hidden="1" x14ac:dyDescent="0.25">
      <c r="A884" s="5" t="s">
        <v>3733</v>
      </c>
      <c r="B884" s="5" t="s">
        <v>8</v>
      </c>
      <c r="C884" s="5" t="s">
        <v>1849</v>
      </c>
      <c r="D884" s="11"/>
      <c r="E884" s="5" t="s">
        <v>3734</v>
      </c>
      <c r="F884" s="5" t="s">
        <v>3735</v>
      </c>
      <c r="G884" s="11"/>
    </row>
    <row r="885" spans="1:7" ht="13.8" hidden="1" x14ac:dyDescent="0.25">
      <c r="A885" s="5" t="s">
        <v>3736</v>
      </c>
      <c r="B885" s="5" t="s">
        <v>8</v>
      </c>
      <c r="C885" s="5" t="s">
        <v>1849</v>
      </c>
      <c r="D885" s="11"/>
      <c r="E885" s="5" t="s">
        <v>3737</v>
      </c>
      <c r="F885" s="5" t="s">
        <v>3738</v>
      </c>
      <c r="G885" s="11"/>
    </row>
    <row r="886" spans="1:7" ht="13.8" hidden="1" x14ac:dyDescent="0.25">
      <c r="A886" s="18" t="s">
        <v>3739</v>
      </c>
      <c r="B886" s="18" t="s">
        <v>8</v>
      </c>
      <c r="C886" s="18" t="s">
        <v>1849</v>
      </c>
      <c r="D886" s="12"/>
      <c r="E886" s="18" t="s">
        <v>3740</v>
      </c>
      <c r="F886" s="18" t="s">
        <v>3741</v>
      </c>
      <c r="G886" s="12"/>
    </row>
    <row r="887" spans="1:7" ht="13.8" hidden="1" x14ac:dyDescent="0.25">
      <c r="A887" s="5" t="s">
        <v>3742</v>
      </c>
      <c r="B887" s="5" t="s">
        <v>8</v>
      </c>
      <c r="C887" s="5" t="s">
        <v>1849</v>
      </c>
      <c r="D887" s="11"/>
      <c r="E887" s="5" t="s">
        <v>3743</v>
      </c>
      <c r="F887" s="5" t="s">
        <v>3744</v>
      </c>
      <c r="G887" s="5" t="s">
        <v>3745</v>
      </c>
    </row>
    <row r="888" spans="1:7" ht="13.8" hidden="1" x14ac:dyDescent="0.25">
      <c r="A888" s="5" t="s">
        <v>3746</v>
      </c>
      <c r="B888" s="5" t="s">
        <v>8</v>
      </c>
      <c r="C888" s="5" t="s">
        <v>1849</v>
      </c>
      <c r="D888" s="11"/>
      <c r="E888" s="5" t="s">
        <v>3747</v>
      </c>
      <c r="F888" s="5" t="s">
        <v>3748</v>
      </c>
      <c r="G888" s="11"/>
    </row>
    <row r="889" spans="1:7" ht="13.8" hidden="1" x14ac:dyDescent="0.25">
      <c r="A889" s="5" t="s">
        <v>3749</v>
      </c>
      <c r="B889" s="5" t="s">
        <v>8</v>
      </c>
      <c r="C889" s="5" t="s">
        <v>1849</v>
      </c>
      <c r="D889" s="5" t="s">
        <v>970</v>
      </c>
      <c r="E889" s="5" t="s">
        <v>3750</v>
      </c>
      <c r="F889" s="5" t="s">
        <v>3751</v>
      </c>
      <c r="G889" s="11"/>
    </row>
    <row r="890" spans="1:7" ht="13.8" hidden="1" x14ac:dyDescent="0.25">
      <c r="A890" s="5" t="s">
        <v>3752</v>
      </c>
      <c r="B890" s="5" t="s">
        <v>8</v>
      </c>
      <c r="C890" s="5" t="s">
        <v>1849</v>
      </c>
      <c r="D890" s="11"/>
      <c r="E890" s="5" t="s">
        <v>3753</v>
      </c>
      <c r="F890" s="5" t="s">
        <v>3754</v>
      </c>
      <c r="G890" s="11"/>
    </row>
    <row r="891" spans="1:7" ht="13.8" hidden="1" x14ac:dyDescent="0.25">
      <c r="A891" s="5" t="s">
        <v>3755</v>
      </c>
      <c r="B891" s="5" t="s">
        <v>8</v>
      </c>
      <c r="C891" s="5" t="s">
        <v>1849</v>
      </c>
      <c r="D891" s="11"/>
      <c r="E891" s="5" t="s">
        <v>3756</v>
      </c>
      <c r="F891" s="5" t="s">
        <v>3757</v>
      </c>
      <c r="G891" s="11"/>
    </row>
    <row r="892" spans="1:7" ht="13.8" hidden="1" x14ac:dyDescent="0.25">
      <c r="A892" s="5" t="s">
        <v>3758</v>
      </c>
      <c r="B892" s="5" t="s">
        <v>8</v>
      </c>
      <c r="C892" s="5" t="s">
        <v>1849</v>
      </c>
      <c r="D892" s="11"/>
      <c r="E892" s="5" t="s">
        <v>3759</v>
      </c>
      <c r="F892" s="5" t="s">
        <v>3760</v>
      </c>
      <c r="G892" s="11"/>
    </row>
    <row r="893" spans="1:7" ht="13.8" hidden="1" x14ac:dyDescent="0.25">
      <c r="A893" s="5" t="s">
        <v>3761</v>
      </c>
      <c r="B893" s="5" t="s">
        <v>226</v>
      </c>
      <c r="C893" s="5" t="s">
        <v>799</v>
      </c>
      <c r="D893" s="5" t="s">
        <v>231</v>
      </c>
      <c r="E893" s="5" t="s">
        <v>3762</v>
      </c>
      <c r="F893" s="5" t="s">
        <v>3763</v>
      </c>
      <c r="G893" s="11"/>
    </row>
    <row r="894" spans="1:7" ht="13.8" hidden="1" x14ac:dyDescent="0.25">
      <c r="A894" s="5" t="s">
        <v>3764</v>
      </c>
      <c r="B894" s="5" t="s">
        <v>226</v>
      </c>
      <c r="C894" s="5" t="s">
        <v>799</v>
      </c>
      <c r="D894" s="5" t="s">
        <v>432</v>
      </c>
      <c r="E894" s="5" t="s">
        <v>3765</v>
      </c>
      <c r="F894" s="5" t="s">
        <v>3766</v>
      </c>
      <c r="G894" s="11"/>
    </row>
    <row r="895" spans="1:7" ht="13.8" hidden="1" x14ac:dyDescent="0.25">
      <c r="A895" s="5" t="s">
        <v>3767</v>
      </c>
      <c r="B895" s="5" t="s">
        <v>226</v>
      </c>
      <c r="C895" s="5" t="s">
        <v>799</v>
      </c>
      <c r="D895" s="5" t="s">
        <v>237</v>
      </c>
      <c r="E895" s="5" t="s">
        <v>3768</v>
      </c>
      <c r="F895" s="5" t="s">
        <v>1035</v>
      </c>
      <c r="G895" s="11"/>
    </row>
    <row r="896" spans="1:7" ht="13.8" hidden="1" x14ac:dyDescent="0.25">
      <c r="A896" s="5" t="s">
        <v>3769</v>
      </c>
      <c r="B896" s="5" t="s">
        <v>226</v>
      </c>
      <c r="C896" s="5" t="s">
        <v>799</v>
      </c>
      <c r="D896" s="5" t="s">
        <v>223</v>
      </c>
      <c r="E896" s="5" t="s">
        <v>3770</v>
      </c>
      <c r="F896" s="5" t="s">
        <v>1032</v>
      </c>
      <c r="G896" s="11"/>
    </row>
    <row r="897" spans="1:7" ht="13.8" hidden="1" x14ac:dyDescent="0.25">
      <c r="A897" s="5" t="s">
        <v>3771</v>
      </c>
      <c r="B897" s="5" t="s">
        <v>226</v>
      </c>
      <c r="C897" s="5" t="s">
        <v>799</v>
      </c>
      <c r="D897" s="5" t="s">
        <v>450</v>
      </c>
      <c r="E897" s="5" t="s">
        <v>3772</v>
      </c>
      <c r="F897" s="5" t="s">
        <v>3773</v>
      </c>
      <c r="G897" s="11"/>
    </row>
    <row r="898" spans="1:7" ht="13.8" hidden="1" x14ac:dyDescent="0.25">
      <c r="A898" s="5" t="s">
        <v>3774</v>
      </c>
      <c r="B898" s="5" t="s">
        <v>226</v>
      </c>
      <c r="C898" s="5" t="s">
        <v>799</v>
      </c>
      <c r="D898" s="5" t="s">
        <v>936</v>
      </c>
      <c r="E898" s="5" t="s">
        <v>3775</v>
      </c>
      <c r="F898" s="5" t="s">
        <v>3776</v>
      </c>
      <c r="G898" s="11"/>
    </row>
    <row r="899" spans="1:7" ht="13.8" hidden="1" x14ac:dyDescent="0.25">
      <c r="A899" s="5" t="s">
        <v>3777</v>
      </c>
      <c r="B899" s="5" t="s">
        <v>226</v>
      </c>
      <c r="C899" s="5" t="s">
        <v>799</v>
      </c>
      <c r="D899" s="5" t="s">
        <v>937</v>
      </c>
      <c r="E899" s="5" t="s">
        <v>3778</v>
      </c>
      <c r="F899" s="5" t="s">
        <v>3779</v>
      </c>
      <c r="G899" s="11"/>
    </row>
    <row r="900" spans="1:7" ht="13.8" hidden="1" x14ac:dyDescent="0.25">
      <c r="A900" s="5" t="s">
        <v>3780</v>
      </c>
      <c r="B900" s="5" t="s">
        <v>226</v>
      </c>
      <c r="C900" s="5" t="s">
        <v>799</v>
      </c>
      <c r="D900" s="5" t="s">
        <v>938</v>
      </c>
      <c r="E900" s="5" t="s">
        <v>3781</v>
      </c>
      <c r="F900" s="5" t="s">
        <v>3782</v>
      </c>
      <c r="G900" s="11"/>
    </row>
    <row r="901" spans="1:7" ht="13.8" hidden="1" x14ac:dyDescent="0.25">
      <c r="A901" s="5" t="s">
        <v>3783</v>
      </c>
      <c r="B901" s="5" t="s">
        <v>226</v>
      </c>
      <c r="C901" s="5" t="s">
        <v>799</v>
      </c>
      <c r="D901" s="11"/>
      <c r="E901" s="5" t="s">
        <v>3784</v>
      </c>
      <c r="F901" s="5" t="s">
        <v>3256</v>
      </c>
      <c r="G901" s="11"/>
    </row>
    <row r="902" spans="1:7" ht="13.8" hidden="1" x14ac:dyDescent="0.25">
      <c r="A902" s="5" t="s">
        <v>3785</v>
      </c>
      <c r="B902" s="5" t="s">
        <v>226</v>
      </c>
      <c r="C902" s="5" t="s">
        <v>799</v>
      </c>
      <c r="D902" s="11"/>
      <c r="E902" s="5" t="s">
        <v>3786</v>
      </c>
      <c r="F902" s="5" t="s">
        <v>2116</v>
      </c>
      <c r="G902" s="11"/>
    </row>
    <row r="903" spans="1:7" ht="13.8" hidden="1" x14ac:dyDescent="0.25">
      <c r="A903" s="5" t="s">
        <v>3787</v>
      </c>
      <c r="B903" s="5" t="s">
        <v>226</v>
      </c>
      <c r="C903" s="5" t="s">
        <v>799</v>
      </c>
      <c r="D903" s="5" t="s">
        <v>939</v>
      </c>
      <c r="E903" s="5" t="s">
        <v>3788</v>
      </c>
      <c r="F903" s="5" t="s">
        <v>3789</v>
      </c>
      <c r="G903" s="11"/>
    </row>
    <row r="904" spans="1:7" ht="13.8" hidden="1" x14ac:dyDescent="0.25">
      <c r="A904" s="5" t="s">
        <v>3790</v>
      </c>
      <c r="B904" s="5" t="s">
        <v>226</v>
      </c>
      <c r="C904" s="5" t="s">
        <v>799</v>
      </c>
      <c r="D904" s="11"/>
      <c r="E904" s="5" t="s">
        <v>3791</v>
      </c>
      <c r="F904" s="5" t="s">
        <v>3792</v>
      </c>
      <c r="G904" s="11"/>
    </row>
    <row r="905" spans="1:7" ht="13.8" hidden="1" x14ac:dyDescent="0.25">
      <c r="A905" s="5" t="s">
        <v>3793</v>
      </c>
      <c r="B905" s="5" t="s">
        <v>226</v>
      </c>
      <c r="C905" s="5" t="s">
        <v>799</v>
      </c>
      <c r="D905" s="11"/>
      <c r="E905" s="5" t="s">
        <v>3794</v>
      </c>
      <c r="F905" s="5" t="s">
        <v>3795</v>
      </c>
      <c r="G905" s="11"/>
    </row>
    <row r="906" spans="1:7" ht="13.8" hidden="1" x14ac:dyDescent="0.25">
      <c r="A906" s="5" t="s">
        <v>3796</v>
      </c>
      <c r="B906" s="5" t="s">
        <v>226</v>
      </c>
      <c r="C906" s="5" t="s">
        <v>799</v>
      </c>
      <c r="D906" s="11"/>
      <c r="E906" s="5" t="s">
        <v>3797</v>
      </c>
      <c r="F906" s="5" t="s">
        <v>3798</v>
      </c>
      <c r="G906" s="11"/>
    </row>
    <row r="907" spans="1:7" ht="13.8" hidden="1" x14ac:dyDescent="0.25">
      <c r="A907" s="5" t="s">
        <v>3799</v>
      </c>
      <c r="B907" s="5" t="s">
        <v>226</v>
      </c>
      <c r="C907" s="5" t="s">
        <v>799</v>
      </c>
      <c r="D907" s="11"/>
      <c r="E907" s="5" t="s">
        <v>3800</v>
      </c>
      <c r="F907" s="5" t="s">
        <v>3801</v>
      </c>
      <c r="G907" s="11"/>
    </row>
    <row r="908" spans="1:7" ht="13.8" hidden="1" x14ac:dyDescent="0.25">
      <c r="A908" s="5" t="s">
        <v>3802</v>
      </c>
      <c r="B908" s="5" t="s">
        <v>226</v>
      </c>
      <c r="C908" s="5" t="s">
        <v>799</v>
      </c>
      <c r="D908" s="11"/>
      <c r="E908" s="5" t="s">
        <v>3803</v>
      </c>
      <c r="F908" s="5" t="s">
        <v>3804</v>
      </c>
      <c r="G908" s="11"/>
    </row>
    <row r="909" spans="1:7" ht="13.8" hidden="1" x14ac:dyDescent="0.25">
      <c r="A909" s="5" t="s">
        <v>3805</v>
      </c>
      <c r="B909" s="5" t="s">
        <v>226</v>
      </c>
      <c r="C909" s="5" t="s">
        <v>799</v>
      </c>
      <c r="D909" s="11"/>
      <c r="E909" s="5" t="s">
        <v>3806</v>
      </c>
      <c r="F909" s="5" t="s">
        <v>3807</v>
      </c>
      <c r="G909" s="11"/>
    </row>
    <row r="910" spans="1:7" ht="13.8" hidden="1" x14ac:dyDescent="0.25">
      <c r="A910" s="5" t="s">
        <v>3808</v>
      </c>
      <c r="B910" s="5" t="s">
        <v>226</v>
      </c>
      <c r="C910" s="5" t="s">
        <v>799</v>
      </c>
      <c r="D910" s="11"/>
      <c r="E910" s="5" t="s">
        <v>3809</v>
      </c>
      <c r="F910" s="5" t="s">
        <v>3810</v>
      </c>
      <c r="G910" s="11"/>
    </row>
    <row r="911" spans="1:7" ht="13.8" hidden="1" x14ac:dyDescent="0.25">
      <c r="A911" s="5" t="s">
        <v>3811</v>
      </c>
      <c r="B911" s="5" t="s">
        <v>226</v>
      </c>
      <c r="C911" s="5" t="s">
        <v>799</v>
      </c>
      <c r="D911" s="11"/>
      <c r="E911" s="5" t="s">
        <v>3812</v>
      </c>
      <c r="F911" s="5" t="s">
        <v>3813</v>
      </c>
      <c r="G911" s="11"/>
    </row>
    <row r="912" spans="1:7" ht="13.8" hidden="1" x14ac:dyDescent="0.25">
      <c r="A912" s="5" t="s">
        <v>3814</v>
      </c>
      <c r="B912" s="5" t="s">
        <v>226</v>
      </c>
      <c r="C912" s="5" t="s">
        <v>799</v>
      </c>
      <c r="D912" s="11"/>
      <c r="E912" s="5" t="s">
        <v>3815</v>
      </c>
      <c r="F912" s="5" t="s">
        <v>3816</v>
      </c>
      <c r="G912" s="11"/>
    </row>
    <row r="913" spans="1:7" ht="13.8" hidden="1" x14ac:dyDescent="0.25">
      <c r="A913" s="5" t="s">
        <v>3817</v>
      </c>
      <c r="B913" s="5" t="s">
        <v>226</v>
      </c>
      <c r="C913" s="5" t="s">
        <v>799</v>
      </c>
      <c r="D913" s="11"/>
      <c r="E913" s="5" t="s">
        <v>3818</v>
      </c>
      <c r="F913" s="5" t="s">
        <v>2573</v>
      </c>
      <c r="G913" s="11"/>
    </row>
    <row r="914" spans="1:7" ht="13.8" hidden="1" x14ac:dyDescent="0.25">
      <c r="A914" s="5" t="s">
        <v>3819</v>
      </c>
      <c r="B914" s="5" t="s">
        <v>226</v>
      </c>
      <c r="C914" s="5" t="s">
        <v>799</v>
      </c>
      <c r="D914" s="11"/>
      <c r="E914" s="5" t="s">
        <v>3820</v>
      </c>
      <c r="F914" s="5" t="s">
        <v>3821</v>
      </c>
      <c r="G914" s="11"/>
    </row>
    <row r="915" spans="1:7" ht="13.8" hidden="1" x14ac:dyDescent="0.25">
      <c r="A915" s="5" t="s">
        <v>3822</v>
      </c>
      <c r="B915" s="5" t="s">
        <v>226</v>
      </c>
      <c r="C915" s="5" t="s">
        <v>799</v>
      </c>
      <c r="D915" s="11"/>
      <c r="E915" s="5" t="s">
        <v>3823</v>
      </c>
      <c r="F915" s="5" t="s">
        <v>3824</v>
      </c>
      <c r="G915" s="11"/>
    </row>
    <row r="916" spans="1:7" ht="13.8" hidden="1" x14ac:dyDescent="0.25">
      <c r="A916" s="5" t="s">
        <v>3825</v>
      </c>
      <c r="B916" s="5" t="s">
        <v>226</v>
      </c>
      <c r="C916" s="5" t="s">
        <v>799</v>
      </c>
      <c r="D916" s="11"/>
      <c r="E916" s="5" t="s">
        <v>3826</v>
      </c>
      <c r="F916" s="5" t="s">
        <v>3827</v>
      </c>
      <c r="G916" s="11"/>
    </row>
    <row r="917" spans="1:7" ht="13.8" hidden="1" x14ac:dyDescent="0.25">
      <c r="A917" s="5" t="s">
        <v>3828</v>
      </c>
      <c r="B917" s="5" t="s">
        <v>226</v>
      </c>
      <c r="C917" s="5" t="s">
        <v>799</v>
      </c>
      <c r="D917" s="11"/>
      <c r="E917" s="5" t="s">
        <v>3829</v>
      </c>
      <c r="F917" s="5" t="s">
        <v>3830</v>
      </c>
      <c r="G917" s="11"/>
    </row>
    <row r="918" spans="1:7" ht="13.8" hidden="1" x14ac:dyDescent="0.25">
      <c r="A918" s="5" t="s">
        <v>3831</v>
      </c>
      <c r="B918" s="5" t="s">
        <v>226</v>
      </c>
      <c r="C918" s="5" t="s">
        <v>799</v>
      </c>
      <c r="D918" s="11"/>
      <c r="E918" s="5" t="s">
        <v>3832</v>
      </c>
      <c r="F918" s="5" t="s">
        <v>3833</v>
      </c>
      <c r="G918" s="11"/>
    </row>
    <row r="919" spans="1:7" ht="13.8" hidden="1" x14ac:dyDescent="0.25">
      <c r="A919" s="5" t="s">
        <v>3834</v>
      </c>
      <c r="B919" s="5" t="s">
        <v>226</v>
      </c>
      <c r="C919" s="5" t="s">
        <v>799</v>
      </c>
      <c r="D919" s="11"/>
      <c r="E919" s="5" t="s">
        <v>3835</v>
      </c>
      <c r="F919" s="5" t="s">
        <v>3836</v>
      </c>
      <c r="G919" s="11"/>
    </row>
    <row r="920" spans="1:7" ht="13.8" hidden="1" x14ac:dyDescent="0.25">
      <c r="A920" s="5" t="s">
        <v>3837</v>
      </c>
      <c r="B920" s="5" t="s">
        <v>226</v>
      </c>
      <c r="C920" s="5" t="s">
        <v>799</v>
      </c>
      <c r="D920" s="11"/>
      <c r="E920" s="5" t="s">
        <v>3838</v>
      </c>
      <c r="F920" s="5" t="s">
        <v>3839</v>
      </c>
      <c r="G920" s="11"/>
    </row>
    <row r="921" spans="1:7" ht="13.8" hidden="1" x14ac:dyDescent="0.25">
      <c r="A921" s="5" t="s">
        <v>3840</v>
      </c>
      <c r="B921" s="5" t="s">
        <v>226</v>
      </c>
      <c r="C921" s="5" t="s">
        <v>799</v>
      </c>
      <c r="D921" s="11"/>
      <c r="E921" s="5" t="s">
        <v>3841</v>
      </c>
      <c r="F921" s="5" t="s">
        <v>3842</v>
      </c>
      <c r="G921" s="11"/>
    </row>
    <row r="922" spans="1:7" ht="13.8" hidden="1" x14ac:dyDescent="0.25">
      <c r="A922" s="5" t="s">
        <v>3843</v>
      </c>
      <c r="B922" s="5" t="s">
        <v>226</v>
      </c>
      <c r="C922" s="5" t="s">
        <v>799</v>
      </c>
      <c r="D922" s="11"/>
      <c r="E922" s="5" t="s">
        <v>3844</v>
      </c>
      <c r="F922" s="5" t="s">
        <v>3845</v>
      </c>
      <c r="G922" s="11"/>
    </row>
    <row r="923" spans="1:7" ht="13.8" hidden="1" x14ac:dyDescent="0.25">
      <c r="A923" s="5" t="s">
        <v>3846</v>
      </c>
      <c r="B923" s="5" t="s">
        <v>226</v>
      </c>
      <c r="C923" s="5" t="s">
        <v>799</v>
      </c>
      <c r="D923" s="11"/>
      <c r="E923" s="5" t="s">
        <v>3847</v>
      </c>
      <c r="F923" s="5" t="s">
        <v>3848</v>
      </c>
      <c r="G923" s="11"/>
    </row>
    <row r="924" spans="1:7" ht="13.8" hidden="1" x14ac:dyDescent="0.25">
      <c r="A924" s="18" t="s">
        <v>3849</v>
      </c>
      <c r="B924" s="18" t="s">
        <v>226</v>
      </c>
      <c r="C924" s="18" t="s">
        <v>799</v>
      </c>
      <c r="D924" s="12"/>
      <c r="E924" s="18" t="s">
        <v>3850</v>
      </c>
      <c r="F924" s="18" t="s">
        <v>2914</v>
      </c>
      <c r="G924" s="12"/>
    </row>
    <row r="925" spans="1:7" ht="13.8" hidden="1" x14ac:dyDescent="0.25">
      <c r="A925" s="5" t="s">
        <v>3851</v>
      </c>
      <c r="B925" s="5" t="s">
        <v>226</v>
      </c>
      <c r="C925" s="5" t="s">
        <v>799</v>
      </c>
      <c r="D925" s="11"/>
      <c r="E925" s="5" t="s">
        <v>3852</v>
      </c>
      <c r="F925" s="5" t="s">
        <v>3853</v>
      </c>
      <c r="G925" s="11"/>
    </row>
    <row r="926" spans="1:7" ht="13.8" hidden="1" x14ac:dyDescent="0.25">
      <c r="A926" s="5" t="s">
        <v>3854</v>
      </c>
      <c r="B926" s="5" t="s">
        <v>226</v>
      </c>
      <c r="C926" s="5" t="s">
        <v>799</v>
      </c>
      <c r="D926" s="11"/>
      <c r="E926" s="5" t="s">
        <v>3855</v>
      </c>
      <c r="F926" s="5" t="s">
        <v>1526</v>
      </c>
      <c r="G926" s="11"/>
    </row>
    <row r="927" spans="1:7" ht="13.8" hidden="1" x14ac:dyDescent="0.25">
      <c r="A927" s="5" t="s">
        <v>3856</v>
      </c>
      <c r="B927" s="5" t="s">
        <v>226</v>
      </c>
      <c r="C927" s="5" t="s">
        <v>799</v>
      </c>
      <c r="D927" s="11"/>
      <c r="E927" s="5" t="s">
        <v>3857</v>
      </c>
      <c r="F927" s="5" t="s">
        <v>3858</v>
      </c>
      <c r="G927" s="11"/>
    </row>
    <row r="928" spans="1:7" ht="13.8" hidden="1" x14ac:dyDescent="0.25">
      <c r="A928" s="5" t="s">
        <v>3859</v>
      </c>
      <c r="B928" s="5" t="s">
        <v>226</v>
      </c>
      <c r="C928" s="5" t="s">
        <v>799</v>
      </c>
      <c r="D928" s="11"/>
      <c r="E928" s="5" t="s">
        <v>3860</v>
      </c>
      <c r="F928" s="5" t="s">
        <v>3861</v>
      </c>
      <c r="G928" s="11"/>
    </row>
    <row r="929" spans="1:7" ht="13.8" hidden="1" x14ac:dyDescent="0.25">
      <c r="A929" s="5" t="s">
        <v>3862</v>
      </c>
      <c r="B929" s="5" t="s">
        <v>226</v>
      </c>
      <c r="C929" s="5" t="s">
        <v>799</v>
      </c>
      <c r="D929" s="11"/>
      <c r="E929" s="5" t="s">
        <v>3863</v>
      </c>
      <c r="F929" s="5" t="s">
        <v>3864</v>
      </c>
      <c r="G929" s="11"/>
    </row>
    <row r="930" spans="1:7" ht="13.8" hidden="1" x14ac:dyDescent="0.25">
      <c r="A930" s="5" t="s">
        <v>3865</v>
      </c>
      <c r="B930" s="5" t="s">
        <v>226</v>
      </c>
      <c r="C930" s="5" t="s">
        <v>799</v>
      </c>
      <c r="D930" s="11"/>
      <c r="E930" s="5" t="s">
        <v>3866</v>
      </c>
      <c r="F930" s="5" t="s">
        <v>3867</v>
      </c>
      <c r="G930" s="11"/>
    </row>
    <row r="931" spans="1:7" ht="13.8" hidden="1" x14ac:dyDescent="0.25">
      <c r="A931" s="5" t="s">
        <v>3868</v>
      </c>
      <c r="B931" s="5" t="s">
        <v>226</v>
      </c>
      <c r="C931" s="5" t="s">
        <v>799</v>
      </c>
      <c r="D931" s="11"/>
      <c r="E931" s="5" t="s">
        <v>3869</v>
      </c>
      <c r="F931" s="5" t="s">
        <v>3870</v>
      </c>
      <c r="G931" s="11"/>
    </row>
    <row r="932" spans="1:7" ht="13.8" hidden="1" x14ac:dyDescent="0.25">
      <c r="A932" s="5" t="s">
        <v>3871</v>
      </c>
      <c r="B932" s="5" t="s">
        <v>226</v>
      </c>
      <c r="C932" s="5" t="s">
        <v>799</v>
      </c>
      <c r="D932" s="11"/>
      <c r="E932" s="5" t="s">
        <v>3872</v>
      </c>
      <c r="F932" s="5" t="s">
        <v>3873</v>
      </c>
      <c r="G932" s="11"/>
    </row>
    <row r="933" spans="1:7" ht="13.8" hidden="1" x14ac:dyDescent="0.25">
      <c r="A933" s="5" t="s">
        <v>3874</v>
      </c>
      <c r="B933" s="5" t="s">
        <v>226</v>
      </c>
      <c r="C933" s="5" t="s">
        <v>799</v>
      </c>
      <c r="D933" s="11"/>
      <c r="E933" s="5" t="s">
        <v>3875</v>
      </c>
      <c r="F933" s="5" t="s">
        <v>3876</v>
      </c>
      <c r="G933" s="11"/>
    </row>
    <row r="934" spans="1:7" ht="13.8" hidden="1" x14ac:dyDescent="0.25">
      <c r="A934" s="5" t="s">
        <v>3877</v>
      </c>
      <c r="B934" s="5" t="s">
        <v>226</v>
      </c>
      <c r="C934" s="5" t="s">
        <v>799</v>
      </c>
      <c r="D934" s="11"/>
      <c r="E934" s="5" t="s">
        <v>2918</v>
      </c>
      <c r="F934" s="5" t="s">
        <v>2919</v>
      </c>
      <c r="G934" s="11"/>
    </row>
    <row r="935" spans="1:7" ht="13.8" hidden="1" x14ac:dyDescent="0.25">
      <c r="A935" s="5" t="s">
        <v>3878</v>
      </c>
      <c r="B935" s="5" t="s">
        <v>226</v>
      </c>
      <c r="C935" s="5" t="s">
        <v>799</v>
      </c>
      <c r="D935" s="11"/>
      <c r="E935" s="5" t="s">
        <v>3879</v>
      </c>
      <c r="F935" s="5" t="s">
        <v>3880</v>
      </c>
      <c r="G935" s="11"/>
    </row>
    <row r="936" spans="1:7" ht="13.8" hidden="1" x14ac:dyDescent="0.25">
      <c r="A936" s="5" t="s">
        <v>3881</v>
      </c>
      <c r="B936" s="5" t="s">
        <v>226</v>
      </c>
      <c r="C936" s="5" t="s">
        <v>799</v>
      </c>
      <c r="D936" s="11"/>
      <c r="E936" s="5" t="s">
        <v>3882</v>
      </c>
      <c r="F936" s="5" t="s">
        <v>3883</v>
      </c>
      <c r="G936" s="11"/>
    </row>
    <row r="937" spans="1:7" ht="13.8" hidden="1" x14ac:dyDescent="0.25">
      <c r="A937" s="5" t="s">
        <v>3884</v>
      </c>
      <c r="B937" s="5" t="s">
        <v>226</v>
      </c>
      <c r="C937" s="5" t="s">
        <v>799</v>
      </c>
      <c r="D937" s="11"/>
      <c r="E937" s="5" t="s">
        <v>3885</v>
      </c>
      <c r="F937" s="5" t="s">
        <v>3886</v>
      </c>
      <c r="G937" s="11"/>
    </row>
    <row r="938" spans="1:7" ht="13.8" hidden="1" x14ac:dyDescent="0.25">
      <c r="A938" s="5" t="s">
        <v>3887</v>
      </c>
      <c r="B938" s="5" t="s">
        <v>226</v>
      </c>
      <c r="C938" s="5" t="s">
        <v>799</v>
      </c>
      <c r="D938" s="11"/>
      <c r="E938" s="5" t="s">
        <v>3888</v>
      </c>
      <c r="F938" s="5" t="s">
        <v>3889</v>
      </c>
      <c r="G938" s="11"/>
    </row>
    <row r="939" spans="1:7" ht="13.8" hidden="1" x14ac:dyDescent="0.25">
      <c r="A939" s="5" t="s">
        <v>3890</v>
      </c>
      <c r="B939" s="5" t="s">
        <v>226</v>
      </c>
      <c r="C939" s="5" t="s">
        <v>799</v>
      </c>
      <c r="D939" s="11"/>
      <c r="E939" s="5" t="s">
        <v>3891</v>
      </c>
      <c r="F939" s="5" t="s">
        <v>3892</v>
      </c>
      <c r="G939" s="11"/>
    </row>
    <row r="940" spans="1:7" ht="13.8" hidden="1" x14ac:dyDescent="0.25">
      <c r="A940" s="5" t="s">
        <v>3893</v>
      </c>
      <c r="B940" s="5" t="s">
        <v>226</v>
      </c>
      <c r="C940" s="5" t="s">
        <v>799</v>
      </c>
      <c r="D940" s="11"/>
      <c r="E940" s="5" t="s">
        <v>3894</v>
      </c>
      <c r="F940" s="5" t="s">
        <v>3895</v>
      </c>
      <c r="G940" s="11"/>
    </row>
    <row r="941" spans="1:7" ht="13.8" hidden="1" x14ac:dyDescent="0.25">
      <c r="A941" s="5" t="s">
        <v>3896</v>
      </c>
      <c r="B941" s="5" t="s">
        <v>226</v>
      </c>
      <c r="C941" s="5" t="s">
        <v>799</v>
      </c>
      <c r="D941" s="11"/>
      <c r="E941" s="5" t="s">
        <v>3897</v>
      </c>
      <c r="F941" s="5" t="s">
        <v>3898</v>
      </c>
      <c r="G941" s="11"/>
    </row>
    <row r="942" spans="1:7" ht="13.8" hidden="1" x14ac:dyDescent="0.25">
      <c r="A942" s="5" t="s">
        <v>3899</v>
      </c>
      <c r="B942" s="5" t="s">
        <v>226</v>
      </c>
      <c r="C942" s="5" t="s">
        <v>799</v>
      </c>
      <c r="D942" s="11"/>
      <c r="E942" s="5" t="s">
        <v>3900</v>
      </c>
      <c r="F942" s="5" t="s">
        <v>3901</v>
      </c>
      <c r="G942" s="11"/>
    </row>
    <row r="943" spans="1:7" ht="13.8" hidden="1" x14ac:dyDescent="0.25">
      <c r="A943" s="5" t="s">
        <v>3902</v>
      </c>
      <c r="B943" s="5" t="s">
        <v>226</v>
      </c>
      <c r="C943" s="5" t="s">
        <v>799</v>
      </c>
      <c r="D943" s="11"/>
      <c r="E943" s="5" t="s">
        <v>3903</v>
      </c>
      <c r="F943" s="5" t="s">
        <v>3904</v>
      </c>
      <c r="G943" s="11"/>
    </row>
    <row r="944" spans="1:7" ht="13.8" hidden="1" x14ac:dyDescent="0.25">
      <c r="A944" s="5" t="s">
        <v>3905</v>
      </c>
      <c r="B944" s="5" t="s">
        <v>226</v>
      </c>
      <c r="C944" s="5" t="s">
        <v>799</v>
      </c>
      <c r="D944" s="11"/>
      <c r="E944" s="5" t="s">
        <v>3906</v>
      </c>
      <c r="F944" s="5" t="s">
        <v>3907</v>
      </c>
      <c r="G944" s="11"/>
    </row>
    <row r="945" spans="1:7" ht="13.8" hidden="1" x14ac:dyDescent="0.25">
      <c r="A945" s="18" t="s">
        <v>3908</v>
      </c>
      <c r="B945" s="18" t="s">
        <v>226</v>
      </c>
      <c r="C945" s="18" t="s">
        <v>799</v>
      </c>
      <c r="D945" s="12"/>
      <c r="E945" s="18" t="s">
        <v>3909</v>
      </c>
      <c r="F945" s="18" t="s">
        <v>3910</v>
      </c>
      <c r="G945" s="12"/>
    </row>
    <row r="946" spans="1:7" ht="13.8" hidden="1" x14ac:dyDescent="0.25">
      <c r="A946" s="5" t="s">
        <v>3911</v>
      </c>
      <c r="B946" s="5" t="s">
        <v>226</v>
      </c>
      <c r="C946" s="5" t="s">
        <v>799</v>
      </c>
      <c r="D946" s="11"/>
      <c r="E946" s="5" t="s">
        <v>3912</v>
      </c>
      <c r="F946" s="5" t="s">
        <v>3913</v>
      </c>
      <c r="G946" s="11"/>
    </row>
    <row r="947" spans="1:7" ht="13.8" hidden="1" x14ac:dyDescent="0.25">
      <c r="A947" s="18" t="s">
        <v>3914</v>
      </c>
      <c r="B947" s="18" t="s">
        <v>226</v>
      </c>
      <c r="C947" s="18" t="s">
        <v>799</v>
      </c>
      <c r="D947" s="12"/>
      <c r="E947" s="18" t="s">
        <v>3915</v>
      </c>
      <c r="F947" s="18" t="s">
        <v>3916</v>
      </c>
      <c r="G947" s="12"/>
    </row>
    <row r="948" spans="1:7" ht="13.8" hidden="1" x14ac:dyDescent="0.25">
      <c r="A948" s="5" t="s">
        <v>3917</v>
      </c>
      <c r="B948" s="5" t="s">
        <v>226</v>
      </c>
      <c r="C948" s="5" t="s">
        <v>799</v>
      </c>
      <c r="D948" s="11"/>
      <c r="E948" s="5" t="s">
        <v>3918</v>
      </c>
      <c r="F948" s="5" t="s">
        <v>2425</v>
      </c>
      <c r="G948" s="11"/>
    </row>
    <row r="949" spans="1:7" ht="13.8" hidden="1" x14ac:dyDescent="0.25">
      <c r="A949" s="5" t="s">
        <v>3919</v>
      </c>
      <c r="B949" s="5" t="s">
        <v>226</v>
      </c>
      <c r="C949" s="5" t="s">
        <v>799</v>
      </c>
      <c r="D949" s="11"/>
      <c r="E949" s="5" t="s">
        <v>3920</v>
      </c>
      <c r="F949" s="5" t="s">
        <v>3921</v>
      </c>
      <c r="G949" s="11"/>
    </row>
    <row r="950" spans="1:7" ht="13.8" hidden="1" x14ac:dyDescent="0.25">
      <c r="A950" s="5" t="s">
        <v>3922</v>
      </c>
      <c r="B950" s="5" t="s">
        <v>226</v>
      </c>
      <c r="C950" s="5" t="s">
        <v>799</v>
      </c>
      <c r="D950" s="11"/>
      <c r="E950" s="5" t="s">
        <v>3923</v>
      </c>
      <c r="F950" s="5" t="s">
        <v>3924</v>
      </c>
      <c r="G950" s="11"/>
    </row>
    <row r="951" spans="1:7" ht="13.8" hidden="1" x14ac:dyDescent="0.25">
      <c r="A951" s="5" t="s">
        <v>3925</v>
      </c>
      <c r="B951" s="5" t="s">
        <v>226</v>
      </c>
      <c r="C951" s="5" t="s">
        <v>799</v>
      </c>
      <c r="D951" s="11"/>
      <c r="E951" s="5" t="s">
        <v>3926</v>
      </c>
      <c r="F951" s="5" t="s">
        <v>1039</v>
      </c>
      <c r="G951" s="11"/>
    </row>
    <row r="952" spans="1:7" ht="13.8" hidden="1" x14ac:dyDescent="0.25">
      <c r="A952" s="5" t="s">
        <v>3927</v>
      </c>
      <c r="B952" s="5" t="s">
        <v>226</v>
      </c>
      <c r="C952" s="5" t="s">
        <v>799</v>
      </c>
      <c r="D952" s="11"/>
      <c r="E952" s="5" t="s">
        <v>3928</v>
      </c>
      <c r="F952" s="5" t="s">
        <v>3929</v>
      </c>
      <c r="G952" s="11"/>
    </row>
    <row r="953" spans="1:7" ht="13.8" hidden="1" x14ac:dyDescent="0.25">
      <c r="A953" s="18" t="s">
        <v>3930</v>
      </c>
      <c r="B953" s="18" t="s">
        <v>226</v>
      </c>
      <c r="C953" s="18" t="s">
        <v>799</v>
      </c>
      <c r="D953" s="12"/>
      <c r="E953" s="18" t="s">
        <v>3931</v>
      </c>
      <c r="F953" s="18" t="s">
        <v>3932</v>
      </c>
      <c r="G953" s="12"/>
    </row>
    <row r="954" spans="1:7" ht="13.8" hidden="1" x14ac:dyDescent="0.25">
      <c r="A954" s="5" t="s">
        <v>3933</v>
      </c>
      <c r="B954" s="5" t="s">
        <v>226</v>
      </c>
      <c r="C954" s="5" t="s">
        <v>799</v>
      </c>
      <c r="D954" s="11"/>
      <c r="E954" s="5" t="s">
        <v>3934</v>
      </c>
      <c r="F954" s="5" t="s">
        <v>3935</v>
      </c>
      <c r="G954" s="11"/>
    </row>
    <row r="955" spans="1:7" ht="13.8" hidden="1" x14ac:dyDescent="0.25">
      <c r="A955" s="18" t="s">
        <v>3936</v>
      </c>
      <c r="B955" s="18" t="s">
        <v>226</v>
      </c>
      <c r="C955" s="18" t="s">
        <v>799</v>
      </c>
      <c r="D955" s="12"/>
      <c r="E955" s="18" t="s">
        <v>3937</v>
      </c>
      <c r="F955" s="18" t="s">
        <v>3938</v>
      </c>
      <c r="G955" s="12"/>
    </row>
    <row r="956" spans="1:7" ht="13.8" hidden="1" x14ac:dyDescent="0.25">
      <c r="A956" s="18" t="s">
        <v>3939</v>
      </c>
      <c r="B956" s="18" t="s">
        <v>226</v>
      </c>
      <c r="C956" s="18" t="s">
        <v>799</v>
      </c>
      <c r="D956" s="12"/>
      <c r="E956" s="18" t="s">
        <v>3940</v>
      </c>
      <c r="F956" s="18" t="s">
        <v>3941</v>
      </c>
      <c r="G956" s="12"/>
    </row>
    <row r="957" spans="1:7" ht="13.8" hidden="1" x14ac:dyDescent="0.25">
      <c r="A957" s="5" t="s">
        <v>3942</v>
      </c>
      <c r="B957" s="5" t="s">
        <v>226</v>
      </c>
      <c r="C957" s="5" t="s">
        <v>799</v>
      </c>
      <c r="D957" s="11"/>
      <c r="E957" s="5" t="s">
        <v>3943</v>
      </c>
      <c r="F957" s="5" t="s">
        <v>3944</v>
      </c>
      <c r="G957" s="11"/>
    </row>
    <row r="958" spans="1:7" ht="13.8" hidden="1" x14ac:dyDescent="0.25">
      <c r="A958" s="5" t="s">
        <v>3945</v>
      </c>
      <c r="B958" s="5" t="s">
        <v>108</v>
      </c>
      <c r="C958" s="5" t="s">
        <v>823</v>
      </c>
      <c r="D958" s="5" t="s">
        <v>517</v>
      </c>
      <c r="E958" s="5" t="s">
        <v>3946</v>
      </c>
      <c r="F958" s="5" t="s">
        <v>3947</v>
      </c>
      <c r="G958" s="11"/>
    </row>
    <row r="959" spans="1:7" ht="13.8" hidden="1" x14ac:dyDescent="0.25">
      <c r="A959" s="5" t="s">
        <v>3948</v>
      </c>
      <c r="B959" s="5" t="s">
        <v>108</v>
      </c>
      <c r="C959" s="5" t="s">
        <v>823</v>
      </c>
      <c r="D959" s="5" t="s">
        <v>519</v>
      </c>
      <c r="E959" s="5" t="s">
        <v>3949</v>
      </c>
      <c r="F959" s="5" t="s">
        <v>1405</v>
      </c>
      <c r="G959" s="11"/>
    </row>
    <row r="960" spans="1:7" ht="13.8" hidden="1" x14ac:dyDescent="0.25">
      <c r="A960" s="5" t="s">
        <v>3950</v>
      </c>
      <c r="B960" s="5" t="s">
        <v>108</v>
      </c>
      <c r="C960" s="5" t="s">
        <v>823</v>
      </c>
      <c r="D960" s="5" t="s">
        <v>931</v>
      </c>
      <c r="E960" s="5" t="s">
        <v>3951</v>
      </c>
      <c r="F960" s="5" t="s">
        <v>3952</v>
      </c>
      <c r="G960" s="11"/>
    </row>
    <row r="961" spans="1:7" ht="13.8" hidden="1" x14ac:dyDescent="0.25">
      <c r="A961" s="5" t="s">
        <v>3953</v>
      </c>
      <c r="B961" s="5" t="s">
        <v>108</v>
      </c>
      <c r="C961" s="5" t="s">
        <v>823</v>
      </c>
      <c r="D961" s="11"/>
      <c r="E961" s="5" t="s">
        <v>3954</v>
      </c>
      <c r="F961" s="5" t="s">
        <v>1506</v>
      </c>
      <c r="G961" s="11"/>
    </row>
    <row r="962" spans="1:7" ht="13.8" hidden="1" x14ac:dyDescent="0.25">
      <c r="A962" s="5" t="s">
        <v>3955</v>
      </c>
      <c r="B962" s="5" t="s">
        <v>108</v>
      </c>
      <c r="C962" s="5" t="s">
        <v>823</v>
      </c>
      <c r="D962" s="11"/>
      <c r="E962" s="5" t="s">
        <v>3956</v>
      </c>
      <c r="F962" s="5" t="s">
        <v>3957</v>
      </c>
      <c r="G962" s="11"/>
    </row>
    <row r="963" spans="1:7" ht="13.8" hidden="1" x14ac:dyDescent="0.25">
      <c r="A963" s="5" t="s">
        <v>3958</v>
      </c>
      <c r="B963" s="5" t="s">
        <v>108</v>
      </c>
      <c r="C963" s="5" t="s">
        <v>823</v>
      </c>
      <c r="D963" s="5" t="s">
        <v>932</v>
      </c>
      <c r="E963" s="5" t="s">
        <v>3959</v>
      </c>
      <c r="F963" s="5" t="s">
        <v>3960</v>
      </c>
      <c r="G963" s="11"/>
    </row>
    <row r="964" spans="1:7" ht="13.8" hidden="1" x14ac:dyDescent="0.25">
      <c r="A964" s="5" t="s">
        <v>3961</v>
      </c>
      <c r="B964" s="5" t="s">
        <v>108</v>
      </c>
      <c r="C964" s="5" t="s">
        <v>823</v>
      </c>
      <c r="D964" s="11"/>
      <c r="E964" s="5" t="s">
        <v>3962</v>
      </c>
      <c r="F964" s="5" t="s">
        <v>3963</v>
      </c>
      <c r="G964" s="11"/>
    </row>
    <row r="965" spans="1:7" ht="13.8" hidden="1" x14ac:dyDescent="0.25">
      <c r="A965" s="5" t="s">
        <v>3964</v>
      </c>
      <c r="B965" s="5" t="s">
        <v>108</v>
      </c>
      <c r="C965" s="5" t="s">
        <v>823</v>
      </c>
      <c r="D965" s="5" t="s">
        <v>520</v>
      </c>
      <c r="E965" s="5" t="s">
        <v>3965</v>
      </c>
      <c r="F965" s="5" t="s">
        <v>2909</v>
      </c>
      <c r="G965" s="11"/>
    </row>
    <row r="966" spans="1:7" ht="13.8" hidden="1" x14ac:dyDescent="0.25">
      <c r="A966" s="5" t="s">
        <v>3966</v>
      </c>
      <c r="B966" s="5" t="s">
        <v>108</v>
      </c>
      <c r="C966" s="5" t="s">
        <v>823</v>
      </c>
      <c r="D966" s="11"/>
      <c r="E966" s="5" t="s">
        <v>3967</v>
      </c>
      <c r="F966" s="5" t="s">
        <v>3968</v>
      </c>
      <c r="G966" s="11"/>
    </row>
    <row r="967" spans="1:7" ht="13.8" hidden="1" x14ac:dyDescent="0.25">
      <c r="A967" s="5" t="s">
        <v>3969</v>
      </c>
      <c r="B967" s="5" t="s">
        <v>108</v>
      </c>
      <c r="C967" s="5" t="s">
        <v>823</v>
      </c>
      <c r="D967" s="11"/>
      <c r="E967" s="5" t="s">
        <v>1528</v>
      </c>
      <c r="F967" s="5" t="s">
        <v>1039</v>
      </c>
      <c r="G967" s="11"/>
    </row>
    <row r="968" spans="1:7" ht="13.8" hidden="1" x14ac:dyDescent="0.25">
      <c r="A968" s="5" t="s">
        <v>3970</v>
      </c>
      <c r="B968" s="5" t="s">
        <v>108</v>
      </c>
      <c r="C968" s="5" t="s">
        <v>823</v>
      </c>
      <c r="D968" s="11"/>
      <c r="E968" s="5" t="s">
        <v>3971</v>
      </c>
      <c r="F968" s="5" t="s">
        <v>3972</v>
      </c>
      <c r="G968" s="11"/>
    </row>
    <row r="969" spans="1:7" ht="13.8" hidden="1" x14ac:dyDescent="0.25">
      <c r="A969" s="5" t="s">
        <v>3973</v>
      </c>
      <c r="B969" s="5" t="s">
        <v>108</v>
      </c>
      <c r="C969" s="5" t="s">
        <v>823</v>
      </c>
      <c r="D969" s="5" t="s">
        <v>933</v>
      </c>
      <c r="E969" s="5" t="s">
        <v>3974</v>
      </c>
      <c r="F969" s="5" t="s">
        <v>1531</v>
      </c>
      <c r="G969" s="11"/>
    </row>
    <row r="970" spans="1:7" ht="13.8" hidden="1" x14ac:dyDescent="0.25">
      <c r="A970" s="5" t="s">
        <v>3975</v>
      </c>
      <c r="B970" s="5" t="s">
        <v>108</v>
      </c>
      <c r="C970" s="5" t="s">
        <v>823</v>
      </c>
      <c r="D970" s="11"/>
      <c r="E970" s="5" t="s">
        <v>3976</v>
      </c>
      <c r="F970" s="5" t="s">
        <v>3977</v>
      </c>
      <c r="G970" s="11"/>
    </row>
    <row r="971" spans="1:7" ht="13.8" hidden="1" x14ac:dyDescent="0.25">
      <c r="A971" s="5" t="s">
        <v>3978</v>
      </c>
      <c r="B971" s="5" t="s">
        <v>108</v>
      </c>
      <c r="C971" s="5" t="s">
        <v>823</v>
      </c>
      <c r="D971" s="11"/>
      <c r="E971" s="5" t="s">
        <v>3979</v>
      </c>
      <c r="F971" s="5" t="s">
        <v>3980</v>
      </c>
      <c r="G971" s="11"/>
    </row>
    <row r="972" spans="1:7" ht="13.8" hidden="1" x14ac:dyDescent="0.25">
      <c r="A972" s="5" t="s">
        <v>3981</v>
      </c>
      <c r="B972" s="5" t="s">
        <v>108</v>
      </c>
      <c r="C972" s="5" t="s">
        <v>823</v>
      </c>
      <c r="D972" s="11"/>
      <c r="E972" s="5" t="s">
        <v>3982</v>
      </c>
      <c r="F972" s="5" t="s">
        <v>3983</v>
      </c>
      <c r="G972" s="11"/>
    </row>
    <row r="973" spans="1:7" ht="13.8" hidden="1" x14ac:dyDescent="0.25">
      <c r="A973" s="5" t="s">
        <v>3984</v>
      </c>
      <c r="B973" s="5" t="s">
        <v>108</v>
      </c>
      <c r="C973" s="5" t="s">
        <v>823</v>
      </c>
      <c r="D973" s="11"/>
      <c r="E973" s="5" t="s">
        <v>3985</v>
      </c>
      <c r="F973" s="5" t="s">
        <v>3986</v>
      </c>
      <c r="G973" s="11"/>
    </row>
    <row r="974" spans="1:7" ht="13.8" hidden="1" x14ac:dyDescent="0.25">
      <c r="A974" s="13" t="s">
        <v>3987</v>
      </c>
      <c r="B974" s="13" t="s">
        <v>108</v>
      </c>
      <c r="C974" s="13" t="s">
        <v>108</v>
      </c>
      <c r="D974" s="12"/>
      <c r="E974" s="13" t="s">
        <v>3988</v>
      </c>
      <c r="F974" s="13" t="s">
        <v>1577</v>
      </c>
      <c r="G974" s="12"/>
    </row>
    <row r="975" spans="1:7" ht="13.8" hidden="1" x14ac:dyDescent="0.25">
      <c r="A975" s="5" t="s">
        <v>3989</v>
      </c>
      <c r="B975" s="5" t="s">
        <v>108</v>
      </c>
      <c r="C975" s="5" t="s">
        <v>823</v>
      </c>
      <c r="D975" s="11"/>
      <c r="E975" s="5" t="s">
        <v>3990</v>
      </c>
      <c r="F975" s="5" t="s">
        <v>2939</v>
      </c>
      <c r="G975" s="11"/>
    </row>
    <row r="976" spans="1:7" ht="13.8" hidden="1" x14ac:dyDescent="0.25">
      <c r="A976" s="5" t="s">
        <v>3991</v>
      </c>
      <c r="B976" s="5" t="s">
        <v>108</v>
      </c>
      <c r="C976" s="5" t="s">
        <v>823</v>
      </c>
      <c r="D976" s="11"/>
      <c r="E976" s="5" t="s">
        <v>3992</v>
      </c>
      <c r="F976" s="5" t="s">
        <v>3993</v>
      </c>
      <c r="G976" s="11"/>
    </row>
    <row r="977" spans="1:7" ht="13.8" hidden="1" x14ac:dyDescent="0.25">
      <c r="A977" s="5" t="s">
        <v>3994</v>
      </c>
      <c r="B977" s="5" t="s">
        <v>108</v>
      </c>
      <c r="C977" s="5" t="s">
        <v>823</v>
      </c>
      <c r="D977" s="11"/>
      <c r="E977" s="5" t="s">
        <v>3995</v>
      </c>
      <c r="F977" s="5" t="s">
        <v>3996</v>
      </c>
      <c r="G977" s="11"/>
    </row>
    <row r="978" spans="1:7" ht="13.8" hidden="1" x14ac:dyDescent="0.25">
      <c r="A978" s="5" t="s">
        <v>3997</v>
      </c>
      <c r="B978" s="5" t="s">
        <v>108</v>
      </c>
      <c r="C978" s="5" t="s">
        <v>823</v>
      </c>
      <c r="D978" s="11"/>
      <c r="E978" s="5" t="s">
        <v>3998</v>
      </c>
      <c r="F978" s="5" t="s">
        <v>3999</v>
      </c>
      <c r="G978" s="11"/>
    </row>
    <row r="979" spans="1:7" ht="13.8" hidden="1" x14ac:dyDescent="0.25">
      <c r="A979" s="5" t="s">
        <v>4000</v>
      </c>
      <c r="B979" s="5" t="s">
        <v>108</v>
      </c>
      <c r="C979" s="5" t="s">
        <v>823</v>
      </c>
      <c r="D979" s="11"/>
      <c r="E979" s="5" t="s">
        <v>4001</v>
      </c>
      <c r="F979" s="5" t="s">
        <v>4002</v>
      </c>
      <c r="G979" s="11"/>
    </row>
    <row r="980" spans="1:7" ht="13.8" hidden="1" x14ac:dyDescent="0.25">
      <c r="A980" s="5" t="s">
        <v>4003</v>
      </c>
      <c r="B980" s="5" t="s">
        <v>108</v>
      </c>
      <c r="C980" s="5" t="s">
        <v>823</v>
      </c>
      <c r="D980" s="11"/>
      <c r="E980" s="5" t="s">
        <v>4004</v>
      </c>
      <c r="F980" s="5" t="s">
        <v>4005</v>
      </c>
      <c r="G980" s="11"/>
    </row>
    <row r="981" spans="1:7" ht="13.8" hidden="1" x14ac:dyDescent="0.25">
      <c r="A981" s="5" t="s">
        <v>4006</v>
      </c>
      <c r="B981" s="5" t="s">
        <v>108</v>
      </c>
      <c r="C981" s="5" t="s">
        <v>823</v>
      </c>
      <c r="D981" s="11"/>
      <c r="E981" s="5" t="s">
        <v>4007</v>
      </c>
      <c r="F981" s="5" t="s">
        <v>1601</v>
      </c>
      <c r="G981" s="11"/>
    </row>
    <row r="982" spans="1:7" ht="13.8" hidden="1" x14ac:dyDescent="0.25">
      <c r="A982" s="5" t="s">
        <v>4008</v>
      </c>
      <c r="B982" s="5" t="s">
        <v>108</v>
      </c>
      <c r="C982" s="5" t="s">
        <v>823</v>
      </c>
      <c r="D982" s="11"/>
      <c r="E982" s="5" t="s">
        <v>4009</v>
      </c>
      <c r="F982" s="5" t="s">
        <v>4010</v>
      </c>
      <c r="G982" s="11"/>
    </row>
    <row r="983" spans="1:7" ht="13.8" hidden="1" x14ac:dyDescent="0.25">
      <c r="A983" s="5" t="s">
        <v>4011</v>
      </c>
      <c r="B983" s="5" t="s">
        <v>108</v>
      </c>
      <c r="C983" s="5" t="s">
        <v>823</v>
      </c>
      <c r="D983" s="11"/>
      <c r="E983" s="5" t="s">
        <v>4012</v>
      </c>
      <c r="F983" s="5" t="s">
        <v>4013</v>
      </c>
      <c r="G983" s="11"/>
    </row>
    <row r="984" spans="1:7" ht="13.8" hidden="1" x14ac:dyDescent="0.25">
      <c r="A984" s="5" t="s">
        <v>4014</v>
      </c>
      <c r="B984" s="5" t="s">
        <v>108</v>
      </c>
      <c r="C984" s="5" t="s">
        <v>823</v>
      </c>
      <c r="D984" s="11"/>
      <c r="E984" s="5" t="s">
        <v>4015</v>
      </c>
      <c r="F984" s="5" t="s">
        <v>4016</v>
      </c>
      <c r="G984" s="11"/>
    </row>
    <row r="985" spans="1:7" ht="13.8" hidden="1" x14ac:dyDescent="0.25">
      <c r="A985" s="5" t="s">
        <v>4017</v>
      </c>
      <c r="B985" s="5" t="s">
        <v>108</v>
      </c>
      <c r="C985" s="5" t="s">
        <v>823</v>
      </c>
      <c r="D985" s="11"/>
      <c r="E985" s="5" t="s">
        <v>4018</v>
      </c>
      <c r="F985" s="5" t="s">
        <v>4019</v>
      </c>
      <c r="G985" s="11"/>
    </row>
    <row r="986" spans="1:7" ht="13.8" hidden="1" x14ac:dyDescent="0.25">
      <c r="A986" s="5" t="s">
        <v>4020</v>
      </c>
      <c r="B986" s="5" t="s">
        <v>108</v>
      </c>
      <c r="C986" s="5" t="s">
        <v>823</v>
      </c>
      <c r="D986" s="11"/>
      <c r="E986" s="5" t="s">
        <v>4021</v>
      </c>
      <c r="F986" s="5" t="s">
        <v>4022</v>
      </c>
      <c r="G986" s="11"/>
    </row>
    <row r="987" spans="1:7" ht="13.8" hidden="1" x14ac:dyDescent="0.25">
      <c r="A987" s="5" t="s">
        <v>4023</v>
      </c>
      <c r="B987" s="5" t="s">
        <v>108</v>
      </c>
      <c r="C987" s="5" t="s">
        <v>823</v>
      </c>
      <c r="D987" s="5" t="s">
        <v>934</v>
      </c>
      <c r="E987" s="5" t="s">
        <v>4024</v>
      </c>
      <c r="F987" s="5" t="s">
        <v>4025</v>
      </c>
      <c r="G987" s="11"/>
    </row>
    <row r="988" spans="1:7" ht="13.8" hidden="1" x14ac:dyDescent="0.25">
      <c r="A988" s="18" t="s">
        <v>4026</v>
      </c>
      <c r="B988" s="18" t="s">
        <v>108</v>
      </c>
      <c r="C988" s="18" t="s">
        <v>823</v>
      </c>
      <c r="D988" s="12"/>
      <c r="E988" s="18" t="s">
        <v>4027</v>
      </c>
      <c r="F988" s="18" t="s">
        <v>4028</v>
      </c>
      <c r="G988" s="11"/>
    </row>
    <row r="989" spans="1:7" ht="13.8" hidden="1" x14ac:dyDescent="0.25">
      <c r="A989" s="5" t="s">
        <v>4029</v>
      </c>
      <c r="B989" s="5" t="s">
        <v>108</v>
      </c>
      <c r="C989" s="5" t="s">
        <v>823</v>
      </c>
      <c r="D989" s="11"/>
      <c r="E989" s="5" t="s">
        <v>4030</v>
      </c>
      <c r="F989" s="5" t="s">
        <v>4031</v>
      </c>
      <c r="G989" s="11"/>
    </row>
    <row r="990" spans="1:7" ht="13.8" hidden="1" x14ac:dyDescent="0.25">
      <c r="A990" s="5" t="s">
        <v>4032</v>
      </c>
      <c r="B990" s="5" t="s">
        <v>108</v>
      </c>
      <c r="C990" s="5" t="s">
        <v>823</v>
      </c>
      <c r="D990" s="11"/>
      <c r="E990" s="5" t="s">
        <v>4033</v>
      </c>
      <c r="F990" s="5" t="s">
        <v>4034</v>
      </c>
      <c r="G990" s="11"/>
    </row>
    <row r="991" spans="1:7" ht="13.8" hidden="1" x14ac:dyDescent="0.25">
      <c r="A991" s="5" t="s">
        <v>4035</v>
      </c>
      <c r="B991" s="5" t="s">
        <v>4036</v>
      </c>
      <c r="C991" s="5" t="s">
        <v>1847</v>
      </c>
      <c r="D991" s="11"/>
      <c r="E991" s="5" t="s">
        <v>4037</v>
      </c>
      <c r="F991" s="5" t="s">
        <v>4038</v>
      </c>
      <c r="G991" s="5" t="s">
        <v>4039</v>
      </c>
    </row>
  </sheetData>
  <autoFilter ref="A2:G991" xr:uid="{00000000-0009-0000-0000-000006000000}">
    <filterColumn colId="1">
      <filters>
        <filter val="Germany"/>
      </filters>
    </filterColumn>
  </autoFilter>
  <mergeCells count="2">
    <mergeCell ref="A1:B1"/>
    <mergeCell ref="C1:G1"/>
  </mergeCells>
  <hyperlinks>
    <hyperlink ref="G662" r:id="rId1" xr:uid="{00000000-0004-0000-0600-000000000000}"/>
    <hyperlink ref="G663" r:id="rId2" xr:uid="{00000000-0004-0000-0600-000001000000}"/>
    <hyperlink ref="G664" r:id="rId3" xr:uid="{00000000-0004-0000-0600-000002000000}"/>
    <hyperlink ref="G665" r:id="rId4" xr:uid="{00000000-0004-0000-0600-000003000000}"/>
    <hyperlink ref="G666" r:id="rId5" xr:uid="{00000000-0004-0000-0600-000004000000}"/>
    <hyperlink ref="G667" r:id="rId6" xr:uid="{00000000-0004-0000-0600-000005000000}"/>
    <hyperlink ref="G668" r:id="rId7" xr:uid="{00000000-0004-0000-0600-000006000000}"/>
    <hyperlink ref="G669" r:id="rId8" xr:uid="{00000000-0004-0000-0600-000007000000}"/>
    <hyperlink ref="G670" r:id="rId9" xr:uid="{00000000-0004-0000-0600-000008000000}"/>
    <hyperlink ref="G671" r:id="rId10" xr:uid="{00000000-0004-0000-0600-000009000000}"/>
    <hyperlink ref="G672" r:id="rId11" xr:uid="{00000000-0004-0000-0600-00000A000000}"/>
    <hyperlink ref="G673" r:id="rId12" xr:uid="{00000000-0004-0000-0600-00000B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S30"/>
  <sheetViews>
    <sheetView topLeftCell="A4" workbookViewId="0">
      <selection activeCell="C28" sqref="C28"/>
    </sheetView>
  </sheetViews>
  <sheetFormatPr defaultColWidth="14.44140625" defaultRowHeight="15.75" customHeight="1" x14ac:dyDescent="0.25"/>
  <sheetData>
    <row r="1" spans="1:45" ht="15.75" customHeight="1" x14ac:dyDescent="0.3">
      <c r="A1" s="23" t="s">
        <v>1</v>
      </c>
      <c r="B1" s="22" t="s">
        <v>1171</v>
      </c>
      <c r="C1" s="22" t="s">
        <v>88</v>
      </c>
      <c r="D1" s="22"/>
      <c r="E1" s="22"/>
      <c r="F1" s="22"/>
      <c r="G1" s="22"/>
      <c r="H1" s="22"/>
      <c r="I1" s="22"/>
      <c r="J1" s="22"/>
      <c r="K1" s="22"/>
      <c r="L1" s="22"/>
      <c r="M1" s="22"/>
      <c r="N1" s="22"/>
    </row>
    <row r="2" spans="1:45" ht="15.75" customHeight="1" x14ac:dyDescent="0.3">
      <c r="A2" s="23" t="s">
        <v>27</v>
      </c>
      <c r="B2" s="22"/>
      <c r="C2" s="22" t="s">
        <v>1183</v>
      </c>
      <c r="D2" s="22" t="s">
        <v>1185</v>
      </c>
      <c r="E2" s="22" t="s">
        <v>1186</v>
      </c>
      <c r="F2" s="22" t="s">
        <v>1187</v>
      </c>
      <c r="G2" s="22" t="s">
        <v>1189</v>
      </c>
      <c r="H2" s="22" t="s">
        <v>1190</v>
      </c>
      <c r="I2" s="22" t="s">
        <v>1192</v>
      </c>
      <c r="J2" s="22" t="s">
        <v>4050</v>
      </c>
      <c r="K2" s="49" t="s">
        <v>4051</v>
      </c>
      <c r="L2" s="22" t="s">
        <v>1229</v>
      </c>
      <c r="M2" s="22"/>
      <c r="N2" s="22"/>
    </row>
    <row r="3" spans="1:45" ht="15.75" customHeight="1" x14ac:dyDescent="0.3">
      <c r="A3" s="23" t="s">
        <v>144</v>
      </c>
      <c r="B3" s="73"/>
      <c r="C3" s="73" t="s">
        <v>1190</v>
      </c>
      <c r="D3" s="73" t="s">
        <v>1193</v>
      </c>
      <c r="E3" s="73" t="s">
        <v>4215</v>
      </c>
      <c r="F3" s="73" t="s">
        <v>1195</v>
      </c>
      <c r="G3" s="73" t="s">
        <v>4216</v>
      </c>
      <c r="H3" s="73" t="s">
        <v>1196</v>
      </c>
      <c r="I3" s="73" t="s">
        <v>1198</v>
      </c>
      <c r="J3" s="73"/>
      <c r="K3" s="73" t="s">
        <v>1202</v>
      </c>
      <c r="L3" s="73" t="s">
        <v>1203</v>
      </c>
      <c r="M3" s="73" t="s">
        <v>1204</v>
      </c>
      <c r="N3" s="72" t="s">
        <v>1206</v>
      </c>
      <c r="O3" s="83" t="s">
        <v>4207</v>
      </c>
      <c r="P3" s="74"/>
      <c r="Q3" s="74"/>
      <c r="R3" s="74"/>
      <c r="S3" s="74"/>
      <c r="T3" s="74"/>
    </row>
    <row r="4" spans="1:45" ht="15.75" customHeight="1" x14ac:dyDescent="0.3">
      <c r="A4" s="23" t="s">
        <v>18</v>
      </c>
      <c r="B4" s="22"/>
      <c r="C4" s="22"/>
      <c r="D4" s="22"/>
      <c r="E4" s="22"/>
      <c r="F4" s="22"/>
      <c r="G4" s="22"/>
      <c r="H4" s="22"/>
      <c r="I4" s="22"/>
      <c r="J4" s="22"/>
      <c r="K4" s="22"/>
      <c r="L4" s="22"/>
      <c r="M4" s="22"/>
      <c r="N4" s="22"/>
    </row>
    <row r="5" spans="1:45" ht="15.75" customHeight="1" x14ac:dyDescent="0.3">
      <c r="A5" s="23" t="s">
        <v>222</v>
      </c>
      <c r="B5" s="23" t="s">
        <v>1209</v>
      </c>
      <c r="C5" s="99" t="s">
        <v>1212</v>
      </c>
      <c r="D5" s="99"/>
      <c r="E5" s="22"/>
      <c r="F5" s="22"/>
      <c r="G5" s="22"/>
      <c r="H5" s="22"/>
      <c r="I5" s="22"/>
      <c r="J5" s="22"/>
      <c r="K5" s="22"/>
      <c r="L5" s="22"/>
      <c r="M5" s="22"/>
      <c r="N5" s="22"/>
    </row>
    <row r="6" spans="1:45" ht="15.75" customHeight="1" x14ac:dyDescent="0.3">
      <c r="A6" s="23" t="s">
        <v>429</v>
      </c>
      <c r="B6" s="22"/>
      <c r="C6" s="22"/>
      <c r="D6" s="22"/>
      <c r="E6" s="22"/>
      <c r="F6" s="22"/>
      <c r="G6" s="22"/>
      <c r="H6" s="22"/>
      <c r="I6" s="22"/>
      <c r="J6" s="22"/>
      <c r="K6" s="22"/>
      <c r="L6" s="22"/>
      <c r="M6" s="22"/>
      <c r="N6" s="22"/>
    </row>
    <row r="7" spans="1:45" ht="15.75" customHeight="1" x14ac:dyDescent="0.3">
      <c r="A7" s="23" t="s">
        <v>95</v>
      </c>
      <c r="B7" s="23" t="s">
        <v>1209</v>
      </c>
      <c r="C7" s="22" t="s">
        <v>1220</v>
      </c>
      <c r="D7" s="22" t="s">
        <v>1221</v>
      </c>
      <c r="E7" s="22" t="s">
        <v>1190</v>
      </c>
      <c r="F7" s="22" t="s">
        <v>4094</v>
      </c>
      <c r="G7" s="22" t="s">
        <v>4103</v>
      </c>
      <c r="H7" s="22"/>
      <c r="I7" s="22"/>
      <c r="J7" s="22"/>
      <c r="K7" s="22"/>
      <c r="L7" s="22"/>
      <c r="M7" s="22"/>
      <c r="N7" s="22"/>
    </row>
    <row r="8" spans="1:45" ht="15.75" customHeight="1" x14ac:dyDescent="0.3">
      <c r="A8" s="23" t="s">
        <v>54</v>
      </c>
      <c r="B8" s="22"/>
      <c r="C8" s="22" t="s">
        <v>1228</v>
      </c>
      <c r="D8" s="22" t="s">
        <v>1192</v>
      </c>
      <c r="E8" s="22" t="s">
        <v>1229</v>
      </c>
      <c r="F8" s="24"/>
      <c r="G8" s="22"/>
      <c r="H8" s="22"/>
      <c r="I8" s="22"/>
      <c r="J8" s="22"/>
      <c r="K8" s="22"/>
      <c r="L8" s="22"/>
      <c r="M8" s="22"/>
      <c r="N8" s="22"/>
    </row>
    <row r="9" spans="1:45" ht="15.75" customHeight="1" x14ac:dyDescent="0.3">
      <c r="A9" s="23" t="s">
        <v>102</v>
      </c>
      <c r="B9" s="22"/>
      <c r="C9" s="22" t="s">
        <v>1190</v>
      </c>
      <c r="D9" s="22" t="s">
        <v>1202</v>
      </c>
      <c r="E9" s="22" t="s">
        <v>4174</v>
      </c>
      <c r="F9" s="22"/>
      <c r="G9" s="22"/>
      <c r="H9" s="22"/>
      <c r="I9" s="22"/>
      <c r="J9" s="22"/>
      <c r="K9" s="22"/>
      <c r="L9" s="22"/>
      <c r="M9" s="22"/>
      <c r="N9" s="22"/>
    </row>
    <row r="10" spans="1:45" ht="15.75" customHeight="1" x14ac:dyDescent="0.3">
      <c r="A10" s="23" t="s">
        <v>11</v>
      </c>
      <c r="B10" s="22"/>
      <c r="C10" s="64" t="s">
        <v>1238</v>
      </c>
      <c r="D10" s="64" t="s">
        <v>4176</v>
      </c>
      <c r="E10" s="22" t="s">
        <v>1241</v>
      </c>
      <c r="F10" s="64" t="s">
        <v>1245</v>
      </c>
      <c r="G10" s="22" t="s">
        <v>1190</v>
      </c>
      <c r="H10" s="22" t="s">
        <v>1246</v>
      </c>
      <c r="K10" s="22"/>
      <c r="L10" s="22"/>
      <c r="M10" s="22"/>
      <c r="N10" s="22"/>
    </row>
    <row r="11" spans="1:45" ht="15.75" customHeight="1" x14ac:dyDescent="0.3">
      <c r="A11" s="23" t="s">
        <v>269</v>
      </c>
      <c r="B11" s="75"/>
      <c r="C11" s="75" t="s">
        <v>1249</v>
      </c>
      <c r="D11" s="75" t="s">
        <v>4253</v>
      </c>
      <c r="E11" s="75" t="s">
        <v>1251</v>
      </c>
      <c r="F11" s="75" t="s">
        <v>1253</v>
      </c>
      <c r="G11" s="75" t="s">
        <v>1254</v>
      </c>
      <c r="H11" s="75" t="s">
        <v>1255</v>
      </c>
      <c r="I11" s="75" t="s">
        <v>1256</v>
      </c>
      <c r="J11" s="75"/>
      <c r="K11" s="75" t="s">
        <v>4205</v>
      </c>
      <c r="L11" s="77" t="s">
        <v>4206</v>
      </c>
      <c r="M11" s="75" t="s">
        <v>4207</v>
      </c>
      <c r="N11" s="78" t="s">
        <v>1183</v>
      </c>
      <c r="O11" s="76" t="s">
        <v>4208</v>
      </c>
      <c r="P11" s="76" t="s">
        <v>4209</v>
      </c>
      <c r="Q11" s="76" t="s">
        <v>4210</v>
      </c>
      <c r="R11" s="76" t="s">
        <v>4211</v>
      </c>
      <c r="S11" s="76" t="s">
        <v>4212</v>
      </c>
      <c r="T11" s="76" t="s">
        <v>4213</v>
      </c>
      <c r="U11" s="66" t="s">
        <v>4233</v>
      </c>
      <c r="V11" s="3" t="s">
        <v>4234</v>
      </c>
      <c r="W11" s="66" t="s">
        <v>4235</v>
      </c>
      <c r="X11" s="66" t="s">
        <v>4236</v>
      </c>
      <c r="Y11" s="66" t="s">
        <v>4237</v>
      </c>
      <c r="Z11" s="66" t="s">
        <v>4238</v>
      </c>
      <c r="AA11" s="66" t="s">
        <v>4239</v>
      </c>
      <c r="AB11" s="66" t="s">
        <v>4240</v>
      </c>
      <c r="AC11" s="66" t="s">
        <v>4241</v>
      </c>
      <c r="AD11" s="66" t="s">
        <v>4242</v>
      </c>
      <c r="AE11" s="66" t="s">
        <v>4243</v>
      </c>
      <c r="AF11" s="66" t="s">
        <v>4244</v>
      </c>
      <c r="AG11" s="3" t="s">
        <v>4245</v>
      </c>
      <c r="AH11" s="3" t="s">
        <v>4247</v>
      </c>
      <c r="AI11" s="3" t="s">
        <v>4248</v>
      </c>
      <c r="AJ11" s="3" t="s">
        <v>4250</v>
      </c>
      <c r="AK11" s="66" t="s">
        <v>1255</v>
      </c>
      <c r="AL11" s="66" t="s">
        <v>4251</v>
      </c>
      <c r="AM11" s="3" t="s">
        <v>4252</v>
      </c>
      <c r="AN11" s="3" t="s">
        <v>4254</v>
      </c>
      <c r="AO11" s="3" t="s">
        <v>4257</v>
      </c>
      <c r="AP11" s="3" t="s">
        <v>4258</v>
      </c>
      <c r="AQ11" s="88" t="s">
        <v>4259</v>
      </c>
      <c r="AR11" s="88" t="s">
        <v>4260</v>
      </c>
      <c r="AS11" s="88" t="s">
        <v>4261</v>
      </c>
    </row>
    <row r="12" spans="1:45" ht="15.75" customHeight="1" x14ac:dyDescent="0.3">
      <c r="A12" s="23" t="s">
        <v>34</v>
      </c>
      <c r="B12" s="22"/>
      <c r="C12" s="22" t="s">
        <v>1183</v>
      </c>
      <c r="D12" s="22" t="s">
        <v>1189</v>
      </c>
      <c r="E12" s="22" t="s">
        <v>1264</v>
      </c>
      <c r="F12" s="22" t="s">
        <v>1186</v>
      </c>
      <c r="G12" s="22" t="s">
        <v>1282</v>
      </c>
      <c r="H12" s="22" t="s">
        <v>1209</v>
      </c>
      <c r="I12" s="22" t="s">
        <v>1266</v>
      </c>
      <c r="J12" s="22" t="s">
        <v>1192</v>
      </c>
      <c r="K12" s="51" t="s">
        <v>1183</v>
      </c>
      <c r="L12" s="51" t="s">
        <v>1187</v>
      </c>
      <c r="M12" s="51" t="s">
        <v>1186</v>
      </c>
      <c r="N12" s="51" t="s">
        <v>1190</v>
      </c>
      <c r="O12" s="51" t="s">
        <v>1192</v>
      </c>
      <c r="P12" s="51" t="s">
        <v>4050</v>
      </c>
      <c r="Q12" s="51" t="s">
        <v>4051</v>
      </c>
      <c r="R12" s="51" t="s">
        <v>1229</v>
      </c>
      <c r="S12" s="54" t="s">
        <v>4070</v>
      </c>
    </row>
    <row r="13" spans="1:45" ht="15.75" customHeight="1" x14ac:dyDescent="0.3">
      <c r="A13" s="23" t="s">
        <v>22</v>
      </c>
      <c r="B13" s="22"/>
      <c r="C13" s="22"/>
      <c r="D13" s="22"/>
      <c r="E13" s="22"/>
      <c r="F13" s="22"/>
      <c r="G13" s="22"/>
      <c r="H13" s="22"/>
      <c r="I13" s="22"/>
      <c r="J13" s="22"/>
      <c r="K13" s="22"/>
      <c r="L13" s="22"/>
      <c r="M13" s="22"/>
      <c r="N13" s="22"/>
    </row>
    <row r="14" spans="1:45" ht="15.75" customHeight="1" x14ac:dyDescent="0.3">
      <c r="A14" s="23" t="s">
        <v>137</v>
      </c>
      <c r="B14" s="23"/>
      <c r="C14" s="54" t="s">
        <v>4188</v>
      </c>
      <c r="D14" s="22"/>
      <c r="E14" s="22"/>
      <c r="F14" s="22"/>
      <c r="G14" s="22"/>
      <c r="H14" s="22"/>
      <c r="I14" s="22"/>
      <c r="J14" s="22"/>
      <c r="K14" s="22"/>
      <c r="L14" s="22"/>
      <c r="M14" s="22"/>
      <c r="N14" s="22"/>
    </row>
    <row r="15" spans="1:45" ht="15.75" customHeight="1" x14ac:dyDescent="0.3">
      <c r="A15" s="23" t="s">
        <v>623</v>
      </c>
      <c r="B15" s="22"/>
      <c r="C15" s="22" t="s">
        <v>1190</v>
      </c>
      <c r="D15" s="22"/>
      <c r="E15" s="22"/>
      <c r="F15" s="22"/>
      <c r="G15" s="22"/>
      <c r="H15" s="22"/>
      <c r="I15" s="22"/>
      <c r="J15" s="22"/>
      <c r="K15" s="22"/>
      <c r="L15" s="22"/>
      <c r="M15" s="22"/>
      <c r="N15" s="22"/>
    </row>
    <row r="16" spans="1:45" ht="15.75" customHeight="1" x14ac:dyDescent="0.3">
      <c r="A16" s="23" t="s">
        <v>691</v>
      </c>
      <c r="B16" s="23" t="s">
        <v>1282</v>
      </c>
      <c r="C16" s="22" t="s">
        <v>1283</v>
      </c>
      <c r="D16" s="22" t="s">
        <v>1284</v>
      </c>
      <c r="E16" s="22" t="s">
        <v>1285</v>
      </c>
      <c r="F16" s="22" t="s">
        <v>1286</v>
      </c>
      <c r="G16" s="22" t="s">
        <v>1287</v>
      </c>
      <c r="H16" s="22" t="s">
        <v>1288</v>
      </c>
      <c r="I16" s="22" t="s">
        <v>1289</v>
      </c>
      <c r="J16" s="22" t="s">
        <v>4160</v>
      </c>
      <c r="K16" s="22"/>
      <c r="L16" s="22"/>
      <c r="M16" s="22"/>
      <c r="N16" s="22"/>
    </row>
    <row r="17" spans="1:20" ht="15.75" customHeight="1" x14ac:dyDescent="0.3">
      <c r="A17" s="23" t="s">
        <v>716</v>
      </c>
      <c r="B17" s="23" t="s">
        <v>1209</v>
      </c>
      <c r="C17" s="22" t="s">
        <v>1293</v>
      </c>
      <c r="D17" s="22"/>
      <c r="E17" s="22"/>
      <c r="F17" s="22"/>
      <c r="G17" s="22"/>
      <c r="H17" s="22"/>
      <c r="I17" s="22"/>
      <c r="J17" s="22"/>
      <c r="K17" s="22"/>
      <c r="L17" s="22"/>
      <c r="M17" s="22"/>
      <c r="N17" s="22"/>
    </row>
    <row r="18" spans="1:20" ht="15.75" customHeight="1" x14ac:dyDescent="0.3">
      <c r="A18" s="23" t="s">
        <v>742</v>
      </c>
      <c r="B18" s="22"/>
      <c r="C18" s="22" t="s">
        <v>1295</v>
      </c>
      <c r="D18" s="22" t="s">
        <v>1296</v>
      </c>
      <c r="E18" s="22" t="s">
        <v>1299</v>
      </c>
      <c r="F18" s="22" t="s">
        <v>1301</v>
      </c>
      <c r="G18" s="22" t="s">
        <v>1190</v>
      </c>
      <c r="H18" s="22" t="s">
        <v>1265</v>
      </c>
      <c r="I18" s="22"/>
      <c r="J18" s="22"/>
      <c r="K18" s="22"/>
      <c r="L18" s="22"/>
      <c r="M18" s="22"/>
      <c r="N18" s="22"/>
    </row>
    <row r="19" spans="1:20" ht="15.75" customHeight="1" x14ac:dyDescent="0.3">
      <c r="A19" s="23" t="s">
        <v>699</v>
      </c>
      <c r="B19" s="67"/>
      <c r="C19" s="67" t="s">
        <v>1190</v>
      </c>
      <c r="D19" s="67" t="s">
        <v>1200</v>
      </c>
      <c r="E19" s="67" t="s">
        <v>1306</v>
      </c>
      <c r="F19" s="67" t="s">
        <v>1308</v>
      </c>
      <c r="G19" s="67" t="s">
        <v>973</v>
      </c>
      <c r="H19" s="67" t="s">
        <v>1202</v>
      </c>
      <c r="I19" s="67" t="s">
        <v>1310</v>
      </c>
      <c r="J19" s="71" t="s">
        <v>1206</v>
      </c>
      <c r="K19" s="67" t="s">
        <v>4205</v>
      </c>
      <c r="L19" s="69" t="s">
        <v>4206</v>
      </c>
      <c r="M19" s="67" t="s">
        <v>4207</v>
      </c>
      <c r="N19" s="70" t="s">
        <v>1183</v>
      </c>
      <c r="O19" s="68" t="s">
        <v>4208</v>
      </c>
      <c r="P19" s="68"/>
      <c r="Q19" s="68"/>
      <c r="R19" s="65"/>
      <c r="S19" s="65"/>
      <c r="T19" s="65"/>
    </row>
    <row r="20" spans="1:20" ht="15.75" customHeight="1" x14ac:dyDescent="0.3">
      <c r="A20" s="23" t="s">
        <v>833</v>
      </c>
      <c r="B20" s="22"/>
      <c r="C20" s="22" t="s">
        <v>1229</v>
      </c>
      <c r="D20" s="22" t="s">
        <v>1190</v>
      </c>
      <c r="E20" s="22" t="s">
        <v>1202</v>
      </c>
      <c r="F20" s="22" t="s">
        <v>1314</v>
      </c>
      <c r="G20" s="22"/>
      <c r="H20" s="22"/>
      <c r="I20" s="22"/>
      <c r="J20" s="22"/>
      <c r="K20" s="22"/>
      <c r="L20" s="22"/>
      <c r="M20" s="22"/>
      <c r="N20" s="22"/>
    </row>
    <row r="21" spans="1:20" ht="15.75" customHeight="1" x14ac:dyDescent="0.3">
      <c r="A21" s="23" t="s">
        <v>152</v>
      </c>
      <c r="B21" s="22"/>
      <c r="C21" s="22" t="s">
        <v>1266</v>
      </c>
      <c r="D21" s="22" t="s">
        <v>1320</v>
      </c>
      <c r="E21" s="25" t="s">
        <v>4045</v>
      </c>
      <c r="F21" s="46" t="s">
        <v>4041</v>
      </c>
      <c r="G21" s="22" t="s">
        <v>4042</v>
      </c>
      <c r="H21" s="22" t="s">
        <v>4043</v>
      </c>
      <c r="I21" s="46" t="s">
        <v>4044</v>
      </c>
      <c r="J21" s="47" t="s">
        <v>4046</v>
      </c>
      <c r="K21" s="47" t="s">
        <v>4047</v>
      </c>
      <c r="L21" s="48" t="s">
        <v>3161</v>
      </c>
      <c r="M21" s="48" t="s">
        <v>4048</v>
      </c>
      <c r="N21" s="22"/>
    </row>
    <row r="22" spans="1:20" ht="15.75" customHeight="1" x14ac:dyDescent="0.3">
      <c r="A22" s="23" t="s">
        <v>47</v>
      </c>
      <c r="B22" s="22"/>
      <c r="C22" s="22" t="s">
        <v>1282</v>
      </c>
      <c r="D22" s="22" t="s">
        <v>1209</v>
      </c>
      <c r="E22" s="22"/>
      <c r="F22" s="22"/>
      <c r="G22" s="22"/>
      <c r="H22" s="22"/>
      <c r="I22" s="22"/>
      <c r="J22" s="22"/>
      <c r="K22" s="22"/>
      <c r="L22" s="22"/>
      <c r="M22" s="22"/>
      <c r="N22" s="22"/>
    </row>
    <row r="23" spans="1:20" ht="15.75" customHeight="1" x14ac:dyDescent="0.3">
      <c r="A23" s="23" t="s">
        <v>714</v>
      </c>
      <c r="B23" s="23" t="s">
        <v>1209</v>
      </c>
      <c r="C23" s="22" t="s">
        <v>1330</v>
      </c>
      <c r="D23" s="22" t="s">
        <v>1331</v>
      </c>
      <c r="E23" s="22" t="s">
        <v>1190</v>
      </c>
      <c r="F23" s="22" t="s">
        <v>4106</v>
      </c>
      <c r="G23" s="22"/>
      <c r="H23" s="22"/>
      <c r="I23" s="22"/>
      <c r="J23" s="22"/>
      <c r="K23" s="22"/>
      <c r="L23" s="22"/>
      <c r="M23" s="22"/>
      <c r="N23" s="22"/>
    </row>
    <row r="24" spans="1:20" ht="15.75" customHeight="1" x14ac:dyDescent="0.3">
      <c r="A24" s="23" t="s">
        <v>15</v>
      </c>
      <c r="B24" s="22" t="s">
        <v>1192</v>
      </c>
      <c r="C24" s="23" t="s">
        <v>1335</v>
      </c>
      <c r="D24" s="22" t="s">
        <v>1282</v>
      </c>
      <c r="E24" s="99" t="s">
        <v>1337</v>
      </c>
      <c r="F24" s="99"/>
      <c r="G24" s="22"/>
      <c r="H24" s="22"/>
      <c r="I24" s="22"/>
      <c r="J24" s="22"/>
      <c r="K24" s="22"/>
      <c r="L24" s="22"/>
      <c r="M24" s="22"/>
      <c r="N24" s="22"/>
    </row>
    <row r="25" spans="1:20" ht="15.75" customHeight="1" x14ac:dyDescent="0.3">
      <c r="A25" s="23" t="s">
        <v>724</v>
      </c>
      <c r="B25" s="23" t="s">
        <v>1282</v>
      </c>
      <c r="C25" s="22" t="s">
        <v>1343</v>
      </c>
      <c r="D25" s="22" t="s">
        <v>1344</v>
      </c>
      <c r="E25" s="22" t="s">
        <v>1346</v>
      </c>
      <c r="F25" s="22" t="s">
        <v>1347</v>
      </c>
      <c r="G25" s="22" t="s">
        <v>1331</v>
      </c>
      <c r="H25" s="22"/>
      <c r="I25" s="22"/>
      <c r="J25" s="22"/>
      <c r="K25" s="22"/>
      <c r="L25" s="22"/>
      <c r="M25" s="22"/>
      <c r="N25" s="22"/>
    </row>
    <row r="26" spans="1:20" ht="15.75" customHeight="1" x14ac:dyDescent="0.3">
      <c r="A26" s="23" t="s">
        <v>108</v>
      </c>
      <c r="B26" s="23" t="s">
        <v>1209</v>
      </c>
      <c r="C26" s="22" t="s">
        <v>1352</v>
      </c>
      <c r="D26" s="22" t="s">
        <v>1353</v>
      </c>
      <c r="E26" s="54" t="s">
        <v>4150</v>
      </c>
      <c r="F26" s="54" t="s">
        <v>4151</v>
      </c>
      <c r="G26" s="22" t="s">
        <v>1355</v>
      </c>
      <c r="H26" s="22" t="s">
        <v>1356</v>
      </c>
      <c r="I26" s="54" t="s">
        <v>4140</v>
      </c>
      <c r="J26" s="23" t="s">
        <v>1209</v>
      </c>
      <c r="K26" s="63" t="s">
        <v>1220</v>
      </c>
      <c r="L26" s="63" t="s">
        <v>1221</v>
      </c>
      <c r="M26" s="63" t="s">
        <v>1190</v>
      </c>
      <c r="N26" s="63" t="s">
        <v>4094</v>
      </c>
      <c r="O26" s="63" t="s">
        <v>4103</v>
      </c>
      <c r="P26" s="63" t="s">
        <v>4142</v>
      </c>
      <c r="Q26" s="54"/>
    </row>
    <row r="27" spans="1:20" ht="15.75" customHeight="1" x14ac:dyDescent="0.3">
      <c r="A27" s="23" t="s">
        <v>226</v>
      </c>
      <c r="B27" s="23" t="s">
        <v>1209</v>
      </c>
      <c r="C27" s="22" t="s">
        <v>1330</v>
      </c>
      <c r="D27" s="22"/>
      <c r="E27" s="22"/>
      <c r="F27" s="22"/>
      <c r="G27" s="22"/>
      <c r="H27" s="22"/>
      <c r="I27" s="22"/>
      <c r="J27" s="22"/>
      <c r="K27" s="22"/>
      <c r="L27" s="22"/>
      <c r="M27" s="22"/>
      <c r="N27" s="22"/>
    </row>
    <row r="28" spans="1:20" ht="15.75" customHeight="1" x14ac:dyDescent="0.3">
      <c r="A28" s="23" t="s">
        <v>777</v>
      </c>
      <c r="B28" s="22"/>
      <c r="C28" s="23" t="s">
        <v>1282</v>
      </c>
      <c r="D28" s="57" t="s">
        <v>4072</v>
      </c>
      <c r="E28" s="22" t="s">
        <v>4073</v>
      </c>
      <c r="F28" s="22" t="s">
        <v>4074</v>
      </c>
      <c r="G28" s="22" t="s">
        <v>1368</v>
      </c>
      <c r="H28" s="22" t="s">
        <v>1364</v>
      </c>
      <c r="I28" s="22" t="s">
        <v>1365</v>
      </c>
      <c r="J28" s="55" t="s">
        <v>1367</v>
      </c>
      <c r="K28" s="22" t="s">
        <v>4075</v>
      </c>
      <c r="L28" s="55" t="s">
        <v>4080</v>
      </c>
      <c r="M28" s="22" t="s">
        <v>4085</v>
      </c>
      <c r="N28" s="56" t="s">
        <v>4084</v>
      </c>
      <c r="O28" s="58" t="s">
        <v>4086</v>
      </c>
    </row>
    <row r="29" spans="1:20" ht="15.75" customHeight="1" x14ac:dyDescent="0.3">
      <c r="A29" s="23" t="s">
        <v>8</v>
      </c>
      <c r="B29" s="22"/>
      <c r="C29" s="22" t="s">
        <v>1209</v>
      </c>
      <c r="D29" s="22" t="s">
        <v>1330</v>
      </c>
      <c r="E29" s="22"/>
      <c r="F29" s="22"/>
      <c r="G29" s="22"/>
      <c r="H29" s="22"/>
      <c r="I29" s="22"/>
      <c r="J29" s="22"/>
      <c r="K29" s="22"/>
      <c r="L29" s="22"/>
      <c r="M29" s="22"/>
      <c r="N29" s="22"/>
    </row>
    <row r="30" spans="1:20" ht="13.8" x14ac:dyDescent="0.3">
      <c r="A30" s="23" t="s">
        <v>971</v>
      </c>
      <c r="B30" s="22"/>
      <c r="C30" s="22" t="s">
        <v>1282</v>
      </c>
      <c r="D30" s="22" t="s">
        <v>1198</v>
      </c>
      <c r="E30" s="22"/>
      <c r="F30" s="22"/>
      <c r="G30" s="22"/>
      <c r="H30" s="22"/>
      <c r="I30" s="22"/>
      <c r="J30" s="22"/>
      <c r="K30" s="22"/>
      <c r="L30" s="22"/>
      <c r="M30" s="22"/>
      <c r="N30" s="22"/>
    </row>
  </sheetData>
  <mergeCells count="2">
    <mergeCell ref="C5:D5"/>
    <mergeCell ref="E24:F2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final_legalform</vt:lpstr>
      <vt:lpstr>corporate_information_list</vt:lpstr>
      <vt:lpstr>DIGIWHIST_list</vt:lpstr>
      <vt:lpstr>Sheet5</vt:lpstr>
      <vt:lpstr>final_set</vt:lpstr>
      <vt:lpstr>Sheet8</vt:lpstr>
      <vt:lpstr>ECB_list</vt:lpstr>
      <vt:lpstr>DIGIWHIST_consortia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Al-Shaibani</cp:lastModifiedBy>
  <dcterms:modified xsi:type="dcterms:W3CDTF">2020-11-04T15:07:53Z</dcterms:modified>
</cp:coreProperties>
</file>