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codeName="ThisWorkbook" defaultThemeVersion="166925"/>
  <mc:AlternateContent xmlns:mc="http://schemas.openxmlformats.org/markup-compatibility/2006">
    <mc:Choice Requires="x15">
      <x15ac:absPath xmlns:x15ac="http://schemas.microsoft.com/office/spreadsheetml/2010/11/ac" url="/Users/isaiahnyabuto/Downloads/"/>
    </mc:Choice>
  </mc:AlternateContent>
  <xr:revisionPtr revIDLastSave="0" documentId="13_ncr:1_{C1FFB470-DC75-7F42-BD10-A8D9DDF5AB0C}" xr6:coauthVersionLast="45" xr6:coauthVersionMax="45" xr10:uidLastSave="{00000000-0000-0000-0000-000000000000}"/>
  <bookViews>
    <workbookView xWindow="0" yWindow="0" windowWidth="33600" windowHeight="21000" activeTab="1" xr2:uid="{F8073575-2B66-466E-8F02-73C44880B278}"/>
  </bookViews>
  <sheets>
    <sheet name="Crosswalk" sheetId="8" r:id="rId1"/>
    <sheet name="Crosswalk (CL)" sheetId="10" r:id="rId2"/>
    <sheet name="IM data elements" sheetId="14" r:id="rId3"/>
    <sheet name="IM Indicator Blueprint" sheetId="15" r:id="rId4"/>
    <sheet name="IM Indicator (DHIS2)" sheetId="16" r:id="rId5"/>
    <sheet name="Sheet1" sheetId="17" r:id="rId6"/>
    <sheet name="Data entry forms" sheetId="9" r:id="rId7"/>
    <sheet name="Service channel" sheetId="13" r:id="rId8"/>
    <sheet name="Facility level" sheetId="12" r:id="rId9"/>
    <sheet name="Country" sheetId="1" state="hidden" r:id="rId10"/>
  </sheets>
  <definedNames>
    <definedName name="_xlnm._FilterDatabase" localSheetId="1" hidden="1">'Crosswalk (CL)'!$F$1:$F$66</definedName>
    <definedName name="_xlnm._FilterDatabase" localSheetId="3" hidden="1">'IM Indicator Blueprint'!$P$1:$P$253</definedName>
    <definedName name="im_des">'IM data elements'!$A$1:$D$94</definedName>
    <definedName name="im_des2">'IM data elements'!$A$1:$E$94</definedName>
    <definedName name="im_ind">'IM Indicator (DHIS2)'!$A$1:$I$56</definedName>
    <definedName name="im_ind2">'IM Indicator (DHIS2)'!$A$1:$E$56</definedName>
    <definedName name="im_ind3">Sheet1!$A$1:$B$56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 i="15" l="1"/>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41" i="15"/>
  <c r="G42" i="15"/>
  <c r="G43" i="15"/>
  <c r="G44" i="15"/>
  <c r="G45" i="15"/>
  <c r="G46" i="15"/>
  <c r="G47" i="15"/>
  <c r="G48" i="15"/>
  <c r="G49" i="15"/>
  <c r="G50" i="15"/>
  <c r="G51" i="15"/>
  <c r="G52" i="15"/>
  <c r="G53" i="15"/>
  <c r="G54" i="15"/>
  <c r="G55" i="15"/>
  <c r="G56" i="15"/>
  <c r="G2" i="15"/>
  <c r="N3" i="15"/>
  <c r="N4" i="15"/>
  <c r="N5" i="15"/>
  <c r="N6" i="15"/>
  <c r="N7" i="15"/>
  <c r="N8" i="15"/>
  <c r="N2" i="15"/>
  <c r="M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2" i="15"/>
  <c r="L3" i="15"/>
  <c r="L4" i="15"/>
  <c r="L5" i="15"/>
  <c r="L6" i="15"/>
  <c r="L7" i="15"/>
  <c r="L8" i="15"/>
  <c r="L2" i="15"/>
  <c r="K2" i="15"/>
  <c r="K3" i="15"/>
  <c r="K4" i="15"/>
  <c r="K5" i="15"/>
  <c r="K6" i="15"/>
  <c r="K7" i="15"/>
  <c r="K8" i="15"/>
  <c r="K9" i="15"/>
  <c r="K10" i="15"/>
  <c r="K11" i="15"/>
  <c r="K12" i="15"/>
  <c r="K13" i="15"/>
  <c r="K14" i="15"/>
  <c r="K15" i="15"/>
  <c r="K16" i="15"/>
  <c r="K17" i="15"/>
  <c r="K18" i="15"/>
  <c r="K19" i="15"/>
  <c r="K20" i="15"/>
  <c r="K21" i="15"/>
  <c r="K22" i="15"/>
  <c r="K23" i="15"/>
  <c r="K24" i="15"/>
  <c r="K25" i="15"/>
  <c r="K26" i="15"/>
  <c r="K27" i="15"/>
  <c r="K28" i="15"/>
  <c r="K29" i="15"/>
  <c r="K30" i="15"/>
  <c r="K31" i="15"/>
  <c r="K32" i="15"/>
  <c r="K33" i="15"/>
  <c r="K34" i="15"/>
  <c r="K35" i="15"/>
  <c r="K36" i="15"/>
  <c r="K37" i="15"/>
  <c r="K38" i="15"/>
  <c r="K39" i="15"/>
  <c r="K40" i="15"/>
  <c r="K41" i="15"/>
  <c r="K42" i="15"/>
  <c r="K43" i="15"/>
  <c r="K44" i="15"/>
  <c r="K45" i="15"/>
  <c r="K46" i="15"/>
  <c r="K47" i="15"/>
  <c r="K48" i="15"/>
  <c r="K49" i="15"/>
  <c r="K50" i="15"/>
  <c r="K51" i="15"/>
  <c r="K52" i="15"/>
  <c r="K53" i="15"/>
  <c r="K54" i="15"/>
  <c r="K55" i="15"/>
  <c r="K56" i="15"/>
  <c r="D3" i="15"/>
  <c r="H3" i="15" s="1"/>
  <c r="D4" i="15"/>
  <c r="H4" i="15" s="1"/>
  <c r="D5" i="15"/>
  <c r="H5" i="15" s="1"/>
  <c r="D6" i="15"/>
  <c r="H6" i="15" s="1"/>
  <c r="D7" i="15"/>
  <c r="H7" i="15" s="1"/>
  <c r="D8" i="15"/>
  <c r="H8" i="15" s="1"/>
  <c r="D9" i="15"/>
  <c r="H9" i="15" s="1"/>
  <c r="D10" i="15"/>
  <c r="H10" i="15" s="1"/>
  <c r="D11" i="15"/>
  <c r="H11" i="15" s="1"/>
  <c r="D12" i="15"/>
  <c r="H12" i="15" s="1"/>
  <c r="D13" i="15"/>
  <c r="H13" i="15" s="1"/>
  <c r="D14" i="15"/>
  <c r="H14" i="15" s="1"/>
  <c r="D15" i="15"/>
  <c r="H15" i="15" s="1"/>
  <c r="D16" i="15"/>
  <c r="H16" i="15" s="1"/>
  <c r="D17" i="15"/>
  <c r="H17" i="15" s="1"/>
  <c r="D18" i="15"/>
  <c r="H18" i="15" s="1"/>
  <c r="D19" i="15"/>
  <c r="H19" i="15" s="1"/>
  <c r="D20" i="15"/>
  <c r="H20" i="15" s="1"/>
  <c r="D21" i="15"/>
  <c r="H21" i="15" s="1"/>
  <c r="D22" i="15"/>
  <c r="H22" i="15" s="1"/>
  <c r="D23" i="15"/>
  <c r="H23" i="15" s="1"/>
  <c r="D24" i="15"/>
  <c r="H24" i="15" s="1"/>
  <c r="D25" i="15"/>
  <c r="H25" i="15" s="1"/>
  <c r="D26" i="15"/>
  <c r="H26" i="15" s="1"/>
  <c r="D27" i="15"/>
  <c r="H27" i="15" s="1"/>
  <c r="D28" i="15"/>
  <c r="H28" i="15" s="1"/>
  <c r="D29" i="15"/>
  <c r="H29" i="15" s="1"/>
  <c r="D30" i="15"/>
  <c r="H30" i="15" s="1"/>
  <c r="D31" i="15"/>
  <c r="H31" i="15" s="1"/>
  <c r="D32" i="15"/>
  <c r="H32" i="15" s="1"/>
  <c r="D33" i="15"/>
  <c r="H33" i="15" s="1"/>
  <c r="D34" i="15"/>
  <c r="H34" i="15" s="1"/>
  <c r="D35" i="15"/>
  <c r="H35" i="15" s="1"/>
  <c r="D36" i="15"/>
  <c r="H36" i="15" s="1"/>
  <c r="D37" i="15"/>
  <c r="H37" i="15" s="1"/>
  <c r="D38" i="15"/>
  <c r="H38" i="15" s="1"/>
  <c r="D39" i="15"/>
  <c r="H39" i="15" s="1"/>
  <c r="D40" i="15"/>
  <c r="H40" i="15" s="1"/>
  <c r="D41" i="15"/>
  <c r="H41" i="15" s="1"/>
  <c r="D42" i="15"/>
  <c r="H42" i="15" s="1"/>
  <c r="D43" i="15"/>
  <c r="H43" i="15" s="1"/>
  <c r="D44" i="15"/>
  <c r="H44" i="15" s="1"/>
  <c r="D45" i="15"/>
  <c r="H45" i="15" s="1"/>
  <c r="D46" i="15"/>
  <c r="H46" i="15" s="1"/>
  <c r="D47" i="15"/>
  <c r="H47" i="15" s="1"/>
  <c r="D48" i="15"/>
  <c r="H48" i="15" s="1"/>
  <c r="D49" i="15"/>
  <c r="H49" i="15" s="1"/>
  <c r="D50" i="15"/>
  <c r="H50" i="15" s="1"/>
  <c r="D51" i="15"/>
  <c r="H51" i="15" s="1"/>
  <c r="D52" i="15"/>
  <c r="H52" i="15" s="1"/>
  <c r="D53" i="15"/>
  <c r="H53" i="15" s="1"/>
  <c r="D54" i="15"/>
  <c r="H54" i="15" s="1"/>
  <c r="D55" i="15"/>
  <c r="H55" i="15" s="1"/>
  <c r="D56" i="15"/>
  <c r="H56" i="15" s="1"/>
  <c r="B2" i="15"/>
  <c r="C2" i="15"/>
  <c r="D2" i="15"/>
  <c r="H2" i="15" s="1"/>
  <c r="B3" i="15"/>
  <c r="C3" i="15"/>
  <c r="B4" i="15"/>
  <c r="C4" i="15"/>
  <c r="B5" i="15"/>
  <c r="C5" i="15"/>
  <c r="B6" i="15"/>
  <c r="C6" i="15"/>
  <c r="B7" i="15"/>
  <c r="C7" i="15"/>
  <c r="B8" i="15"/>
  <c r="C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AM31" i="10"/>
  <c r="AM30" i="10"/>
  <c r="AK31" i="10"/>
  <c r="N26" i="15" s="1"/>
  <c r="AK30" i="10"/>
  <c r="N25" i="15" s="1"/>
  <c r="AJ31" i="10"/>
  <c r="AJ30" i="10"/>
  <c r="AM29" i="10"/>
  <c r="AK29" i="10"/>
  <c r="N24" i="15" s="1"/>
  <c r="AJ29" i="10"/>
  <c r="M30" i="10"/>
  <c r="F30" i="10" s="1"/>
  <c r="K30" i="10"/>
  <c r="L25" i="15" s="1"/>
  <c r="J30" i="10"/>
  <c r="E30" i="10"/>
  <c r="M29" i="10"/>
  <c r="F29" i="10" s="1"/>
  <c r="K29" i="10"/>
  <c r="L24" i="15" s="1"/>
  <c r="J29" i="10"/>
  <c r="E29" i="10"/>
  <c r="AM27" i="10"/>
  <c r="AK27" i="10"/>
  <c r="N22" i="15" s="1"/>
  <c r="AJ27" i="10"/>
  <c r="M27" i="10"/>
  <c r="F27" i="10" s="1"/>
  <c r="K27" i="10"/>
  <c r="L22" i="15" s="1"/>
  <c r="J27" i="10"/>
  <c r="E27" i="10"/>
  <c r="AM26" i="10"/>
  <c r="AK26" i="10"/>
  <c r="N21" i="15" s="1"/>
  <c r="AJ26" i="10"/>
  <c r="M26" i="10"/>
  <c r="F26" i="10" s="1"/>
  <c r="K26" i="10"/>
  <c r="L21" i="15" s="1"/>
  <c r="J26" i="10"/>
  <c r="E26" i="10"/>
  <c r="AM20" i="10"/>
  <c r="AK20" i="10"/>
  <c r="N16" i="15" s="1"/>
  <c r="AJ20" i="10"/>
  <c r="M20" i="10"/>
  <c r="F20" i="10" s="1"/>
  <c r="K20" i="10"/>
  <c r="L16" i="15" s="1"/>
  <c r="J20" i="10"/>
  <c r="E20" i="10"/>
  <c r="AM19" i="10"/>
  <c r="AK19" i="10"/>
  <c r="N15" i="15" s="1"/>
  <c r="AJ19" i="10"/>
  <c r="M19" i="10"/>
  <c r="F19" i="10" s="1"/>
  <c r="K19" i="10"/>
  <c r="L15" i="15" s="1"/>
  <c r="J19" i="10"/>
  <c r="E19" i="10"/>
  <c r="M15" i="10"/>
  <c r="F15" i="10" s="1"/>
  <c r="M16" i="10"/>
  <c r="F16" i="10" s="1"/>
  <c r="M17" i="10"/>
  <c r="F17" i="10" s="1"/>
  <c r="M18" i="10"/>
  <c r="F18" i="10" s="1"/>
  <c r="M21" i="10"/>
  <c r="F21" i="10" s="1"/>
  <c r="M22" i="10"/>
  <c r="M23" i="10"/>
  <c r="M24" i="10"/>
  <c r="F24" i="10" s="1"/>
  <c r="M25" i="10"/>
  <c r="F25" i="10" s="1"/>
  <c r="M28" i="10"/>
  <c r="F28" i="10" s="1"/>
  <c r="M31" i="10"/>
  <c r="F31" i="10" s="1"/>
  <c r="M32" i="10"/>
  <c r="F32" i="10" s="1"/>
  <c r="M33" i="10"/>
  <c r="F33" i="10" s="1"/>
  <c r="M34" i="10"/>
  <c r="F34" i="10" s="1"/>
  <c r="M35" i="10"/>
  <c r="F35" i="10" s="1"/>
  <c r="M36" i="10"/>
  <c r="F36" i="10" s="1"/>
  <c r="M37" i="10"/>
  <c r="F37" i="10" s="1"/>
  <c r="M38" i="10"/>
  <c r="F38" i="10" s="1"/>
  <c r="M39" i="10"/>
  <c r="F39" i="10" s="1"/>
  <c r="M40" i="10"/>
  <c r="F40" i="10" s="1"/>
  <c r="M41" i="10"/>
  <c r="M42" i="10"/>
  <c r="M43" i="10"/>
  <c r="M44" i="10"/>
  <c r="M45" i="10"/>
  <c r="M46" i="10"/>
  <c r="M47" i="10"/>
  <c r="F47" i="10" s="1"/>
  <c r="M48" i="10"/>
  <c r="F48" i="10" s="1"/>
  <c r="M49" i="10"/>
  <c r="F49" i="10" s="1"/>
  <c r="M50" i="10"/>
  <c r="M51" i="10"/>
  <c r="M52" i="10"/>
  <c r="M53" i="10"/>
  <c r="F53" i="10" s="1"/>
  <c r="M54" i="10"/>
  <c r="F54" i="10" s="1"/>
  <c r="M55" i="10"/>
  <c r="F55" i="10" s="1"/>
  <c r="M56" i="10"/>
  <c r="F56" i="10" s="1"/>
  <c r="M57" i="10"/>
  <c r="F57" i="10" s="1"/>
  <c r="M58" i="10"/>
  <c r="F58" i="10" s="1"/>
  <c r="M59" i="10"/>
  <c r="F59" i="10" s="1"/>
  <c r="M60" i="10"/>
  <c r="M61" i="10"/>
  <c r="M62" i="10"/>
  <c r="M63" i="10"/>
  <c r="M64" i="10"/>
  <c r="L14" i="10"/>
  <c r="L13" i="10"/>
  <c r="AM15" i="10"/>
  <c r="AM16" i="10"/>
  <c r="AM17" i="10"/>
  <c r="AM18" i="10"/>
  <c r="AM21" i="10"/>
  <c r="AM22" i="10"/>
  <c r="AM23" i="10"/>
  <c r="AM24" i="10"/>
  <c r="AM25" i="10"/>
  <c r="AM28" i="10"/>
  <c r="AM32" i="10"/>
  <c r="AM33" i="10"/>
  <c r="AM34" i="10"/>
  <c r="AM35" i="10"/>
  <c r="AM36" i="10"/>
  <c r="AM37" i="10"/>
  <c r="AM38" i="10"/>
  <c r="AM39" i="10"/>
  <c r="AM40" i="10"/>
  <c r="AM41" i="10"/>
  <c r="AM42" i="10"/>
  <c r="AM43" i="10"/>
  <c r="AM44" i="10"/>
  <c r="AM45" i="10"/>
  <c r="AM46" i="10"/>
  <c r="AM47" i="10"/>
  <c r="AM48" i="10"/>
  <c r="AM49" i="10"/>
  <c r="AM50" i="10"/>
  <c r="AM51" i="10"/>
  <c r="AM52" i="10"/>
  <c r="AM53" i="10"/>
  <c r="AM54" i="10"/>
  <c r="AM55" i="10"/>
  <c r="AM56" i="10"/>
  <c r="AM57" i="10"/>
  <c r="AM58" i="10"/>
  <c r="AM59" i="10"/>
  <c r="AM60" i="10"/>
  <c r="AM61" i="10"/>
  <c r="AM62" i="10"/>
  <c r="AM63" i="10"/>
  <c r="AM64" i="10"/>
  <c r="AL14" i="10"/>
  <c r="AL13" i="10"/>
  <c r="AK15" i="10"/>
  <c r="N11" i="15" s="1"/>
  <c r="AK16" i="10"/>
  <c r="N12" i="15" s="1"/>
  <c r="AK17" i="10"/>
  <c r="N13" i="15" s="1"/>
  <c r="AK18" i="10"/>
  <c r="N14" i="15" s="1"/>
  <c r="AK21" i="10"/>
  <c r="N17" i="15" s="1"/>
  <c r="AK22" i="10"/>
  <c r="N18" i="15" s="1"/>
  <c r="AK23" i="10"/>
  <c r="N19" i="15" s="1"/>
  <c r="AK24" i="10"/>
  <c r="AK25" i="10"/>
  <c r="N20" i="15" s="1"/>
  <c r="AK28" i="10"/>
  <c r="N23" i="15" s="1"/>
  <c r="AK32" i="10"/>
  <c r="N27" i="15" s="1"/>
  <c r="AK33" i="10"/>
  <c r="N28" i="15" s="1"/>
  <c r="AK34" i="10"/>
  <c r="N29" i="15" s="1"/>
  <c r="AK35" i="10"/>
  <c r="N30" i="15" s="1"/>
  <c r="AK36" i="10"/>
  <c r="N31" i="15" s="1"/>
  <c r="AK37" i="10"/>
  <c r="N32" i="15" s="1"/>
  <c r="AK38" i="10"/>
  <c r="N33" i="15" s="1"/>
  <c r="AK39" i="10"/>
  <c r="N34" i="15" s="1"/>
  <c r="AK40" i="10"/>
  <c r="N35" i="15" s="1"/>
  <c r="AK41" i="10"/>
  <c r="N36" i="15" s="1"/>
  <c r="AK42" i="10"/>
  <c r="AK43" i="10"/>
  <c r="N37" i="15" s="1"/>
  <c r="AK44" i="10"/>
  <c r="N38" i="15" s="1"/>
  <c r="AK45" i="10"/>
  <c r="N39" i="15" s="1"/>
  <c r="AK46" i="10"/>
  <c r="N40" i="15" s="1"/>
  <c r="AK47" i="10"/>
  <c r="N41" i="15" s="1"/>
  <c r="AK48" i="10"/>
  <c r="N42" i="15" s="1"/>
  <c r="AK49" i="10"/>
  <c r="N43" i="15" s="1"/>
  <c r="AK50" i="10"/>
  <c r="N44" i="15" s="1"/>
  <c r="AK51" i="10"/>
  <c r="N45" i="15" s="1"/>
  <c r="AK52" i="10"/>
  <c r="AK53" i="10"/>
  <c r="N46" i="15" s="1"/>
  <c r="AK54" i="10"/>
  <c r="N47" i="15" s="1"/>
  <c r="AK55" i="10"/>
  <c r="N48" i="15" s="1"/>
  <c r="AK56" i="10"/>
  <c r="N49" i="15" s="1"/>
  <c r="AK57" i="10"/>
  <c r="N50" i="15" s="1"/>
  <c r="AK58" i="10"/>
  <c r="N51" i="15" s="1"/>
  <c r="AK59" i="10"/>
  <c r="N52" i="15" s="1"/>
  <c r="AK60" i="10"/>
  <c r="N53" i="15" s="1"/>
  <c r="AK61" i="10"/>
  <c r="AK62" i="10"/>
  <c r="N54" i="15" s="1"/>
  <c r="AK63" i="10"/>
  <c r="N55" i="15" s="1"/>
  <c r="AK64" i="10"/>
  <c r="N56" i="15" s="1"/>
  <c r="AJ16" i="10"/>
  <c r="AJ17" i="10"/>
  <c r="AJ18" i="10"/>
  <c r="AJ21" i="10"/>
  <c r="AJ22" i="10"/>
  <c r="AJ23" i="10"/>
  <c r="AJ24" i="10"/>
  <c r="AJ25" i="10"/>
  <c r="AJ28" i="10"/>
  <c r="AJ32" i="10"/>
  <c r="AJ33" i="10"/>
  <c r="AJ34" i="10"/>
  <c r="AJ35" i="10"/>
  <c r="AJ36" i="10"/>
  <c r="AJ37" i="10"/>
  <c r="AJ38" i="10"/>
  <c r="AJ39" i="10"/>
  <c r="AJ40" i="10"/>
  <c r="AJ41" i="10"/>
  <c r="AJ42" i="10"/>
  <c r="AJ43" i="10"/>
  <c r="AJ44" i="10"/>
  <c r="AJ45" i="10"/>
  <c r="AJ46" i="10"/>
  <c r="AJ47" i="10"/>
  <c r="AJ48" i="10"/>
  <c r="AJ49" i="10"/>
  <c r="AJ50" i="10"/>
  <c r="AJ51" i="10"/>
  <c r="AJ52" i="10"/>
  <c r="AJ53" i="10"/>
  <c r="AJ54" i="10"/>
  <c r="AJ55" i="10"/>
  <c r="AJ56" i="10"/>
  <c r="AJ57" i="10"/>
  <c r="AJ58" i="10"/>
  <c r="AJ59" i="10"/>
  <c r="AJ60" i="10"/>
  <c r="AJ61" i="10"/>
  <c r="AJ62" i="10"/>
  <c r="AJ63" i="10"/>
  <c r="AJ64" i="10"/>
  <c r="AJ15" i="10"/>
  <c r="K15" i="10"/>
  <c r="L11" i="15" s="1"/>
  <c r="K16" i="10"/>
  <c r="L12" i="15" s="1"/>
  <c r="K17" i="10"/>
  <c r="L13" i="15" s="1"/>
  <c r="K18" i="10"/>
  <c r="L14" i="15" s="1"/>
  <c r="K21" i="10"/>
  <c r="L17" i="15" s="1"/>
  <c r="K22" i="10"/>
  <c r="L18" i="15" s="1"/>
  <c r="K23" i="10"/>
  <c r="L19" i="15" s="1"/>
  <c r="K24" i="10"/>
  <c r="K25" i="10"/>
  <c r="L20" i="15" s="1"/>
  <c r="K28" i="10"/>
  <c r="L23" i="15" s="1"/>
  <c r="K31" i="10"/>
  <c r="L26" i="15" s="1"/>
  <c r="K32" i="10"/>
  <c r="L27" i="15" s="1"/>
  <c r="K33" i="10"/>
  <c r="L28" i="15" s="1"/>
  <c r="K34" i="10"/>
  <c r="L29" i="15" s="1"/>
  <c r="K35" i="10"/>
  <c r="L30" i="15" s="1"/>
  <c r="K36" i="10"/>
  <c r="L31" i="15" s="1"/>
  <c r="K37" i="10"/>
  <c r="L32" i="15" s="1"/>
  <c r="K38" i="10"/>
  <c r="L33" i="15" s="1"/>
  <c r="K39" i="10"/>
  <c r="L34" i="15" s="1"/>
  <c r="K40" i="10"/>
  <c r="L35" i="15" s="1"/>
  <c r="K41" i="10"/>
  <c r="L36" i="15" s="1"/>
  <c r="K42" i="10"/>
  <c r="K43" i="10"/>
  <c r="L37" i="15" s="1"/>
  <c r="K44" i="10"/>
  <c r="L38" i="15" s="1"/>
  <c r="K45" i="10"/>
  <c r="L39" i="15" s="1"/>
  <c r="K46" i="10"/>
  <c r="L40" i="15" s="1"/>
  <c r="K47" i="10"/>
  <c r="L41" i="15" s="1"/>
  <c r="K48" i="10"/>
  <c r="L42" i="15" s="1"/>
  <c r="K49" i="10"/>
  <c r="L43" i="15" s="1"/>
  <c r="K50" i="10"/>
  <c r="L44" i="15" s="1"/>
  <c r="K51" i="10"/>
  <c r="L45" i="15" s="1"/>
  <c r="K52" i="10"/>
  <c r="K53" i="10"/>
  <c r="L46" i="15" s="1"/>
  <c r="K54" i="10"/>
  <c r="L47" i="15" s="1"/>
  <c r="K55" i="10"/>
  <c r="L48" i="15" s="1"/>
  <c r="K56" i="10"/>
  <c r="L49" i="15" s="1"/>
  <c r="K57" i="10"/>
  <c r="L50" i="15" s="1"/>
  <c r="K58" i="10"/>
  <c r="L51" i="15" s="1"/>
  <c r="K59" i="10"/>
  <c r="L52" i="15" s="1"/>
  <c r="K60" i="10"/>
  <c r="L53" i="15" s="1"/>
  <c r="K61" i="10"/>
  <c r="K62" i="10"/>
  <c r="L54" i="15" s="1"/>
  <c r="K63" i="10"/>
  <c r="L55" i="15" s="1"/>
  <c r="K64" i="10"/>
  <c r="L56" i="15" s="1"/>
  <c r="J15" i="10"/>
  <c r="J16" i="10"/>
  <c r="J17" i="10"/>
  <c r="J18" i="10"/>
  <c r="J21" i="10"/>
  <c r="J22" i="10"/>
  <c r="J23" i="10"/>
  <c r="J24" i="10"/>
  <c r="J25" i="10"/>
  <c r="J28"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E15" i="10"/>
  <c r="E16" i="10"/>
  <c r="E17" i="10"/>
  <c r="E18" i="10"/>
  <c r="E21" i="10"/>
  <c r="E22" i="10"/>
  <c r="E23" i="10"/>
  <c r="E24" i="10"/>
  <c r="E25" i="10"/>
  <c r="E28"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14" i="10"/>
  <c r="AM14" i="10"/>
  <c r="AK14" i="10"/>
  <c r="N10" i="15" s="1"/>
  <c r="AJ14" i="10"/>
  <c r="M14" i="10"/>
  <c r="F14" i="10" s="1"/>
  <c r="K14" i="10"/>
  <c r="L10" i="15" s="1"/>
  <c r="J14" i="10"/>
  <c r="E13" i="10"/>
  <c r="AM13" i="10"/>
  <c r="AK13" i="10"/>
  <c r="N9" i="15" s="1"/>
  <c r="AJ13" i="10"/>
  <c r="M13" i="10"/>
  <c r="F13" i="10" s="1"/>
  <c r="K13" i="10"/>
  <c r="L9" i="15" s="1"/>
  <c r="J13" i="10"/>
  <c r="E48" i="15" l="1"/>
  <c r="E35" i="15"/>
  <c r="E3" i="15"/>
  <c r="E45" i="15"/>
  <c r="E55" i="15"/>
  <c r="E44" i="15"/>
  <c r="E54" i="15"/>
  <c r="E26" i="15"/>
  <c r="E14" i="15"/>
  <c r="E47" i="15"/>
  <c r="E25" i="15"/>
  <c r="E13" i="15"/>
  <c r="E51" i="15"/>
  <c r="E29" i="15"/>
  <c r="E40" i="15"/>
  <c r="E11" i="15"/>
  <c r="E22" i="15"/>
  <c r="E33" i="15"/>
  <c r="E10" i="15"/>
  <c r="E21" i="15"/>
  <c r="E46" i="15"/>
  <c r="E56" i="15"/>
  <c r="E36" i="15"/>
  <c r="E30" i="15"/>
  <c r="E38" i="15"/>
  <c r="E7" i="15"/>
  <c r="E18" i="15"/>
  <c r="E37" i="15"/>
  <c r="E6" i="15"/>
  <c r="E52" i="15"/>
  <c r="E17" i="15"/>
  <c r="E2" i="15"/>
  <c r="E16" i="15"/>
  <c r="E49" i="15"/>
  <c r="E27" i="15"/>
  <c r="E15" i="15"/>
  <c r="E4" i="15"/>
  <c r="E34" i="15"/>
  <c r="E8" i="15"/>
  <c r="E31" i="15"/>
  <c r="E39" i="15"/>
  <c r="E20" i="15"/>
  <c r="E53" i="15"/>
  <c r="E43" i="15"/>
  <c r="E42" i="15"/>
  <c r="E28" i="15"/>
  <c r="E19" i="15"/>
  <c r="E5" i="15"/>
  <c r="E50" i="15"/>
  <c r="E41" i="15"/>
  <c r="E32" i="15"/>
  <c r="E9" i="15"/>
  <c r="E24" i="15"/>
  <c r="E23" i="15"/>
  <c r="E12" i="15"/>
  <c r="E9" i="1"/>
  <c r="E12" i="1"/>
  <c r="E8" i="1"/>
  <c r="F5" i="1" l="1"/>
  <c r="F6" i="1"/>
  <c r="F7" i="1"/>
  <c r="F8" i="1"/>
  <c r="F9" i="1"/>
  <c r="F10" i="1"/>
  <c r="F11" i="1"/>
  <c r="F12" i="1"/>
  <c r="F18" i="1"/>
  <c r="F19" i="1"/>
  <c r="F20" i="1"/>
  <c r="F21" i="1"/>
  <c r="F22" i="1"/>
  <c r="F23" i="1"/>
  <c r="F24" i="1"/>
  <c r="F25" i="1"/>
  <c r="F26" i="1"/>
  <c r="F27" i="1"/>
  <c r="F28" i="1"/>
  <c r="F33" i="1"/>
  <c r="F34" i="1"/>
  <c r="F35" i="1"/>
  <c r="F36" i="1"/>
  <c r="F37" i="1"/>
  <c r="F38" i="1"/>
  <c r="F32" i="1"/>
  <c r="F17" i="1"/>
  <c r="F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Luigi Nunez</author>
  </authors>
  <commentList>
    <comment ref="N14" authorId="0" shapeId="0" xr:uid="{486C1506-8B15-443B-B804-5348DD2C8C61}">
      <text>
        <r>
          <rPr>
            <b/>
            <sz val="9"/>
            <color rgb="FF000000"/>
            <rFont val="Tahoma"/>
            <family val="2"/>
          </rPr>
          <t>Luigi Nunez:</t>
        </r>
        <r>
          <rPr>
            <sz val="9"/>
            <color rgb="FF000000"/>
            <rFont val="Tahoma"/>
            <family val="2"/>
          </rPr>
          <t xml:space="preserve">
</t>
        </r>
        <r>
          <rPr>
            <sz val="9"/>
            <color rgb="FF000000"/>
            <rFont val="Tahoma"/>
            <family val="2"/>
          </rPr>
          <t>Follow up on this. Are supervisors part of the disaggregation? It might just be its own variable, and HW cadre wouldn't include it.</t>
        </r>
      </text>
    </comment>
    <comment ref="H20" authorId="0" shapeId="0" xr:uid="{16A51F5F-2170-4C1E-913E-B0E7D1834468}">
      <text>
        <r>
          <rPr>
            <b/>
            <sz val="9"/>
            <color rgb="FF000000"/>
            <rFont val="Tahoma"/>
            <family val="2"/>
          </rPr>
          <t>Luigi Nunez:</t>
        </r>
        <r>
          <rPr>
            <sz val="9"/>
            <color rgb="FF000000"/>
            <rFont val="Tahoma"/>
            <family val="2"/>
          </rPr>
          <t xml:space="preserve">
</t>
        </r>
        <r>
          <rPr>
            <sz val="9"/>
            <color rgb="FF000000"/>
            <rFont val="Tahoma"/>
            <family val="2"/>
          </rPr>
          <t>Denominator should be Total uncomplicated cases, or Numerator and Indicator should be total</t>
        </r>
      </text>
    </comment>
    <comment ref="N23" authorId="0" shapeId="0" xr:uid="{9EF4D332-D0E6-4913-BDF5-421A077CDF44}">
      <text>
        <r>
          <rPr>
            <b/>
            <sz val="9"/>
            <color rgb="FF000000"/>
            <rFont val="Tahoma"/>
            <family val="2"/>
          </rPr>
          <t>Luigi Nunez:</t>
        </r>
        <r>
          <rPr>
            <sz val="9"/>
            <color rgb="FF000000"/>
            <rFont val="Tahoma"/>
            <family val="2"/>
          </rPr>
          <t xml:space="preserve">
</t>
        </r>
        <r>
          <rPr>
            <sz val="9"/>
            <color rgb="FF000000"/>
            <rFont val="Tahoma"/>
            <family val="2"/>
          </rPr>
          <t>Why cadre for this one and not the other related indicators?</t>
        </r>
      </text>
    </comment>
    <comment ref="N24" authorId="0" shapeId="0" xr:uid="{812DB47F-25EB-4E7C-BD6B-03E88BA28800}">
      <text>
        <r>
          <rPr>
            <b/>
            <sz val="9"/>
            <color rgb="FF000000"/>
            <rFont val="Tahoma"/>
            <family val="2"/>
          </rPr>
          <t>Luigi Nunez:</t>
        </r>
        <r>
          <rPr>
            <sz val="9"/>
            <color rgb="FF000000"/>
            <rFont val="Tahoma"/>
            <family val="2"/>
          </rPr>
          <t xml:space="preserve">
</t>
        </r>
        <r>
          <rPr>
            <sz val="9"/>
            <color rgb="FF000000"/>
            <rFont val="Tahoma"/>
            <family val="2"/>
          </rPr>
          <t>Why cadre for this one and not the other related indicators?</t>
        </r>
      </text>
    </comment>
    <comment ref="E26" authorId="0" shapeId="0" xr:uid="{23222E53-A8C3-4273-A41C-76A6EDE867CD}">
      <text>
        <r>
          <rPr>
            <b/>
            <sz val="9"/>
            <color rgb="FF000000"/>
            <rFont val="Tahoma"/>
            <family val="2"/>
          </rPr>
          <t>Luigi Nunez:</t>
        </r>
        <r>
          <rPr>
            <sz val="9"/>
            <color rgb="FF000000"/>
            <rFont val="Tahoma"/>
            <family val="2"/>
          </rPr>
          <t xml:space="preserve">
</t>
        </r>
        <r>
          <rPr>
            <sz val="9"/>
            <color rgb="FF000000"/>
            <rFont val="Tahoma"/>
            <family val="2"/>
          </rPr>
          <t>Recommend proposing to update this numerator (I think WHO has a definition for this)</t>
        </r>
      </text>
    </comment>
    <comment ref="B42" authorId="0" shapeId="0" xr:uid="{61A2B337-7F9E-4F8D-A9A8-AD43F95DAAA7}">
      <text>
        <r>
          <rPr>
            <b/>
            <sz val="9"/>
            <color rgb="FF000000"/>
            <rFont val="Tahoma"/>
            <family val="2"/>
          </rPr>
          <t>Luigi Nunez:</t>
        </r>
        <r>
          <rPr>
            <sz val="9"/>
            <color rgb="FF000000"/>
            <rFont val="Tahoma"/>
            <family val="2"/>
          </rPr>
          <t xml:space="preserve">
</t>
        </r>
        <r>
          <rPr>
            <sz val="9"/>
            <color rgb="FF000000"/>
            <rFont val="Tahoma"/>
            <family val="2"/>
          </rPr>
          <t>Revise language around dose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Luigi Nunez</author>
    <author>Nicole Carbone</author>
    <author>tc={8341AF4B-C2E6-9249-8D58-D1C291B7F05A}</author>
    <author>tc={4472F607-7F78-E648-A32C-8A564033A353}</author>
    <author>tc={9F16072B-92E3-4AD0-8573-E9313E7936E3}</author>
    <author>tc={F5257EF7-F531-294C-8ED2-AD8AF957B489}</author>
    <author>tc={1F3848CA-1E1D-A84B-8361-5CCEEE0927A8}</author>
    <author>tc={218EA717-CE65-439E-99AD-19DC94691E6D}</author>
  </authors>
  <commentList>
    <comment ref="BJ20" authorId="0" shapeId="0" xr:uid="{67512B7B-527A-D34B-AECB-80B94F2AADF2}">
      <text>
        <r>
          <rPr>
            <b/>
            <sz val="9"/>
            <color rgb="FF000000"/>
            <rFont val="Tahoma"/>
            <family val="2"/>
          </rPr>
          <t>Luigi Nunez:</t>
        </r>
        <r>
          <rPr>
            <sz val="9"/>
            <color rgb="FF000000"/>
            <rFont val="Tahoma"/>
            <family val="2"/>
          </rPr>
          <t xml:space="preserve">
</t>
        </r>
        <r>
          <rPr>
            <sz val="9"/>
            <color rgb="FF000000"/>
            <rFont val="Tahoma"/>
            <family val="2"/>
          </rPr>
          <t>Follow up on this. Are supervisors part of the disaggregation? It might just be its own variable, and HW cadre wouldn't include it.</t>
        </r>
      </text>
    </comment>
    <comment ref="BJ21" authorId="0" shapeId="0" xr:uid="{C3D70A06-67D0-954A-AF53-5BE36D1EA604}">
      <text>
        <r>
          <rPr>
            <b/>
            <sz val="9"/>
            <color rgb="FF000000"/>
            <rFont val="Tahoma"/>
            <family val="2"/>
          </rPr>
          <t>Luigi Nunez:</t>
        </r>
        <r>
          <rPr>
            <sz val="9"/>
            <color rgb="FF000000"/>
            <rFont val="Tahoma"/>
            <family val="2"/>
          </rPr>
          <t xml:space="preserve">
</t>
        </r>
        <r>
          <rPr>
            <sz val="9"/>
            <color rgb="FF000000"/>
            <rFont val="Tahoma"/>
            <family val="2"/>
          </rPr>
          <t>Follow up on this. Are supervisors part of the disaggregation? It might just be its own variable, and HW cadre wouldn't include it.</t>
        </r>
      </text>
    </comment>
    <comment ref="AB22" authorId="1" shapeId="0" xr:uid="{2EFCB438-5DCE-AD40-9444-BA13AC380B0B}">
      <text>
        <r>
          <rPr>
            <b/>
            <sz val="9"/>
            <color rgb="FF000000"/>
            <rFont val="Tahoma"/>
            <family val="2"/>
          </rPr>
          <t>Nicole Carbone:</t>
        </r>
        <r>
          <rPr>
            <sz val="9"/>
            <color rgb="FF000000"/>
            <rFont val="Tahoma"/>
            <family val="2"/>
          </rPr>
          <t xml:space="preserve">
</t>
        </r>
        <r>
          <rPr>
            <sz val="9"/>
            <color rgb="FF000000"/>
            <rFont val="Tahoma"/>
            <family val="2"/>
          </rPr>
          <t>sum of all countries; not sure what to put here.</t>
        </r>
      </text>
    </comment>
    <comment ref="AI22" authorId="1" shapeId="0" xr:uid="{00ADD583-1F7B-429D-BC33-D1CCDA1A05F4}">
      <text>
        <r>
          <rPr>
            <b/>
            <sz val="9"/>
            <color rgb="FF000000"/>
            <rFont val="Tahoma"/>
            <family val="2"/>
          </rPr>
          <t>Nicole Carbone:</t>
        </r>
        <r>
          <rPr>
            <sz val="9"/>
            <color rgb="FF000000"/>
            <rFont val="Tahoma"/>
            <family val="2"/>
          </rPr>
          <t xml:space="preserve">
</t>
        </r>
        <r>
          <rPr>
            <sz val="9"/>
            <color rgb="FF000000"/>
            <rFont val="Tahoma"/>
            <family val="2"/>
          </rPr>
          <t>sum of all countries; not sure what to put here.</t>
        </r>
      </text>
    </comment>
    <comment ref="AB23" authorId="1" shapeId="0" xr:uid="{03F528DE-A43F-EE42-A938-F8A917BF22CC}">
      <text>
        <r>
          <rPr>
            <b/>
            <sz val="9"/>
            <color rgb="FF000000"/>
            <rFont val="Tahoma"/>
            <family val="2"/>
          </rPr>
          <t>Nicole Carbone:</t>
        </r>
        <r>
          <rPr>
            <sz val="9"/>
            <color rgb="FF000000"/>
            <rFont val="Tahoma"/>
            <family val="2"/>
          </rPr>
          <t xml:space="preserve">
</t>
        </r>
        <r>
          <rPr>
            <sz val="9"/>
            <color rgb="FF000000"/>
            <rFont val="Tahoma"/>
            <family val="2"/>
          </rPr>
          <t>sum of all countries; not sure what to put here.</t>
        </r>
      </text>
    </comment>
    <comment ref="AI23" authorId="1" shapeId="0" xr:uid="{3ADFC23F-D2A4-485E-BA1A-EB2EC2CA9B86}">
      <text>
        <r>
          <rPr>
            <b/>
            <sz val="9"/>
            <color rgb="FF000000"/>
            <rFont val="Tahoma"/>
            <family val="2"/>
          </rPr>
          <t>Nicole Carbone:</t>
        </r>
        <r>
          <rPr>
            <sz val="9"/>
            <color rgb="FF000000"/>
            <rFont val="Tahoma"/>
            <family val="2"/>
          </rPr>
          <t xml:space="preserve">
</t>
        </r>
        <r>
          <rPr>
            <sz val="9"/>
            <color rgb="FF000000"/>
            <rFont val="Tahoma"/>
            <family val="2"/>
          </rPr>
          <t>sum of all countries; not sure what to put here.</t>
        </r>
      </text>
    </comment>
    <comment ref="AA26" authorId="2" shapeId="0" xr:uid="{8341AF4B-C2E6-9249-8D58-D1C291B7F05A}">
      <text>
        <t>[Threaded comment]
Your version of Excel allows you to read this threaded comment; however, any edits to it will get removed if the file is opened in a newer version of Excel. Learn more: https://go.microsoft.com/fwlink/?linkid=870924
Comment:
    Revised to correct PMP denominator</t>
      </text>
    </comment>
    <comment ref="AA27" authorId="3" shapeId="0" xr:uid="{4472F607-7F78-E648-A32C-8A564033A353}">
      <text>
        <t>[Threaded comment]
Your version of Excel allows you to read this threaded comment; however, any edits to it will get removed if the file is opened in a newer version of Excel. Learn more: https://go.microsoft.com/fwlink/?linkid=870924
Comment:
    Revised to correct PMP denominator</t>
      </text>
    </comment>
    <comment ref="AA28" authorId="4" shapeId="0" xr:uid="{9F16072B-92E3-4AD0-8573-E9313E7936E3}">
      <text>
        <t>[Threaded comment]
Your version of Excel allows you to read this threaded comment; however, any edits to it will get removed if the file is opened in a newer version of Excel. Learn more: https://go.microsoft.com/fwlink/?linkid=870924
Comment:
    Revised to correct PMP denominator</t>
      </text>
    </comment>
    <comment ref="AA29" authorId="5" shapeId="0" xr:uid="{F5257EF7-F531-294C-8ED2-AD8AF957B489}">
      <text>
        <t>[Threaded comment]
Your version of Excel allows you to read this threaded comment; however, any edits to it will get removed if the file is opened in a newer version of Excel. Learn more: https://go.microsoft.com/fwlink/?linkid=870924
Comment:
    also updated this cell.</t>
      </text>
    </comment>
    <comment ref="BD29" authorId="0" shapeId="0" xr:uid="{92D69F46-C5E4-FC42-9ADD-ADF869FA883F}">
      <text>
        <r>
          <rPr>
            <b/>
            <sz val="9"/>
            <color rgb="FF000000"/>
            <rFont val="Tahoma"/>
            <family val="2"/>
          </rPr>
          <t>Luigi Nunez:</t>
        </r>
        <r>
          <rPr>
            <sz val="9"/>
            <color rgb="FF000000"/>
            <rFont val="Tahoma"/>
            <family val="2"/>
          </rPr>
          <t xml:space="preserve">
</t>
        </r>
        <r>
          <rPr>
            <sz val="9"/>
            <color rgb="FF000000"/>
            <rFont val="Tahoma"/>
            <family val="2"/>
          </rPr>
          <t>Denominator should be Total uncomplicated cases, or Numerator and Indicator should be total</t>
        </r>
      </text>
    </comment>
    <comment ref="AA30" authorId="6" shapeId="0" xr:uid="{1F3848CA-1E1D-A84B-8361-5CCEEE0927A8}">
      <text>
        <t>[Threaded comment]
Your version of Excel allows you to read this threaded comment; however, any edits to it will get removed if the file is opened in a newer version of Excel. Learn more: https://go.microsoft.com/fwlink/?linkid=870924
Comment:
    also updated this cell.</t>
      </text>
    </comment>
    <comment ref="BD30" authorId="0" shapeId="0" xr:uid="{B17E5441-C390-3D43-8A2A-E5333EBC7B70}">
      <text>
        <r>
          <rPr>
            <b/>
            <sz val="9"/>
            <color rgb="FF000000"/>
            <rFont val="Tahoma"/>
            <family val="2"/>
          </rPr>
          <t>Luigi Nunez:</t>
        </r>
        <r>
          <rPr>
            <sz val="9"/>
            <color rgb="FF000000"/>
            <rFont val="Tahoma"/>
            <family val="2"/>
          </rPr>
          <t xml:space="preserve">
</t>
        </r>
        <r>
          <rPr>
            <sz val="9"/>
            <color rgb="FF000000"/>
            <rFont val="Tahoma"/>
            <family val="2"/>
          </rPr>
          <t>Denominator should be Total uncomplicated cases, or Numerator and Indicator should be total</t>
        </r>
      </text>
    </comment>
    <comment ref="AA31" authorId="7" shapeId="0" xr:uid="{218EA717-CE65-439E-99AD-19DC94691E6D}">
      <text>
        <t>[Threaded comment]
Your version of Excel allows you to read this threaded comment; however, any edits to it will get removed if the file is opened in a newer version of Excel. Learn more: https://go.microsoft.com/fwlink/?linkid=870924
Comment:
    also updated this cell.</t>
      </text>
    </comment>
    <comment ref="BD31" authorId="0" shapeId="0" xr:uid="{2F23A754-2D24-4A4A-89DF-2039422F98EE}">
      <text>
        <r>
          <rPr>
            <b/>
            <sz val="9"/>
            <color rgb="FF000000"/>
            <rFont val="Tahoma"/>
            <family val="2"/>
          </rPr>
          <t>Luigi Nunez:</t>
        </r>
        <r>
          <rPr>
            <sz val="9"/>
            <color rgb="FF000000"/>
            <rFont val="Tahoma"/>
            <family val="2"/>
          </rPr>
          <t xml:space="preserve">
</t>
        </r>
        <r>
          <rPr>
            <sz val="9"/>
            <color rgb="FF000000"/>
            <rFont val="Tahoma"/>
            <family val="2"/>
          </rPr>
          <t>Denominator should be Total uncomplicated cases, or Numerator and Indicator should be total</t>
        </r>
      </text>
    </comment>
    <comment ref="BJ34" authorId="0" shapeId="0" xr:uid="{1D8598C7-B171-5449-A185-CDDCBE54947E}">
      <text>
        <r>
          <rPr>
            <b/>
            <sz val="9"/>
            <color rgb="FF000000"/>
            <rFont val="Tahoma"/>
            <family val="2"/>
          </rPr>
          <t>Luigi Nunez:</t>
        </r>
        <r>
          <rPr>
            <sz val="9"/>
            <color rgb="FF000000"/>
            <rFont val="Tahoma"/>
            <family val="2"/>
          </rPr>
          <t xml:space="preserve">
</t>
        </r>
        <r>
          <rPr>
            <sz val="9"/>
            <color rgb="FF000000"/>
            <rFont val="Tahoma"/>
            <family val="2"/>
          </rPr>
          <t>Why cadre for this one and not the other related indicators?</t>
        </r>
      </text>
    </comment>
    <comment ref="BJ35" authorId="0" shapeId="0" xr:uid="{22280E30-5F3D-2C41-A0D2-965C5CCE00A2}">
      <text>
        <r>
          <rPr>
            <b/>
            <sz val="9"/>
            <color rgb="FF000000"/>
            <rFont val="Tahoma"/>
            <family val="2"/>
          </rPr>
          <t>Luigi Nunez:</t>
        </r>
        <r>
          <rPr>
            <sz val="9"/>
            <color rgb="FF000000"/>
            <rFont val="Tahoma"/>
            <family val="2"/>
          </rPr>
          <t xml:space="preserve">
</t>
        </r>
        <r>
          <rPr>
            <sz val="9"/>
            <color rgb="FF000000"/>
            <rFont val="Tahoma"/>
            <family val="2"/>
          </rPr>
          <t>Why cadre for this one and not the other related indicators?</t>
        </r>
      </text>
    </comment>
    <comment ref="G37" authorId="0" shapeId="0" xr:uid="{F950A2CB-DFD3-A74B-9C4A-B5E98700CC67}">
      <text>
        <r>
          <rPr>
            <b/>
            <sz val="9"/>
            <color rgb="FF000000"/>
            <rFont val="Tahoma"/>
            <family val="2"/>
          </rPr>
          <t>Luigi Nunez:</t>
        </r>
        <r>
          <rPr>
            <sz val="9"/>
            <color rgb="FF000000"/>
            <rFont val="Tahoma"/>
            <family val="2"/>
          </rPr>
          <t xml:space="preserve">
</t>
        </r>
        <r>
          <rPr>
            <sz val="9"/>
            <color rgb="FF000000"/>
            <rFont val="Tahoma"/>
            <family val="2"/>
          </rPr>
          <t>Recommend proposing to update this numerator (I think WHO has a definition for this)</t>
        </r>
      </text>
    </comment>
    <comment ref="AA37" authorId="0" shapeId="0" xr:uid="{456933CD-1742-A14F-B0A9-8D72FFE5BD82}">
      <text>
        <r>
          <rPr>
            <b/>
            <sz val="9"/>
            <color rgb="FF000000"/>
            <rFont val="Tahoma"/>
            <family val="2"/>
          </rPr>
          <t>Luigi Nunez:</t>
        </r>
        <r>
          <rPr>
            <sz val="9"/>
            <color rgb="FF000000"/>
            <rFont val="Tahoma"/>
            <family val="2"/>
          </rPr>
          <t xml:space="preserve">
</t>
        </r>
        <r>
          <rPr>
            <sz val="9"/>
            <color rgb="FF000000"/>
            <rFont val="Tahoma"/>
            <family val="2"/>
          </rPr>
          <t>Recommend proposing to update this numerator (I think WHO has a definition for this)</t>
        </r>
      </text>
    </comment>
    <comment ref="AB41" authorId="1" shapeId="0" xr:uid="{BA7A33C7-804B-3542-A208-8F69330175DE}">
      <text>
        <r>
          <rPr>
            <b/>
            <sz val="9"/>
            <color rgb="FF000000"/>
            <rFont val="Tahoma"/>
            <family val="2"/>
          </rPr>
          <t>Nicole Carbone:</t>
        </r>
        <r>
          <rPr>
            <sz val="9"/>
            <color rgb="FF000000"/>
            <rFont val="Tahoma"/>
            <family val="2"/>
          </rPr>
          <t xml:space="preserve">
</t>
        </r>
        <r>
          <rPr>
            <sz val="9"/>
            <color rgb="FF000000"/>
            <rFont val="Tahoma"/>
            <family val="2"/>
          </rPr>
          <t>sum of all countries; not sure what to put here.</t>
        </r>
      </text>
    </comment>
    <comment ref="AI41" authorId="1" shapeId="0" xr:uid="{A58CAB95-EB16-463B-950C-6C33EB38EDF0}">
      <text>
        <r>
          <rPr>
            <b/>
            <sz val="9"/>
            <color rgb="FF000000"/>
            <rFont val="Tahoma"/>
            <family val="2"/>
          </rPr>
          <t>Nicole Carbone:</t>
        </r>
        <r>
          <rPr>
            <sz val="9"/>
            <color rgb="FF000000"/>
            <rFont val="Tahoma"/>
            <family val="2"/>
          </rPr>
          <t xml:space="preserve">
</t>
        </r>
        <r>
          <rPr>
            <sz val="9"/>
            <color rgb="FF000000"/>
            <rFont val="Tahoma"/>
            <family val="2"/>
          </rPr>
          <t>sum of all countries; not sure what to put here.</t>
        </r>
      </text>
    </comment>
    <comment ref="AB50" authorId="1" shapeId="0" xr:uid="{58B625C2-5AC8-2C43-889F-8CAF5F4B01A5}">
      <text>
        <r>
          <rPr>
            <b/>
            <sz val="9"/>
            <color rgb="FF000000"/>
            <rFont val="Tahoma"/>
            <family val="2"/>
          </rPr>
          <t>Nicole Carbone:</t>
        </r>
        <r>
          <rPr>
            <sz val="9"/>
            <color rgb="FF000000"/>
            <rFont val="Tahoma"/>
            <family val="2"/>
          </rPr>
          <t xml:space="preserve">
</t>
        </r>
        <r>
          <rPr>
            <sz val="9"/>
            <color rgb="FF000000"/>
            <rFont val="Tahoma"/>
            <family val="2"/>
          </rPr>
          <t>sum of coutnries; not sure what to put here.</t>
        </r>
      </text>
    </comment>
    <comment ref="AI50" authorId="1" shapeId="0" xr:uid="{B0F2924B-E101-4051-A423-2A80A82045DC}">
      <text>
        <r>
          <rPr>
            <b/>
            <sz val="9"/>
            <color rgb="FF000000"/>
            <rFont val="Tahoma"/>
            <family val="2"/>
          </rPr>
          <t>Nicole Carbone:</t>
        </r>
        <r>
          <rPr>
            <sz val="9"/>
            <color rgb="FF000000"/>
            <rFont val="Tahoma"/>
            <family val="2"/>
          </rPr>
          <t xml:space="preserve">
</t>
        </r>
        <r>
          <rPr>
            <sz val="9"/>
            <color rgb="FF000000"/>
            <rFont val="Tahoma"/>
            <family val="2"/>
          </rPr>
          <t>sum of coutnries; not sure what to put here.</t>
        </r>
      </text>
    </comment>
    <comment ref="AB51" authorId="1" shapeId="0" xr:uid="{40626B3E-1B59-C94D-AC1F-06EC96435543}">
      <text>
        <r>
          <rPr>
            <b/>
            <sz val="9"/>
            <color rgb="FF000000"/>
            <rFont val="Tahoma"/>
            <family val="2"/>
          </rPr>
          <t>Nicole Carbone:</t>
        </r>
        <r>
          <rPr>
            <sz val="9"/>
            <color rgb="FF000000"/>
            <rFont val="Tahoma"/>
            <family val="2"/>
          </rPr>
          <t xml:space="preserve">
</t>
        </r>
        <r>
          <rPr>
            <sz val="9"/>
            <color rgb="FF000000"/>
            <rFont val="Tahoma"/>
            <family val="2"/>
          </rPr>
          <t>sum of countries or N/A?</t>
        </r>
      </text>
    </comment>
    <comment ref="AI51" authorId="1" shapeId="0" xr:uid="{C66640D4-9AAC-4EFF-8638-ED13A3EBD450}">
      <text>
        <r>
          <rPr>
            <b/>
            <sz val="9"/>
            <color rgb="FF000000"/>
            <rFont val="Tahoma"/>
            <family val="2"/>
          </rPr>
          <t>Nicole Carbone:</t>
        </r>
        <r>
          <rPr>
            <sz val="9"/>
            <color rgb="FF000000"/>
            <rFont val="Tahoma"/>
            <family val="2"/>
          </rPr>
          <t xml:space="preserve">
</t>
        </r>
        <r>
          <rPr>
            <sz val="9"/>
            <color rgb="FF000000"/>
            <rFont val="Tahoma"/>
            <family val="2"/>
          </rPr>
          <t>sum of countries or N/A?</t>
        </r>
      </text>
    </comment>
    <comment ref="C53" authorId="0" shapeId="0" xr:uid="{AB3085E2-0A01-044D-87D8-5CE92A97E7E3}">
      <text>
        <r>
          <rPr>
            <b/>
            <sz val="9"/>
            <color rgb="FF000000"/>
            <rFont val="Tahoma"/>
            <family val="2"/>
          </rPr>
          <t>Luigi Nunez:</t>
        </r>
        <r>
          <rPr>
            <sz val="9"/>
            <color rgb="FF000000"/>
            <rFont val="Tahoma"/>
            <family val="2"/>
          </rPr>
          <t xml:space="preserve">
</t>
        </r>
        <r>
          <rPr>
            <sz val="9"/>
            <color rgb="FF000000"/>
            <rFont val="Tahoma"/>
            <family val="2"/>
          </rPr>
          <t>Revise language around dose</t>
        </r>
      </text>
    </comment>
    <comment ref="AB62" authorId="1" shapeId="0" xr:uid="{76AB4D77-8C5F-154F-B851-65977D48F2F8}">
      <text>
        <r>
          <rPr>
            <b/>
            <sz val="9"/>
            <color rgb="FF000000"/>
            <rFont val="Tahoma"/>
            <family val="2"/>
          </rPr>
          <t>Nicole Carbone:</t>
        </r>
        <r>
          <rPr>
            <sz val="9"/>
            <color rgb="FF000000"/>
            <rFont val="Tahoma"/>
            <family val="2"/>
          </rPr>
          <t xml:space="preserve">
</t>
        </r>
        <r>
          <rPr>
            <sz val="9"/>
            <color rgb="FF000000"/>
            <rFont val="Tahoma"/>
            <family val="2"/>
          </rPr>
          <t>Not sure about the following denominators</t>
        </r>
      </text>
    </comment>
    <comment ref="AI62" authorId="1" shapeId="0" xr:uid="{75503E68-C6F1-4072-9029-14F89D29782F}">
      <text>
        <r>
          <rPr>
            <b/>
            <sz val="9"/>
            <color rgb="FF000000"/>
            <rFont val="Tahoma"/>
            <family val="2"/>
          </rPr>
          <t>Nicole Carbone:</t>
        </r>
        <r>
          <rPr>
            <sz val="9"/>
            <color rgb="FF000000"/>
            <rFont val="Tahoma"/>
            <family val="2"/>
          </rPr>
          <t xml:space="preserve">
</t>
        </r>
        <r>
          <rPr>
            <sz val="9"/>
            <color rgb="FF000000"/>
            <rFont val="Tahoma"/>
            <family val="2"/>
          </rPr>
          <t>Not sure about the following denominators</t>
        </r>
      </text>
    </comment>
    <comment ref="AB63" authorId="1" shapeId="0" xr:uid="{6023BB5E-C09D-7344-B822-2FB7B341B863}">
      <text>
        <r>
          <rPr>
            <b/>
            <sz val="9"/>
            <color rgb="FF000000"/>
            <rFont val="Tahoma"/>
            <family val="2"/>
          </rPr>
          <t>Nicole Carbone:</t>
        </r>
        <r>
          <rPr>
            <sz val="9"/>
            <color rgb="FF000000"/>
            <rFont val="Tahoma"/>
            <family val="2"/>
          </rPr>
          <t xml:space="preserve">
</t>
        </r>
        <r>
          <rPr>
            <sz val="9"/>
            <color rgb="FF000000"/>
            <rFont val="Tahoma"/>
            <family val="2"/>
          </rPr>
          <t>Not sure about the following denominators</t>
        </r>
      </text>
    </comment>
    <comment ref="AI63" authorId="1" shapeId="0" xr:uid="{70187721-ECBC-4C15-8181-DA4B26BE3AF6}">
      <text>
        <r>
          <rPr>
            <b/>
            <sz val="9"/>
            <color rgb="FF000000"/>
            <rFont val="Tahoma"/>
            <family val="2"/>
          </rPr>
          <t>Nicole Carbone:</t>
        </r>
        <r>
          <rPr>
            <sz val="9"/>
            <color rgb="FF000000"/>
            <rFont val="Tahoma"/>
            <family val="2"/>
          </rPr>
          <t xml:space="preserve">
</t>
        </r>
        <r>
          <rPr>
            <sz val="9"/>
            <color rgb="FF000000"/>
            <rFont val="Tahoma"/>
            <family val="2"/>
          </rPr>
          <t>Not sure about the following denominators</t>
        </r>
      </text>
    </comment>
    <comment ref="AB64" authorId="1" shapeId="0" xr:uid="{A832C03A-7B26-5244-BF85-0917FF7F42AA}">
      <text>
        <r>
          <rPr>
            <b/>
            <sz val="9"/>
            <color rgb="FF000000"/>
            <rFont val="Tahoma"/>
            <family val="2"/>
          </rPr>
          <t>Nicole Carbone:</t>
        </r>
        <r>
          <rPr>
            <sz val="9"/>
            <color rgb="FF000000"/>
            <rFont val="Tahoma"/>
            <family val="2"/>
          </rPr>
          <t xml:space="preserve">
</t>
        </r>
        <r>
          <rPr>
            <sz val="9"/>
            <color rgb="FF000000"/>
            <rFont val="Tahoma"/>
            <family val="2"/>
          </rPr>
          <t>Not sure about the following denominators</t>
        </r>
      </text>
    </comment>
    <comment ref="AI64" authorId="1" shapeId="0" xr:uid="{D89AA719-6663-40FE-9B05-005CA50D39EE}">
      <text>
        <r>
          <rPr>
            <b/>
            <sz val="9"/>
            <color rgb="FF000000"/>
            <rFont val="Tahoma"/>
            <family val="2"/>
          </rPr>
          <t>Nicole Carbone:</t>
        </r>
        <r>
          <rPr>
            <sz val="9"/>
            <color rgb="FF000000"/>
            <rFont val="Tahoma"/>
            <family val="2"/>
          </rPr>
          <t xml:space="preserve">
</t>
        </r>
        <r>
          <rPr>
            <sz val="9"/>
            <color rgb="FF000000"/>
            <rFont val="Tahoma"/>
            <family val="2"/>
          </rPr>
          <t>Not sure about the following denominators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Luigi Nunez</author>
  </authors>
  <commentList>
    <comment ref="P49" authorId="0" shapeId="0" xr:uid="{3D75B857-BCCC-A349-84BE-383F81C7B4A4}">
      <text>
        <r>
          <rPr>
            <b/>
            <sz val="9"/>
            <color rgb="FF000000"/>
            <rFont val="Tahoma"/>
            <family val="2"/>
          </rPr>
          <t>Luigi Nunez:</t>
        </r>
        <r>
          <rPr>
            <sz val="9"/>
            <color rgb="FF000000"/>
            <rFont val="Tahoma"/>
            <family val="2"/>
          </rPr>
          <t xml:space="preserve">
</t>
        </r>
        <r>
          <rPr>
            <sz val="9"/>
            <color rgb="FF000000"/>
            <rFont val="Tahoma"/>
            <family val="2"/>
          </rPr>
          <t>Revise language around dose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Luigi Nunez</author>
  </authors>
  <commentList>
    <comment ref="C154" authorId="0" shapeId="0" xr:uid="{74B655C2-E455-4A1B-8B20-E0F58FD4B9A2}">
      <text>
        <r>
          <rPr>
            <b/>
            <sz val="9"/>
            <color rgb="FF000000"/>
            <rFont val="Tahoma"/>
            <family val="2"/>
          </rPr>
          <t>Luigi Nunez:</t>
        </r>
        <r>
          <rPr>
            <sz val="9"/>
            <color rgb="FF000000"/>
            <rFont val="Tahoma"/>
            <family val="2"/>
          </rPr>
          <t xml:space="preserve">
SMC in its own file:
https://psiorg.sharepoint.com/:x:/r/sites/IMPACTMalaria2/Shared%20Documents/General/Data%20entry%20forms/_SMC/IM%20SMC%20data%20entry%20form.xlsx?d=w83e1bd323a9d4a6d88beb5e4c501964b&amp;csf=1&amp;e=mcVG1O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Nicole Carbone</author>
  </authors>
  <commentList>
    <comment ref="G2" authorId="0" shapeId="0" xr:uid="{78594A77-B7F8-470B-A3FC-B9169890DB04}">
      <text>
        <r>
          <rPr>
            <b/>
            <sz val="9"/>
            <color indexed="81"/>
            <rFont val="Tahoma"/>
            <family val="2"/>
          </rPr>
          <t>Nicole Carbone:</t>
        </r>
        <r>
          <rPr>
            <sz val="9"/>
            <color indexed="81"/>
            <rFont val="Tahoma"/>
            <family val="2"/>
          </rPr>
          <t xml:space="preserve">
Ignore this for now; to possibly revisit in 2020 esp. for countries like CDI; we can get this information if the country can report it and then we collect it within variables e.g. number of tests done through community, number of tests done through facility, etc.</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Nicole Carbone</author>
  </authors>
  <commentList>
    <comment ref="G7" authorId="0" shapeId="0" xr:uid="{D29E76AF-BC9F-4543-9362-55220B87A309}">
      <text>
        <r>
          <rPr>
            <b/>
            <sz val="9"/>
            <color indexed="81"/>
            <rFont val="Tahoma"/>
            <family val="2"/>
          </rPr>
          <t>Nicole Carbone:</t>
        </r>
        <r>
          <rPr>
            <sz val="9"/>
            <color indexed="81"/>
            <rFont val="Tahoma"/>
            <family val="2"/>
          </rPr>
          <t xml:space="preserve">
We will not include this disagg. for 2019; will revisit this conversation in 2020; there is too much variation</t>
        </r>
      </text>
    </comment>
  </commentList>
</comments>
</file>

<file path=xl/sharedStrings.xml><?xml version="1.0" encoding="utf-8"?>
<sst xmlns="http://schemas.openxmlformats.org/spreadsheetml/2006/main" count="3880" uniqueCount="1405">
  <si>
    <t xml:space="preserve">PMI/IMPACT MALARIA </t>
  </si>
  <si>
    <t>No.</t>
  </si>
  <si>
    <t>Performance Indicator</t>
  </si>
  <si>
    <t>Data Source</t>
  </si>
  <si>
    <t>Objective 1.1: Improved access to quality malaria diagnosis</t>
  </si>
  <si>
    <t>Percentage of confirmed malaria cases</t>
  </si>
  <si>
    <t>Percentage of patients with suspected malaria who received a parasitological test</t>
  </si>
  <si>
    <t>Total number of suspected cases of malaria</t>
  </si>
  <si>
    <t xml:space="preserve">Percentage of health workers demonstrating competence in malaria microscopy </t>
  </si>
  <si>
    <t>Percentage of health workers demonstrating competence in malaria RDTs</t>
  </si>
  <si>
    <t xml:space="preserve">Percentage of targeted facilities that meet standards (including appropriate materials, documentation, and qualified staff) for quality diagnosis of malaria </t>
  </si>
  <si>
    <t>Total number of targeted facilities who received a supervisory visit during the reporting period</t>
  </si>
  <si>
    <t>Total number of health workers targeted during the reporting period</t>
  </si>
  <si>
    <t>Percentage of targeted supervisors trained in supervision of malaria diagnostics</t>
  </si>
  <si>
    <t>Number of supervisors trained in supervision of malaria diagnostics</t>
  </si>
  <si>
    <t>Annually</t>
  </si>
  <si>
    <t xml:space="preserve">Percentage of targeted health workers trained in malaria laboratory diagnostics </t>
  </si>
  <si>
    <t>Total number of targeted health workers</t>
  </si>
  <si>
    <t>Total number of targeted facilities</t>
  </si>
  <si>
    <t>Objective 1.2: Improved access to targeted quality malaria treatment</t>
  </si>
  <si>
    <t>Number of health workers who comply to treatment with a WHO-recommended antimalarial for cases with positive malaria test results during clinical assessment visits measured through direct observation during supervision visits</t>
  </si>
  <si>
    <t>Total number of providers that received supervision during the reporting period</t>
  </si>
  <si>
    <t>Percentage of health workers demonstrating adherence to negative test results according to global standards</t>
  </si>
  <si>
    <t>Total number of health workers that received supervision during reporting period</t>
  </si>
  <si>
    <t>Total number of targeted health workers who received a supervisory visit during the reporting period</t>
  </si>
  <si>
    <t xml:space="preserve">Percentage of targeted health workers demonstrating competence in management of uncomplicated malaria  </t>
  </si>
  <si>
    <t>Number of targeted facilities that meet 90% or greater on facility checklists for quality case management during supervisory visits</t>
  </si>
  <si>
    <t xml:space="preserve">Percentage of targeted health workers trained according to national guidelines in malaria case management with ACTs </t>
  </si>
  <si>
    <t>Total number of health facilities targeted for supervision during the reporting period</t>
  </si>
  <si>
    <t xml:space="preserve">Percentage of targeted health facilities regularly reporting routine malaria case data </t>
  </si>
  <si>
    <t>Objective 1.3: Improved access to quality prevention and management of malaria in pregnancy (MiP)</t>
  </si>
  <si>
    <t xml:space="preserve">Percentage of pregnant women who received two doses of IPTp  </t>
  </si>
  <si>
    <t xml:space="preserve">Percentage of pregnant women who received one dose of IPTp  </t>
  </si>
  <si>
    <t xml:space="preserve">Percentage of targeted health workers demonstrating competence in prevention of MiP </t>
  </si>
  <si>
    <t>Percentage of targeted health workers demonstrating competence in treatment of MiP</t>
  </si>
  <si>
    <t>N/A</t>
  </si>
  <si>
    <t>Objective 2: Improved access to quality transmission-appropriate drug-based prevention and treatment approaches (Seasonal Malaria Chemoprevention)</t>
  </si>
  <si>
    <t xml:space="preserve">Percentage of targeted children who receive all 4 doses of SMC in a round in intervention area (or all 3 per national guidance where only 3 doses are indicated) </t>
  </si>
  <si>
    <t>Objective 3: Project technical leadership contributes to PMI-led global policy development and Ops Research (OR)</t>
  </si>
  <si>
    <t>Global PMP Indicator</t>
  </si>
  <si>
    <t>DE Numerator</t>
  </si>
  <si>
    <t>DE Denominator</t>
  </si>
  <si>
    <t>√</t>
  </si>
  <si>
    <t>Data entry form</t>
  </si>
  <si>
    <t>`</t>
  </si>
  <si>
    <t>Frequency</t>
  </si>
  <si>
    <t>Monthly</t>
  </si>
  <si>
    <t>Level</t>
  </si>
  <si>
    <t>Note</t>
  </si>
  <si>
    <t>&lt; 5 years</t>
  </si>
  <si>
    <t>&gt;= 5 years</t>
  </si>
  <si>
    <t>Unknown</t>
  </si>
  <si>
    <t>RDT</t>
  </si>
  <si>
    <t>Microscopy</t>
  </si>
  <si>
    <t>Suspected malaria cases who received a parasitological test (non-pregnant)</t>
  </si>
  <si>
    <t>Cases confirmed as malaria (non-pregnant)</t>
  </si>
  <si>
    <t>Suspected malaria cases who received a parasitological test (pregnant)</t>
  </si>
  <si>
    <t>Cases confirmed as malaria (pregnant)</t>
  </si>
  <si>
    <t>Treatment</t>
  </si>
  <si>
    <t>IM Tx 15</t>
  </si>
  <si>
    <t>Uncomplicated malaria cases that receive the appropriate first-line antimalarial treatment (pregnant women)</t>
  </si>
  <si>
    <t>Male</t>
  </si>
  <si>
    <t>Female</t>
  </si>
  <si>
    <t>CU5 with fever presented to the CHWs</t>
  </si>
  <si>
    <t>CU5 correctly treated for malaria fever by CHWs</t>
  </si>
  <si>
    <t>MIP</t>
  </si>
  <si>
    <t>Pregnant women attending routine ANC</t>
  </si>
  <si>
    <t>Pregnant women who received an ITN during routine ANC</t>
  </si>
  <si>
    <t>Pregnant women who received one dose of IPTp (IPT1)</t>
  </si>
  <si>
    <t>Pregnant women who received three or more doses of IPTp (IPT3)</t>
  </si>
  <si>
    <t>Diagnosis</t>
  </si>
  <si>
    <t>IM Dx 10</t>
  </si>
  <si>
    <t>Supevisor</t>
  </si>
  <si>
    <t>Community-based</t>
  </si>
  <si>
    <t>Other</t>
  </si>
  <si>
    <t>Health workers assessed on malaria case mngt</t>
  </si>
  <si>
    <t>Health workers demonstrating correct procedures for classifying cases according to global standards</t>
  </si>
  <si>
    <t>Hospital</t>
  </si>
  <si>
    <t>Health Centre</t>
  </si>
  <si>
    <t>Private</t>
  </si>
  <si>
    <t>Public</t>
  </si>
  <si>
    <t>Health facilities that received a supervisory visit</t>
  </si>
  <si>
    <t>Health facilities that meet 90% or greater on facility checklists for Dx (RDT)</t>
  </si>
  <si>
    <t>Health facilities that meet 90% or greater on facility checklists for Dx (microscopy)</t>
  </si>
  <si>
    <t>IM Tx 16</t>
  </si>
  <si>
    <t>IM Tx 13</t>
  </si>
  <si>
    <t>Health workers assessed on dx and mngt of severe malaria</t>
  </si>
  <si>
    <t>Health workers assessed on dx and mngt of uncomplicated malaria</t>
  </si>
  <si>
    <t>Health workers assessed on management of positive malaria cases</t>
  </si>
  <si>
    <t>Health workers who correctly comply to treatment with a WHO-recommended antimalarial for malaria cases</t>
  </si>
  <si>
    <t>Health workers assessed on management of negative malaria cases</t>
  </si>
  <si>
    <t>Health workers who correctly adhere to negative test results according to guidelines</t>
  </si>
  <si>
    <t>Health facilities targeted for supervision</t>
  </si>
  <si>
    <t>Health facilities that meet 90% or greater on facility checklists for quality case management</t>
  </si>
  <si>
    <t>Health workers assessed in measuring case management of MiP</t>
  </si>
  <si>
    <t>Health workers assessed in measuring IPTp and counselling for MiP</t>
  </si>
  <si>
    <t>Health workers who complete the training course in malaria lab Dx (microscopy)</t>
  </si>
  <si>
    <t>Health workers who complete the training course in malaria lab Dx (RDT)</t>
  </si>
  <si>
    <t>Health workers who scored 90% or greater in preparation and reading of RDTs during the training post-test</t>
  </si>
  <si>
    <t>Supervisors trained in supervision of malaria Dx (microscopy)</t>
  </si>
  <si>
    <t>Supervisors trained in supervision of malaria Dx (RDT)</t>
  </si>
  <si>
    <t>Supervisors targeted for supervision of malaria Dx</t>
  </si>
  <si>
    <t>Health facilities targeted</t>
  </si>
  <si>
    <t>Health workers targeted for training in malaria case management with ACTs</t>
  </si>
  <si>
    <t>Health workers who complete the training course in malaria case management with ACTs</t>
  </si>
  <si>
    <t>Health workers targeted for training in severe malaria case management</t>
  </si>
  <si>
    <t>Health workers who complete the training course in severe malaria case management</t>
  </si>
  <si>
    <t>Health workers targeted for training in IPTp</t>
  </si>
  <si>
    <t>Health workers who complete the training course in IPTp</t>
  </si>
  <si>
    <t>Suspected malaria cases (non-pregnant)</t>
  </si>
  <si>
    <t>Suspected malaria cases (pregnant)</t>
  </si>
  <si>
    <t>Health workers targeted for training malaria lab Dx</t>
  </si>
  <si>
    <t xml:space="preserve">Country: </t>
  </si>
  <si>
    <t>Region:</t>
  </si>
  <si>
    <t>District:</t>
  </si>
  <si>
    <t>FY:</t>
  </si>
  <si>
    <t>Month:</t>
  </si>
  <si>
    <t>(Annual) Target</t>
  </si>
  <si>
    <t>Month Results</t>
  </si>
  <si>
    <t>Progress to (Annual) Target</t>
  </si>
  <si>
    <t>#</t>
  </si>
  <si>
    <t>Country-specific PMP Indicator</t>
  </si>
  <si>
    <t>Percentage of health workers demonstrating competence in correctly classifying cases as not malaria, uncomplicated malaria, complicated malaria, and severe malaria</t>
  </si>
  <si>
    <t>Percentage of health workers demonstrating competence in malaria microscopy</t>
  </si>
  <si>
    <t>Percentage of targeted facilities that meet standards (including appropriate materials, documentation, and qualified staff) for quality diagnosis of malaria</t>
  </si>
  <si>
    <t>Percentage of targeted facilities with at least one provider trained in malaria diagnosis</t>
  </si>
  <si>
    <t>Percentage of targeted health workers trained in malaria laboratory diagnostics</t>
  </si>
  <si>
    <t xml:space="preserve">**Percentage of targeted countries with national malaria diagnostic supervision tools that adhere to global standards** </t>
  </si>
  <si>
    <t>Collected annually</t>
  </si>
  <si>
    <t>**Percentage of targeted countries with national guidelines for malaria diagnosis that meet global standards**</t>
  </si>
  <si>
    <t>Objective 1.2 Improved access to targeted quality malaria treatment</t>
  </si>
  <si>
    <t>Indicator</t>
  </si>
  <si>
    <t>Percentage of children under 5 appropriately treated for fever according to iCCM or country algorithms by community health worker</t>
  </si>
  <si>
    <t>Percentage of confirmed severe malaria cases that were appropriately managed according to national guidelines</t>
  </si>
  <si>
    <t>Percentage of uncomplicated malaria cases that received first-line antimalarial treatment according to national guidelines</t>
  </si>
  <si>
    <t xml:space="preserve">Percentage of targeted health workers demonstrating competence in management of severe malaria </t>
  </si>
  <si>
    <t xml:space="preserve">Percentage of targeted health workers demonstrating competence in management of uncomplicated malaria </t>
  </si>
  <si>
    <t>Percentage of targeted health workers demonstrating compliance to treatment according to WHO guidelines for cases with positive malaria test results </t>
  </si>
  <si>
    <t xml:space="preserve">Percentage of targeted facilities that meet standards (including appropriate materials, documentation, and qualified staff) for quality malaria case management </t>
  </si>
  <si>
    <t>Percentage of targeted health facilities regularly reporting routine malaria case data</t>
  </si>
  <si>
    <t>Percentage of targeted health facilities that receive a supervisory visit</t>
  </si>
  <si>
    <t>Percentage of health workers trained in management of severe malaria</t>
  </si>
  <si>
    <t>Percentage of health workers trained according to national guidelines in malaria case management with ACTs</t>
  </si>
  <si>
    <t>**Percentage of targeted countries with national guidelines for malaria treatment that meet global standards**</t>
  </si>
  <si>
    <t>Percentage of pregnant women who received an ITN during routine ANC</t>
  </si>
  <si>
    <t xml:space="preserve">Percentage of pregnant women who received three or more doses of IPTp </t>
  </si>
  <si>
    <t xml:space="preserve">Percentage of pregnant women who received two doses of IPTp </t>
  </si>
  <si>
    <t xml:space="preserve">Percentage of pregnant women who received one dose of IPTp </t>
  </si>
  <si>
    <t>Percentage of targeted health workers demonstrating competence in prevention of MiP</t>
  </si>
  <si>
    <t>Percentage of health workers trained in IPTp</t>
  </si>
  <si>
    <t>**Percentage of targeted countries with national guidelines for prevention and treatment of MiP that meet global standards**</t>
  </si>
  <si>
    <t>**Functional/active RMNCH/MiP/ANC/community health Working Group**</t>
  </si>
  <si>
    <t>**Reported on an annual basis**</t>
  </si>
  <si>
    <t>Objective 2: Improved access to quality transmission-appropriate drug-based prevention and treatment approaches</t>
  </si>
  <si>
    <t>**Percentage of targeted children who receive all 4 doses of SMC in a round in intervention area (or all 3 per national guidance where only 3 doses are indicated**</t>
  </si>
  <si>
    <t xml:space="preserve">**Percentage of targeted children who receive a dose of SMC in intervention area** </t>
  </si>
  <si>
    <t>**Percentage of targeted children who receive dose of SMC in the first cycle**</t>
  </si>
  <si>
    <t>**Percentage of targeted children who receive dose of SMC in the second cycle**</t>
  </si>
  <si>
    <t>**Percentage of targeted children who receive dose of SMC in the third cycle**</t>
  </si>
  <si>
    <t>**Percentage of targeted children who receive dose of SMC in the fourth cycle**</t>
  </si>
  <si>
    <t>**Percentage of health workers trained to deliver SMC according to national guidelines**</t>
  </si>
  <si>
    <t>**Percentage of targeted countries with annual SMC implementation plans**</t>
  </si>
  <si>
    <t>**Contribution to national, regional or global guidance/policy documents related to malaria (including RH)**</t>
  </si>
  <si>
    <t>**Number of program activity outputs disseminated to the global health community**</t>
  </si>
  <si>
    <t>**Participation in targeted national, regional or global level Working group(s) and/or taskforce(s)**</t>
  </si>
  <si>
    <t>PERFORMANCE MONITORING PLAN (PMP)</t>
  </si>
  <si>
    <t>PMP Numerator</t>
  </si>
  <si>
    <t>PMP Denominator</t>
  </si>
  <si>
    <t>Number of cases confirmed as malaria by a parasitological test (RDT or microscopy)</t>
  </si>
  <si>
    <t>Total number of suspected malaria cases who received a parasitological test</t>
  </si>
  <si>
    <t>Disaggregations</t>
  </si>
  <si>
    <t>Service channel
(public, private, community)</t>
  </si>
  <si>
    <t>Parasitological test
(RDT, microscopy)</t>
  </si>
  <si>
    <t>Facility level
(hospital, health center)</t>
  </si>
  <si>
    <t>Age
(&gt;5, &lt;=5)</t>
  </si>
  <si>
    <t>Pregnancy status
(Y, N)</t>
  </si>
  <si>
    <t>RHIS</t>
  </si>
  <si>
    <t>Number of suspected malaria cases who received a parasitological test)</t>
  </si>
  <si>
    <t>Percentage of health workers demonstrating competence in correctly classifying cases as not malaria, uncomplicated malaria, and severe malaria</t>
  </si>
  <si>
    <t>Supportive Supervision</t>
  </si>
  <si>
    <t>Number of health workers who demonstrate correct procedures for correctly classifying cases according to global standards</t>
  </si>
  <si>
    <t>IM Dx 1a</t>
  </si>
  <si>
    <t>IM Dx 2a</t>
  </si>
  <si>
    <t>IM Dx 3a</t>
  </si>
  <si>
    <t>IM Dx 3b</t>
  </si>
  <si>
    <t>IM Dx 2b</t>
  </si>
  <si>
    <t>IM Dx 1b</t>
  </si>
  <si>
    <t>IM Supportive Supervision</t>
  </si>
  <si>
    <t>IM Dx 9</t>
  </si>
  <si>
    <t>Health worker cadre
(lab, clinical, community)</t>
  </si>
  <si>
    <t>Sex
(female, male)</t>
  </si>
  <si>
    <t>Training</t>
  </si>
  <si>
    <t>Number of health workers who score 90% or greater in preparation and reading of RDTs during the training post-test</t>
  </si>
  <si>
    <t>Total number of health workers who completed a post-test during a training</t>
  </si>
  <si>
    <t>IM Training</t>
  </si>
  <si>
    <t>IM Dx 6</t>
  </si>
  <si>
    <t>IM Dx 4b</t>
  </si>
  <si>
    <t>Number of health workers who score 90% or greater in slide preparation and parasite detection during the training post-test</t>
  </si>
  <si>
    <t>IM Dx 4a</t>
  </si>
  <si>
    <t>IM Dx 5</t>
  </si>
  <si>
    <t>Number of targeted facilities that meet 90% of greater on facility checklists for diagnosis during supervisory visits</t>
  </si>
  <si>
    <t>IM Dx7</t>
  </si>
  <si>
    <t>IM Dx 7</t>
  </si>
  <si>
    <t>IM Dx 8a</t>
  </si>
  <si>
    <t>IM Dx 8b</t>
  </si>
  <si>
    <t xml:space="preserve">Percentage of targeted facilities with at least one provider trained in malaria diagnosis </t>
  </si>
  <si>
    <t>Number of targeted facilities with one or more health workers trained in malaria diagnosis</t>
  </si>
  <si>
    <t>IM Dx 17</t>
  </si>
  <si>
    <t>IM Dx 18</t>
  </si>
  <si>
    <t>Number of health workers who complete the training course in malaria laboratory diagnostics</t>
  </si>
  <si>
    <t>IM Dx 4a,
IM Dx 4b</t>
  </si>
  <si>
    <t>IM Dx 16</t>
  </si>
  <si>
    <t>Total number of targeted supervisors</t>
  </si>
  <si>
    <t>IM Dx 11a</t>
  </si>
  <si>
    <t>IM Dx 11b</t>
  </si>
  <si>
    <t>IM Dx 12</t>
  </si>
  <si>
    <t>IM Dx 11a,
IM Dx 11b</t>
  </si>
  <si>
    <t>Percentage of targeted countries with national guidelines for malaria diagnosis that meet global standards</t>
  </si>
  <si>
    <t>Percentage of targeted countries with national malaria diagnostic supervision tools that adhere to global standards</t>
  </si>
  <si>
    <t>Document review</t>
  </si>
  <si>
    <t>Number of targeted countries whose national malaria diagnostic supervision tools adhere to global standards</t>
  </si>
  <si>
    <t>Total number of targeted countries</t>
  </si>
  <si>
    <t>Number of targeted countries with national guidelines for malaria diagnosis that meet global standards/</t>
  </si>
  <si>
    <t>Country</t>
  </si>
  <si>
    <t>Has national malaria diagnostic supervision tools that adhere to global standards?</t>
  </si>
  <si>
    <t>Y/N</t>
  </si>
  <si>
    <t>IM TL 1</t>
  </si>
  <si>
    <t>IM TL 2</t>
  </si>
  <si>
    <t>sum of countries</t>
  </si>
  <si>
    <r>
      <t>Percentage of children under 5 appropriately treated for fever according to iCCM or country algorithms</t>
    </r>
    <r>
      <rPr>
        <b/>
        <sz val="11"/>
        <color theme="1"/>
        <rFont val="Arial"/>
        <family val="2"/>
      </rPr>
      <t xml:space="preserve"> </t>
    </r>
    <r>
      <rPr>
        <sz val="11"/>
        <color theme="1"/>
        <rFont val="Arial"/>
        <family val="2"/>
      </rPr>
      <t>by community health workers</t>
    </r>
  </si>
  <si>
    <t>Number of children under 5 correctly treated for malaria fever by community health worker</t>
  </si>
  <si>
    <t>Number of children under 5 with fevers presented to the community health workers</t>
  </si>
  <si>
    <t>Percentage of confirmed severe malaria cases that were appropriately managed according to national guidelines</t>
  </si>
  <si>
    <t>Number of confirmed severe malaria cases that were appropriately managed according to national guidelines</t>
  </si>
  <si>
    <t>Number of severe malaria cases reviewed</t>
  </si>
  <si>
    <t xml:space="preserve">Percentage of uncomplicated malaria cases that received first-line antimalarial treatment according to national guidelines </t>
  </si>
  <si>
    <t>Number of reported uncomplicated malaria cases that receive the appropriate first-line antimalarial treatment</t>
  </si>
  <si>
    <t>Total number of reported malaria cases during reported period</t>
  </si>
  <si>
    <t>Status
(presumed, confirmed)</t>
  </si>
  <si>
    <t>RHIS or supportive supervision</t>
  </si>
  <si>
    <t>Percentage of targeted health workers demonstrating competence in management of severe malaria</t>
  </si>
  <si>
    <t>Number of health workers who score a pass mark on supervisory or quality improvement checklists measuring the diagnosis and management of severe malaria</t>
  </si>
  <si>
    <t>IM Case Reporting</t>
  </si>
  <si>
    <t>Health workers who score a pass mark in diagnosis and management of severe malaria</t>
  </si>
  <si>
    <t>IM Tx 11</t>
  </si>
  <si>
    <t>IM Tx 12</t>
  </si>
  <si>
    <t>Number of health workers who score a pass mark on supervisory or quality improvement checklists measuring the diagnosis and treatment of uncomplicated malaria</t>
  </si>
  <si>
    <t>Health workers who score a pass mark in diagnosis and management of uncomplicated malaria</t>
  </si>
  <si>
    <t>IM Tx 14</t>
  </si>
  <si>
    <t xml:space="preserve">Percentage of targeted health workers demonstrating compliance to treatment with WHO guidelines for cases with positive malaria test results </t>
  </si>
  <si>
    <t>IM Tx 7</t>
  </si>
  <si>
    <t>IM Tx 8</t>
  </si>
  <si>
    <t>Number of health workers demonstrating adherence to negative test results according to global standards measured through direct observation through supervision visits</t>
  </si>
  <si>
    <t>IM Tx 9</t>
  </si>
  <si>
    <t>IM Tx 10</t>
  </si>
  <si>
    <t xml:space="preserve">Percentage of targeted facilities that meet standards (including appropriate materials, documentation, and qualified staff) for quality malaria case management  </t>
  </si>
  <si>
    <t>Record review</t>
  </si>
  <si>
    <t>Number of health facilities reporting monthly routine malaria case load data on diagnosis and treatment within an agreed timescale at least 2 months in the past 3 months</t>
  </si>
  <si>
    <t>Total number of target health facilities scheduled to report monthly routine malaria case load data during the reporting period</t>
  </si>
  <si>
    <t xml:space="preserve">Percentage of targeted health facilities that receive a supervisory visit </t>
  </si>
  <si>
    <t>Number of health facilities that receive a supervisory visit that covers malaria case management and/or malaria in pregnancy (MiP)</t>
  </si>
  <si>
    <t>IM Tx 21</t>
  </si>
  <si>
    <t>Number of health workers who complete the training course on severe malaria case management</t>
  </si>
  <si>
    <t>IM Tx 17</t>
  </si>
  <si>
    <t>IM Tx 18</t>
  </si>
  <si>
    <t>Number of health workers who complete the national training course on malaria case management with ACTs</t>
  </si>
  <si>
    <t>IM Tx 19</t>
  </si>
  <si>
    <t>IM Tx 20</t>
  </si>
  <si>
    <t xml:space="preserve">Percentage of targeted countries with national guidelines for malaria treatment that meet global standards </t>
  </si>
  <si>
    <t>Number of targeted countries with national guidelines for malaria treatment that meet global standards</t>
  </si>
  <si>
    <t>IM TL 3</t>
  </si>
  <si>
    <t>Has national guidelines for malaria treatment that meet global standards?</t>
  </si>
  <si>
    <t>Has national guidelines for malaria diagnosis that meet global standards?</t>
  </si>
  <si>
    <t>IM MIP 1</t>
  </si>
  <si>
    <t>IM MIP 2</t>
  </si>
  <si>
    <t>IM MIP 5</t>
  </si>
  <si>
    <t>IM MIP 4</t>
  </si>
  <si>
    <t>IM MIP 3</t>
  </si>
  <si>
    <t>Percentage of pregnant women who received three or more doses of IPTp</t>
  </si>
  <si>
    <t>Pregnant women who received two doses of IPTp (IPT2)</t>
  </si>
  <si>
    <t>Number of pregnant women who received an insecticide-treated net (ITN) during routine antenatal care (ANC)</t>
  </si>
  <si>
    <t>Total number of pregnant women attending antenatal visits (Number of first ANC visits as proxy in most countries’ RHIS)</t>
  </si>
  <si>
    <t>Number of pregnant women who received three or more doses of IPTp (IPT3)</t>
  </si>
  <si>
    <t>Number of pregnant women who received two doses of IPTp (IPT2)</t>
  </si>
  <si>
    <t>Number of pregnant women who received one dose of IPTp (IPT1)</t>
  </si>
  <si>
    <t>Number of health workers who score a pass mark on supervisory or quality improvement checklists measuring case management of MiP</t>
  </si>
  <si>
    <t>Number of health workers who score a pass mark on supervisory or quality improvement checklists measuring IPTp and counselling for MiP</t>
  </si>
  <si>
    <t>Health workers who score a pass mark in measuring case management of MiP</t>
  </si>
  <si>
    <t>Health workers who score a pass mark in measuring IPTp and counselling for MiP</t>
  </si>
  <si>
    <t>IM MIP 9</t>
  </si>
  <si>
    <t>IM MIP 8</t>
  </si>
  <si>
    <t>IM MIP 7</t>
  </si>
  <si>
    <t>IM MIP 6</t>
  </si>
  <si>
    <t>Number of health workers who complete the training course on IPTp</t>
  </si>
  <si>
    <t>IM MIP 10</t>
  </si>
  <si>
    <t>IM MIP 11</t>
  </si>
  <si>
    <t xml:space="preserve">Percentage of targeted countries with national guidelines for prevention and treatment of MiP that meet global standards </t>
  </si>
  <si>
    <t>Functional active RMNCH/MiP/ANC/community health Working Group</t>
  </si>
  <si>
    <t>Functional/active malaria/MiP/ANC/community health or RMNCH Working Group with a MiP lens that meets periodically</t>
  </si>
  <si>
    <t>Number of targeted countries with national guidelines for prevention and treatment of MiP that meet global standards</t>
  </si>
  <si>
    <t>Has national guidelines for prevention and treatment of MiP that meet global standards?</t>
  </si>
  <si>
    <t>IM TL 4</t>
  </si>
  <si>
    <t>IM TL 5</t>
  </si>
  <si>
    <t>Has functional/active malaria/MiP/ANC/community health or RMNCH Working Group with a MiP lens that meets periodically?</t>
  </si>
  <si>
    <t>IM SMC 1</t>
  </si>
  <si>
    <t>IM SMC 2</t>
  </si>
  <si>
    <t>IM SMC 3</t>
  </si>
  <si>
    <t>IM SMC 4</t>
  </si>
  <si>
    <t>IM SMC 5</t>
  </si>
  <si>
    <t>IM SMC 6</t>
  </si>
  <si>
    <t>IM SMC 7</t>
  </si>
  <si>
    <t>Number of children in target age range in the intervention area</t>
  </si>
  <si>
    <t>Number of targeted children receiving all recommended SMC doses during a campaign, in the intervention area</t>
  </si>
  <si>
    <t>Routine campaign monitoring data</t>
  </si>
  <si>
    <t>Number of targeted children receiving a dose of SMC in the intervention area</t>
  </si>
  <si>
    <t xml:space="preserve">Percentage of targeted children who receive a dose of SMC in intervention area  </t>
  </si>
  <si>
    <t>Percentage of targeted children who receive a dose of SMC in the first cycle</t>
  </si>
  <si>
    <t>Number of targeted children who received a dose of SMC during the first cycle</t>
  </si>
  <si>
    <t>Percentage of targeted children who receive a dose of SMC in the second cycle</t>
  </si>
  <si>
    <t>Percentage of targeted children who receive a dose of SMC in the third cycle</t>
  </si>
  <si>
    <t>Percentage of targeted children who receive a dose of SMC in the fourth cycle</t>
  </si>
  <si>
    <t>Number of targeted children who received a dose of SMC during the second cycle</t>
  </si>
  <si>
    <t>Number of targeted children who received a dose of SMC during the third cycle</t>
  </si>
  <si>
    <t>Number of targeted children who received a dose of SMC during the fourth cycle</t>
  </si>
  <si>
    <t>IM SMC 8</t>
  </si>
  <si>
    <t>IM SMC 9</t>
  </si>
  <si>
    <t>Percentage of health workers trained to deliver SMC according to national guidelines</t>
  </si>
  <si>
    <t>Number of health workers who complete the training course on delivering SMC</t>
  </si>
  <si>
    <t>Percentage of targeted countries with annual SMC implementation plans</t>
  </si>
  <si>
    <t>Total number of targeted countries anticipated to have plans</t>
  </si>
  <si>
    <t>Number of countries with annual operational SMC implementation plans</t>
  </si>
  <si>
    <t>IM TL 6</t>
  </si>
  <si>
    <t>IM TL 7</t>
  </si>
  <si>
    <t>Is country anticipated to have annual SMC implementation plans?</t>
  </si>
  <si>
    <t>Does country have annual operational SMC implementation plans?</t>
  </si>
  <si>
    <t>Contribution to national, regional or global guidance/policy documents related to malaria (including RH)</t>
  </si>
  <si>
    <t>Contribution to national, regional guidance/policy documents or related to malaria (including RH)</t>
  </si>
  <si>
    <t>Participation in targeted national, regional or global level Working group(s) and/or taskforce(s)</t>
  </si>
  <si>
    <t>Participation in national, regional or global working group(s) or taskforce(s) related to malaria (including RH)</t>
  </si>
  <si>
    <t>Routine project management data</t>
  </si>
  <si>
    <t>IM TL 8</t>
  </si>
  <si>
    <t>IM TL 9</t>
  </si>
  <si>
    <t>IM TL 10</t>
  </si>
  <si>
    <t>Clinical staff</t>
  </si>
  <si>
    <t>Laboratory staff</t>
  </si>
  <si>
    <t>IM Technical Leadership (national)</t>
  </si>
  <si>
    <t>Comment on Data source</t>
  </si>
  <si>
    <t>countries using SS</t>
  </si>
  <si>
    <t>Health workers who scored 90% or greater in slide preparation and parasite detection during the training post-test</t>
  </si>
  <si>
    <t>National</t>
  </si>
  <si>
    <t>IM RE 1</t>
  </si>
  <si>
    <t>IM RE 2</t>
  </si>
  <si>
    <t>Targeted health facilities scheduled to report monthly malaria case load data</t>
  </si>
  <si>
    <t>Reporting</t>
  </si>
  <si>
    <t>IM Dx 3</t>
  </si>
  <si>
    <t>Suspected malaria cases</t>
  </si>
  <si>
    <t>IM Dx 1,
IM Dx 1a,
IM Dx 1b</t>
  </si>
  <si>
    <t>IM Dx 2,
IM Dx 2a,
IM Dx 2b</t>
  </si>
  <si>
    <t>IM Dx 2</t>
  </si>
  <si>
    <t>Suspected malaria cases who received a parasitological test</t>
  </si>
  <si>
    <t>IM Dx 1</t>
  </si>
  <si>
    <t>Cases confirmed as malaria</t>
  </si>
  <si>
    <t>IM Dx 3,
IM Dx 3a,
IM Dx 3b</t>
  </si>
  <si>
    <t>Cases presumed as malaria</t>
  </si>
  <si>
    <t>Cases presumed as malaria (non-pregnant)</t>
  </si>
  <si>
    <t>Cases presumed as malaria (pregnant)</t>
  </si>
  <si>
    <t>IM Dx 1c</t>
  </si>
  <si>
    <t>IM Dx 1d</t>
  </si>
  <si>
    <t>IM Dx 1e</t>
  </si>
  <si>
    <t>IM Dx 1 + IM Dx 1c,
IM Dx 1a + IM Dx 1d,
IM Dx 1b + IM Dx 1e</t>
  </si>
  <si>
    <t>Uncomplicated malaria cases that receive the appropriate first-line antimalarial treatment</t>
  </si>
  <si>
    <t>Uncomplicated malaria cases that receive the appropriate first-line antimalarial treatment (non-pregnant women)</t>
  </si>
  <si>
    <t>Severe malaria cases that receive the appropriate first-line antimalarial treatment</t>
  </si>
  <si>
    <t>Severe malaria cases that receive the appropriate first-line antimalarial treatment (non-pregnant women)</t>
  </si>
  <si>
    <t>Severe malaria cases that receive the appropriate first-line antimalarial treatment (pregnant women)</t>
  </si>
  <si>
    <t>Uncomplicated cases confirmed as malaria (pregnant)</t>
  </si>
  <si>
    <t>Uncomplicated cases confirmed as malaria</t>
  </si>
  <si>
    <t>Uncomplicated cases confirmed as malaria (non-pregnant)</t>
  </si>
  <si>
    <t>Severe cases confirmed as malaria (pregnant)</t>
  </si>
  <si>
    <t>Severe cases confirmed as malaria</t>
  </si>
  <si>
    <t>Severe cases confirmed as malaria (non-pregnant)</t>
  </si>
  <si>
    <t>IM Dx S1</t>
  </si>
  <si>
    <t>IM Dx S1,
IM Dx S1a,
IM Dx S1b</t>
  </si>
  <si>
    <t>IM Dx S1a</t>
  </si>
  <si>
    <t>IM Dx S1b</t>
  </si>
  <si>
    <t>IM Dx U1</t>
  </si>
  <si>
    <t>IM Dx U1a</t>
  </si>
  <si>
    <t>IM Dx U1b</t>
  </si>
  <si>
    <t>IM Tx S1</t>
  </si>
  <si>
    <t>IM Tx S1a</t>
  </si>
  <si>
    <t>IM Tx S1b</t>
  </si>
  <si>
    <t>IM Tx S1,
IM Tx S1a,
IM Tx S1b</t>
  </si>
  <si>
    <t>IM Dx C1</t>
  </si>
  <si>
    <t>IM Tx C1</t>
  </si>
  <si>
    <t>IM Tx U1</t>
  </si>
  <si>
    <t>IM Tx U1a</t>
  </si>
  <si>
    <t>IM Tx U1b</t>
  </si>
  <si>
    <t>IM Tx U1,
IM Tx U1a,
IM Tx U1b</t>
  </si>
  <si>
    <t>Targeted health facilities that reported monthly routine malaria case load data within an agreed timeline</t>
  </si>
  <si>
    <t>Health facilities that meet 90% or greater on facility checklists for Dx (overall)</t>
  </si>
  <si>
    <t>IM Dx 8</t>
  </si>
  <si>
    <t>IM Dx 8,
IM Dx 8a,
IM Dx 8b</t>
  </si>
  <si>
    <t>Health facilities with at least one provider trained in malaria Dx (RDT)</t>
  </si>
  <si>
    <t>Health facilities with at least one provider trained in malaria Dx (microscopy)</t>
  </si>
  <si>
    <t>Number of program activity outputs disseminated to the global health community</t>
  </si>
  <si>
    <t xml:space="preserve">By type of output (activity reports, operational research/evaluation reports, technical briefs, learning briefs, synthesis brief, discussion brief, infographic, case studies, peer-reviewed publications, webinars, oral/poster presentations, blog posts, short video clips, photos)   By dissemination channel </t>
  </si>
  <si>
    <t>Data Set</t>
  </si>
  <si>
    <t>Case Reporting</t>
  </si>
  <si>
    <t>DE Name</t>
  </si>
  <si>
    <t>DE uid</t>
  </si>
  <si>
    <t>DE CatOptionCombo</t>
  </si>
  <si>
    <t>Code</t>
  </si>
  <si>
    <t>Percentage of confirmed malaria cases (NP)</t>
  </si>
  <si>
    <t>Percentage of confirmed malaria cases (P)</t>
  </si>
  <si>
    <t>IM CR - DX Cases confirmed as malaria (non-pregnant)</t>
  </si>
  <si>
    <t>sZoMIJ8KFiw</t>
  </si>
  <si>
    <t>Sex - Parasitological test - Age-group</t>
  </si>
  <si>
    <t>IM CR - DX Suspected malaria cases who received a parasitological test (non-pregnant)</t>
  </si>
  <si>
    <t>uZWRcBbXVO5</t>
  </si>
  <si>
    <t>IM CR - DX Suspected malaria cases who received a parasitological test (pregnant women)</t>
  </si>
  <si>
    <t>hoGKdACnBUs</t>
  </si>
  <si>
    <t>IM CR - DX Cases confirmed as malaria (pregnant women)</t>
  </si>
  <si>
    <t>CrV5hkFVvdH</t>
  </si>
  <si>
    <t>IM CR - DX Cases confirmed as malaria</t>
  </si>
  <si>
    <t>UFGPsP6p9mm</t>
  </si>
  <si>
    <t>IM CR - DX Suspected malaria cases who received a parasitological test</t>
  </si>
  <si>
    <t>N6j1f9LZiLf</t>
  </si>
  <si>
    <t>Direct Data entry</t>
  </si>
  <si>
    <t>CI, CM, MG, NE, SL, ZM</t>
  </si>
  <si>
    <t>CD</t>
  </si>
  <si>
    <t>KE</t>
  </si>
  <si>
    <t>GH</t>
  </si>
  <si>
    <t>ML</t>
  </si>
  <si>
    <t>/</t>
  </si>
  <si>
    <t>YMiDfYBOpWk</t>
  </si>
  <si>
    <t>rKatBh8TmW2</t>
  </si>
  <si>
    <t>None</t>
  </si>
  <si>
    <t>GH CR - DX Suspected malaria cases who received a parasitological test (pregnant)</t>
  </si>
  <si>
    <t>vAjxUR9K0mp</t>
  </si>
  <si>
    <t>GH CR - DX Suspected malaria cases who received a parasitological test (non-pregnant)</t>
  </si>
  <si>
    <t>CpFbufOJ1rF</t>
  </si>
  <si>
    <t>Sex - Age-group
Parasitological test</t>
  </si>
  <si>
    <t>GH CR - DX Suspected malaria cases who received a parasitological test
GH CR - DX Suspected malaria cases who received a parasitological test (by test type)</t>
  </si>
  <si>
    <t>zsUZQV4CAd6
PwOl1Z017wD</t>
  </si>
  <si>
    <t>cZuXXzQuEL6
C6fu4gyFJyt</t>
  </si>
  <si>
    <t>IM CR - Dx Suspected malaria cases who received a parasitological test</t>
  </si>
  <si>
    <t>IM CR - Dx Suspected malaria cases</t>
  </si>
  <si>
    <t>Parasitological test - Service channel - facility level</t>
  </si>
  <si>
    <t>IM SS - Dx Health facilities that received a supervisory visit</t>
  </si>
  <si>
    <t>IM SS - Dx Health facilities that 90% or greater on facility checklists for Dx (overall)</t>
  </si>
  <si>
    <t xml:space="preserve">IM Training - Dx Health facilities targeted </t>
  </si>
  <si>
    <t>Service channel - facility level</t>
  </si>
  <si>
    <t>Parasitological test - Health worker cadre - sex</t>
  </si>
  <si>
    <t>Sex - health worker cadre</t>
  </si>
  <si>
    <t>KE CR- DX Cases confirmed as malaria (non-pregnant)</t>
  </si>
  <si>
    <t xml:space="preserve">KE CR - Dx Cases confirmed as malaria  (pregnant)                                                                                                                                                                                                              </t>
  </si>
  <si>
    <t>Age group - parasitilogical test</t>
  </si>
  <si>
    <t>Parasitlogical test</t>
  </si>
  <si>
    <t>Age group - parasitological test</t>
  </si>
  <si>
    <t>Parasitological test</t>
  </si>
  <si>
    <t>Parasitlogical test; Parasitlogical test - age group</t>
  </si>
  <si>
    <t>Parasitological test - age group ; Parasitological test</t>
  </si>
  <si>
    <t>Parasitological test- age group; Parasitological test</t>
  </si>
  <si>
    <t>Age group; none</t>
  </si>
  <si>
    <t xml:space="preserve">KE SS - Dx Health workers demonstrating correct procedures for classifying cases according ot global standards </t>
  </si>
  <si>
    <t>KE Training - Dx Health workers who scored 90% or greater in preparation and reading of RDTs during the training post-test</t>
  </si>
  <si>
    <t>KE Training - Dx Health workers who scored 90% or greater in slide preparation and parasite detection during the training post-test</t>
  </si>
  <si>
    <t>KE SS - Dx Health facilities that meet 90% or greater on facilitiy checklists for Dx (RDT); KE SS - Dx Helath facilities that meet 90% of greater on facility checklists for Dx (microscopy)</t>
  </si>
  <si>
    <t>KE SS - Dx Health facilities that received a supervisory visit</t>
  </si>
  <si>
    <t xml:space="preserve">KE Training - Dx Health facilities with at least one provider trained in malaria Dx RDT; KE Training - Dx Health facilities with at least one provider trained in malaria Dx microscopy </t>
  </si>
  <si>
    <t>KE Training - Dx Targeted health facilities targeted recommended to use RDT for diagnosis; KE Training - DX Targeted health facilities targeted recommended to use microscopy for diagnosis</t>
  </si>
  <si>
    <t>KE Training - Dx Health workers who complete the training course in malaria lab Dx (microscopy); KE Training Dx Health workers who complete the training course in malaria lab Dx (RDT)</t>
  </si>
  <si>
    <t>KE Training - Dx Health workers targeted for training malaria Dx</t>
  </si>
  <si>
    <t>KE Training - Dx Supervisors trained in supervision of malaria Dx (microscopy); KE Training - Dx Supervisors trained in supervsion of malaria Dx (RDT</t>
  </si>
  <si>
    <t>Sex -health worker cadre</t>
  </si>
  <si>
    <t>KE Training - Dx Supervisors targeted for supervision of malaria Dx</t>
  </si>
  <si>
    <t>Sex - age group</t>
  </si>
  <si>
    <t xml:space="preserve">Number of severe malaria cases reviewed </t>
  </si>
  <si>
    <t>Status; Sex - age group - status</t>
  </si>
  <si>
    <t>Total number of reported malaria cases during reporting period</t>
  </si>
  <si>
    <t xml:space="preserve">Status; Sex - age group - status </t>
  </si>
  <si>
    <t>Sex</t>
  </si>
  <si>
    <t>Health workers assessed on diagnosis and management of severe malaria</t>
  </si>
  <si>
    <t>KE SS - Tx Health workers assessed on dx and mngt of severe malaria</t>
  </si>
  <si>
    <t xml:space="preserve">Number of CU5 presented to CHWs with fever </t>
  </si>
  <si>
    <t>Health workers assessed on diagnosis and management of uncomplicated malaria</t>
  </si>
  <si>
    <t>KE SS - Tx Health workers assessed on dx and mngt of uncomplicated malaria</t>
  </si>
  <si>
    <t>KE SS - Tx Health workers assessed on management of positive malaria cases</t>
  </si>
  <si>
    <t xml:space="preserve">Health workers assessed on management of negative malaria cases </t>
  </si>
  <si>
    <t>KE SS - Tx Health workers assessed on management of negative malaria cases</t>
  </si>
  <si>
    <t>KE SS - Tx Health facilities that meet 90% or greater on facility checklists for quality case management</t>
  </si>
  <si>
    <t xml:space="preserve">Total number of targeted facilities who received a supervisory visit during the reporting period </t>
  </si>
  <si>
    <t xml:space="preserve">KE SS - Tx Health facilities that received a supervisory visit </t>
  </si>
  <si>
    <t xml:space="preserve">Total number of target health facilities scheduled to report monthly routine malaria case load data during the reporting period </t>
  </si>
  <si>
    <t>KE SS - Tx Health facilities that received a supervisory visit that covers malaria case management and/or MiP</t>
  </si>
  <si>
    <t xml:space="preserve">Total number of health facilities targeted for supervision during the reporting period </t>
  </si>
  <si>
    <t xml:space="preserve">Total number of health workers targeted </t>
  </si>
  <si>
    <t xml:space="preserve">Total number of targeted countries </t>
  </si>
  <si>
    <t>Total number of pregnant women attending antenatal visits (Number of first ANC visits as proxy in most countries' RHIS)</t>
  </si>
  <si>
    <t xml:space="preserve">KE CR - MIP Pregnant women attending first routine ANC visit </t>
  </si>
  <si>
    <t xml:space="preserve">None </t>
  </si>
  <si>
    <t xml:space="preserve">KE TL - TL Scheduled MiP TWG meetings that convened </t>
  </si>
  <si>
    <t>KE TL - TL Scheduled MiP TWG meetings</t>
  </si>
  <si>
    <t>KE TL - TL Contribution to country, national, East Africa regional, Africa regional or global guidance/policy documents related to malaria (including RH)</t>
  </si>
  <si>
    <t>KE TL - TL Number of program activity outputs disseminated to the global health community</t>
  </si>
  <si>
    <t>KE TL - TL Participation in sub-national, national or regional (East Africa) or gloal working group(s) or taskforc(s) related to malaria (including RH)</t>
  </si>
  <si>
    <t>Sex - Age group; Parasitological test ; None</t>
  </si>
  <si>
    <t xml:space="preserve">GH SS - Dx Health workers demonstrating correct procedures for classifying cases according ot global standards </t>
  </si>
  <si>
    <t>Sex-  health worker cadre</t>
  </si>
  <si>
    <t xml:space="preserve">GH SS - Health workers assessed on malaria case management </t>
  </si>
  <si>
    <t>GH Training - Dx Health workers who scored 90% or greater in preparation and reading of RDTs during the training post-test</t>
  </si>
  <si>
    <t>GH Training - Dx Health workers who scored 90% or greater in slide preparation and parasite detection during the training post-test</t>
  </si>
  <si>
    <t>GH SS - Dx Health facilities that meet 90% or greater on facilitiy checklists for Dx (RDT); GH SS - Dx Helath facilities that meet 90% of greater on facility checklists for Dx (microscopy)</t>
  </si>
  <si>
    <t>GH SS - Dx Health facilities that received a supervisory visit</t>
  </si>
  <si>
    <t xml:space="preserve">GH Training - Dx Health facilities with at least one provider trained in malaria Dx </t>
  </si>
  <si>
    <t>GH Training - Dx Health workers who complete the training course in malaria lab Dx (microscopy); GH Training Dx Health workers who complete the training course in malaria lab Dx (RDT)</t>
  </si>
  <si>
    <t>DH Training - Dx Health workers targeted for training malaria lab Dx</t>
  </si>
  <si>
    <t>GH Training - Dx Supervisors trained in supervision of malaria Dx (microscopy); GH Training - Dx Supervisors trained in supervsion of malaria Dx (RDT</t>
  </si>
  <si>
    <t>GH Training - Dx Supervisors targeted for supervision of malaria Dx</t>
  </si>
  <si>
    <t>GH SS - Tx CU5 correctly treated for malaria fever by CHWs</t>
  </si>
  <si>
    <t>GH SS - Tx Severe malaria cases appropriately managed according to national guidelines</t>
  </si>
  <si>
    <t>GH SS - Tx Severe malaria cases reviewed</t>
  </si>
  <si>
    <t>GH CR - Suspsected malaria cases</t>
  </si>
  <si>
    <t>Sex- age group</t>
  </si>
  <si>
    <t>GH SS - Tx Health workers who scored a pass mark diagnosis and management of severe malaria</t>
  </si>
  <si>
    <t>GH SS - Tx Health workers assessed on dx and mngt of severe malaria</t>
  </si>
  <si>
    <t>GH SS - Tx Health workers who scored a pass mark in diagnosis and management of uncomplicated malaria</t>
  </si>
  <si>
    <t>GH SS - Tx Health workers assessed on dx and mngt of uncomplicated malaria</t>
  </si>
  <si>
    <t>Sex- health worker cadre</t>
  </si>
  <si>
    <t xml:space="preserve">GH SS - Tx Health workers who correctly comply to treatment according to national guidelines with a WHO- recommended antimalarial for malaria cases </t>
  </si>
  <si>
    <t>GH SS - Tx Health workers assessed on management of positive malaria cases</t>
  </si>
  <si>
    <t xml:space="preserve">GH SS - Tx Health workers who correctly adhere to negative test results according to guidelines </t>
  </si>
  <si>
    <t>GH SS - Tx Health workers assessed on management of negative malaria cases</t>
  </si>
  <si>
    <t>GH SS - Tx Health facilities that meet 90% or greater on facility checklists for quality case management</t>
  </si>
  <si>
    <t xml:space="preserve">GH SS - Tx Health facilities that received a supervisory visit </t>
  </si>
  <si>
    <t xml:space="preserve">GH Training - Tx Health workers who complete the training course in severe malaria case management </t>
  </si>
  <si>
    <t xml:space="preserve">GH Training - Tx Health workers targeted for training in severe malaria case management </t>
  </si>
  <si>
    <t>GH Training - Tx Health workers who complete the training course in malaria case management with ACTs</t>
  </si>
  <si>
    <t>GH Training - Tx Health workers targeted for training in malaria case management with ACTs</t>
  </si>
  <si>
    <t>GH CR - MIP Pregnant women attending routine ANC (i.e. ANC Registrants)</t>
  </si>
  <si>
    <t>Age group</t>
  </si>
  <si>
    <t>ML CR - Cases reported  as malaria (non-pregnant)</t>
  </si>
  <si>
    <t>Parasitological test - age group</t>
  </si>
  <si>
    <t>ML CR - Cases reported as malaria (pregnant)</t>
  </si>
  <si>
    <t>ML CR - Cases reported as malaria</t>
  </si>
  <si>
    <t>ML CR - Dx Suspected malaria cases who received a parasitological test</t>
  </si>
  <si>
    <t>ML CR Dx Supsected malaria cases who received a parasitological test</t>
  </si>
  <si>
    <t>Parasitological test - age grpoup</t>
  </si>
  <si>
    <t>GH CR - Dx Suspected malaria cases</t>
  </si>
  <si>
    <t>ML CR - Dx suspsected malaria cases</t>
  </si>
  <si>
    <t>Sex - Age group</t>
  </si>
  <si>
    <t xml:space="preserve">ML SS - Dx Health workers demonstrating correct procedures for classifying cases according ot global standards </t>
  </si>
  <si>
    <t>ML Training - Dx Health workers who scored 90% or greater in preparation and reading of RDTs during the training post-test</t>
  </si>
  <si>
    <t>ML Training - Dx Health workers who scored 90% or greater in slide preparation and parasite detection during the training post-test</t>
  </si>
  <si>
    <t>ML SS - Dx Health facilities that meet 90% or greater on facilitiy checklists for Dx (RDT); ML SS - Dx Helath facilities that meet 90% of greater on facility checklists for Dx (microscopy)</t>
  </si>
  <si>
    <t>ML SS - Dx Health facilities that received a supervisory visit</t>
  </si>
  <si>
    <t>ML Training - Dx Health facilities with at least one provider trained in malaria Dx</t>
  </si>
  <si>
    <t>ML Training - Dx Health facilities targeted</t>
  </si>
  <si>
    <t>ML Training - Dx Health workers targeted for training malaria Dx</t>
  </si>
  <si>
    <t>ML Training - Dx Supervisors trained in supervision of malaria Dx (microscopy); ML Training - Dx Supervisors trained in supervsion of malaria Dx (RDT</t>
  </si>
  <si>
    <t>ML Training - Dx Supervisors targeted for supervision of malaria Dx</t>
  </si>
  <si>
    <t>ML CR - Tx Severe malaria cases appropriately managed according to national guidelines</t>
  </si>
  <si>
    <t xml:space="preserve">ML CR - Tx Uncomplicated malaria cases treated according to national treatment guidelines that receive the appropriate first- line treatment </t>
  </si>
  <si>
    <t>ML CR - Tx Cases reported as malaria (uncomplicated)</t>
  </si>
  <si>
    <t>ML SS - Tx Health workers who scored 90% or greater in diagnosis and management of severe malaria</t>
  </si>
  <si>
    <t>ML SS - Tx Health workers assessed on dx and mngt of severe malaria</t>
  </si>
  <si>
    <t>ML SS - Tx Health workers who scored 90% or greater in diagnosis and management of uncomplicated malaria</t>
  </si>
  <si>
    <t>ML SS - Tx Health workers assessed on dx and mngt of uncomplicated malaria</t>
  </si>
  <si>
    <t>ML SS - Tx Health workers who correctly comply to treatment  a WHO- recommended antimalarial for malaria cases</t>
  </si>
  <si>
    <t>ML SS - Tx Health workers assessed on management of positive malaria cases</t>
  </si>
  <si>
    <t xml:space="preserve">ML SS - Tx Health workers who correctly adhere to negative test results according to guidelines </t>
  </si>
  <si>
    <t>ML SS - Tx Health workers assessed on management of negative malaria cases</t>
  </si>
  <si>
    <t>ML SS - Tx Health facilities that meet 90% or greater on facility checklists for quality case management</t>
  </si>
  <si>
    <t xml:space="preserve">ML Training - Tx Health workers who complete the training course in severe malaria case management </t>
  </si>
  <si>
    <t xml:space="preserve">ML Training - Tx Health workers targeted for training in severe malaria case management </t>
  </si>
  <si>
    <t>ML Training - Tx Health workers who complete the training course in malaria case management with ACTs</t>
  </si>
  <si>
    <t>ML Training - Tx Health workers targeted for training in malaria case management with ACTs</t>
  </si>
  <si>
    <t>ML CR - MIP Pregnant women attending routine ANC</t>
  </si>
  <si>
    <t xml:space="preserve">Sex - age group </t>
  </si>
  <si>
    <t xml:space="preserve">Sex - health worker cadre </t>
  </si>
  <si>
    <t xml:space="preserve">Total number of targeted countries anticipated to have plans </t>
  </si>
  <si>
    <t xml:space="preserve">SMC - Children in target age range </t>
  </si>
  <si>
    <t>SMC - Health worker targeted for training course on delivering SMC</t>
  </si>
  <si>
    <t xml:space="preserve">SMC - Children who received SMC - 1st wave </t>
  </si>
  <si>
    <t xml:space="preserve">SMC - Children who received SMC - 2nd wave </t>
  </si>
  <si>
    <t xml:space="preserve">SMC - Children who received SMC - 3rd wave </t>
  </si>
  <si>
    <t xml:space="preserve">SMC - Children who received SMC - 4th wave </t>
  </si>
  <si>
    <t>SMC - Helath workers who completed the training course on delivering SMC</t>
  </si>
  <si>
    <t>ML TL - Contribution to regional or national guidance/ policy documents related to malaria (including RH)</t>
  </si>
  <si>
    <t>ML TL - Number of country-level program activity outputs disseminated to the national health community</t>
  </si>
  <si>
    <t>ML TL - Participation in targeted regional or global level working group (s) and/or taskforce(s)</t>
  </si>
  <si>
    <t>DRC Training - Health workers who scored 90% or greater in slide preparation and parasite detection during the training post-test</t>
  </si>
  <si>
    <t>DRC Training - Dx Health workers who completed the training post-test</t>
  </si>
  <si>
    <t>DRC Training - Dx supervisors trained in supervision of malaria Dx</t>
  </si>
  <si>
    <t xml:space="preserve">GH Training - Dx Supervisors targeted </t>
  </si>
  <si>
    <t>DRC SS - Health facilities that meet 90% or greater on facility checklists for diagnosis during supervisory visits</t>
  </si>
  <si>
    <t xml:space="preserve">DRC SS - Total number of targeted facilities who received a supervisory visit during the reporting period </t>
  </si>
  <si>
    <t>DRC TL - Does this province have national malaria diagnostic supervision tools that adhere to global standards</t>
  </si>
  <si>
    <t xml:space="preserve">Global </t>
  </si>
  <si>
    <t>Ghana</t>
  </si>
  <si>
    <t>Kenya</t>
  </si>
  <si>
    <t>Mali</t>
  </si>
  <si>
    <t>DRC</t>
  </si>
  <si>
    <t xml:space="preserve">Other </t>
  </si>
  <si>
    <t>Community</t>
  </si>
  <si>
    <t>Global</t>
  </si>
  <si>
    <t>Health center</t>
  </si>
  <si>
    <t>Health Center</t>
  </si>
  <si>
    <t>Polyclinic</t>
  </si>
  <si>
    <t>Clinic</t>
  </si>
  <si>
    <t>CHPS</t>
  </si>
  <si>
    <t xml:space="preserve">Private </t>
  </si>
  <si>
    <t>MoH</t>
  </si>
  <si>
    <t>FBO</t>
  </si>
  <si>
    <t>Dispensary</t>
  </si>
  <si>
    <t>Medical Clinic</t>
  </si>
  <si>
    <t>Standalone Site</t>
  </si>
  <si>
    <t>CSRef</t>
  </si>
  <si>
    <t>CSCom</t>
  </si>
  <si>
    <t xml:space="preserve">NC Questions </t>
  </si>
  <si>
    <t>1. My understanding of the Mali Health System is that a CSRef is like a hospital?</t>
  </si>
  <si>
    <t>2. For Mali CSCom is like a health center if defined by providing basic health services?</t>
  </si>
  <si>
    <t>3. Do we want all the different levels in Ghana and Kenya to feed into unknown?</t>
  </si>
  <si>
    <t>NA</t>
  </si>
  <si>
    <t>IM SMC</t>
  </si>
  <si>
    <t>hGD6TLdafhQ</t>
  </si>
  <si>
    <t>hwj9EBz8xwO</t>
  </si>
  <si>
    <t>Disaggregation</t>
  </si>
  <si>
    <t>F1Y5k65KjL0</t>
  </si>
  <si>
    <t>eHWYhy8vO8q</t>
  </si>
  <si>
    <t>uoxQrM9gmMV</t>
  </si>
  <si>
    <t>Percentage of patients with suspected malaria who received a parasitological test (NP)</t>
  </si>
  <si>
    <t>Percentage of patients with suspected malaria who received a parasitological test (P)</t>
  </si>
  <si>
    <t>Number of suspected malaria cases who received a parasitological test</t>
  </si>
  <si>
    <t>IM CR - DX Suspected malaria cases (non-pregnant)</t>
  </si>
  <si>
    <t>DGZDsRtmqL7</t>
  </si>
  <si>
    <t>L94ARMuvOKD</t>
  </si>
  <si>
    <t>IM CR - DX Suspected malaria cases (pregnant women)</t>
  </si>
  <si>
    <t>erW9vdRJVSE</t>
  </si>
  <si>
    <t>j8sLx5I3wAj</t>
  </si>
  <si>
    <t>Grnm6jdzAJI</t>
  </si>
  <si>
    <t>IM SS - DX Health workers demonstrating correct procedures for classifying cases according to global standards</t>
  </si>
  <si>
    <t>Type of health worker - Sex</t>
  </si>
  <si>
    <t>IM SS - DX Health workers assessed on malaria case mngt</t>
  </si>
  <si>
    <t>SZKdCBFJd96</t>
  </si>
  <si>
    <t>PMP DX 3</t>
  </si>
  <si>
    <t>AwWfGDKfnvZ</t>
  </si>
  <si>
    <t>PMP DX 1</t>
  </si>
  <si>
    <t>PMP DX 2</t>
  </si>
  <si>
    <t>GH SS - Tx CU5 with fever presented to the CHWs</t>
  </si>
  <si>
    <t>KE CR Dx - Suspected malarai cases who received a parasitological test</t>
  </si>
  <si>
    <t xml:space="preserve">KE CR - Dx Suspsected malaria cases </t>
  </si>
  <si>
    <t>KE SS - Health workers assessed on malaria case mngt</t>
  </si>
  <si>
    <t>KE CR - Dx - Cases confirmed as malaria</t>
  </si>
  <si>
    <t>KE TL - Contribution to country, national, East Africa regional, Africa regional or global guidance/policy documents related to malaria (including RH)</t>
  </si>
  <si>
    <t>KE TL - Number of program activity outputs disseminated to the global health community</t>
  </si>
  <si>
    <t>KE TL - Participation in sub-national, national or regional (East Africa) or gloal working group(s) or taskforc(s) related to malaria (including RH)</t>
  </si>
  <si>
    <t>ML CR - Dx Suspected malaria cases who received a parasitological test (non-pregnant)</t>
  </si>
  <si>
    <t>ML CR - Dx Suspected malaria cases who received a parasitological test (pregnant)</t>
  </si>
  <si>
    <t>ML CR - Dx Suspected malaria cases (non-pregnant)</t>
  </si>
  <si>
    <t>ML CR - Dx Suspected malaria cases (pregnant)</t>
  </si>
  <si>
    <t xml:space="preserve">ML SS - Dx Health workers assessed on malaria case management </t>
  </si>
  <si>
    <t>GH Training - Dx Health facilities targeted</t>
  </si>
  <si>
    <t xml:space="preserve">ML SS - Dx Health facilities that received a supervisory visit </t>
  </si>
  <si>
    <t xml:space="preserve">ML CS- Tx Health facilities scheduled to report monthly routine malaria case load data during the reporting period </t>
  </si>
  <si>
    <t>GH SS- Dx Health facilities targeted for supervision</t>
  </si>
  <si>
    <t>KE SS- Dx Health facilities targeted for supervision</t>
  </si>
  <si>
    <t>ML Training - Dx Health workers who complete the training course in malaria lab Dx (microscopy); ML Training - Dx Health workers who complete the training course in malaria lab Dx (RDT)</t>
  </si>
  <si>
    <t xml:space="preserve">ML CS- Dx Health facilities that receive a supervisory visit that covers malaria case management and/or malaria in pregnancy (MiP) and/or laboratory </t>
  </si>
  <si>
    <t>ML CR - CR Pregnant women who received an ITN during routine ANC</t>
  </si>
  <si>
    <t>ML CR - CR Pregnant women who received three or more doses of IPTp (IPT3)</t>
  </si>
  <si>
    <t>ML CR - CR Pregnant women who received two doses of IPTp (IPT2)</t>
  </si>
  <si>
    <t>ML CR - CR Pregnant women who received one dose of IPTp (IPT)</t>
  </si>
  <si>
    <t>GH CR - Dx Cases confirmed (non-pregnant)</t>
  </si>
  <si>
    <t>GH CR - Dx Cases confirmed as malaria (pregnant)</t>
  </si>
  <si>
    <t xml:space="preserve">GH CR - Dx Cases confirmed as malaria
</t>
  </si>
  <si>
    <t xml:space="preserve">GH CR - Dx Suspected malaria cases who received a parasitlogical test </t>
  </si>
  <si>
    <t>GH CR - Dx Suspected malaria cases who received a parasitlogical test (non-pregnant)</t>
  </si>
  <si>
    <t>GH CR - Dx Suspected malaria cases who received a parasitlogical test (pregnant)</t>
  </si>
  <si>
    <t xml:space="preserve">GH CR - Tx Uncomplicated malaria cases that receive the appropriate first- line treatment </t>
  </si>
  <si>
    <t>GH CR - CR Pregnant women who received an ITN during routine ANC</t>
  </si>
  <si>
    <t>GH CR - CR Pregnant women who received three or more doses of IPTp (IPT3)</t>
  </si>
  <si>
    <t>GH CR - CR Pregnant women who received two doses of IPTp (IPT2)</t>
  </si>
  <si>
    <t>GH CR - CR Pregnant women who received one dose of IPTp (IPT)</t>
  </si>
  <si>
    <t xml:space="preserve">KE CR - Dx Cases confirmed as malaria                                                                                                                                                                                                            </t>
  </si>
  <si>
    <t xml:space="preserve">KE CR - Dx Suspected malaria cases who received a parasitological test </t>
  </si>
  <si>
    <t xml:space="preserve">KE CR - Tx Uncomplicated malaria cases  that receive the appropriate first-line antimalarial treatment </t>
  </si>
  <si>
    <t>KE SS - Tx Health workers who scored scored a pass mark in diagnosis and management of severe malaria</t>
  </si>
  <si>
    <t>KE SS - Tx Health workers who scored a pass mark in diagnosis and management of uncomplicated malaria</t>
  </si>
  <si>
    <t>KE SS - Tx Health workers who correctly comply to treatment according to national guidelines for positive malaria cases</t>
  </si>
  <si>
    <t xml:space="preserve">KE SS - Tx Health workers who adhere to negative test results according to guidelines </t>
  </si>
  <si>
    <t>KE CR - CR Pregnant women who received an ITN during routine ANC</t>
  </si>
  <si>
    <t>KE CR - CR Pregnant women who received three or more doses of IPTp (IPT3)</t>
  </si>
  <si>
    <t>KE CR - CR Pregnant women who received two doses of IPTp (IPT2)</t>
  </si>
  <si>
    <t>KE CR - CR Pregnant women who received one dose of IPTp (IPT)</t>
  </si>
  <si>
    <t>IM TL - Has national guidelines for malaria diagnosis that meet global standards?</t>
  </si>
  <si>
    <t>IM TL - Has national malaria diagnostic supervisions tools that adhere to global standards?</t>
  </si>
  <si>
    <t>IM CR - Dx CU5 correctly treated for malaria fever by CHWs</t>
  </si>
  <si>
    <t>IM SS - Tx Health workers who score a pass mark in diagnosis and management of severe malaria</t>
  </si>
  <si>
    <t>IM SS - Tx Health workers who score a pass mark in diagnosis and management of uncomplicated malaria</t>
  </si>
  <si>
    <t>IM SS - Tx Health workers who correctly comply to treatment with a WHO-recommended antimalarial for malaria cases</t>
  </si>
  <si>
    <t xml:space="preserve">IM SS - Tx Health workers who correctly adhere to negative test results according to guidelines </t>
  </si>
  <si>
    <t>IM SS - Tx Health facilities that meet 90% or greater on facility checklists for quality case management</t>
  </si>
  <si>
    <t>IM SS- Tx Health facilities that received a supervisory visit</t>
  </si>
  <si>
    <t>IM Training - Tx Health workers who complete the training course in severe malaria case management</t>
  </si>
  <si>
    <t>IM Training - Tx Health workers who complete the training course in malaria case management with ACTs</t>
  </si>
  <si>
    <t>Im TL - Has national guidelines for malaria treatment that meet global standards?</t>
  </si>
  <si>
    <t>IM CR - MIP Pregnant women who received an ITN during routine ANC</t>
  </si>
  <si>
    <t>IM CR - MIP Pregnant women who received three or more doses of IPTp (IPT3)</t>
  </si>
  <si>
    <t>IM CR - MIP Pregnant women who received two doses of IPTp (IPT2)</t>
  </si>
  <si>
    <t>IM CR - MIP Pregnant women who received one dose of IPTp (IPT1)</t>
  </si>
  <si>
    <t>IM SS - MIP Health workers who score a pass mark in measuring case management of MiP</t>
  </si>
  <si>
    <t>IM SS - MIP Health workers who score a pass mark in measuring IPTp and counselling for MiP</t>
  </si>
  <si>
    <t>IM Training - MIP Health workers who complete the training course in IPTp</t>
  </si>
  <si>
    <t>IM TL - Has national guidelines for prevention and treatment of MiP that meet global standards?</t>
  </si>
  <si>
    <t>IM TL - Has functional/active malaria/MiP/ANC/community health or RMNCH Working Group with a MiP lens that meets periodically?</t>
  </si>
  <si>
    <t>IM TL - Does country have annual operational SMC implementation plans?</t>
  </si>
  <si>
    <t>IM TL - Contribution to national, regional guidance/policy documents or related to malaria (including RH)</t>
  </si>
  <si>
    <t>IM TL - Number of program activity outputs disseminated to the global health community</t>
  </si>
  <si>
    <t>IM TL - Participation in national, regional or global working group(s) or taskforce(s) related to malaria (including RH)</t>
  </si>
  <si>
    <t>IM CR - RE Targeted health facilities that reported monthly routine malaria case load data within an agreed timeline</t>
  </si>
  <si>
    <t>IM Training - Dx Health workers who complete the training course in malaria lab Dx (microscopy)</t>
  </si>
  <si>
    <t>IM Training - Dx Health workers targeted for training malaria lab Dx</t>
  </si>
  <si>
    <t>IM CR - C1 CU5 with fever presented to the CHWs</t>
  </si>
  <si>
    <t>IM CR - Dx Cases confirmed as malaria + IM CR - Dx Cases presumed as malaria, IM CR - Dx Cases confirmed as malaria (non-pregnant) + IM CR - Dx Cases presumed as malaria (non-pregnant), IM CR - Dx Cases confirmed as malaria (pregnant) + IM CR - Dx Cases presumed as malaria (pregnant)</t>
  </si>
  <si>
    <t>IM SS - Tx Health workers assessed on dx and mngt of severe malaria</t>
  </si>
  <si>
    <t>IM SS - Tx Health workers assessed on dx and mngt of uncomplicated malaria</t>
  </si>
  <si>
    <t>IM SS - Tx Health workers assessed on management of positive malaria cases</t>
  </si>
  <si>
    <t>IM SS - Tx Health workers assessed on management of negative malaria cases</t>
  </si>
  <si>
    <t>IM SS - Tx Health facilities that received a supervisory visit</t>
  </si>
  <si>
    <t>IM CR - RE Targeted health facilities scheduled to report monthly malaria case load data</t>
  </si>
  <si>
    <t>IM SS - Tx Health facilities targeted for supervision</t>
  </si>
  <si>
    <t>IM Training - Tx Health workers targeted for training in severe malaria case management</t>
  </si>
  <si>
    <t>IM Training - Tx Health workers targeted for training in malaria case management with ACTs</t>
  </si>
  <si>
    <t>IM CR - MIP Pregnant women attending routine ANC</t>
  </si>
  <si>
    <t>IM SS - MIP Health workers assessed in measuring case management of MiP</t>
  </si>
  <si>
    <t>IM SS - MIP Health workers assessed in measuring IPTp and counselling for MiP</t>
  </si>
  <si>
    <t>IM Training - MIP Health workers targeted for training in IPTp</t>
  </si>
  <si>
    <t>IM SMC - Children who received SMC - 1st wave</t>
  </si>
  <si>
    <t>IM SMC - Children who received SMC - 2nd wave</t>
  </si>
  <si>
    <t>IM SMC - Children who received SMC - 3rd wave</t>
  </si>
  <si>
    <t>IM SMC - Children who received SMC - 4th wave</t>
  </si>
  <si>
    <t>IM SMC - Health workers who completed the training course on delivering SMC</t>
  </si>
  <si>
    <t>IM SMC - Children who received SMC in any wave</t>
  </si>
  <si>
    <t>IM SMC - Children who received SMC in all waves</t>
  </si>
  <si>
    <t>IM SMC - Children in target age range</t>
  </si>
  <si>
    <t>IM SMC - Health workers targeted for training course on delivering SMC</t>
  </si>
  <si>
    <t>IM TL - Is country anticipated to have annual SMC implementation plans?</t>
  </si>
  <si>
    <t>IM TR - Dx Health workers who scored 90% or greater in slide preparation and parasite detection during the training post-test</t>
  </si>
  <si>
    <t>IM Training - Dx Health facilities with at least one provider trained in malaria Dx (RDT)</t>
  </si>
  <si>
    <t>IM Dx Health facilities with at least one provider trained in malaria Dx (microscopy)</t>
  </si>
  <si>
    <t>PMP DX 7</t>
  </si>
  <si>
    <t>Percentage of targeted facilities with at least one provider trained in malaria diagnosis (RDT)</t>
  </si>
  <si>
    <t>Percentage of targeted facilities with at least one provider trained in malaria diagnosis (microscopy)</t>
  </si>
  <si>
    <t>PMP TX 13</t>
  </si>
  <si>
    <t>PMP MIP 26</t>
  </si>
  <si>
    <t>PMP MIP 25</t>
  </si>
  <si>
    <t>PMP SMC 34</t>
  </si>
  <si>
    <t>PMP SMC 35</t>
  </si>
  <si>
    <t>PMP OR 42</t>
  </si>
  <si>
    <t>PMP OR 43</t>
  </si>
  <si>
    <t>PMP DX 4</t>
  </si>
  <si>
    <t>IM TR - DX Health workers who scored 90% or greater in preparation and reading of RDTs during the training post-test</t>
  </si>
  <si>
    <t>Mfkn1qCEQEL</t>
  </si>
  <si>
    <t>bWQoETmKYEh</t>
  </si>
  <si>
    <r>
      <t xml:space="preserve">Indicator uid
</t>
    </r>
    <r>
      <rPr>
        <b/>
        <sz val="11"/>
        <color rgb="FFFF0000"/>
        <rFont val="Arial"/>
        <family val="2"/>
      </rPr>
      <t>IM: DON'T EDIT THIS COLUMN</t>
    </r>
  </si>
  <si>
    <t>name</t>
  </si>
  <si>
    <t>id</t>
  </si>
  <si>
    <t>shortName</t>
  </si>
  <si>
    <t>catCombo</t>
  </si>
  <si>
    <t>CORE - Sex | CORE - Parasitological test | CORE - Age-group</t>
  </si>
  <si>
    <t>Cases confirmed as malaria (pregnant women)</t>
  </si>
  <si>
    <t>IM CR - DX Cases presumed as malaria</t>
  </si>
  <si>
    <t>PoyoVEewRIq</t>
  </si>
  <si>
    <t>CORE - Sex | Age-group</t>
  </si>
  <si>
    <t>IM CR - DX Cases presumed as malaria (non-pregnant)</t>
  </si>
  <si>
    <t>RnZK9U6WoAm</t>
  </si>
  <si>
    <t>IM CR - DX Cases presumed as malaria (pregnant)</t>
  </si>
  <si>
    <t>qXQ0d9NKQtI</t>
  </si>
  <si>
    <t>IM CR - DX CU5 with fever presented to CHWs</t>
  </si>
  <si>
    <t>jQCXu21pwiA</t>
  </si>
  <si>
    <t>CU5 with fever presented to CHWs</t>
  </si>
  <si>
    <t>CORE - Sex</t>
  </si>
  <si>
    <t>IM CR - DX Severe cases confirmed as malaria</t>
  </si>
  <si>
    <t>WY24SnaT4l7</t>
  </si>
  <si>
    <t>IM CR - DX Severe cases confirmed as malaria (non-pregnant)</t>
  </si>
  <si>
    <t>W6NdGzWJurN</t>
  </si>
  <si>
    <t>IM CR - DX Severe cases confirmed as malaria (pregnant)</t>
  </si>
  <si>
    <t>h5toMEwrcCi</t>
  </si>
  <si>
    <t>IM CR - DX Suspected malaria cases</t>
  </si>
  <si>
    <t>Suspected malaria cases (pregnant women)</t>
  </si>
  <si>
    <t>Suspected malaria cases tested</t>
  </si>
  <si>
    <t>Suspected malaria cases tested (non-pregnant)</t>
  </si>
  <si>
    <t>Suspected malaria cases tested (pregnant women)</t>
  </si>
  <si>
    <t>IM CR - DX Uncomplicated cases confirmed as malaria</t>
  </si>
  <si>
    <t>K9yKtsvDrgF</t>
  </si>
  <si>
    <t>IM CR - DX Uncomplicated cases confirmed as malaria (non-pregnant)</t>
  </si>
  <si>
    <t>Pj5lotJAQBN</t>
  </si>
  <si>
    <t>Uncompli cases confirmed as malaria (non-pregnant)</t>
  </si>
  <si>
    <t>IM CR - DX Uncomplicated cases confirmed as malaria (pregnant)</t>
  </si>
  <si>
    <t>vNMoSuNdpaX</t>
  </si>
  <si>
    <t>Uncompli cases confirmed as malaria (pregnant)</t>
  </si>
  <si>
    <t>jNJNr4i82le</t>
  </si>
  <si>
    <t>default</t>
  </si>
  <si>
    <t>p4bKkXlEOtC</t>
  </si>
  <si>
    <t>IM CR - MIP Pregnant women received an ITN at ANC</t>
  </si>
  <si>
    <t>i5xgliv1YDl</t>
  </si>
  <si>
    <t>IM CR - MIP Pregnant women who received IPT1</t>
  </si>
  <si>
    <t>IGhCODoV6YY</t>
  </si>
  <si>
    <t>IM CR - MIP Pregnant women who received IPT3</t>
  </si>
  <si>
    <t>Y73pLgWXfTh</t>
  </si>
  <si>
    <t>IM CR - MIP Pregnant women who received IPT2</t>
  </si>
  <si>
    <t>IM CR - RE Targeted health facilities scheduled to report monthly routine malaria case load data</t>
  </si>
  <si>
    <t>pDisUBYkiUY</t>
  </si>
  <si>
    <t>HFs scheduled to report malaria data</t>
  </si>
  <si>
    <t>CORE - Type of health facility | CORE - Type of ownership</t>
  </si>
  <si>
    <t>xV85TQT3GEj</t>
  </si>
  <si>
    <t>Targeted health facilities reported on time</t>
  </si>
  <si>
    <t>IM CR - TX CU5 correctly treated for malaria fever by CHWs</t>
  </si>
  <si>
    <t>sYGiQi29bny</t>
  </si>
  <si>
    <t>CU5 correctly treated for malaria by CHWs</t>
  </si>
  <si>
    <t>IM CR - TX Severe malaria cases that receive the appropriate first-line antimalarial treatment</t>
  </si>
  <si>
    <t>km1lPVcORaY</t>
  </si>
  <si>
    <t>Severe malaria cases correctly managed</t>
  </si>
  <si>
    <t>IM CR - TX Severe malaria cases that receive the appropriate first-line antimalarial treatment (non-pregnant)</t>
  </si>
  <si>
    <t>s6ZVnZuNz0c</t>
  </si>
  <si>
    <t>Svr malaria cases correctly managed (non-pregnant)</t>
  </si>
  <si>
    <t>IM CR - TX Severe malaria cases that receive the appropriate first-line antimalarial treatment (pregnant)</t>
  </si>
  <si>
    <t>vhAAv3dOV8Z</t>
  </si>
  <si>
    <t>Severe malaria cases correctly managed (pregnant)</t>
  </si>
  <si>
    <t>IM CR - TX Uncomplicated malaria cases that receive the appropriate first-line antimalarial treatment</t>
  </si>
  <si>
    <t>Aj2LczZnc35</t>
  </si>
  <si>
    <t>Unc malaria cases appropr treated</t>
  </si>
  <si>
    <t>IM CR - TX Uncomplicated malaria cases that receive the appropriate first-line antimalarial treatment (non-pregnant)</t>
  </si>
  <si>
    <t>RYl937S07k0</t>
  </si>
  <si>
    <t>Unc malaria cases appropr treated (non-pregnant)</t>
  </si>
  <si>
    <t>IM CR - TX Uncomplicated malaria cases that receive the appropriate first-line antimalarial treatment (pregnant women)</t>
  </si>
  <si>
    <t>Ldvf3MSggqO</t>
  </si>
  <si>
    <t>Unc malaria cases appropr treated (pregnant women)</t>
  </si>
  <si>
    <t>IM MCR - TX Malaria cases reported (non-pregnant)</t>
  </si>
  <si>
    <t>oWhqaiv26dB</t>
  </si>
  <si>
    <t>Malaria cases reported (non-pregnant)</t>
  </si>
  <si>
    <t>CORE - Malaria case | Sex | Age-group</t>
  </si>
  <si>
    <t>IM MCR - TX Malaria cases reported (pregnant women)</t>
  </si>
  <si>
    <t>S75uliDMku9</t>
  </si>
  <si>
    <t>Malaria cases reported (pregnant women)</t>
  </si>
  <si>
    <t>CORE - Malaria case</t>
  </si>
  <si>
    <t>IM MCR - TX Monthly routine malaria case load data reported on time last month?</t>
  </si>
  <si>
    <t>df0A0QFtgdD</t>
  </si>
  <si>
    <t>Monthly malaria cases reported on time last month?</t>
  </si>
  <si>
    <t>jAD6Dh7z1d1</t>
  </si>
  <si>
    <t>CORE - Sex | Age-group (CU5)</t>
  </si>
  <si>
    <t>HaSIpoMB2ub</t>
  </si>
  <si>
    <t>wot02J4aRZm</t>
  </si>
  <si>
    <t>ZCibgANrNQq</t>
  </si>
  <si>
    <t>Q71hAveCSGo</t>
  </si>
  <si>
    <t>ioU1w8yCIWv</t>
  </si>
  <si>
    <t>cOBjDRbvsyW</t>
  </si>
  <si>
    <t>nE14FEYzkVX</t>
  </si>
  <si>
    <t>IM SMC - Health workers targeted on delivering SMC</t>
  </si>
  <si>
    <t>CORE - Type of health worker | Sex</t>
  </si>
  <si>
    <t>y6qGAzE5DRa</t>
  </si>
  <si>
    <t>IM SMC - Health workers trained on delivering SMC</t>
  </si>
  <si>
    <t>IM SS - DX Health facilities that meet 90% or greater on facility checklists for Dx (microscopy)</t>
  </si>
  <si>
    <t>F7AJnPpYJst</t>
  </si>
  <si>
    <t>HFs that meet &gt;=90% on checklists for Dx (microsc)</t>
  </si>
  <si>
    <t>IM SS - DX Health facilities that meet 90% or greater on facility checklists for Dx (overall)</t>
  </si>
  <si>
    <t>DTdMcXDeHFj</t>
  </si>
  <si>
    <t>HFs that meet &gt;=90% on checklists for Dx (overall)</t>
  </si>
  <si>
    <t>IM SS - DX Health facilities that meet 90% or greater on facility checklists for Dx (RDT)</t>
  </si>
  <si>
    <t>EzjlrOtw0iS</t>
  </si>
  <si>
    <t>HFs that meet &gt;=90% on checklists for Dx (RDT)</t>
  </si>
  <si>
    <t>IM SS - DX Health facilities that received a supervisory visit</t>
  </si>
  <si>
    <t>aRCKf2dnCpw</t>
  </si>
  <si>
    <t>HFs that received a supervisory visit (Dx)</t>
  </si>
  <si>
    <t>IM SS - DX HWs assessed on malaria case mngt</t>
  </si>
  <si>
    <t>IM SS - DX HWs correct procedures for class cases</t>
  </si>
  <si>
    <t>t7LA2WZducS</t>
  </si>
  <si>
    <t>IM SS - MIP HWs assessed in MiP case mngt</t>
  </si>
  <si>
    <t>fpDelOtHjG4</t>
  </si>
  <si>
    <t>IM SS - MIP HWs assessed in IPTp meas / MiP couns</t>
  </si>
  <si>
    <t>IM SS - MIP Health workers who scored 90% or greater in measuring case management of MiP</t>
  </si>
  <si>
    <t>vKOVZ3Jckex</t>
  </si>
  <si>
    <t>IM SS - MIP HWs score &gt;= 90% in MiP case mngt</t>
  </si>
  <si>
    <t>IM SS - MIP Health workers who scored 90% or greater in measuring IPTp and counselling for MiP</t>
  </si>
  <si>
    <t>aOenVQmDtkc</t>
  </si>
  <si>
    <t>IM SS - MIP HWs score &gt;= 90% in IPTp / MiP couns</t>
  </si>
  <si>
    <t>IM SS - TX Health facilities targeted for supervision</t>
  </si>
  <si>
    <t>RncgLNY0xwy</t>
  </si>
  <si>
    <t>IM SS - TX Health facilities that meet 90% or greater on facility checklists for quality case management</t>
  </si>
  <si>
    <t>Bjg3UQZTo7O</t>
  </si>
  <si>
    <t>HFs that meet &gt;=90% on checklists for case mgmt</t>
  </si>
  <si>
    <t>IM SS - TX Health facilities that received a supervisory visit</t>
  </si>
  <si>
    <t>TpcOpmZBdLf</t>
  </si>
  <si>
    <t>HFs that received a supervisory visit (Tx)</t>
  </si>
  <si>
    <t>IM SS - TX Health workers assessed on dx and mngt of severe malaria</t>
  </si>
  <si>
    <t>W4wiC7ioFKS</t>
  </si>
  <si>
    <t>IM SS - TX HWs assessed on dx/mngt of sev malaria</t>
  </si>
  <si>
    <t>IM SS - TX Health workers assessed on dx and mngt of uncomplicated malaria</t>
  </si>
  <si>
    <t>HcmlwDCmBSZ</t>
  </si>
  <si>
    <t>IM SS - TX HWs assessed on dx/mngt of unc malaria</t>
  </si>
  <si>
    <t>IM SS - TX Health workers assessed on management of negative malaria cases</t>
  </si>
  <si>
    <t>vskYxCrS9Hk</t>
  </si>
  <si>
    <t>HWs assessed on management of -ve malaria cases</t>
  </si>
  <si>
    <t>IM SS - TX Health workers assessed on management of positive malaria cases</t>
  </si>
  <si>
    <t>Bli6iNQMtP5</t>
  </si>
  <si>
    <t>HWs assessed on management of +ve malaria cases</t>
  </si>
  <si>
    <t>IM SS - TX Health workers who correctly adhere to negative test results according to guidelines</t>
  </si>
  <si>
    <t>jhcbf1Yfhr5</t>
  </si>
  <si>
    <t>IM SS - TX HWs adhere to -ve test results</t>
  </si>
  <si>
    <t>IM SS - TX Health workers who correctly comply to treatment with a WHO-recommended antimalarial for malaria cases</t>
  </si>
  <si>
    <t>Do9KBfS22qD</t>
  </si>
  <si>
    <t>IM SS - TX HWs correctly comply to tx for malaria</t>
  </si>
  <si>
    <t>IM SS - TX Health workers who scored 90% or greater in diagnosis and management of severe malaria</t>
  </si>
  <si>
    <t>QYPXt95CyCY</t>
  </si>
  <si>
    <t>IM SS - TX HWs score &gt;= 90% in dx/mngt of sev mal</t>
  </si>
  <si>
    <t>IM SS - TX Health workers who scored 90% or greater in diagnosis and management of uncomplicated malaria</t>
  </si>
  <si>
    <t>gmsvdmKMmP1</t>
  </si>
  <si>
    <t>IM SS - TX HWs score &gt;= 90% in dx/mngt unc malaria</t>
  </si>
  <si>
    <t>tJXmW64MUxf</t>
  </si>
  <si>
    <t>IM TL - Contribution to guidance/policy documents</t>
  </si>
  <si>
    <t>hBYYaPLEFFf</t>
  </si>
  <si>
    <t>IM TL - SMC Country has annual SMC plans</t>
  </si>
  <si>
    <t>wHtxPnCGqBV</t>
  </si>
  <si>
    <t>Active malaria &amp; MIP working group</t>
  </si>
  <si>
    <t>MUKvaz7q2CD</t>
  </si>
  <si>
    <t>Nat'l mal dx guidelines adhere to global standards</t>
  </si>
  <si>
    <t>IM TL - Has national guidelines for malaria treatment that meet global standards?</t>
  </si>
  <si>
    <t>YVLRuSGpePK</t>
  </si>
  <si>
    <t>Nat'l mal tx guidelines adhere to global standards</t>
  </si>
  <si>
    <t>C0UniRKgGAG</t>
  </si>
  <si>
    <t>Nat'l MiP guidelines adhere to global standards</t>
  </si>
  <si>
    <t>IM TL - Has national malaria diagnostic supervision tools that adhere to global standards?</t>
  </si>
  <si>
    <t>y2aPasQa1gl</t>
  </si>
  <si>
    <t>Nat'l mal dx SS tools adhere to global standards</t>
  </si>
  <si>
    <t>gN3w6Jx7q5h</t>
  </si>
  <si>
    <t>IM TL - SMC Country expected have annual SMC plans</t>
  </si>
  <si>
    <t>P4YDP2FNh3X</t>
  </si>
  <si>
    <t>IM TL - # outputs disseminated health community</t>
  </si>
  <si>
    <t>IM TL - Participation in targeted national, regional or global level Working group(s) and/or taskforce(s)</t>
  </si>
  <si>
    <t>XxfoDreiw9Z</t>
  </si>
  <si>
    <t>IM TL - Participation in WGs/taskforces</t>
  </si>
  <si>
    <t>IM TR - DX Health facilities targeted</t>
  </si>
  <si>
    <t>VX2UY9s7UTQ</t>
  </si>
  <si>
    <t>IM TR - DX Health facilities with at least one provider trained in malaria Dx (microscopy)</t>
  </si>
  <si>
    <t>JJ9yeyBfn5V</t>
  </si>
  <si>
    <t>HFs with &gt;= 1 provider trained in malaria Dx (mic)</t>
  </si>
  <si>
    <t>IM TR - DX Health facilities with at least one provider trained in malaria Dx (RDT)</t>
  </si>
  <si>
    <t>GFDsEzfZdjr</t>
  </si>
  <si>
    <t>HFs with &gt;= 1 provider trained in malaria Dx (RDT)</t>
  </si>
  <si>
    <t>IM TR - DX Health workers targeted for training in malaria Dx</t>
  </si>
  <si>
    <t>opuW5lGx2Cc</t>
  </si>
  <si>
    <t>IM TR - DX HWs targeted for training in malaria Dx</t>
  </si>
  <si>
    <t>IM TR - DX Health workers who complete the training course in malaria lab Dx (microscopy)</t>
  </si>
  <si>
    <t>f959MLmYSiX</t>
  </si>
  <si>
    <t>IM TR - DX HWs completed training in mal microsc</t>
  </si>
  <si>
    <t>IM TR - DX Health workers who complete the training course in malaria lab Dx (RDT)</t>
  </si>
  <si>
    <t>IM TR - DX HWs completed training in malaria (RDT)</t>
  </si>
  <si>
    <t>IM TR - DX HWs scoring &gt;= 90% in prep/read of RDT</t>
  </si>
  <si>
    <t>IM TR - DX Health workers who scores 90% or greater in slide preparation and parasite detection during the training post-test</t>
  </si>
  <si>
    <t>mYlff5bXuZB</t>
  </si>
  <si>
    <t>IM TR - DX HWs scoring &gt;= 90% in slide prep/paras</t>
  </si>
  <si>
    <t>IM TR - DX Supervisors targeted for supervision of malaria Dx</t>
  </si>
  <si>
    <t>cGXuIzDaAEP</t>
  </si>
  <si>
    <t>IM TR - DX Supervisors targeted for sup malaria Dx</t>
  </si>
  <si>
    <t>IM TR - DX Supervisors trained in supervision of malaria Dx (microscopy)</t>
  </si>
  <si>
    <t>RnEg1HPF7IR</t>
  </si>
  <si>
    <t>IM TR - DX Supervisors trained in Dx (microscopy)</t>
  </si>
  <si>
    <t>IM TR - DX Supervisors trained in supervision of malaria Dx (RDT)</t>
  </si>
  <si>
    <t>rvPl8m8kted</t>
  </si>
  <si>
    <t>IM TR - DX Supervisors trained in Dx (RDT)</t>
  </si>
  <si>
    <t>IM TR - MIP Health workers targeted for training in IPTp</t>
  </si>
  <si>
    <t>yoNR9Ct37gT</t>
  </si>
  <si>
    <t>IM TR - MIP HWs targeted for training in IPTp</t>
  </si>
  <si>
    <t>IM TR - MIP Health workers who complete the training course in IPTp</t>
  </si>
  <si>
    <t>yQ11Q5pQ2lx</t>
  </si>
  <si>
    <t>IM TR - MIP HWs completed training in IPTp</t>
  </si>
  <si>
    <t>IM TR - TX Health workers targeted for training in malaria case management with ACTs</t>
  </si>
  <si>
    <t>cqKHdgtfjID</t>
  </si>
  <si>
    <t>HWs target training in mal case mngt with ACTs</t>
  </si>
  <si>
    <t>IM TR - TX Health workers targeted for training in severe malaria case management</t>
  </si>
  <si>
    <t>DoyuoVEARPV</t>
  </si>
  <si>
    <t>IM TR - TX HWs target train in sev mal case mngt</t>
  </si>
  <si>
    <t>IM TR - TX Health workers who complete the training course in malaria case management with ACTs</t>
  </si>
  <si>
    <t>wfxNAGkIedf</t>
  </si>
  <si>
    <t>IM TR - TX HWs compl training in malaria case mngt</t>
  </si>
  <si>
    <t>IM TR - TX Health workers who complete the training course in severe malaria case management</t>
  </si>
  <si>
    <t>Ly61ha78oUu</t>
  </si>
  <si>
    <t>IM TR - TX HWs compl training in sev mal case mngt</t>
  </si>
  <si>
    <t>DE Name (Matched)</t>
  </si>
  <si>
    <t>IM data elements</t>
  </si>
  <si>
    <t>PMP DX 5</t>
  </si>
  <si>
    <t>dataSet</t>
  </si>
  <si>
    <t>IM Seasonal Malaria Chemoprevention</t>
  </si>
  <si>
    <t>IM Technical Leadership</t>
  </si>
  <si>
    <t>DE Name (edited)</t>
  </si>
  <si>
    <t>IM TR - Dx Health workers who scores 90% or greater in slide preparation and parasite detection during the training post-test</t>
  </si>
  <si>
    <t>IM TR - Dx Health workers who complete the training course in malaria lab Dx (microscopy)</t>
  </si>
  <si>
    <t>IM SS - Dx Health facilities that meet 90% or greater on facility checklists for Dx (overall)</t>
  </si>
  <si>
    <t>DE CatOptionCombo (original)</t>
  </si>
  <si>
    <t>IM TR - Dx Health facilities with at least one provider trained in malaria Dx (RDT)</t>
  </si>
  <si>
    <t>IM TR - Dx Health facilities targeted</t>
  </si>
  <si>
    <t>IM TR - Dx Health facilities with at least one provider trained in malaria Dx (microscopy)</t>
  </si>
  <si>
    <t xml:space="preserve">DE CatOptionCombo (original) </t>
  </si>
  <si>
    <t>Percentage of targeted health workers trained in malaria laboratory diagnostics (microscopy)</t>
  </si>
  <si>
    <t>Number of health workers who complete the training course in malaria laboratory diagnostics (microscopy)</t>
  </si>
  <si>
    <t xml:space="preserve">Percentage of targeted health workers trained in malaria laboratory diagnostics (RDT) </t>
  </si>
  <si>
    <t>IM Dx Health workers who complete the training course in malaria lab Dx (RDT)</t>
  </si>
  <si>
    <t>IM TR - Dx Health workers who complete the training course in malaria lab Dx (RDT)</t>
  </si>
  <si>
    <t>IM TR - Dx Health workers targeted for training in malaria Dx</t>
  </si>
  <si>
    <t>Percentage of targeted supervisors trained in supervision of malaria diagnostics (microscopy)</t>
  </si>
  <si>
    <t>IM TR - Dx Supervisors trained in supervision of malaria Dx (microscopy)</t>
  </si>
  <si>
    <t>IM TR - Supervisors targeted for supervision of malaria Dx</t>
  </si>
  <si>
    <t>Percentage of targeted supervisors trained in supervision of malaria diagnostics (RDT)</t>
  </si>
  <si>
    <t>IM Dx Supervisors trained in supervision of malaria Dx (RDT)</t>
  </si>
  <si>
    <t>IM TR - Dx Supervisors trained in supervision of malaria Dx (RDT)</t>
  </si>
  <si>
    <t>PMP DX 6</t>
  </si>
  <si>
    <t>PMP DX 8</t>
  </si>
  <si>
    <t>PMP DX 9</t>
  </si>
  <si>
    <t>PMP DX 10</t>
  </si>
  <si>
    <t>PMP DX 11</t>
  </si>
  <si>
    <t>PMP TX 12</t>
  </si>
  <si>
    <t>IM CR - Dx Severe cases confirmed as malaria</t>
  </si>
  <si>
    <t>Percentage of confirmed severe malaria cases that were appropriately managed according to national guidelines (NP)</t>
  </si>
  <si>
    <t>Number of confirmed severe malaria cases that were appropriately managed according to national guidelines (NP)</t>
  </si>
  <si>
    <t>IM CR - Dx Severe cases confirmed as malaria (non-pregnant)</t>
  </si>
  <si>
    <t>Number of severe malaria cases reviewed (NP)</t>
  </si>
  <si>
    <t>Percentage of confirmed severe malaria cases that were appropriately managed according to national guidelines (P)</t>
  </si>
  <si>
    <t>Number of confirmed severe malaria cases that were appropriately managed according to national guidelines (P)</t>
  </si>
  <si>
    <t>IM CR - Dx Severe cases confirmed as malaria (pregnant)</t>
  </si>
  <si>
    <t>Number of severe malaria cases reviewed  (P)</t>
  </si>
  <si>
    <t>PMP TX 14</t>
  </si>
  <si>
    <t>IM CR - Tx Uncomplicated malaria cases that receive the appropriate first-line antimalarial treatment)</t>
  </si>
  <si>
    <t>IM CR - Tx Uncomplicated malaria cases that receive the appropriate first-line antimalarial treatment</t>
  </si>
  <si>
    <t>DE1</t>
  </si>
  <si>
    <t>DE2</t>
  </si>
  <si>
    <t>IM CR - Dx Cases confirmed as malaria</t>
  </si>
  <si>
    <t>DE4</t>
  </si>
  <si>
    <t>IM CR - Dx Cases confirmed as malaria (non-pregnant)</t>
  </si>
  <si>
    <t>IM CR - Dx Cases presumed as malaria (non-pregnant)</t>
  </si>
  <si>
    <t>IM CR - Dx Cases presumed as malaria (pregnant)</t>
  </si>
  <si>
    <t>Percentage of uncomplicated malaria cases that received first-line antimalarial treatment according to national guidelines (NP)</t>
  </si>
  <si>
    <t>Number of reported uncomplicated malaria cases that receive the appropriate first-line antimalarial treatment (NP)</t>
  </si>
  <si>
    <t xml:space="preserve"> IM CR - Tx Uncomplicated malaria cases that receive the appropriate first-line antimalarial treatment (non-pregnant women)</t>
  </si>
  <si>
    <t xml:space="preserve">Percentage of uncomplicated malaria cases that received first-line antimalarial treatment according to national guidelines (P) </t>
  </si>
  <si>
    <t>IM CR - Tx Uncomplicated malaria cases that receive the appropriate first-line antimalarial treatment (pregnant women)</t>
  </si>
  <si>
    <t>PMP TX 15</t>
  </si>
  <si>
    <t>PMP TX 16</t>
  </si>
  <si>
    <t>IM TR - Tx Health workers who complete the training course in severe malaria case management</t>
  </si>
  <si>
    <t>IM TR - Tx Health workers targeted for training in severe malaria case management</t>
  </si>
  <si>
    <t>PMP TX 17</t>
  </si>
  <si>
    <t>PMP TX 18</t>
  </si>
  <si>
    <t>PMP TX 19</t>
  </si>
  <si>
    <t>PMP TX 20</t>
  </si>
  <si>
    <t>PMP TX 21</t>
  </si>
  <si>
    <t>PMP TX 22</t>
  </si>
  <si>
    <t>PMP TX 23</t>
  </si>
  <si>
    <t>IM TR - Tx Health workers who complete the training course in malaria case management with ACTs</t>
  </si>
  <si>
    <t>IM TR - Tx Health workers targeted for training in malaria case management with ACTs</t>
  </si>
  <si>
    <t>PMP TX 24</t>
  </si>
  <si>
    <t>PMP MIP 27</t>
  </si>
  <si>
    <t>PMP MIP 28</t>
  </si>
  <si>
    <t>PMP MIP 29</t>
  </si>
  <si>
    <t>PMP MIP 30</t>
  </si>
  <si>
    <t>PMP MIP 31</t>
  </si>
  <si>
    <t>PMP MIP 32</t>
  </si>
  <si>
    <t>PMP MIP 33</t>
  </si>
  <si>
    <t>PMP SMC 36</t>
  </si>
  <si>
    <t>PMP SMC 37</t>
  </si>
  <si>
    <t>PMP SMC 38</t>
  </si>
  <si>
    <t>PMP SMC 39</t>
  </si>
  <si>
    <t>PMP SMC 40</t>
  </si>
  <si>
    <t>PMP SMC 41</t>
  </si>
  <si>
    <t>PMP OR 44</t>
  </si>
  <si>
    <t>code</t>
  </si>
  <si>
    <t>description</t>
  </si>
  <si>
    <t>annualized</t>
  </si>
  <si>
    <t>indicatorType</t>
  </si>
  <si>
    <t>numeratorDescription</t>
  </si>
  <si>
    <t>Numerator</t>
  </si>
  <si>
    <t>denominatorDescription</t>
  </si>
  <si>
    <t>name (PF)</t>
  </si>
  <si>
    <t>100 - Per Cent</t>
  </si>
  <si>
    <t>length</t>
  </si>
  <si>
    <t>IM PMP DX 7 - % of facilities trained (microscopy)</t>
  </si>
  <si>
    <t>IM PMP DX 7 - % of  facilities trained on RDT</t>
  </si>
  <si>
    <t>IM PMP DX 6 - % of  facilities  with quality DX</t>
  </si>
  <si>
    <t xml:space="preserve">IM PMP DX 5 - % of HWs competent in microscopy </t>
  </si>
  <si>
    <t>IM PMP DX 4 - % of HWs competent in RDTs</t>
  </si>
  <si>
    <t>IM PMP DX 3 - % of HWs able  to classify cases</t>
  </si>
  <si>
    <t>IM PMP DX 2 - % of suspected cases tested (P)</t>
  </si>
  <si>
    <t>IM PMP DX 2 - % of  suspected cases tested (NP)</t>
  </si>
  <si>
    <t>IM PMP DX 2 - % of  Suspected cases tested</t>
  </si>
  <si>
    <t>IM PMP DX 1 - % of confirmed cases</t>
  </si>
  <si>
    <t>IM PMP DX 1 - % of confirmed cases (P)</t>
  </si>
  <si>
    <t>IM PMP DX 1 - % of confirmed cases (NP)</t>
  </si>
  <si>
    <t>IM PMP DX 8 - % of HWs trained on (microscopy)</t>
  </si>
  <si>
    <t>IM PMP DX 8 - % of HWs trained on RDT</t>
  </si>
  <si>
    <t>IM PMP DX 9  - % of SUPVs trained on microscopy</t>
  </si>
  <si>
    <t>IM PMP DX 9  - % of SUPVs trained on RDT</t>
  </si>
  <si>
    <t>IM PMP DX 10  - % of countries with DX tools</t>
  </si>
  <si>
    <t>IM PMP DX 11 - % of countries with DX guidelines</t>
  </si>
  <si>
    <t>IM PMP TX 12  - % of CU5 fever treated</t>
  </si>
  <si>
    <t>IM PMP TX 14  - % of uncomplicated cases (NP)</t>
  </si>
  <si>
    <t>IM PMP TX 14  - % of uncomplicated cases</t>
  </si>
  <si>
    <t xml:space="preserve">IM PMP TX 14  - % of uncomplicated cases (P) </t>
  </si>
  <si>
    <t>IM PMP TX 13  - % of confirmed severe cases (P)</t>
  </si>
  <si>
    <t>IM PMP TX 13 - % of confirmed severe cases (NP)</t>
  </si>
  <si>
    <t>IM PMP TX 13 - % of confirmed severe cases</t>
  </si>
  <si>
    <t>IM PMP TX 15  - % of HWs competent in severe cases</t>
  </si>
  <si>
    <t>IM PMP TX 19  - % of facilities with CM standards</t>
  </si>
  <si>
    <t xml:space="preserve">IM PMP TX 20  - % of facilities reporting cases </t>
  </si>
  <si>
    <t xml:space="preserve">IM PMP TX 21  - % of facilities with SUPV visits </t>
  </si>
  <si>
    <t xml:space="preserve">IM PMP TX 23  - % of HWs trained on ACTs </t>
  </si>
  <si>
    <t>IM PMP TX 22  - % of HWs trained on severe malaria</t>
  </si>
  <si>
    <t>IM PMP TX 24  - % of countries with TX guidelines</t>
  </si>
  <si>
    <t>IM PMP MIP 25  - %  of pregnant women received ITN</t>
  </si>
  <si>
    <t>IM PMP MIP 26  - % of pregnant women with IPTp &gt;=3</t>
  </si>
  <si>
    <t>IM PMP MIP 27 - % of pregnant women with IPTp = 2</t>
  </si>
  <si>
    <t>IM PMP MIP 28  - % of pregnant women with IPTp = 1</t>
  </si>
  <si>
    <t>IM PMP MIP 29  - % of HWs competent in MiP (TX)</t>
  </si>
  <si>
    <t>IM PMP MIP 30  - % of HWs competent in MiP (PREV)</t>
  </si>
  <si>
    <t>IM PMP MIP 31  - % of HWs trained on IPTp</t>
  </si>
  <si>
    <t>IM PMP MIP 32  - % of countries with MiP guides</t>
  </si>
  <si>
    <t>IM PMP MIP 33  - Active  HWGs</t>
  </si>
  <si>
    <t>IM PMP SMC 34  - % of children received 4 doses</t>
  </si>
  <si>
    <t>IM PMP SMC 35  - % of children dosed</t>
  </si>
  <si>
    <t>IM PMP SMC 36 - % of children dosed (cy. 1)</t>
  </si>
  <si>
    <t>IM PMP SMC 37  - % of children dosed (cy. 2)</t>
  </si>
  <si>
    <t>IM PMP SMC 38  - % of children dosed (cy. 3)</t>
  </si>
  <si>
    <t>IM PMP SMC 39  - % of children dosed (cy. 4)</t>
  </si>
  <si>
    <t>IM PMP SMC 40  - % of HWs trained on SMC</t>
  </si>
  <si>
    <t>IM PMP SMC 41  - % of countries with ANN SMC plans</t>
  </si>
  <si>
    <t>IM PMP OR 42  - Contribution</t>
  </si>
  <si>
    <t>IM PMP OR 43  - Outputs to GH community</t>
  </si>
  <si>
    <t>IM PMP OR 44  - Participation in TWGs.</t>
  </si>
  <si>
    <t>code (PF)</t>
  </si>
  <si>
    <t>PMP DX 1 NP</t>
  </si>
  <si>
    <t>PMP DX 1 P</t>
  </si>
  <si>
    <t>PMP DX 2 NP</t>
  </si>
  <si>
    <t>PMP DX 2 P</t>
  </si>
  <si>
    <t>PMP DX 7 RDT</t>
  </si>
  <si>
    <t>PMP DX 7 MC</t>
  </si>
  <si>
    <t>PMP DX 8 RDT</t>
  </si>
  <si>
    <t>PMP DX 8 MC</t>
  </si>
  <si>
    <t>PMP DX 9 MC</t>
  </si>
  <si>
    <t>PMP DX 9 RDT</t>
  </si>
  <si>
    <t>PMP TX 13 NP</t>
  </si>
  <si>
    <t>PMP TX 13 P</t>
  </si>
  <si>
    <t>PMP TX 14 NP</t>
  </si>
  <si>
    <t>PMP TX 14 P</t>
  </si>
  <si>
    <t>Denominator (PF)</t>
  </si>
  <si>
    <t>UFGPsP6p9mm + PoyoVEewRIq + sZoMIJ8KFiw + RnZK9U6WoAm + CrV5hkFVvdH + qXQ0d9NKQtI</t>
  </si>
  <si>
    <t>Denominator (edited)</t>
  </si>
  <si>
    <t>numerator</t>
  </si>
  <si>
    <t>denominator</t>
  </si>
  <si>
    <t>IM PMP DX 1 - Percentage of confirmed malaria cases (NP)</t>
  </si>
  <si>
    <t>#{sZoMIJ8KFiw}</t>
  </si>
  <si>
    <t>#{uZWRcBbXVO5}</t>
  </si>
  <si>
    <t>IM PMP DX 1 - Percentage of confirmed malaria cases (P)</t>
  </si>
  <si>
    <t>#{CrV5hkFVvdH}</t>
  </si>
  <si>
    <t>#{hoGKdACnBUs}</t>
  </si>
  <si>
    <t>IM PMP DX 1 - Percentage of confirmed malaria cases</t>
  </si>
  <si>
    <t>#{UFGPsP6p9mm}</t>
  </si>
  <si>
    <t>#{N6j1f9LZiLf}</t>
  </si>
  <si>
    <t>IM PMP DX 2 - Percentage of patients with suspected malaria who received a parasitological test</t>
  </si>
  <si>
    <t>IM PMP DX 2 - % of Suspected cases tested</t>
  </si>
  <si>
    <t>#{eHWYhy8vO8q}</t>
  </si>
  <si>
    <t>IM PMP DX 2 - Percentage of patients with suspected malaria who received a parasitological test (NP)</t>
  </si>
  <si>
    <t>IM PMP DX 2 - % of suspected cases tested (NP)</t>
  </si>
  <si>
    <t>#{DGZDsRtmqL7}</t>
  </si>
  <si>
    <t>IM PMP DX 2 - Percentage of patients with suspected malaria who received a parasitological test (P)</t>
  </si>
  <si>
    <t>#{erW9vdRJVSE}</t>
  </si>
  <si>
    <t>IM PMP DX 3 - Percentage of health workers demonstrating competence in correctly classifying cases as not malaria, uncomplicated malaria, and severe malaria</t>
  </si>
  <si>
    <t>IM PMP DX 3 - % of HWs able to classify cases</t>
  </si>
  <si>
    <t>#{Grnm6jdzAJI}</t>
  </si>
  <si>
    <t>#{SZKdCBFJd96}</t>
  </si>
  <si>
    <t>CQnAGOKwLpt</t>
  </si>
  <si>
    <t>IM PMP DX 4 - Percentage of health workers demonstrating competence in malaria RDTs</t>
  </si>
  <si>
    <t>#{Mfkn1qCEQEL}</t>
  </si>
  <si>
    <t>#{bWQoETmKYEh}</t>
  </si>
  <si>
    <t>IjA0iq5pBHo</t>
  </si>
  <si>
    <t>IM PMP DX 5 - Percentage of health workers demonstrating competence in malaria microscopy</t>
  </si>
  <si>
    <t>IM PMP DX 5 - % of HWs competent in microscopy</t>
  </si>
  <si>
    <t>#{mYlff5bXuZB}</t>
  </si>
  <si>
    <t>#{f959MLmYSiX}</t>
  </si>
  <si>
    <t>wz4c7jpYVLu</t>
  </si>
  <si>
    <t>IM PMP DX 6 - Percentage of targeted facilities that meet standards (including appropriate materials, documentation, and qualified staff) for quality diagnosis of malaria</t>
  </si>
  <si>
    <t>IM PMP DX 6 - % of facilities with quality DX</t>
  </si>
  <si>
    <t>#{DTdMcXDeHFj}</t>
  </si>
  <si>
    <t>#{aRCKf2dnCpw}</t>
  </si>
  <si>
    <t>MOtjHTBLMN6</t>
  </si>
  <si>
    <t>IM PMP DX 7 - Percentage of targeted facilities with at least one provider trained in malaria diagnosis (RDT)</t>
  </si>
  <si>
    <t>IM PMP DX 7 - % of facilities trained on RDT</t>
  </si>
  <si>
    <t>#{GFDsEzfZdjr}</t>
  </si>
  <si>
    <t>#{VX2UY9s7UTQ}</t>
  </si>
  <si>
    <t>Ln2S6FkKpU4</t>
  </si>
  <si>
    <t>IM PMP DX 7 - Percentage of targeted facilities with at least one provider trained in malaria diagnosis (microscopy)</t>
  </si>
  <si>
    <t>#{JJ9yeyBfn5V}</t>
  </si>
  <si>
    <t>yVHdETrl6SJ</t>
  </si>
  <si>
    <t>IM PMP DX 8 - Percentage of targeted health workers trained in malaria laboratory diagnostics (RDT)</t>
  </si>
  <si>
    <t>Percentage of targeted health workers trained in malaria laboratory diagnostics (RDT)</t>
  </si>
  <si>
    <t>#{opuW5lGx2Cc}</t>
  </si>
  <si>
    <t>kuU69Ft8QVK</t>
  </si>
  <si>
    <t>IM PMP DX 8 - Percentage of targeted health workers trained in malaria laboratory diagnostics (microscopy)</t>
  </si>
  <si>
    <t>y1r9IqEbUcg</t>
  </si>
  <si>
    <t>IM PMP DX 9 - Percentage of targeted supervisors trained in supervision of malaria diagnostics (microscopy)</t>
  </si>
  <si>
    <t>IM PMP DX 9 - % of SUPVs trained on microscopy</t>
  </si>
  <si>
    <t>#{RnEg1HPF7IR}</t>
  </si>
  <si>
    <t>#{cGXuIzDaAEP}</t>
  </si>
  <si>
    <t>ccihUYygjWH</t>
  </si>
  <si>
    <t>IM PMP DX 9 - Percentage of targeted supervisors trained in supervision of malaria diagnostics (RDT)</t>
  </si>
  <si>
    <t>IM PMP DX 9 - % of SUPVs trained on RDT</t>
  </si>
  <si>
    <t>#{rvPl8m8kted}</t>
  </si>
  <si>
    <t>VDwMGm8H46T</t>
  </si>
  <si>
    <t>IM PMP DX 10 - Percentage of targeted countries with national malaria diagnostic supervision tools that adhere to global standards</t>
  </si>
  <si>
    <t>IM PMP DX 10 - % of countries with DX tools</t>
  </si>
  <si>
    <t>#{y2aPasQa1gl}</t>
  </si>
  <si>
    <t>RBMOiU9Itwb</t>
  </si>
  <si>
    <t>IM PMP DX 11 - Percentage of targeted countries with national guidelines for malaria diagnosis that meet global standards</t>
  </si>
  <si>
    <t>#{MUKvaz7q2CD}</t>
  </si>
  <si>
    <t>O6YHc5Ueo8q</t>
  </si>
  <si>
    <t>IM PMP TX 12 - Percentage of children under 5 appropriately treated for fever according to iCCM or country algorithms by community health workers</t>
  </si>
  <si>
    <t>IM PMP TX 12 - % of CU5 fever treated</t>
  </si>
  <si>
    <t>Percentage of children under 5 appropriately treated for fever according to iCCM or country algorithms by community health workers</t>
  </si>
  <si>
    <t>#{sYGiQi29bny}</t>
  </si>
  <si>
    <t>Number of CU5 presented to CHWs with fever</t>
  </si>
  <si>
    <t>#{jQCXu21pwiA}</t>
  </si>
  <si>
    <t>u890IbdlQOM</t>
  </si>
  <si>
    <t>IM PMP TX 13 - Percentage of confirmed severe malaria cases that were appropriately managed according to national guidelines</t>
  </si>
  <si>
    <t>#{WY24SnaT4l7}</t>
  </si>
  <si>
    <t>N01XKZfO2kV</t>
  </si>
  <si>
    <t>IM PMP TX 13 - Percentage of confirmed severe malaria cases that were appropriately managed according to national guidelines (NP)</t>
  </si>
  <si>
    <t>#{W6NdGzWJurN}</t>
  </si>
  <si>
    <t>xkjz5tL7hBA</t>
  </si>
  <si>
    <t>IM PMP TX 13 - Percentage of confirmed severe malaria cases that were appropriately managed according to national guidelines (P)</t>
  </si>
  <si>
    <t>IM PMP TX 13 - % of confirmed severe cases (P)</t>
  </si>
  <si>
    <t>#{h5toMEwrcCi}</t>
  </si>
  <si>
    <t>bWHgOytnLem</t>
  </si>
  <si>
    <t>IM PMP TX 14 - Percentage of uncomplicated malaria cases that received first-line antimalarial treatment according to national guidelines</t>
  </si>
  <si>
    <t>IM PMP TX 14 - % of uncomplicated cases</t>
  </si>
  <si>
    <t>#{Aj2LczZnc35}</t>
  </si>
  <si>
    <t>#{UFGPsP6p9mm}+#{PoyoVEewRIq}+#{sZoMIJ8KFiw}+#{RnZK9U6WoAm}+#{CrV5hkFVvdH}+#{qXQ0d9NKQtI}</t>
  </si>
  <si>
    <t>y5NVj7LxEo8</t>
  </si>
  <si>
    <t>IM PMP TX 14 - Percentage of uncomplicated malaria cases that received first-line antimalarial treatment according to national guidelines (NP)</t>
  </si>
  <si>
    <t>IM PMP TX 14 - % of uncomplicated cases (NP)</t>
  </si>
  <si>
    <t>#{RYl937S07k0}</t>
  </si>
  <si>
    <t>JDsKYuEPjZQ</t>
  </si>
  <si>
    <t>IM PMP TX 14 - Percentage of uncomplicated malaria cases that received first-line antimalarial treatment according to national guidelines (P)</t>
  </si>
  <si>
    <t>IM PMP TX 14 - % of uncomplicated cases (P)</t>
  </si>
  <si>
    <t>Percentage of uncomplicated malaria cases that received first-line antimalarial treatment according to national guidelines (P)</t>
  </si>
  <si>
    <t>#{Ldvf3MSggqO}</t>
  </si>
  <si>
    <t>TxzjbINCUD5</t>
  </si>
  <si>
    <t>IM PMP TX 15 - Percentage of targeted health workers demonstrating competence in management of severe malaria</t>
  </si>
  <si>
    <t>IM PMP TX 15 - % of HWs competent in severe cases</t>
  </si>
  <si>
    <t>#{QYPXt95CyCY}</t>
  </si>
  <si>
    <t>#{W4wiC7ioFKS}</t>
  </si>
  <si>
    <t>Ne5EYsgKQu1</t>
  </si>
  <si>
    <t>IM PMP TX 16 - Percentage of targeted health workers demonstrating competence in management of uncomplicated malaria</t>
  </si>
  <si>
    <t>IM PMP TX 16 - To review</t>
  </si>
  <si>
    <t>Percentage of targeted health workers demonstrating competence in management of uncomplicated malaria</t>
  </si>
  <si>
    <t>#{gmsvdmKMmP1}</t>
  </si>
  <si>
    <t>#{HcmlwDCmBSZ}</t>
  </si>
  <si>
    <t>femnQA5oWf8</t>
  </si>
  <si>
    <t>IM PMP TX 17 - Percentage of targeted health workers demonstrating compliance to treatment with WHO guidelines for cases with positive malaria test results</t>
  </si>
  <si>
    <t>IM PMP TX 17 - To review</t>
  </si>
  <si>
    <t>Percentage of targeted health workers demonstrating compliance to treatment with WHO guidelines for cases with positive malaria test results</t>
  </si>
  <si>
    <t>#{Do9KBfS22qD}</t>
  </si>
  <si>
    <t>#{Bli6iNQMtP5}</t>
  </si>
  <si>
    <t>peCf3o0zdUm</t>
  </si>
  <si>
    <t>IM PMP TX 18 - Percentage of health workers demonstrating adherence to negative test results according to global standards</t>
  </si>
  <si>
    <t>IM PMP TX 18 - To review</t>
  </si>
  <si>
    <t>#{jhcbf1Yfhr5}</t>
  </si>
  <si>
    <t>#{vskYxCrS9Hk}</t>
  </si>
  <si>
    <t>vNrsITfyH07</t>
  </si>
  <si>
    <t>IM PMP TX 19 - Percentage of targeted facilities that meet standards (including appropriate materials, documentation, and qualified staff) for quality malaria case management</t>
  </si>
  <si>
    <t>IM PMP TX 19 - % of facilities with CM standards</t>
  </si>
  <si>
    <t>Percentage of targeted facilities that meet standards (including appropriate materials, documentation, and qualified staff) for quality malaria case management</t>
  </si>
  <si>
    <t>#{Bjg3UQZTo7O}</t>
  </si>
  <si>
    <t>#{TpcOpmZBdLf}</t>
  </si>
  <si>
    <t>MpaSKGTqP5D</t>
  </si>
  <si>
    <t>IM PMP TX 20 - Percentage of targeted health facilities regularly reporting routine malaria case data</t>
  </si>
  <si>
    <t>IM PMP TX 20 - % of facilities reporting cases</t>
  </si>
  <si>
    <t>#{xV85TQT3GEj}</t>
  </si>
  <si>
    <t>#{pDisUBYkiUY}</t>
  </si>
  <si>
    <t>X90fuOvNJRe</t>
  </si>
  <si>
    <t>IM PMP TX 21 - Percentage of targeted health facilities that receive a supervisory visit</t>
  </si>
  <si>
    <t>IM PMP TX 21 - % of facilities with SUPV visits</t>
  </si>
  <si>
    <t>#{RncgLNY0xwy}</t>
  </si>
  <si>
    <t>nxcquEjgl4Y</t>
  </si>
  <si>
    <t>IM PMP TX 22 - Percentage of health workers trained in management of severe malaria</t>
  </si>
  <si>
    <t>IM PMP TX 22 - % of HWs trained on severe malaria</t>
  </si>
  <si>
    <t>#{Ly61ha78oUu}</t>
  </si>
  <si>
    <t>Total number of health workers targeted</t>
  </si>
  <si>
    <t>#{DoyuoVEARPV}</t>
  </si>
  <si>
    <t>WNh0FGdX54S</t>
  </si>
  <si>
    <t>IM PMP TX 23 - Percentage of targeted health workers trained according to national guidelines in malaria case management with ACTs</t>
  </si>
  <si>
    <t>IM PMP TX 23 - % of HWs trained on ACTs</t>
  </si>
  <si>
    <t>Percentage of targeted health workers trained according to national guidelines in malaria case management with ACTs</t>
  </si>
  <si>
    <t>#{wfxNAGkIedf}</t>
  </si>
  <si>
    <t>#{cqKHdgtfjID}</t>
  </si>
  <si>
    <t>QWPGgOw6BFU</t>
  </si>
  <si>
    <t>IM PMP TX 24 - Percentage of targeted countries with national guidelines for malaria treatment that meet global standards</t>
  </si>
  <si>
    <t>IM PMP TX 24 - % of countries with TX guidelines</t>
  </si>
  <si>
    <t>Percentage of targeted countries with national guidelines for malaria treatment that meet global standards</t>
  </si>
  <si>
    <t>#{YVLRuSGpePK}</t>
  </si>
  <si>
    <t>IObRTM7ZQsm</t>
  </si>
  <si>
    <t>IM PMP MIP 25 - Percentage of pregnant women who received an ITN during routine ANC</t>
  </si>
  <si>
    <t>IM PMP MIP 25 - % of pregnant women received ITN</t>
  </si>
  <si>
    <t>#{p4bKkXlEOtC}</t>
  </si>
  <si>
    <t>#{jNJNr4i82le}</t>
  </si>
  <si>
    <t>aYhs8mbDQtF</t>
  </si>
  <si>
    <t>IM PMP MIP 26 - Percentage of pregnant women who received three or more doses of IPTp</t>
  </si>
  <si>
    <t>IM PMP MIP 26 - % of pregnant women with IPTp &gt;=3</t>
  </si>
  <si>
    <t>#{IGhCODoV6YY}</t>
  </si>
  <si>
    <t>qe915L0SHAT</t>
  </si>
  <si>
    <t>IM PMP MIP 27 - Percentage of pregnant women who received two doses of IPTp</t>
  </si>
  <si>
    <t>Percentage of pregnant women who received two doses of IPTp</t>
  </si>
  <si>
    <t>#{Y73pLgWXfTh}</t>
  </si>
  <si>
    <t>o4A2d8hnJfR</t>
  </si>
  <si>
    <t>IM PMP MIP 28 - Percentage of pregnant women who received one dose of IPTp</t>
  </si>
  <si>
    <t>IM PMP MIP 28 - % of pregnant women with IPTp = 1</t>
  </si>
  <si>
    <t>Percentage of pregnant women who received one dose of IPTp</t>
  </si>
  <si>
    <t>#{i5xgliv1YDl}</t>
  </si>
  <si>
    <t>kqNgLnyfdrc</t>
  </si>
  <si>
    <t>IM PMP MIP 29 - Percentage of targeted health workers demonstrating competence in treatment of MiP</t>
  </si>
  <si>
    <t>IM PMP MIP 29 - % of HWs competent in MiP (TX)</t>
  </si>
  <si>
    <t>#{vKOVZ3Jckex}</t>
  </si>
  <si>
    <t>#{t7LA2WZducS}</t>
  </si>
  <si>
    <t>vq9Boe5COEM</t>
  </si>
  <si>
    <t>IM PMP MIP 30 - Percentage of targeted health workers demonstrating competence in prevention of MiP</t>
  </si>
  <si>
    <t>IM PMP MIP 30 - % of HWs competent in MiP (PREV)</t>
  </si>
  <si>
    <t>#{aOenVQmDtkc}</t>
  </si>
  <si>
    <t>#{fpDelOtHjG4}</t>
  </si>
  <si>
    <t>y6tiXzGbjqQ</t>
  </si>
  <si>
    <t>IM PMP MIP 31 - Percentage of health workers trained in IPTp</t>
  </si>
  <si>
    <t>IM PMP MIP 31 - % of HWs trained on IPTp</t>
  </si>
  <si>
    <t>#{yQ11Q5pQ2lx}</t>
  </si>
  <si>
    <t>#{yoNR9Ct37gT}</t>
  </si>
  <si>
    <t>weUF3Cj18yl</t>
  </si>
  <si>
    <t>IM PMP MIP 32 - Percentage of targeted countries with national guidelines for prevention and treatment of MiP that meet global standards</t>
  </si>
  <si>
    <t>IM PMP MIP 32 - % of countries with MiP guides</t>
  </si>
  <si>
    <t>Percentage of targeted countries with national guidelines for prevention and treatment of MiP that meet global standards</t>
  </si>
  <si>
    <t>#{C0UniRKgGAG}</t>
  </si>
  <si>
    <t>YzVdjAu4KMa</t>
  </si>
  <si>
    <t>IM PMP MIP 33 - Functional active RMNCH/MiP/ANC/community health Working Group</t>
  </si>
  <si>
    <t>IM PMP MIP 33 - Active HWGs</t>
  </si>
  <si>
    <t>#{wHtxPnCGqBV}</t>
  </si>
  <si>
    <t>cplumqVIg0j</t>
  </si>
  <si>
    <t>IM PMP SMC 34 - Percentage of targeted children who receive all 4 doses of SMC in a round in intervention area (or all 3 per national guidance where only 3 doses are indicated)</t>
  </si>
  <si>
    <t>IM PMP SMC 34 - % of children received 4 doses</t>
  </si>
  <si>
    <t>Percentage of targeted children who receive all 4 doses of SMC in a round in intervention area (or all 3 per national guidance where only 3 doses are indicated)</t>
  </si>
  <si>
    <t>#{ioU1w8yCIWv}</t>
  </si>
  <si>
    <t>#{jAD6Dh7z1d1}</t>
  </si>
  <si>
    <t>hNgqyLCQco7</t>
  </si>
  <si>
    <t>IM PMP SMC 35 - Percentage of targeted children who receive a dose of SMC in intervention area</t>
  </si>
  <si>
    <t>IM PMP SMC 35 - % of children dosed</t>
  </si>
  <si>
    <t>Percentage of targeted children who receive a dose of SMC in intervention area</t>
  </si>
  <si>
    <t>#{cOBjDRbvsyW}</t>
  </si>
  <si>
    <t>zHn4rCJ9iNf</t>
  </si>
  <si>
    <t>IM PMP SMC 36 - Percentage of targeted children who receive a dose of SMC in the first cycle</t>
  </si>
  <si>
    <t>#{HaSIpoMB2ub}</t>
  </si>
  <si>
    <t>ZHCsyaoMf3b</t>
  </si>
  <si>
    <t>IM PMP SMC 37 - Percentage of targeted children who receive a dose of SMC in the second cycle</t>
  </si>
  <si>
    <t>IM PMP SMC 37 - % of children dosed (cy. 2)</t>
  </si>
  <si>
    <t>#{wot02J4aRZm}</t>
  </si>
  <si>
    <t>d7nCmpguqR9</t>
  </si>
  <si>
    <t>IM PMP SMC 38 - Percentage of targeted children who receive a dose of SMC in the third cycle</t>
  </si>
  <si>
    <t>IM PMP SMC 38 - % of children dosed (cy. 3)</t>
  </si>
  <si>
    <t>#{ZCibgANrNQq}</t>
  </si>
  <si>
    <t>ba9cFuntL41</t>
  </si>
  <si>
    <t>IM PMP SMC 39 - Percentage of targeted children who receive a dose of SMC in the fourth cycle</t>
  </si>
  <si>
    <t>IM PMP SMC 39 - % of children dosed (cy. 4)</t>
  </si>
  <si>
    <t>#{Q71hAveCSGo}</t>
  </si>
  <si>
    <t>k46LJocgtyS</t>
  </si>
  <si>
    <t>IM PMP SMC 40 - Percentage of health workers trained to deliver SMC according to national guidelines</t>
  </si>
  <si>
    <t>IM PMP SMC 40 - % of HWs trained on SMC</t>
  </si>
  <si>
    <t>#{y6qGAzE5DRa}</t>
  </si>
  <si>
    <t>#{nE14FEYzkVX}</t>
  </si>
  <si>
    <t>HsipR5LvDuQ</t>
  </si>
  <si>
    <t>IM PMP SMC 41 - Percentage of targeted countries with annual SMC implementation plans</t>
  </si>
  <si>
    <t>IM PMP SMC 41 - % of countries with ANN SMC plans</t>
  </si>
  <si>
    <t>#{hBYYaPLEFFf}</t>
  </si>
  <si>
    <t>#{gN3w6Jx7q5h}</t>
  </si>
  <si>
    <t>N6FZIcBzoAK</t>
  </si>
  <si>
    <t>IM PMP OR 42 - Contribution to national, regional or global guidance/policy documents related to malaria (including RH)</t>
  </si>
  <si>
    <t>IM PMP OR 42 - Contribution</t>
  </si>
  <si>
    <t>#{tJXmW64MUxf}</t>
  </si>
  <si>
    <t>RpH8SivhZwQ</t>
  </si>
  <si>
    <t>IM PMP OR 43 - Number of program activity outputs disseminated to the global health community</t>
  </si>
  <si>
    <t>IM PMP OR 43 - Outputs to GH community</t>
  </si>
  <si>
    <t>By type of output (activity reports, operational research/evaluation reports, technical briefs, learning briefs, synthesis brief, discussion brief, infographic, case studies, peer-reviewed publications, webinars, oral/poster presentations, blog posts, short video clips, photos)   By dissemination channel</t>
  </si>
  <si>
    <t>#{P4YDP2FNh3X}</t>
  </si>
  <si>
    <t>mrwqDivT0xN</t>
  </si>
  <si>
    <t>IM PMP OR 44 - Participation in targeted national, regional or global level Working group(s) and/or taskforce(s)</t>
  </si>
  <si>
    <t>IM PMP OR 44 - Participation in TWGs.</t>
  </si>
  <si>
    <t>#{XxfoDreiw9Z}</t>
  </si>
  <si>
    <t>CL comments:</t>
  </si>
  <si>
    <t>This is correct, tks.</t>
  </si>
  <si>
    <t>IM PMP TX 17  - % of HWs adhered  (+ve cases)</t>
  </si>
  <si>
    <t>IM PMP TX 18  - % of HWs adhered (-ve cases)</t>
  </si>
  <si>
    <t>IM PMP TX 16  - % of HWs competent (uncomp cases)</t>
  </si>
  <si>
    <t>DE5</t>
  </si>
  <si>
    <t>DE6</t>
  </si>
  <si>
    <t>DE7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</si>
</sst>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2">
    <font>
      <sz val="11"/>
      <color theme="1"/>
      <name val="Calibri"/>
      <family val="2"/>
      <scheme val="minor"/>
    </font>
    <font>
      <sz val="11"/>
      <color theme="1"/>
      <name val="Calibri"/>
      <family val="2"/>
      <scheme val="minor"/>
    </font>
    <font>
      <sz val="10"/>
      <color theme="1"/>
      <name val="Gill Sans MT"/>
      <family val="2"/>
    </font>
    <font>
      <b/>
      <sz val="10"/>
      <color rgb="FF010202"/>
      <name val="Gill Sans MT"/>
      <family val="2"/>
    </font>
    <font>
      <b/>
      <sz val="10"/>
      <color theme="1"/>
      <name val="Gill Sans MT"/>
      <family val="2"/>
    </font>
    <font>
      <sz val="10"/>
      <color rgb="FF000000"/>
      <name val="Gill Sans MT"/>
      <family val="2"/>
    </font>
    <font>
      <b/>
      <sz val="10"/>
      <color rgb="FF000000"/>
      <name val="Gill Sans MT"/>
      <family val="2"/>
    </font>
    <font>
      <sz val="10"/>
      <color rgb="FF010202"/>
      <name val="Gill Sans MT"/>
      <family val="2"/>
    </font>
    <font>
      <i/>
      <sz val="10"/>
      <color theme="0" tint="-0.499984740745262"/>
      <name val="Gill Sans MT"/>
      <family val="2"/>
    </font>
    <font>
      <i/>
      <sz val="10"/>
      <color theme="0" tint="-0.34998626667073579"/>
      <name val="Gill Sans MT"/>
      <family val="2"/>
    </font>
    <font>
      <sz val="10"/>
      <name val="Gill Sans MT"/>
      <family val="2"/>
    </font>
    <font>
      <b/>
      <sz val="10"/>
      <color rgb="FF0070C0"/>
      <name val="Gill Sans MT"/>
      <family val="2"/>
    </font>
    <font>
      <b/>
      <i/>
      <sz val="10"/>
      <color theme="0" tint="-0.499984740745262"/>
      <name val="Gill Sans MT"/>
      <family val="2"/>
    </font>
    <font>
      <b/>
      <i/>
      <sz val="10"/>
      <color rgb="FFC00000"/>
      <name val="Gill Sans MT"/>
      <family val="2"/>
    </font>
    <font>
      <sz val="10"/>
      <name val="Arial"/>
      <family val="2"/>
    </font>
    <font>
      <b/>
      <sz val="10"/>
      <name val="Arial"/>
      <family val="2"/>
    </font>
    <font>
      <b/>
      <sz val="10"/>
      <color theme="1"/>
      <name val="Arial"/>
      <family val="2"/>
    </font>
    <font>
      <i/>
      <sz val="10"/>
      <color theme="1"/>
      <name val="Arial"/>
      <family val="2"/>
    </font>
    <font>
      <sz val="10"/>
      <color theme="1"/>
      <name val="Arial"/>
      <family val="2"/>
    </font>
    <font>
      <sz val="10"/>
      <color rgb="FFFF0000"/>
      <name val="Arial"/>
      <family val="2"/>
    </font>
    <font>
      <b/>
      <sz val="10"/>
      <color rgb="FFFF0000"/>
      <name val="Arial"/>
      <family val="2"/>
    </font>
    <font>
      <sz val="11"/>
      <name val="Arial"/>
      <family val="2"/>
    </font>
    <font>
      <sz val="8"/>
      <name val="Calibri"/>
      <family val="2"/>
      <scheme val="minor"/>
    </font>
    <font>
      <sz val="10"/>
      <color rgb="FF000000"/>
      <name val="Arial"/>
      <family val="2"/>
    </font>
    <font>
      <sz val="11"/>
      <color theme="1"/>
      <name val="Arial"/>
      <family val="2"/>
    </font>
    <font>
      <b/>
      <sz val="18"/>
      <color theme="1"/>
      <name val="Arial"/>
      <family val="2"/>
    </font>
    <font>
      <b/>
      <sz val="11"/>
      <color theme="1"/>
      <name val="Arial"/>
      <family val="2"/>
    </font>
    <font>
      <b/>
      <sz val="12"/>
      <color theme="1"/>
      <name val="Arial"/>
      <family val="2"/>
    </font>
    <font>
      <sz val="10"/>
      <name val="Roboto"/>
    </font>
    <font>
      <i/>
      <sz val="11"/>
      <color theme="1"/>
      <name val="Arial"/>
      <family val="2"/>
    </font>
    <font>
      <sz val="11"/>
      <color rgb="FFFF0000"/>
      <name val="Calibri"/>
      <family val="2"/>
      <scheme val="minor"/>
    </font>
    <font>
      <sz val="11"/>
      <color rgb="FFFF0000"/>
      <name val="Arial"/>
      <family val="2"/>
    </font>
    <font>
      <b/>
      <sz val="9"/>
      <color rgb="FF000000"/>
      <name val="Tahoma"/>
      <family val="2"/>
    </font>
    <font>
      <sz val="9"/>
      <color rgb="FF000000"/>
      <name val="Tahoma"/>
      <family val="2"/>
    </font>
    <font>
      <b/>
      <sz val="11"/>
      <color theme="1"/>
      <name val="Calibri"/>
      <family val="2"/>
      <scheme val="minor"/>
    </font>
    <font>
      <sz val="10"/>
      <name val="Arial"/>
      <family val="2"/>
    </font>
    <font>
      <strike/>
      <sz val="11"/>
      <color theme="1"/>
      <name val="Calibri"/>
      <family val="2"/>
      <scheme val="minor"/>
    </font>
    <font>
      <b/>
      <sz val="9"/>
      <color indexed="81"/>
      <name val="Tahoma"/>
      <family val="2"/>
    </font>
    <font>
      <sz val="9"/>
      <color indexed="81"/>
      <name val="Tahoma"/>
      <family val="2"/>
    </font>
    <font>
      <b/>
      <sz val="11"/>
      <color rgb="FFFF0000"/>
      <name val="Arial"/>
      <family val="2"/>
    </font>
    <font>
      <sz val="13"/>
      <color rgb="FF000000"/>
      <name val="Courier New"/>
      <family val="1"/>
    </font>
    <font>
      <sz val="11"/>
      <color rgb="FFFF0000"/>
      <name val="Calibri (Body)"/>
    </font>
  </fonts>
  <fills count="28">
    <fill>
      <patternFill patternType="none"/>
    </fill>
    <fill>
      <patternFill patternType="gray125"/>
    </fill>
    <fill>
      <patternFill patternType="solid">
        <fgColor theme="3"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59999389629810485"/>
        <bgColor rgb="FFA7C6ED"/>
      </patternFill>
    </fill>
    <fill>
      <patternFill patternType="solid">
        <fgColor theme="9" tint="0.79998168889431442"/>
        <bgColor rgb="FFD9EAD3"/>
      </patternFill>
    </fill>
    <fill>
      <patternFill patternType="solid">
        <fgColor theme="0"/>
        <bgColor rgb="FFD9EAD3"/>
      </patternFill>
    </fill>
    <fill>
      <patternFill patternType="solid">
        <fgColor theme="5" tint="0.79998168889431442"/>
        <bgColor indexed="64"/>
      </patternFill>
    </fill>
    <fill>
      <patternFill patternType="solid">
        <fgColor theme="1"/>
        <bgColor indexed="64"/>
      </patternFill>
    </fill>
    <fill>
      <patternFill patternType="solid">
        <fgColor rgb="FFD9EAD3"/>
        <bgColor rgb="FFD9EAD3"/>
      </patternFill>
    </fill>
    <fill>
      <patternFill patternType="solid">
        <fgColor rgb="FFFFFFFF"/>
        <bgColor rgb="FFFFFFFF"/>
      </patternFill>
    </fill>
    <fill>
      <patternFill patternType="solid">
        <fgColor theme="0"/>
        <bgColor rgb="FFD9D9D9"/>
      </patternFill>
    </fill>
    <fill>
      <patternFill patternType="solid">
        <fgColor theme="0"/>
        <bgColor rgb="FFFFFFFF"/>
      </patternFill>
    </fill>
    <fill>
      <patternFill patternType="solid">
        <fgColor rgb="FFFFFF0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0070C0"/>
        <bgColor indexed="64"/>
      </patternFill>
    </fill>
    <fill>
      <patternFill patternType="solid">
        <fgColor rgb="FFFF00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0" fontId="14" fillId="0" borderId="0" applyNumberFormat="0" applyFont="0" applyFill="0" applyBorder="0" applyAlignment="0" applyProtection="0"/>
    <xf numFmtId="9" fontId="14" fillId="0" borderId="0" applyNumberFormat="0" applyFont="0" applyFill="0" applyBorder="0" applyAlignment="0" applyProtection="0"/>
    <xf numFmtId="43" fontId="14" fillId="0" borderId="0" applyFont="0" applyFill="0" applyBorder="0" applyAlignment="0" applyProtection="0"/>
  </cellStyleXfs>
  <cellXfs count="225">
    <xf numFmtId="0" fontId="0" fillId="0" borderId="0" xfId="0"/>
    <xf numFmtId="0" fontId="2" fillId="0" borderId="0" xfId="0" applyFont="1"/>
    <xf numFmtId="0" fontId="4" fillId="0" borderId="0" xfId="0" applyFont="1"/>
    <xf numFmtId="0" fontId="5" fillId="0" borderId="0" xfId="0" applyFont="1" applyAlignment="1">
      <alignment vertical="center"/>
    </xf>
    <xf numFmtId="0" fontId="5" fillId="0" borderId="0" xfId="0" applyFont="1"/>
    <xf numFmtId="0" fontId="7" fillId="0" borderId="0" xfId="0" applyFont="1"/>
    <xf numFmtId="0" fontId="6" fillId="0" borderId="0" xfId="0" applyFont="1"/>
    <xf numFmtId="0" fontId="8" fillId="0" borderId="0" xfId="0" applyFont="1"/>
    <xf numFmtId="0" fontId="4" fillId="3" borderId="0" xfId="0" applyFont="1" applyFill="1"/>
    <xf numFmtId="0" fontId="4" fillId="4" borderId="0" xfId="0" applyFont="1" applyFill="1"/>
    <xf numFmtId="0" fontId="4" fillId="5" borderId="0" xfId="0" applyFont="1" applyFill="1"/>
    <xf numFmtId="0" fontId="2" fillId="5" borderId="0" xfId="0" applyFont="1" applyFill="1"/>
    <xf numFmtId="9" fontId="2" fillId="0" borderId="0" xfId="1" applyFont="1"/>
    <xf numFmtId="0" fontId="9" fillId="0" borderId="0" xfId="0" applyFont="1"/>
    <xf numFmtId="0" fontId="9" fillId="0" borderId="0" xfId="0" applyFont="1" applyAlignment="1">
      <alignment vertical="center"/>
    </xf>
    <xf numFmtId="0" fontId="10" fillId="0" borderId="0" xfId="0" applyFont="1"/>
    <xf numFmtId="0" fontId="6" fillId="0" borderId="0" xfId="0" applyFont="1" applyAlignment="1">
      <alignment horizontal="center"/>
    </xf>
    <xf numFmtId="0" fontId="2" fillId="0" borderId="0" xfId="0" applyFont="1" applyAlignment="1">
      <alignment vertical="center"/>
    </xf>
    <xf numFmtId="9" fontId="2" fillId="0" borderId="0" xfId="1" applyFont="1" applyAlignment="1">
      <alignment horizontal="center"/>
    </xf>
    <xf numFmtId="0" fontId="4" fillId="4" borderId="0" xfId="0" applyFont="1" applyFill="1" applyAlignment="1">
      <alignment vertical="center"/>
    </xf>
    <xf numFmtId="0" fontId="4" fillId="5" borderId="0" xfId="0" applyFont="1" applyFill="1" applyAlignment="1">
      <alignment vertical="center"/>
    </xf>
    <xf numFmtId="0" fontId="2" fillId="5" borderId="0" xfId="0" applyFont="1" applyFill="1" applyAlignment="1">
      <alignment vertical="center"/>
    </xf>
    <xf numFmtId="9" fontId="11" fillId="0" borderId="0" xfId="1" applyFont="1" applyAlignment="1">
      <alignment horizontal="center"/>
    </xf>
    <xf numFmtId="9" fontId="8" fillId="0" borderId="0" xfId="1" applyFont="1" applyAlignment="1">
      <alignment horizontal="center"/>
    </xf>
    <xf numFmtId="9" fontId="12" fillId="0" borderId="0" xfId="1" applyFont="1" applyAlignment="1">
      <alignment horizontal="center"/>
    </xf>
    <xf numFmtId="0" fontId="8" fillId="0" borderId="0" xfId="0" applyFont="1" applyAlignment="1">
      <alignment horizontal="center"/>
    </xf>
    <xf numFmtId="0" fontId="11" fillId="0" borderId="0" xfId="0" applyFont="1"/>
    <xf numFmtId="0" fontId="2" fillId="0" borderId="0" xfId="0" applyFont="1" applyAlignment="1">
      <alignment horizontal="right"/>
    </xf>
    <xf numFmtId="0" fontId="13" fillId="0" borderId="0" xfId="0" applyFont="1"/>
    <xf numFmtId="0" fontId="2" fillId="6" borderId="0" xfId="0" applyFont="1" applyFill="1"/>
    <xf numFmtId="0" fontId="11" fillId="6" borderId="0" xfId="0" applyFont="1" applyFill="1"/>
    <xf numFmtId="0" fontId="9" fillId="7" borderId="0" xfId="0" applyFont="1" applyFill="1"/>
    <xf numFmtId="0" fontId="2" fillId="8" borderId="0" xfId="0" applyFont="1" applyFill="1"/>
    <xf numFmtId="0" fontId="5" fillId="8" borderId="0" xfId="0" applyFont="1" applyFill="1"/>
    <xf numFmtId="9" fontId="2" fillId="8" borderId="0" xfId="1" applyFont="1" applyFill="1" applyAlignment="1">
      <alignment horizontal="center"/>
    </xf>
    <xf numFmtId="9" fontId="11" fillId="8" borderId="0" xfId="1" applyFont="1" applyFill="1" applyAlignment="1">
      <alignment horizontal="center"/>
    </xf>
    <xf numFmtId="0" fontId="5" fillId="8" borderId="0" xfId="0" applyFont="1" applyFill="1" applyAlignment="1">
      <alignment vertical="center"/>
    </xf>
    <xf numFmtId="0" fontId="15" fillId="6" borderId="0" xfId="0" applyFont="1" applyFill="1"/>
    <xf numFmtId="0" fontId="16" fillId="12" borderId="0" xfId="0" applyFont="1" applyFill="1"/>
    <xf numFmtId="0" fontId="17" fillId="12" borderId="0" xfId="0" applyFont="1" applyFill="1"/>
    <xf numFmtId="0" fontId="18" fillId="12" borderId="0" xfId="0" applyFont="1" applyFill="1"/>
    <xf numFmtId="0" fontId="15" fillId="13" borderId="0" xfId="0" applyFont="1" applyFill="1"/>
    <xf numFmtId="0" fontId="14" fillId="12" borderId="0" xfId="0" applyFont="1" applyFill="1"/>
    <xf numFmtId="0" fontId="15" fillId="14" borderId="0" xfId="0" applyFont="1" applyFill="1"/>
    <xf numFmtId="0" fontId="14" fillId="15" borderId="0" xfId="0" applyFont="1" applyFill="1"/>
    <xf numFmtId="0" fontId="15" fillId="16" borderId="0" xfId="0" applyFont="1" applyFill="1"/>
    <xf numFmtId="0" fontId="18" fillId="12" borderId="1" xfId="0" applyFont="1" applyFill="1" applyBorder="1"/>
    <xf numFmtId="0" fontId="19" fillId="12" borderId="0" xfId="0" applyFont="1" applyFill="1"/>
    <xf numFmtId="0" fontId="18" fillId="17" borderId="0" xfId="0" applyFont="1" applyFill="1"/>
    <xf numFmtId="0" fontId="18" fillId="0" borderId="0" xfId="0" applyFont="1"/>
    <xf numFmtId="0" fontId="15" fillId="12" borderId="9" xfId="0" applyFont="1" applyFill="1" applyBorder="1" applyAlignment="1">
      <alignment horizontal="center"/>
    </xf>
    <xf numFmtId="0" fontId="14" fillId="12" borderId="9" xfId="0" applyFont="1" applyFill="1" applyBorder="1"/>
    <xf numFmtId="0" fontId="15" fillId="12" borderId="0" xfId="0" applyFont="1" applyFill="1"/>
    <xf numFmtId="0" fontId="15" fillId="12" borderId="0" xfId="0" applyFont="1" applyFill="1" applyAlignment="1">
      <alignment horizontal="center"/>
    </xf>
    <xf numFmtId="0" fontId="18" fillId="12" borderId="0" xfId="0" applyFont="1" applyFill="1" applyBorder="1"/>
    <xf numFmtId="0" fontId="14" fillId="12" borderId="0" xfId="0" applyFont="1" applyFill="1" applyBorder="1"/>
    <xf numFmtId="0" fontId="14" fillId="12" borderId="0" xfId="0" applyFont="1" applyFill="1" applyBorder="1" applyAlignment="1">
      <alignment horizontal="center"/>
    </xf>
    <xf numFmtId="0" fontId="15" fillId="18" borderId="0" xfId="0" applyFont="1" applyFill="1"/>
    <xf numFmtId="0" fontId="14" fillId="18" borderId="0" xfId="0" applyFont="1" applyFill="1"/>
    <xf numFmtId="0" fontId="15" fillId="0" borderId="9" xfId="0" applyFont="1" applyBorder="1" applyAlignment="1">
      <alignment horizontal="center"/>
    </xf>
    <xf numFmtId="0" fontId="15" fillId="0" borderId="9" xfId="0" quotePrefix="1" applyFont="1" applyBorder="1" applyAlignment="1">
      <alignment horizontal="center"/>
    </xf>
    <xf numFmtId="0" fontId="14" fillId="0" borderId="9" xfId="0" applyFont="1" applyBorder="1"/>
    <xf numFmtId="0" fontId="14" fillId="0" borderId="8" xfId="0" applyFont="1" applyBorder="1"/>
    <xf numFmtId="0" fontId="15" fillId="20" borderId="9" xfId="0" applyFont="1" applyFill="1" applyBorder="1" applyAlignment="1">
      <alignment horizontal="center"/>
    </xf>
    <xf numFmtId="0" fontId="14" fillId="20" borderId="9" xfId="0" applyFont="1" applyFill="1" applyBorder="1"/>
    <xf numFmtId="0" fontId="14" fillId="0" borderId="1" xfId="0" applyFont="1" applyBorder="1"/>
    <xf numFmtId="0" fontId="14" fillId="21" borderId="0" xfId="0" applyFont="1" applyFill="1" applyBorder="1"/>
    <xf numFmtId="0" fontId="20" fillId="12" borderId="0" xfId="0" applyFont="1" applyFill="1"/>
    <xf numFmtId="0" fontId="15" fillId="0" borderId="11" xfId="0" applyFont="1" applyBorder="1" applyAlignment="1">
      <alignment horizontal="center"/>
    </xf>
    <xf numFmtId="0" fontId="23" fillId="18" borderId="0" xfId="0" applyFont="1" applyFill="1"/>
    <xf numFmtId="0" fontId="24" fillId="0" borderId="0" xfId="0" applyFont="1" applyAlignment="1">
      <alignment wrapText="1"/>
    </xf>
    <xf numFmtId="0" fontId="24" fillId="0" borderId="1" xfId="0" applyFont="1" applyBorder="1" applyAlignment="1">
      <alignment horizontal="center" vertical="center" wrapText="1"/>
    </xf>
    <xf numFmtId="0" fontId="24" fillId="0" borderId="1" xfId="0" applyFont="1" applyFill="1" applyBorder="1" applyAlignment="1">
      <alignment horizontal="center" vertical="center" wrapText="1"/>
    </xf>
    <xf numFmtId="0" fontId="24" fillId="0" borderId="0" xfId="0" applyFont="1" applyFill="1" applyAlignment="1">
      <alignment wrapText="1"/>
    </xf>
    <xf numFmtId="0" fontId="24" fillId="0" borderId="0" xfId="0" applyFont="1" applyAlignment="1">
      <alignment horizontal="center" vertical="center" wrapText="1"/>
    </xf>
    <xf numFmtId="0" fontId="14" fillId="0" borderId="1" xfId="0" applyFont="1" applyFill="1" applyBorder="1"/>
    <xf numFmtId="0" fontId="18" fillId="0" borderId="1" xfId="0" applyFont="1" applyFill="1" applyBorder="1" applyAlignment="1">
      <alignment horizontal="left" vertical="top" wrapText="1"/>
    </xf>
    <xf numFmtId="0" fontId="14" fillId="12" borderId="10" xfId="0" applyFont="1" applyFill="1" applyBorder="1"/>
    <xf numFmtId="0" fontId="14" fillId="21" borderId="9" xfId="0" applyFont="1" applyFill="1" applyBorder="1"/>
    <xf numFmtId="0" fontId="14" fillId="21" borderId="7" xfId="0" applyFont="1" applyFill="1" applyBorder="1"/>
    <xf numFmtId="0" fontId="14" fillId="12" borderId="1" xfId="0" applyFont="1" applyFill="1" applyBorder="1"/>
    <xf numFmtId="0" fontId="18" fillId="12" borderId="0" xfId="0" applyFont="1" applyFill="1" applyBorder="1" applyAlignment="1">
      <alignment horizontal="left" vertical="top" wrapText="1"/>
    </xf>
    <xf numFmtId="0" fontId="14" fillId="12" borderId="9" xfId="0" applyFont="1" applyFill="1" applyBorder="1" applyAlignment="1">
      <alignment horizontal="center" vertical="center"/>
    </xf>
    <xf numFmtId="0" fontId="15" fillId="0" borderId="1" xfId="0" applyFont="1" applyBorder="1" applyAlignment="1">
      <alignment horizontal="center"/>
    </xf>
    <xf numFmtId="0" fontId="24" fillId="0" borderId="2" xfId="0" applyFont="1" applyBorder="1" applyAlignment="1">
      <alignment horizontal="center" vertical="center" wrapText="1"/>
    </xf>
    <xf numFmtId="0" fontId="24" fillId="0" borderId="2" xfId="0" applyFont="1" applyFill="1" applyBorder="1" applyAlignment="1">
      <alignment horizontal="center" vertical="center" wrapText="1"/>
    </xf>
    <xf numFmtId="0" fontId="14" fillId="12" borderId="7" xfId="0" applyFont="1" applyFill="1" applyBorder="1" applyAlignment="1">
      <alignment horizontal="center" vertical="center"/>
    </xf>
    <xf numFmtId="0" fontId="24" fillId="0" borderId="1" xfId="0" applyFont="1" applyBorder="1" applyAlignment="1">
      <alignment wrapText="1"/>
    </xf>
    <xf numFmtId="0" fontId="24" fillId="0" borderId="1" xfId="0" applyFont="1" applyBorder="1" applyAlignment="1"/>
    <xf numFmtId="0" fontId="24" fillId="0" borderId="1" xfId="0" applyFont="1" applyFill="1" applyBorder="1" applyAlignment="1">
      <alignment wrapText="1"/>
    </xf>
    <xf numFmtId="0" fontId="21" fillId="0" borderId="1" xfId="0" applyFont="1" applyBorder="1" applyAlignment="1">
      <alignment horizontal="center" vertical="center" wrapText="1"/>
    </xf>
    <xf numFmtId="0" fontId="21" fillId="0" borderId="5" xfId="0" applyFont="1" applyBorder="1" applyAlignment="1">
      <alignment horizontal="center" vertical="center" wrapText="1"/>
    </xf>
    <xf numFmtId="0" fontId="26" fillId="9" borderId="1" xfId="0" applyFont="1" applyFill="1" applyBorder="1" applyAlignment="1">
      <alignment horizontal="center" wrapText="1"/>
    </xf>
    <xf numFmtId="0" fontId="24" fillId="0" borderId="1" xfId="0" applyFont="1" applyFill="1" applyBorder="1" applyAlignment="1"/>
    <xf numFmtId="0" fontId="18" fillId="0" borderId="1" xfId="0" applyFont="1" applyFill="1" applyBorder="1" applyAlignment="1">
      <alignment horizontal="center" vertical="top" wrapText="1"/>
    </xf>
    <xf numFmtId="0" fontId="29" fillId="0" borderId="2" xfId="0" applyFont="1" applyFill="1" applyBorder="1" applyAlignment="1">
      <alignment horizontal="center" vertical="center" wrapText="1"/>
    </xf>
    <xf numFmtId="0" fontId="24" fillId="0" borderId="2" xfId="0" applyFont="1" applyBorder="1" applyAlignment="1">
      <alignment wrapText="1"/>
    </xf>
    <xf numFmtId="0" fontId="24" fillId="0" borderId="2" xfId="0" applyFont="1" applyFill="1" applyBorder="1" applyAlignment="1">
      <alignment wrapText="1"/>
    </xf>
    <xf numFmtId="0" fontId="27" fillId="10" borderId="3" xfId="0" applyFont="1" applyFill="1" applyBorder="1" applyAlignment="1">
      <alignment wrapText="1"/>
    </xf>
    <xf numFmtId="0" fontId="27" fillId="10" borderId="3" xfId="0" applyFont="1" applyFill="1" applyBorder="1" applyAlignment="1">
      <alignment vertical="center" wrapText="1"/>
    </xf>
    <xf numFmtId="0" fontId="27" fillId="10" borderId="4" xfId="0" applyFont="1" applyFill="1" applyBorder="1" applyAlignment="1">
      <alignment vertical="center" wrapText="1"/>
    </xf>
    <xf numFmtId="0" fontId="27" fillId="10" borderId="2" xfId="0" applyFont="1" applyFill="1" applyBorder="1" applyAlignment="1">
      <alignment vertical="center"/>
    </xf>
    <xf numFmtId="0" fontId="27" fillId="10" borderId="4" xfId="0" applyFont="1" applyFill="1" applyBorder="1" applyAlignment="1">
      <alignment wrapText="1"/>
    </xf>
    <xf numFmtId="0" fontId="27" fillId="10" borderId="2" xfId="0" applyFont="1" applyFill="1" applyBorder="1" applyAlignment="1"/>
    <xf numFmtId="0" fontId="27" fillId="10" borderId="0" xfId="0" applyFont="1" applyFill="1" applyBorder="1" applyAlignment="1">
      <alignment vertical="center"/>
    </xf>
    <xf numFmtId="0" fontId="27" fillId="11" borderId="0" xfId="0" applyFont="1" applyFill="1" applyBorder="1" applyAlignment="1">
      <alignment vertical="center"/>
    </xf>
    <xf numFmtId="0" fontId="24" fillId="11" borderId="0" xfId="0" applyFont="1" applyFill="1" applyBorder="1" applyAlignment="1">
      <alignment wrapText="1"/>
    </xf>
    <xf numFmtId="0" fontId="24" fillId="11" borderId="4" xfId="0" applyFont="1" applyFill="1" applyBorder="1" applyAlignment="1">
      <alignment wrapText="1"/>
    </xf>
    <xf numFmtId="0" fontId="24" fillId="11" borderId="14" xfId="0" applyFont="1" applyFill="1" applyBorder="1" applyAlignment="1">
      <alignment wrapText="1"/>
    </xf>
    <xf numFmtId="0" fontId="14" fillId="12" borderId="9"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24" fillId="12" borderId="0" xfId="0" applyFont="1" applyFill="1" applyAlignment="1">
      <alignment wrapText="1"/>
    </xf>
    <xf numFmtId="0" fontId="24" fillId="12" borderId="0" xfId="0" applyFont="1" applyFill="1" applyAlignment="1">
      <alignment horizontal="center" vertical="center" wrapText="1"/>
    </xf>
    <xf numFmtId="0" fontId="15" fillId="0" borderId="1" xfId="0" applyFont="1" applyBorder="1" applyAlignment="1">
      <alignment horizontal="center"/>
    </xf>
    <xf numFmtId="0" fontId="15" fillId="12" borderId="1" xfId="0" applyFont="1" applyFill="1" applyBorder="1" applyAlignment="1">
      <alignment horizontal="center" vertical="center"/>
    </xf>
    <xf numFmtId="0" fontId="15" fillId="12" borderId="0" xfId="0" applyFont="1" applyFill="1" applyBorder="1" applyAlignment="1">
      <alignment horizontal="center"/>
    </xf>
    <xf numFmtId="0" fontId="15" fillId="0" borderId="1" xfId="0" applyFont="1" applyBorder="1" applyAlignment="1">
      <alignment horizontal="center"/>
    </xf>
    <xf numFmtId="0" fontId="18" fillId="12" borderId="1" xfId="0" applyFont="1" applyFill="1" applyBorder="1" applyAlignment="1">
      <alignment horizontal="left" vertical="top" wrapText="1"/>
    </xf>
    <xf numFmtId="0" fontId="31" fillId="0"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19" fillId="18" borderId="0" xfId="0" applyFont="1" applyFill="1"/>
    <xf numFmtId="0" fontId="19" fillId="12" borderId="0" xfId="0" applyFont="1" applyFill="1" applyBorder="1"/>
    <xf numFmtId="0" fontId="30" fillId="12" borderId="0" xfId="0" applyFont="1" applyFill="1"/>
    <xf numFmtId="0" fontId="19" fillId="21" borderId="0" xfId="0" applyFont="1" applyFill="1" applyBorder="1"/>
    <xf numFmtId="0" fontId="19" fillId="19" borderId="0" xfId="0" applyFont="1" applyFill="1"/>
    <xf numFmtId="0" fontId="19" fillId="12" borderId="0" xfId="0" applyFont="1" applyFill="1" applyBorder="1" applyAlignment="1">
      <alignment horizontal="left" vertical="top" wrapText="1"/>
    </xf>
    <xf numFmtId="0" fontId="24" fillId="12" borderId="2" xfId="0" applyFont="1" applyFill="1" applyBorder="1" applyAlignment="1">
      <alignment horizontal="center" vertical="center" wrapText="1"/>
    </xf>
    <xf numFmtId="0" fontId="24" fillId="12" borderId="1" xfId="0" applyFont="1" applyFill="1" applyBorder="1" applyAlignment="1">
      <alignment horizontal="center" vertical="center" wrapText="1"/>
    </xf>
    <xf numFmtId="0" fontId="14" fillId="20" borderId="0" xfId="0" applyFont="1" applyFill="1" applyBorder="1"/>
    <xf numFmtId="0" fontId="14" fillId="0" borderId="7" xfId="0" applyFont="1" applyBorder="1"/>
    <xf numFmtId="0" fontId="14" fillId="0" borderId="10" xfId="0" applyFont="1" applyBorder="1"/>
    <xf numFmtId="0" fontId="15" fillId="15" borderId="0" xfId="0" applyFont="1" applyFill="1"/>
    <xf numFmtId="0" fontId="19" fillId="15" borderId="0" xfId="0" applyFont="1" applyFill="1"/>
    <xf numFmtId="0" fontId="23" fillId="15" borderId="0" xfId="0" applyFont="1" applyFill="1"/>
    <xf numFmtId="0" fontId="14" fillId="20" borderId="10" xfId="0" applyFont="1" applyFill="1" applyBorder="1"/>
    <xf numFmtId="0" fontId="14" fillId="20" borderId="1" xfId="0" applyFont="1" applyFill="1" applyBorder="1"/>
    <xf numFmtId="0" fontId="15" fillId="0" borderId="1" xfId="0" applyFont="1" applyBorder="1" applyAlignment="1">
      <alignment horizontal="center"/>
    </xf>
    <xf numFmtId="0" fontId="26" fillId="9" borderId="1" xfId="0" applyFont="1" applyFill="1" applyBorder="1" applyAlignment="1">
      <alignment horizontal="center" vertical="center" wrapText="1"/>
    </xf>
    <xf numFmtId="0" fontId="15" fillId="12" borderId="17" xfId="0" applyFont="1" applyFill="1" applyBorder="1" applyAlignment="1">
      <alignment horizontal="center"/>
    </xf>
    <xf numFmtId="0" fontId="15" fillId="12" borderId="18" xfId="0" quotePrefix="1" applyFont="1" applyFill="1" applyBorder="1" applyAlignment="1">
      <alignment horizontal="center"/>
    </xf>
    <xf numFmtId="0" fontId="14" fillId="12" borderId="19" xfId="0" applyFont="1" applyFill="1" applyBorder="1"/>
    <xf numFmtId="0" fontId="14" fillId="0" borderId="9" xfId="0" applyFont="1" applyFill="1" applyBorder="1"/>
    <xf numFmtId="0" fontId="14" fillId="0" borderId="10" xfId="0" applyFont="1" applyFill="1" applyBorder="1"/>
    <xf numFmtId="0" fontId="14" fillId="0" borderId="7" xfId="0" applyFont="1" applyFill="1" applyBorder="1"/>
    <xf numFmtId="0" fontId="28" fillId="0" borderId="9" xfId="0" applyFont="1" applyFill="1" applyBorder="1"/>
    <xf numFmtId="0" fontId="19" fillId="0" borderId="0" xfId="0" applyFont="1" applyFill="1" applyBorder="1"/>
    <xf numFmtId="0" fontId="14" fillId="12" borderId="0" xfId="0" applyFont="1" applyFill="1" applyBorder="1" applyAlignment="1">
      <alignment horizontal="center" vertical="center"/>
    </xf>
    <xf numFmtId="0" fontId="27" fillId="10" borderId="3" xfId="0" applyFont="1" applyFill="1" applyBorder="1" applyAlignment="1"/>
    <xf numFmtId="0" fontId="27" fillId="10" borderId="3" xfId="0" applyFont="1" applyFill="1" applyBorder="1" applyAlignment="1">
      <alignment vertical="center"/>
    </xf>
    <xf numFmtId="0" fontId="26" fillId="22" borderId="1" xfId="0" applyFont="1" applyFill="1" applyBorder="1" applyAlignment="1">
      <alignment horizontal="center" vertical="center" wrapText="1"/>
    </xf>
    <xf numFmtId="0" fontId="27" fillId="22" borderId="3" xfId="0" applyFont="1" applyFill="1" applyBorder="1" applyAlignment="1">
      <alignment wrapText="1"/>
    </xf>
    <xf numFmtId="0" fontId="24" fillId="22" borderId="1" xfId="0" applyFont="1" applyFill="1" applyBorder="1" applyAlignment="1">
      <alignment horizontal="center" vertical="center" wrapText="1"/>
    </xf>
    <xf numFmtId="0" fontId="21" fillId="22" borderId="1" xfId="0" applyFont="1" applyFill="1" applyBorder="1" applyAlignment="1">
      <alignment horizontal="center" vertical="center" wrapText="1"/>
    </xf>
    <xf numFmtId="0" fontId="27" fillId="22" borderId="3" xfId="0" applyFont="1" applyFill="1" applyBorder="1" applyAlignment="1">
      <alignment vertical="center" wrapText="1"/>
    </xf>
    <xf numFmtId="0" fontId="24" fillId="22" borderId="2" xfId="0" applyFont="1" applyFill="1" applyBorder="1" applyAlignment="1">
      <alignment horizontal="center" vertical="center" wrapText="1"/>
    </xf>
    <xf numFmtId="0" fontId="27" fillId="22" borderId="0" xfId="0" applyFont="1" applyFill="1" applyBorder="1" applyAlignment="1">
      <alignment vertical="center"/>
    </xf>
    <xf numFmtId="0" fontId="14" fillId="22" borderId="0" xfId="0" applyFont="1" applyFill="1" applyBorder="1" applyAlignment="1">
      <alignment horizontal="center" vertical="center"/>
    </xf>
    <xf numFmtId="0" fontId="24" fillId="22" borderId="0" xfId="0" applyFont="1" applyFill="1" applyAlignment="1">
      <alignment horizontal="center" vertical="center" wrapText="1"/>
    </xf>
    <xf numFmtId="0" fontId="26" fillId="22" borderId="4" xfId="0" applyFont="1" applyFill="1" applyBorder="1" applyAlignment="1">
      <alignment horizontal="center" vertical="center" wrapText="1"/>
    </xf>
    <xf numFmtId="0" fontId="24"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0" fillId="0" borderId="1" xfId="0" applyBorder="1"/>
    <xf numFmtId="0" fontId="34" fillId="9" borderId="1" xfId="0" applyFont="1" applyFill="1" applyBorder="1"/>
    <xf numFmtId="0" fontId="34" fillId="23" borderId="1" xfId="0" applyFont="1" applyFill="1" applyBorder="1"/>
    <xf numFmtId="0" fontId="34" fillId="24" borderId="1" xfId="0" applyFont="1" applyFill="1" applyBorder="1"/>
    <xf numFmtId="0" fontId="35" fillId="12" borderId="1" xfId="0" applyFont="1" applyFill="1" applyBorder="1" applyAlignment="1">
      <alignment horizontal="left" vertical="center"/>
    </xf>
    <xf numFmtId="0" fontId="0" fillId="25" borderId="1" xfId="0" applyFill="1" applyBorder="1"/>
    <xf numFmtId="0" fontId="34" fillId="24" borderId="12" xfId="0" applyFont="1" applyFill="1" applyBorder="1"/>
    <xf numFmtId="0" fontId="0" fillId="25" borderId="20" xfId="0" applyFill="1" applyBorder="1"/>
    <xf numFmtId="0" fontId="0" fillId="0" borderId="1" xfId="0" applyBorder="1" applyAlignment="1">
      <alignment vertical="center"/>
    </xf>
    <xf numFmtId="0" fontId="26" fillId="22" borderId="1" xfId="0" applyFont="1" applyFill="1" applyBorder="1" applyAlignment="1">
      <alignment horizontal="center" wrapText="1"/>
    </xf>
    <xf numFmtId="0" fontId="36" fillId="0" borderId="20" xfId="0" applyFont="1" applyBorder="1"/>
    <xf numFmtId="0" fontId="36" fillId="25" borderId="1" xfId="0" applyFont="1" applyFill="1" applyBorder="1"/>
    <xf numFmtId="0" fontId="36" fillId="25" borderId="20" xfId="0" applyFont="1" applyFill="1" applyBorder="1"/>
    <xf numFmtId="0" fontId="26" fillId="9" borderId="1" xfId="0" applyFont="1" applyFill="1" applyBorder="1" applyAlignment="1">
      <alignment horizontal="center" vertical="center" wrapText="1"/>
    </xf>
    <xf numFmtId="0" fontId="24" fillId="12" borderId="5" xfId="0" applyFont="1" applyFill="1" applyBorder="1" applyAlignment="1">
      <alignment horizontal="center" vertical="center" wrapText="1"/>
    </xf>
    <xf numFmtId="0" fontId="24" fillId="7" borderId="1" xfId="0" applyFont="1" applyFill="1" applyBorder="1" applyAlignment="1">
      <alignment horizontal="center" vertical="center" wrapText="1"/>
    </xf>
    <xf numFmtId="0" fontId="24" fillId="11" borderId="1" xfId="0" applyFont="1" applyFill="1" applyBorder="1" applyAlignment="1">
      <alignment horizontal="center" vertical="center" wrapText="1"/>
    </xf>
    <xf numFmtId="0" fontId="21" fillId="11" borderId="1" xfId="0" applyFont="1" applyFill="1" applyBorder="1" applyAlignment="1">
      <alignment horizontal="center" vertical="center" wrapText="1"/>
    </xf>
    <xf numFmtId="0" fontId="24" fillId="11" borderId="2" xfId="0" applyFont="1" applyFill="1" applyBorder="1" applyAlignment="1">
      <alignment horizontal="center" vertical="center" wrapText="1"/>
    </xf>
    <xf numFmtId="0" fontId="24" fillId="11" borderId="1" xfId="0" applyFont="1" applyFill="1" applyBorder="1" applyAlignment="1"/>
    <xf numFmtId="0" fontId="24" fillId="11" borderId="1" xfId="0" applyFont="1" applyFill="1" applyBorder="1" applyAlignment="1">
      <alignment wrapText="1"/>
    </xf>
    <xf numFmtId="0" fontId="24" fillId="11" borderId="0" xfId="0" applyFont="1" applyFill="1" applyAlignment="1">
      <alignment wrapText="1"/>
    </xf>
    <xf numFmtId="0" fontId="26" fillId="26"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31" fillId="0" borderId="1" xfId="0" applyFont="1" applyBorder="1" applyAlignment="1">
      <alignment horizontal="center" vertical="center" wrapText="1"/>
    </xf>
    <xf numFmtId="0" fontId="31" fillId="12" borderId="1" xfId="0" applyFont="1" applyFill="1" applyBorder="1" applyAlignment="1">
      <alignment horizontal="center" vertical="center" wrapText="1"/>
    </xf>
    <xf numFmtId="0" fontId="19" fillId="12" borderId="9" xfId="0" applyFont="1" applyFill="1" applyBorder="1" applyAlignment="1">
      <alignment horizontal="center" vertical="center" wrapText="1"/>
    </xf>
    <xf numFmtId="0" fontId="26" fillId="0" borderId="0" xfId="0" applyFont="1" applyBorder="1" applyAlignment="1">
      <alignment horizontal="center" wrapText="1"/>
    </xf>
    <xf numFmtId="0" fontId="15" fillId="0" borderId="0" xfId="0" applyFont="1" applyBorder="1" applyAlignment="1">
      <alignment horizontal="center" wrapText="1"/>
    </xf>
    <xf numFmtId="0" fontId="0" fillId="0" borderId="0" xfId="0" applyBorder="1" applyAlignment="1">
      <alignment horizontal="center" wrapText="1"/>
    </xf>
    <xf numFmtId="0" fontId="0" fillId="0" borderId="0" xfId="0" applyBorder="1"/>
    <xf numFmtId="0" fontId="0" fillId="0" borderId="0" xfId="0" applyFill="1" applyBorder="1" applyAlignment="1">
      <alignment horizontal="center" wrapText="1"/>
    </xf>
    <xf numFmtId="0" fontId="40" fillId="0" borderId="0" xfId="0" applyFont="1" applyBorder="1"/>
    <xf numFmtId="0" fontId="26" fillId="0" borderId="0" xfId="0" applyFont="1" applyFill="1" applyBorder="1" applyAlignment="1">
      <alignment horizontal="center" wrapText="1"/>
    </xf>
    <xf numFmtId="0" fontId="30" fillId="0" borderId="0" xfId="0" applyFont="1" applyBorder="1" applyAlignment="1">
      <alignment horizontal="center" wrapText="1"/>
    </xf>
    <xf numFmtId="0" fontId="41" fillId="0" borderId="0" xfId="0" applyFont="1" applyBorder="1" applyAlignment="1">
      <alignment horizontal="center" wrapText="1"/>
    </xf>
    <xf numFmtId="0" fontId="24" fillId="27" borderId="0" xfId="0" applyFont="1" applyFill="1" applyBorder="1" applyAlignment="1">
      <alignment horizontal="center" vertical="center" wrapText="1"/>
    </xf>
    <xf numFmtId="0" fontId="34" fillId="0" borderId="0" xfId="0" applyFont="1" applyBorder="1" applyAlignment="1">
      <alignment horizontal="center" wrapText="1"/>
    </xf>
    <xf numFmtId="0" fontId="15" fillId="0" borderId="0" xfId="0" applyFont="1" applyFill="1" applyBorder="1" applyAlignment="1">
      <alignment horizontal="center" wrapText="1"/>
    </xf>
    <xf numFmtId="0" fontId="26" fillId="9" borderId="1" xfId="0" applyFont="1" applyFill="1" applyBorder="1" applyAlignment="1">
      <alignment horizontal="center" vertical="center" wrapText="1"/>
    </xf>
    <xf numFmtId="0" fontId="25" fillId="12" borderId="12" xfId="0" applyFont="1" applyFill="1" applyBorder="1" applyAlignment="1">
      <alignment horizontal="left" vertical="top" wrapText="1"/>
    </xf>
    <xf numFmtId="0" fontId="25" fillId="12" borderId="0" xfId="0" applyFont="1" applyFill="1" applyBorder="1" applyAlignment="1">
      <alignment horizontal="left" vertical="top" wrapText="1"/>
    </xf>
    <xf numFmtId="0" fontId="25" fillId="12" borderId="13" xfId="0" applyFont="1" applyFill="1" applyBorder="1" applyAlignment="1">
      <alignment horizontal="left" vertical="top" wrapText="1"/>
    </xf>
    <xf numFmtId="0" fontId="25" fillId="12" borderId="6" xfId="0" applyFont="1" applyFill="1" applyBorder="1" applyAlignment="1">
      <alignment horizontal="left" vertical="top" wrapText="1"/>
    </xf>
    <xf numFmtId="0" fontId="26" fillId="9" borderId="2" xfId="0" applyFont="1" applyFill="1" applyBorder="1" applyAlignment="1">
      <alignment horizontal="center" vertical="center" wrapText="1"/>
    </xf>
    <xf numFmtId="0" fontId="26" fillId="9" borderId="3" xfId="0" applyFont="1" applyFill="1" applyBorder="1" applyAlignment="1">
      <alignment horizontal="center" vertical="center" wrapText="1"/>
    </xf>
    <xf numFmtId="0" fontId="26" fillId="9" borderId="4" xfId="0" applyFont="1" applyFill="1" applyBorder="1" applyAlignment="1">
      <alignment horizontal="center" vertical="center" wrapText="1"/>
    </xf>
    <xf numFmtId="0" fontId="15" fillId="12" borderId="1" xfId="0" applyFont="1" applyFill="1" applyBorder="1" applyAlignment="1">
      <alignment horizontal="center"/>
    </xf>
    <xf numFmtId="0" fontId="15" fillId="0" borderId="15" xfId="0" applyFont="1" applyBorder="1" applyAlignment="1">
      <alignment horizontal="center"/>
    </xf>
    <xf numFmtId="0" fontId="14" fillId="0" borderId="16" xfId="0" applyFont="1" applyBorder="1" applyAlignment="1"/>
    <xf numFmtId="0" fontId="14" fillId="0" borderId="11" xfId="0" applyFont="1" applyBorder="1" applyAlignment="1"/>
    <xf numFmtId="0" fontId="15" fillId="12" borderId="1" xfId="0" quotePrefix="1" applyFont="1" applyFill="1" applyBorder="1" applyAlignment="1">
      <alignment horizontal="center"/>
    </xf>
    <xf numFmtId="0" fontId="15" fillId="0" borderId="2" xfId="0" applyFont="1" applyBorder="1" applyAlignment="1">
      <alignment horizontal="center"/>
    </xf>
    <xf numFmtId="0" fontId="15" fillId="0" borderId="3" xfId="0" applyFont="1" applyBorder="1" applyAlignment="1">
      <alignment horizontal="center"/>
    </xf>
    <xf numFmtId="0" fontId="15" fillId="0" borderId="4" xfId="0" applyFont="1" applyBorder="1" applyAlignment="1">
      <alignment horizontal="center"/>
    </xf>
    <xf numFmtId="0" fontId="15" fillId="0" borderId="1" xfId="0" applyFont="1" applyBorder="1" applyAlignment="1">
      <alignment horizontal="center"/>
    </xf>
    <xf numFmtId="0" fontId="0" fillId="0" borderId="20" xfId="0" applyBorder="1" applyAlignment="1">
      <alignment horizontal="left"/>
    </xf>
    <xf numFmtId="0" fontId="0" fillId="0" borderId="5" xfId="0" applyBorder="1" applyAlignment="1">
      <alignment horizontal="left"/>
    </xf>
    <xf numFmtId="0" fontId="0" fillId="0" borderId="20" xfId="0" applyBorder="1" applyAlignment="1">
      <alignment horizontal="left" vertical="center"/>
    </xf>
    <xf numFmtId="0" fontId="0" fillId="0" borderId="21" xfId="0" applyBorder="1" applyAlignment="1">
      <alignment horizontal="left" vertical="center"/>
    </xf>
    <xf numFmtId="0" fontId="0" fillId="0" borderId="5" xfId="0" applyBorder="1" applyAlignment="1">
      <alignment horizontal="left" vertical="center"/>
    </xf>
    <xf numFmtId="0" fontId="6" fillId="2" borderId="0" xfId="0" applyFont="1" applyFill="1" applyAlignment="1">
      <alignment horizontal="center" vertical="center"/>
    </xf>
    <xf numFmtId="0" fontId="3" fillId="2" borderId="0" xfId="0" applyFont="1" applyFill="1" applyAlignment="1">
      <alignment horizontal="center" wrapText="1"/>
    </xf>
    <xf numFmtId="0" fontId="3" fillId="2" borderId="0" xfId="0" applyFont="1" applyFill="1" applyAlignment="1">
      <alignment horizontal="center" vertical="center" wrapText="1"/>
    </xf>
  </cellXfs>
  <cellStyles count="5">
    <cellStyle name="Comma 2" xfId="4" xr:uid="{694B16E0-A036-4CDF-B019-30B0BE5816A7}"/>
    <cellStyle name="Normal" xfId="0" builtinId="0"/>
    <cellStyle name="Normal 2" xfId="2" xr:uid="{EF23D808-7B64-42EB-BEA6-01019FD23AEF}"/>
    <cellStyle name="Per cent" xfId="1" builtinId="5"/>
    <cellStyle name="Percent 2" xfId="3" xr:uid="{210CEBE1-D4BA-4D18-BC65-0E38C924A5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Nicole Carbone" id="{9580638E-EA87-46C9-B78F-65C08A6954F3}" userId="S::ncarbone@psi.org::d55cc107-ffa2-4237-9bf9-ade861566e0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26" dT="2019-10-18T15:42:58.71" personId="{9580638E-EA87-46C9-B78F-65C08A6954F3}" id="{8341AF4B-C2E6-9249-8D58-D1C291B7F05A}">
    <text>Revised to correct PMP denominator</text>
  </threadedComment>
  <threadedComment ref="AA27" dT="2019-10-18T15:42:58.71" personId="{9580638E-EA87-46C9-B78F-65C08A6954F3}" id="{4472F607-7F78-E648-A32C-8A564033A353}">
    <text>Revised to correct PMP denominator</text>
  </threadedComment>
  <threadedComment ref="AA28" dT="2019-10-18T15:42:58.71" personId="{9580638E-EA87-46C9-B78F-65C08A6954F3}" id="{9F16072B-92E3-4AD0-8573-E9313E7936E3}">
    <text>Revised to correct PMP denominator</text>
  </threadedComment>
  <threadedComment ref="AA29" dT="2019-10-18T15:47:23.97" personId="{9580638E-EA87-46C9-B78F-65C08A6954F3}" id="{F5257EF7-F531-294C-8ED2-AD8AF957B489}">
    <text>also updated this cell.</text>
  </threadedComment>
  <threadedComment ref="AA30" dT="2019-10-18T15:47:23.97" personId="{9580638E-EA87-46C9-B78F-65C08A6954F3}" id="{1F3848CA-1E1D-A84B-8361-5CCEEE0927A8}">
    <text>also updated this cell.</text>
  </threadedComment>
  <threadedComment ref="AA31" dT="2019-10-18T15:47:23.97" personId="{9580638E-EA87-46C9-B78F-65C08A6954F3}" id="{218EA717-CE65-439E-99AD-19DC94691E6D}">
    <text>also updated this cell.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CEF19-9582-422B-94A5-7FE66D910630}">
  <sheetPr codeName="Sheet2"/>
  <dimension ref="A1:Q55"/>
  <sheetViews>
    <sheetView zoomScale="110" zoomScaleNormal="110" workbookViewId="0">
      <pane xSplit="2" ySplit="5" topLeftCell="C16" activePane="bottomRight" state="frozen"/>
      <selection pane="topRight" activeCell="C1" sqref="C1"/>
      <selection pane="bottomLeft" activeCell="A6" sqref="A6"/>
      <selection pane="bottomRight" activeCell="B20" sqref="B20"/>
    </sheetView>
  </sheetViews>
  <sheetFormatPr baseColWidth="10" defaultColWidth="9.1640625" defaultRowHeight="14"/>
  <cols>
    <col min="1" max="1" width="5.6640625" style="70" bestFit="1" customWidth="1"/>
    <col min="2" max="2" width="34.1640625" style="74" customWidth="1"/>
    <col min="3" max="3" width="13.6640625" style="74" bestFit="1" customWidth="1"/>
    <col min="4" max="4" width="11.33203125" style="74" customWidth="1"/>
    <col min="5" max="5" width="18.33203125" style="74" customWidth="1"/>
    <col min="6" max="6" width="12.83203125" style="74" customWidth="1"/>
    <col min="7" max="7" width="17.83203125" style="74" customWidth="1"/>
    <col min="8" max="8" width="19.33203125" style="74" customWidth="1"/>
    <col min="9" max="9" width="22.5" style="70" customWidth="1"/>
    <col min="10" max="10" width="27.1640625" style="70" customWidth="1"/>
    <col min="11" max="11" width="25" style="70" customWidth="1"/>
    <col min="12" max="12" width="14" style="70" bestFit="1" customWidth="1"/>
    <col min="13" max="13" width="17.5" style="70" customWidth="1"/>
    <col min="14" max="14" width="28.6640625" style="70" bestFit="1" customWidth="1"/>
    <col min="15" max="15" width="17.33203125" style="70" customWidth="1"/>
    <col min="16" max="16" width="28.83203125" style="70" customWidth="1"/>
    <col min="17" max="17" width="10.6640625" style="111" customWidth="1"/>
    <col min="18" max="20" width="10.6640625" style="70" customWidth="1"/>
    <col min="21" max="16384" width="9.1640625" style="70"/>
  </cols>
  <sheetData>
    <row r="1" spans="1:17" s="111" customFormat="1" ht="23.25" customHeight="1">
      <c r="A1" s="201" t="s">
        <v>0</v>
      </c>
      <c r="B1" s="202"/>
      <c r="C1" s="202"/>
      <c r="D1" s="202"/>
      <c r="E1" s="202"/>
      <c r="F1" s="202"/>
      <c r="G1" s="202"/>
      <c r="H1" s="202"/>
      <c r="I1" s="202"/>
      <c r="J1" s="202"/>
      <c r="K1" s="202"/>
      <c r="L1" s="202"/>
      <c r="M1" s="202"/>
      <c r="N1" s="202"/>
      <c r="O1" s="202"/>
    </row>
    <row r="2" spans="1:17" s="111" customFormat="1" ht="23.25" customHeight="1">
      <c r="A2" s="203" t="s">
        <v>165</v>
      </c>
      <c r="B2" s="204"/>
      <c r="C2" s="204"/>
      <c r="D2" s="204"/>
      <c r="E2" s="204"/>
      <c r="F2" s="204"/>
      <c r="G2" s="204"/>
      <c r="H2" s="204"/>
      <c r="I2" s="202"/>
      <c r="J2" s="202"/>
      <c r="K2" s="202"/>
      <c r="L2" s="202"/>
      <c r="M2" s="202"/>
      <c r="N2" s="202"/>
      <c r="O2" s="202"/>
    </row>
    <row r="3" spans="1:17" ht="28.5" customHeight="1">
      <c r="A3" s="200" t="s">
        <v>1</v>
      </c>
      <c r="B3" s="200" t="s">
        <v>2</v>
      </c>
      <c r="C3" s="200" t="s">
        <v>3</v>
      </c>
      <c r="D3" s="200" t="s">
        <v>346</v>
      </c>
      <c r="E3" s="200" t="s">
        <v>166</v>
      </c>
      <c r="F3" s="200" t="s">
        <v>40</v>
      </c>
      <c r="G3" s="200" t="s">
        <v>167</v>
      </c>
      <c r="H3" s="200" t="s">
        <v>41</v>
      </c>
      <c r="I3" s="200" t="s">
        <v>170</v>
      </c>
      <c r="J3" s="200"/>
      <c r="K3" s="200"/>
      <c r="L3" s="200"/>
      <c r="M3" s="200"/>
      <c r="N3" s="200"/>
      <c r="O3" s="200"/>
      <c r="P3" s="200"/>
    </row>
    <row r="4" spans="1:17" ht="30">
      <c r="A4" s="200"/>
      <c r="B4" s="200"/>
      <c r="C4" s="200"/>
      <c r="D4" s="200"/>
      <c r="E4" s="200"/>
      <c r="F4" s="200"/>
      <c r="G4" s="200"/>
      <c r="H4" s="200"/>
      <c r="I4" s="92" t="s">
        <v>172</v>
      </c>
      <c r="J4" s="92" t="s">
        <v>171</v>
      </c>
      <c r="K4" s="92" t="s">
        <v>173</v>
      </c>
      <c r="L4" s="92" t="s">
        <v>174</v>
      </c>
      <c r="M4" s="92" t="s">
        <v>175</v>
      </c>
      <c r="N4" s="92" t="s">
        <v>189</v>
      </c>
      <c r="O4" s="92" t="s">
        <v>190</v>
      </c>
      <c r="P4" s="92" t="s">
        <v>238</v>
      </c>
    </row>
    <row r="5" spans="1:17" ht="15.75" customHeight="1">
      <c r="A5" s="103" t="s">
        <v>4</v>
      </c>
      <c r="B5" s="98"/>
      <c r="C5" s="98"/>
      <c r="D5" s="98"/>
      <c r="E5" s="98"/>
      <c r="F5" s="98"/>
      <c r="G5" s="98"/>
      <c r="H5" s="98"/>
      <c r="I5" s="98"/>
      <c r="J5" s="98"/>
      <c r="K5" s="98"/>
      <c r="L5" s="98"/>
      <c r="M5" s="98"/>
      <c r="N5" s="98"/>
      <c r="O5" s="98"/>
      <c r="P5" s="102"/>
    </row>
    <row r="6" spans="1:17" ht="75">
      <c r="A6" s="71">
        <v>1</v>
      </c>
      <c r="B6" s="127" t="s">
        <v>5</v>
      </c>
      <c r="C6" s="71" t="s">
        <v>176</v>
      </c>
      <c r="D6" s="90"/>
      <c r="E6" s="90" t="s">
        <v>168</v>
      </c>
      <c r="F6" s="71" t="s">
        <v>356</v>
      </c>
      <c r="G6" s="71" t="s">
        <v>169</v>
      </c>
      <c r="H6" s="71" t="s">
        <v>357</v>
      </c>
      <c r="I6" s="71" t="s">
        <v>42</v>
      </c>
      <c r="J6" s="71" t="s">
        <v>42</v>
      </c>
      <c r="K6" s="71" t="s">
        <v>42</v>
      </c>
      <c r="L6" s="71" t="s">
        <v>42</v>
      </c>
      <c r="M6" s="71" t="s">
        <v>42</v>
      </c>
      <c r="N6" s="87"/>
      <c r="O6" s="96"/>
      <c r="P6" s="87"/>
    </row>
    <row r="7" spans="1:17" ht="75">
      <c r="A7" s="71">
        <v>2</v>
      </c>
      <c r="B7" s="127" t="s">
        <v>6</v>
      </c>
      <c r="C7" s="71" t="s">
        <v>176</v>
      </c>
      <c r="D7" s="91"/>
      <c r="E7" s="91" t="s">
        <v>177</v>
      </c>
      <c r="F7" s="71" t="s">
        <v>357</v>
      </c>
      <c r="G7" s="71" t="s">
        <v>7</v>
      </c>
      <c r="H7" s="71" t="s">
        <v>362</v>
      </c>
      <c r="I7" s="71" t="s">
        <v>42</v>
      </c>
      <c r="J7" s="71" t="s">
        <v>42</v>
      </c>
      <c r="K7" s="71" t="s">
        <v>42</v>
      </c>
      <c r="L7" s="71" t="s">
        <v>42</v>
      </c>
      <c r="M7" s="71" t="s">
        <v>42</v>
      </c>
      <c r="N7" s="71"/>
      <c r="O7" s="96"/>
      <c r="P7" s="87"/>
    </row>
    <row r="8" spans="1:17" ht="105">
      <c r="A8" s="71">
        <v>3</v>
      </c>
      <c r="B8" s="127" t="s">
        <v>178</v>
      </c>
      <c r="C8" s="71" t="s">
        <v>179</v>
      </c>
      <c r="D8" s="71"/>
      <c r="E8" s="71" t="s">
        <v>180</v>
      </c>
      <c r="F8" s="71" t="s">
        <v>188</v>
      </c>
      <c r="G8" s="71" t="s">
        <v>12</v>
      </c>
      <c r="H8" s="84" t="s">
        <v>71</v>
      </c>
      <c r="I8" s="87"/>
      <c r="J8" s="71" t="s">
        <v>42</v>
      </c>
      <c r="K8" s="71" t="s">
        <v>42</v>
      </c>
      <c r="L8" s="87"/>
      <c r="M8" s="87"/>
      <c r="N8" s="71" t="s">
        <v>42</v>
      </c>
      <c r="O8" s="84" t="s">
        <v>42</v>
      </c>
      <c r="P8" s="87"/>
    </row>
    <row r="9" spans="1:17" s="73" customFormat="1" ht="120.75" customHeight="1">
      <c r="A9" s="72">
        <v>4</v>
      </c>
      <c r="B9" s="127" t="s">
        <v>9</v>
      </c>
      <c r="C9" s="118" t="s">
        <v>191</v>
      </c>
      <c r="D9" s="118" t="s">
        <v>347</v>
      </c>
      <c r="E9" s="72" t="s">
        <v>192</v>
      </c>
      <c r="F9" s="119" t="s">
        <v>195</v>
      </c>
      <c r="G9" s="72" t="s">
        <v>193</v>
      </c>
      <c r="H9" s="85" t="s">
        <v>196</v>
      </c>
      <c r="I9" s="93"/>
      <c r="J9" s="71" t="s">
        <v>42</v>
      </c>
      <c r="K9" s="71" t="s">
        <v>42</v>
      </c>
      <c r="L9" s="89"/>
      <c r="M9" s="89"/>
      <c r="N9" s="71" t="s">
        <v>42</v>
      </c>
      <c r="O9" s="84" t="s">
        <v>42</v>
      </c>
      <c r="P9" s="89"/>
      <c r="Q9" s="111"/>
    </row>
    <row r="10" spans="1:17" s="73" customFormat="1" ht="137.25" customHeight="1">
      <c r="A10" s="72">
        <v>5</v>
      </c>
      <c r="B10" s="127" t="s">
        <v>8</v>
      </c>
      <c r="C10" s="118" t="s">
        <v>191</v>
      </c>
      <c r="D10" s="118" t="s">
        <v>347</v>
      </c>
      <c r="E10" s="72" t="s">
        <v>197</v>
      </c>
      <c r="F10" s="119" t="s">
        <v>199</v>
      </c>
      <c r="G10" s="72" t="s">
        <v>193</v>
      </c>
      <c r="H10" s="85" t="s">
        <v>198</v>
      </c>
      <c r="I10" s="93"/>
      <c r="J10" s="71" t="s">
        <v>42</v>
      </c>
      <c r="K10" s="71" t="s">
        <v>42</v>
      </c>
      <c r="L10" s="89"/>
      <c r="M10" s="89"/>
      <c r="N10" s="71" t="s">
        <v>42</v>
      </c>
      <c r="O10" s="84" t="s">
        <v>42</v>
      </c>
      <c r="P10" s="89"/>
      <c r="Q10" s="111"/>
    </row>
    <row r="11" spans="1:17" ht="117.75" customHeight="1">
      <c r="A11" s="71">
        <v>6</v>
      </c>
      <c r="B11" s="127" t="s">
        <v>10</v>
      </c>
      <c r="C11" s="71" t="s">
        <v>179</v>
      </c>
      <c r="D11" s="71"/>
      <c r="E11" s="71" t="s">
        <v>200</v>
      </c>
      <c r="F11" s="71" t="s">
        <v>401</v>
      </c>
      <c r="G11" s="71" t="s">
        <v>11</v>
      </c>
      <c r="H11" s="84" t="s">
        <v>201</v>
      </c>
      <c r="I11" s="71" t="s">
        <v>42</v>
      </c>
      <c r="J11" s="71" t="s">
        <v>42</v>
      </c>
      <c r="K11" s="71" t="s">
        <v>42</v>
      </c>
      <c r="L11" s="87"/>
      <c r="M11" s="87"/>
      <c r="N11" s="87"/>
      <c r="O11" s="96"/>
      <c r="P11" s="87"/>
    </row>
    <row r="12" spans="1:17" s="73" customFormat="1" ht="75">
      <c r="A12" s="72">
        <v>7</v>
      </c>
      <c r="B12" s="127" t="s">
        <v>205</v>
      </c>
      <c r="C12" s="72" t="s">
        <v>191</v>
      </c>
      <c r="D12" s="72"/>
      <c r="E12" s="72" t="s">
        <v>206</v>
      </c>
      <c r="F12" s="72" t="s">
        <v>207</v>
      </c>
      <c r="G12" s="72" t="s">
        <v>18</v>
      </c>
      <c r="H12" s="85" t="s">
        <v>208</v>
      </c>
      <c r="I12" s="71" t="s">
        <v>42</v>
      </c>
      <c r="J12" s="71" t="s">
        <v>42</v>
      </c>
      <c r="K12" s="71" t="s">
        <v>42</v>
      </c>
      <c r="L12" s="89"/>
      <c r="M12" s="89"/>
      <c r="N12" s="71" t="s">
        <v>42</v>
      </c>
      <c r="O12" s="84" t="s">
        <v>42</v>
      </c>
      <c r="P12" s="89"/>
      <c r="Q12" s="111"/>
    </row>
    <row r="13" spans="1:17" ht="90">
      <c r="A13" s="71">
        <v>8</v>
      </c>
      <c r="B13" s="127" t="s">
        <v>16</v>
      </c>
      <c r="C13" s="72" t="s">
        <v>191</v>
      </c>
      <c r="D13" s="71"/>
      <c r="E13" s="71" t="s">
        <v>209</v>
      </c>
      <c r="F13" s="71" t="s">
        <v>210</v>
      </c>
      <c r="G13" s="71" t="s">
        <v>17</v>
      </c>
      <c r="H13" s="84" t="s">
        <v>211</v>
      </c>
      <c r="I13" s="71" t="s">
        <v>42</v>
      </c>
      <c r="J13" s="71" t="s">
        <v>42</v>
      </c>
      <c r="K13" s="71" t="s">
        <v>42</v>
      </c>
      <c r="L13" s="87"/>
      <c r="M13" s="87"/>
      <c r="N13" s="71" t="s">
        <v>42</v>
      </c>
      <c r="O13" s="84" t="s">
        <v>42</v>
      </c>
      <c r="P13" s="87"/>
    </row>
    <row r="14" spans="1:17" ht="60">
      <c r="A14" s="71">
        <v>9</v>
      </c>
      <c r="B14" s="127" t="s">
        <v>13</v>
      </c>
      <c r="C14" s="72" t="s">
        <v>191</v>
      </c>
      <c r="D14" s="71"/>
      <c r="E14" s="71" t="s">
        <v>14</v>
      </c>
      <c r="F14" s="71" t="s">
        <v>216</v>
      </c>
      <c r="G14" s="71" t="s">
        <v>212</v>
      </c>
      <c r="H14" s="84" t="s">
        <v>215</v>
      </c>
      <c r="I14" s="71" t="s">
        <v>42</v>
      </c>
      <c r="J14" s="71" t="s">
        <v>42</v>
      </c>
      <c r="K14" s="71" t="s">
        <v>42</v>
      </c>
      <c r="L14" s="87"/>
      <c r="M14" s="87"/>
      <c r="N14" s="71" t="s">
        <v>42</v>
      </c>
      <c r="O14" s="84" t="s">
        <v>42</v>
      </c>
      <c r="P14" s="87"/>
    </row>
    <row r="15" spans="1:17" s="73" customFormat="1" ht="105">
      <c r="A15" s="72">
        <v>10</v>
      </c>
      <c r="B15" s="127" t="s">
        <v>218</v>
      </c>
      <c r="C15" s="72" t="s">
        <v>219</v>
      </c>
      <c r="D15" s="72"/>
      <c r="E15" s="72" t="s">
        <v>220</v>
      </c>
      <c r="F15" s="72" t="s">
        <v>226</v>
      </c>
      <c r="G15" s="72" t="s">
        <v>221</v>
      </c>
      <c r="H15" s="95" t="s">
        <v>228</v>
      </c>
      <c r="I15" s="93"/>
      <c r="J15" s="89"/>
      <c r="K15" s="89"/>
      <c r="L15" s="89"/>
      <c r="M15" s="89"/>
      <c r="N15" s="89"/>
      <c r="O15" s="97"/>
      <c r="P15" s="89"/>
      <c r="Q15" s="111"/>
    </row>
    <row r="16" spans="1:17" ht="90">
      <c r="A16" s="71">
        <v>11</v>
      </c>
      <c r="B16" s="127" t="s">
        <v>217</v>
      </c>
      <c r="C16" s="72" t="s">
        <v>219</v>
      </c>
      <c r="D16" s="71"/>
      <c r="E16" s="71" t="s">
        <v>222</v>
      </c>
      <c r="F16" s="72" t="s">
        <v>227</v>
      </c>
      <c r="G16" s="72" t="s">
        <v>221</v>
      </c>
      <c r="H16" s="95" t="s">
        <v>228</v>
      </c>
      <c r="I16" s="87"/>
      <c r="J16" s="87"/>
      <c r="K16" s="87"/>
      <c r="L16" s="87"/>
      <c r="M16" s="87"/>
      <c r="N16" s="87"/>
      <c r="O16" s="96"/>
      <c r="P16" s="87"/>
    </row>
    <row r="17" spans="1:16" ht="15.75" customHeight="1">
      <c r="A17" s="101" t="s">
        <v>19</v>
      </c>
      <c r="B17" s="99"/>
      <c r="C17" s="99"/>
      <c r="D17" s="99"/>
      <c r="E17" s="99"/>
      <c r="F17" s="99"/>
      <c r="G17" s="99"/>
      <c r="H17" s="99"/>
      <c r="I17" s="99"/>
      <c r="J17" s="99"/>
      <c r="K17" s="99"/>
      <c r="L17" s="99"/>
      <c r="M17" s="99"/>
      <c r="N17" s="99"/>
      <c r="O17" s="99"/>
      <c r="P17" s="100"/>
    </row>
    <row r="18" spans="1:16" ht="75">
      <c r="A18" s="72">
        <v>12</v>
      </c>
      <c r="B18" s="127" t="s">
        <v>229</v>
      </c>
      <c r="C18" s="72" t="s">
        <v>239</v>
      </c>
      <c r="D18" s="72"/>
      <c r="E18" s="72" t="s">
        <v>230</v>
      </c>
      <c r="F18" s="72" t="s">
        <v>393</v>
      </c>
      <c r="G18" s="72" t="s">
        <v>231</v>
      </c>
      <c r="H18" s="72" t="s">
        <v>392</v>
      </c>
      <c r="I18" s="87"/>
      <c r="J18" s="88"/>
      <c r="K18" s="87"/>
      <c r="L18" s="87"/>
      <c r="M18" s="87"/>
      <c r="N18" s="87"/>
      <c r="O18" s="84" t="s">
        <v>42</v>
      </c>
      <c r="P18" s="87"/>
    </row>
    <row r="19" spans="1:16" ht="90">
      <c r="A19" s="71">
        <v>13</v>
      </c>
      <c r="B19" s="127" t="s">
        <v>232</v>
      </c>
      <c r="C19" s="71" t="s">
        <v>179</v>
      </c>
      <c r="D19" s="72"/>
      <c r="E19" s="72" t="s">
        <v>233</v>
      </c>
      <c r="F19" s="84" t="s">
        <v>391</v>
      </c>
      <c r="G19" s="71" t="s">
        <v>234</v>
      </c>
      <c r="H19" s="84" t="s">
        <v>382</v>
      </c>
      <c r="I19" s="87"/>
      <c r="J19" s="71" t="s">
        <v>42</v>
      </c>
      <c r="K19" s="71" t="s">
        <v>42</v>
      </c>
      <c r="L19" s="71" t="s">
        <v>42</v>
      </c>
      <c r="M19" s="87"/>
      <c r="N19" s="87"/>
      <c r="O19" s="84" t="s">
        <v>42</v>
      </c>
      <c r="P19" s="87"/>
    </row>
    <row r="20" spans="1:16" ht="105">
      <c r="A20" s="71">
        <v>14</v>
      </c>
      <c r="B20" s="127" t="s">
        <v>235</v>
      </c>
      <c r="C20" s="71" t="s">
        <v>176</v>
      </c>
      <c r="D20" s="71"/>
      <c r="E20" s="71" t="s">
        <v>236</v>
      </c>
      <c r="F20" s="71" t="s">
        <v>397</v>
      </c>
      <c r="G20" s="71" t="s">
        <v>237</v>
      </c>
      <c r="H20" s="84" t="s">
        <v>369</v>
      </c>
      <c r="I20" s="87"/>
      <c r="J20" s="71" t="s">
        <v>42</v>
      </c>
      <c r="K20" s="71" t="s">
        <v>42</v>
      </c>
      <c r="L20" s="87"/>
      <c r="M20" s="71" t="s">
        <v>42</v>
      </c>
      <c r="N20" s="87"/>
      <c r="O20" s="96"/>
      <c r="P20" s="71" t="s">
        <v>42</v>
      </c>
    </row>
    <row r="21" spans="1:16" ht="150">
      <c r="A21" s="71">
        <v>15</v>
      </c>
      <c r="B21" s="127" t="s">
        <v>240</v>
      </c>
      <c r="C21" s="71" t="s">
        <v>179</v>
      </c>
      <c r="D21" s="71"/>
      <c r="E21" s="71" t="s">
        <v>241</v>
      </c>
      <c r="F21" s="71" t="s">
        <v>244</v>
      </c>
      <c r="G21" s="71" t="s">
        <v>24</v>
      </c>
      <c r="H21" s="84" t="s">
        <v>245</v>
      </c>
      <c r="I21" s="87"/>
      <c r="J21" s="71" t="s">
        <v>42</v>
      </c>
      <c r="K21" s="71" t="s">
        <v>42</v>
      </c>
      <c r="L21" s="87"/>
      <c r="M21" s="87"/>
      <c r="N21" s="87"/>
      <c r="O21" s="71" t="s">
        <v>42</v>
      </c>
      <c r="P21" s="87"/>
    </row>
    <row r="22" spans="1:16" ht="165">
      <c r="A22" s="71">
        <v>16</v>
      </c>
      <c r="B22" s="127" t="s">
        <v>25</v>
      </c>
      <c r="C22" s="71" t="s">
        <v>179</v>
      </c>
      <c r="D22" s="71"/>
      <c r="E22" s="71" t="s">
        <v>246</v>
      </c>
      <c r="F22" s="71" t="s">
        <v>85</v>
      </c>
      <c r="G22" s="71" t="s">
        <v>24</v>
      </c>
      <c r="H22" s="84" t="s">
        <v>248</v>
      </c>
      <c r="I22" s="87"/>
      <c r="J22" s="71" t="s">
        <v>42</v>
      </c>
      <c r="K22" s="71" t="s">
        <v>42</v>
      </c>
      <c r="L22" s="87"/>
      <c r="M22" s="87"/>
      <c r="N22" s="87"/>
      <c r="O22" s="71" t="s">
        <v>42</v>
      </c>
      <c r="P22" s="87"/>
    </row>
    <row r="23" spans="1:16" ht="195">
      <c r="A23" s="71">
        <v>17</v>
      </c>
      <c r="B23" s="127" t="s">
        <v>249</v>
      </c>
      <c r="C23" s="71" t="s">
        <v>179</v>
      </c>
      <c r="D23" s="71"/>
      <c r="E23" s="71" t="s">
        <v>20</v>
      </c>
      <c r="F23" s="71" t="s">
        <v>250</v>
      </c>
      <c r="G23" s="71" t="s">
        <v>21</v>
      </c>
      <c r="H23" s="84" t="s">
        <v>251</v>
      </c>
      <c r="I23" s="87"/>
      <c r="J23" s="71" t="s">
        <v>42</v>
      </c>
      <c r="K23" s="71" t="s">
        <v>42</v>
      </c>
      <c r="L23" s="87"/>
      <c r="M23" s="87"/>
      <c r="N23" s="71" t="s">
        <v>42</v>
      </c>
      <c r="O23" s="71" t="s">
        <v>42</v>
      </c>
      <c r="P23" s="87"/>
    </row>
    <row r="24" spans="1:16" ht="150">
      <c r="A24" s="71">
        <v>18</v>
      </c>
      <c r="B24" s="127" t="s">
        <v>22</v>
      </c>
      <c r="C24" s="71" t="s">
        <v>179</v>
      </c>
      <c r="D24" s="71"/>
      <c r="E24" s="71" t="s">
        <v>252</v>
      </c>
      <c r="F24" s="71" t="s">
        <v>253</v>
      </c>
      <c r="G24" s="71" t="s">
        <v>23</v>
      </c>
      <c r="H24" s="84" t="s">
        <v>254</v>
      </c>
      <c r="I24" s="87"/>
      <c r="J24" s="71" t="s">
        <v>42</v>
      </c>
      <c r="K24" s="71" t="s">
        <v>42</v>
      </c>
      <c r="L24" s="87"/>
      <c r="M24" s="87"/>
      <c r="N24" s="71" t="s">
        <v>42</v>
      </c>
      <c r="O24" s="71" t="s">
        <v>42</v>
      </c>
      <c r="P24" s="87"/>
    </row>
    <row r="25" spans="1:16" ht="105">
      <c r="A25" s="72">
        <v>19</v>
      </c>
      <c r="B25" s="127" t="s">
        <v>255</v>
      </c>
      <c r="C25" s="71" t="s">
        <v>179</v>
      </c>
      <c r="D25" s="72"/>
      <c r="E25" s="72" t="s">
        <v>26</v>
      </c>
      <c r="F25" s="71" t="s">
        <v>59</v>
      </c>
      <c r="G25" s="71" t="s">
        <v>11</v>
      </c>
      <c r="H25" s="84" t="s">
        <v>84</v>
      </c>
      <c r="I25" s="87"/>
      <c r="J25" s="71" t="s">
        <v>42</v>
      </c>
      <c r="K25" s="71" t="s">
        <v>42</v>
      </c>
      <c r="L25" s="87"/>
      <c r="M25" s="87"/>
      <c r="N25" s="87"/>
      <c r="O25" s="96"/>
      <c r="P25" s="87"/>
    </row>
    <row r="26" spans="1:16" ht="135">
      <c r="A26" s="71">
        <v>20</v>
      </c>
      <c r="B26" s="127" t="s">
        <v>29</v>
      </c>
      <c r="C26" s="71" t="s">
        <v>256</v>
      </c>
      <c r="D26" s="71"/>
      <c r="E26" s="71" t="s">
        <v>257</v>
      </c>
      <c r="F26" s="127" t="s">
        <v>351</v>
      </c>
      <c r="G26" s="71" t="s">
        <v>258</v>
      </c>
      <c r="H26" s="126" t="s">
        <v>350</v>
      </c>
      <c r="I26" s="87"/>
      <c r="J26" s="71" t="s">
        <v>42</v>
      </c>
      <c r="K26" s="71" t="s">
        <v>42</v>
      </c>
      <c r="L26" s="87"/>
      <c r="M26" s="87"/>
      <c r="N26" s="87"/>
      <c r="O26" s="96"/>
      <c r="P26" s="87"/>
    </row>
    <row r="27" spans="1:16" ht="105">
      <c r="A27" s="72">
        <v>21</v>
      </c>
      <c r="B27" s="127" t="s">
        <v>259</v>
      </c>
      <c r="C27" s="72" t="s">
        <v>179</v>
      </c>
      <c r="D27" s="72"/>
      <c r="E27" s="72" t="s">
        <v>260</v>
      </c>
      <c r="F27" s="71" t="s">
        <v>84</v>
      </c>
      <c r="G27" s="71" t="s">
        <v>28</v>
      </c>
      <c r="H27" s="84" t="s">
        <v>261</v>
      </c>
      <c r="I27" s="87"/>
      <c r="J27" s="71" t="s">
        <v>42</v>
      </c>
      <c r="K27" s="71" t="s">
        <v>42</v>
      </c>
      <c r="L27" s="87"/>
      <c r="M27" s="87"/>
      <c r="N27" s="87"/>
      <c r="O27" s="96"/>
      <c r="P27" s="87"/>
    </row>
    <row r="28" spans="1:16" ht="90">
      <c r="A28" s="71">
        <v>22</v>
      </c>
      <c r="B28" s="127" t="s">
        <v>141</v>
      </c>
      <c r="C28" s="72" t="s">
        <v>191</v>
      </c>
      <c r="D28" s="71"/>
      <c r="E28" s="71" t="s">
        <v>262</v>
      </c>
      <c r="F28" s="71" t="s">
        <v>263</v>
      </c>
      <c r="G28" s="71" t="s">
        <v>17</v>
      </c>
      <c r="H28" s="84" t="s">
        <v>264</v>
      </c>
      <c r="I28" s="87"/>
      <c r="J28" s="71" t="s">
        <v>42</v>
      </c>
      <c r="K28" s="71" t="s">
        <v>42</v>
      </c>
      <c r="L28" s="87"/>
      <c r="M28" s="87"/>
      <c r="N28" s="71" t="s">
        <v>42</v>
      </c>
      <c r="O28" s="71" t="s">
        <v>42</v>
      </c>
      <c r="P28" s="87"/>
    </row>
    <row r="29" spans="1:16" ht="105">
      <c r="A29" s="71">
        <v>23</v>
      </c>
      <c r="B29" s="127" t="s">
        <v>27</v>
      </c>
      <c r="C29" s="72" t="s">
        <v>191</v>
      </c>
      <c r="D29" s="71"/>
      <c r="E29" s="71" t="s">
        <v>265</v>
      </c>
      <c r="F29" s="71" t="s">
        <v>266</v>
      </c>
      <c r="G29" s="71" t="s">
        <v>17</v>
      </c>
      <c r="H29" s="84" t="s">
        <v>267</v>
      </c>
      <c r="I29" s="87"/>
      <c r="J29" s="71" t="s">
        <v>42</v>
      </c>
      <c r="K29" s="71" t="s">
        <v>42</v>
      </c>
      <c r="L29" s="87"/>
      <c r="M29" s="87"/>
      <c r="N29" s="71" t="s">
        <v>42</v>
      </c>
      <c r="O29" s="71" t="s">
        <v>42</v>
      </c>
      <c r="P29" s="87"/>
    </row>
    <row r="30" spans="1:16" ht="90">
      <c r="A30" s="71">
        <v>24</v>
      </c>
      <c r="B30" s="127" t="s">
        <v>268</v>
      </c>
      <c r="C30" s="72" t="s">
        <v>219</v>
      </c>
      <c r="D30" s="71"/>
      <c r="E30" s="71" t="s">
        <v>269</v>
      </c>
      <c r="F30" s="71" t="s">
        <v>270</v>
      </c>
      <c r="G30" s="71" t="s">
        <v>221</v>
      </c>
      <c r="H30" s="95" t="s">
        <v>228</v>
      </c>
      <c r="I30" s="87"/>
      <c r="J30" s="87"/>
      <c r="K30" s="87"/>
      <c r="L30" s="87"/>
      <c r="M30" s="87"/>
      <c r="N30" s="87"/>
      <c r="O30" s="87"/>
      <c r="P30" s="87"/>
    </row>
    <row r="31" spans="1:16" ht="15.75" customHeight="1">
      <c r="A31" s="105" t="s">
        <v>30</v>
      </c>
      <c r="B31" s="105"/>
      <c r="C31" s="105"/>
      <c r="D31" s="105"/>
      <c r="E31" s="105"/>
      <c r="F31" s="105"/>
      <c r="G31" s="105"/>
      <c r="H31" s="105"/>
      <c r="I31" s="106"/>
      <c r="J31" s="106"/>
      <c r="K31" s="106"/>
      <c r="L31" s="106"/>
      <c r="M31" s="106"/>
      <c r="N31" s="106"/>
      <c r="O31" s="106"/>
      <c r="P31" s="107"/>
    </row>
    <row r="32" spans="1:16" ht="105">
      <c r="A32" s="71">
        <v>25</v>
      </c>
      <c r="B32" s="127" t="s">
        <v>144</v>
      </c>
      <c r="C32" s="71" t="s">
        <v>176</v>
      </c>
      <c r="D32" s="90"/>
      <c r="E32" s="90" t="s">
        <v>280</v>
      </c>
      <c r="F32" s="71" t="s">
        <v>274</v>
      </c>
      <c r="G32" s="71" t="s">
        <v>281</v>
      </c>
      <c r="H32" s="71" t="s">
        <v>273</v>
      </c>
      <c r="I32" s="87"/>
      <c r="J32" s="71" t="s">
        <v>42</v>
      </c>
      <c r="K32" s="71" t="s">
        <v>42</v>
      </c>
      <c r="L32" s="87"/>
      <c r="M32" s="87"/>
      <c r="N32" s="87"/>
      <c r="O32" s="87"/>
      <c r="P32" s="87"/>
    </row>
    <row r="33" spans="1:17" ht="105">
      <c r="A33" s="71">
        <v>26</v>
      </c>
      <c r="B33" s="127" t="s">
        <v>278</v>
      </c>
      <c r="C33" s="71" t="s">
        <v>176</v>
      </c>
      <c r="D33" s="90"/>
      <c r="E33" s="90" t="s">
        <v>282</v>
      </c>
      <c r="F33" s="71" t="s">
        <v>275</v>
      </c>
      <c r="G33" s="71" t="s">
        <v>281</v>
      </c>
      <c r="H33" s="71" t="s">
        <v>273</v>
      </c>
      <c r="I33" s="87"/>
      <c r="J33" s="71" t="s">
        <v>42</v>
      </c>
      <c r="K33" s="71" t="s">
        <v>42</v>
      </c>
      <c r="L33" s="87"/>
      <c r="M33" s="87"/>
      <c r="N33" s="87"/>
      <c r="O33" s="96"/>
      <c r="P33" s="87"/>
    </row>
    <row r="34" spans="1:17" ht="105">
      <c r="A34" s="71">
        <v>27</v>
      </c>
      <c r="B34" s="127" t="s">
        <v>31</v>
      </c>
      <c r="C34" s="71" t="s">
        <v>176</v>
      </c>
      <c r="D34" s="90"/>
      <c r="E34" s="90" t="s">
        <v>283</v>
      </c>
      <c r="F34" s="71" t="s">
        <v>276</v>
      </c>
      <c r="G34" s="71" t="s">
        <v>281</v>
      </c>
      <c r="H34" s="71" t="s">
        <v>273</v>
      </c>
      <c r="I34" s="87"/>
      <c r="J34" s="71" t="s">
        <v>42</v>
      </c>
      <c r="K34" s="71" t="s">
        <v>42</v>
      </c>
      <c r="L34" s="87"/>
      <c r="M34" s="87"/>
      <c r="N34" s="87"/>
      <c r="O34" s="96"/>
      <c r="P34" s="87"/>
    </row>
    <row r="35" spans="1:17" ht="105">
      <c r="A35" s="71">
        <v>28</v>
      </c>
      <c r="B35" s="127" t="s">
        <v>32</v>
      </c>
      <c r="C35" s="71" t="s">
        <v>176</v>
      </c>
      <c r="D35" s="90"/>
      <c r="E35" s="90" t="s">
        <v>284</v>
      </c>
      <c r="F35" s="71" t="s">
        <v>277</v>
      </c>
      <c r="G35" s="71" t="s">
        <v>281</v>
      </c>
      <c r="H35" s="71" t="s">
        <v>273</v>
      </c>
      <c r="I35" s="87"/>
      <c r="J35" s="71" t="s">
        <v>42</v>
      </c>
      <c r="K35" s="71" t="s">
        <v>42</v>
      </c>
      <c r="L35" s="87"/>
      <c r="M35" s="87"/>
      <c r="N35" s="87"/>
      <c r="O35" s="96"/>
      <c r="P35" s="87"/>
    </row>
    <row r="36" spans="1:17" ht="120">
      <c r="A36" s="71">
        <v>29</v>
      </c>
      <c r="B36" s="127" t="s">
        <v>34</v>
      </c>
      <c r="C36" s="71" t="s">
        <v>179</v>
      </c>
      <c r="D36" s="71"/>
      <c r="E36" s="90" t="s">
        <v>285</v>
      </c>
      <c r="F36" s="82" t="s">
        <v>290</v>
      </c>
      <c r="G36" s="109" t="s">
        <v>24</v>
      </c>
      <c r="H36" s="86" t="s">
        <v>289</v>
      </c>
      <c r="I36" s="87"/>
      <c r="J36" s="71" t="s">
        <v>42</v>
      </c>
      <c r="K36" s="71" t="s">
        <v>42</v>
      </c>
      <c r="L36" s="87"/>
      <c r="M36" s="87"/>
      <c r="N36" s="71" t="s">
        <v>42</v>
      </c>
      <c r="O36" s="71"/>
      <c r="P36" s="87"/>
    </row>
    <row r="37" spans="1:17" ht="120">
      <c r="A37" s="71">
        <v>30</v>
      </c>
      <c r="B37" s="127" t="s">
        <v>33</v>
      </c>
      <c r="C37" s="71" t="s">
        <v>179</v>
      </c>
      <c r="D37" s="71"/>
      <c r="E37" s="90" t="s">
        <v>286</v>
      </c>
      <c r="F37" s="82" t="s">
        <v>292</v>
      </c>
      <c r="G37" s="109" t="s">
        <v>24</v>
      </c>
      <c r="H37" s="86" t="s">
        <v>291</v>
      </c>
      <c r="I37" s="87"/>
      <c r="J37" s="71" t="s">
        <v>42</v>
      </c>
      <c r="K37" s="71" t="s">
        <v>42</v>
      </c>
      <c r="L37" s="87"/>
      <c r="M37" s="87"/>
      <c r="N37" s="71" t="s">
        <v>42</v>
      </c>
      <c r="O37" s="71"/>
      <c r="P37" s="87"/>
    </row>
    <row r="38" spans="1:17" ht="60">
      <c r="A38" s="71">
        <v>31</v>
      </c>
      <c r="B38" s="127" t="s">
        <v>149</v>
      </c>
      <c r="C38" s="71" t="s">
        <v>191</v>
      </c>
      <c r="D38" s="71"/>
      <c r="E38" s="90" t="s">
        <v>293</v>
      </c>
      <c r="F38" s="82" t="s">
        <v>294</v>
      </c>
      <c r="G38" s="109" t="s">
        <v>17</v>
      </c>
      <c r="H38" s="86" t="s">
        <v>295</v>
      </c>
      <c r="I38" s="87"/>
      <c r="J38" s="71" t="s">
        <v>42</v>
      </c>
      <c r="K38" s="71" t="s">
        <v>42</v>
      </c>
      <c r="L38" s="87"/>
      <c r="M38" s="87"/>
      <c r="N38" s="71" t="s">
        <v>42</v>
      </c>
      <c r="O38" s="71" t="s">
        <v>42</v>
      </c>
      <c r="P38" s="87"/>
    </row>
    <row r="39" spans="1:17" ht="105">
      <c r="A39" s="71">
        <v>32</v>
      </c>
      <c r="B39" s="127" t="s">
        <v>296</v>
      </c>
      <c r="C39" s="71" t="s">
        <v>219</v>
      </c>
      <c r="D39" s="71"/>
      <c r="E39" s="71" t="s">
        <v>299</v>
      </c>
      <c r="F39" s="71" t="s">
        <v>301</v>
      </c>
      <c r="G39" s="71" t="s">
        <v>221</v>
      </c>
      <c r="H39" s="95" t="s">
        <v>228</v>
      </c>
      <c r="I39" s="87"/>
      <c r="J39" s="87"/>
      <c r="K39" s="87"/>
      <c r="L39" s="87"/>
      <c r="M39" s="87"/>
      <c r="N39" s="87"/>
      <c r="O39" s="96"/>
      <c r="P39" s="87"/>
    </row>
    <row r="40" spans="1:17" ht="105">
      <c r="A40" s="71">
        <v>33</v>
      </c>
      <c r="B40" s="127" t="s">
        <v>297</v>
      </c>
      <c r="C40" s="71" t="s">
        <v>219</v>
      </c>
      <c r="D40" s="71"/>
      <c r="E40" s="71" t="s">
        <v>298</v>
      </c>
      <c r="F40" s="71" t="s">
        <v>302</v>
      </c>
      <c r="G40" s="71" t="s">
        <v>35</v>
      </c>
      <c r="H40" s="71" t="s">
        <v>35</v>
      </c>
      <c r="I40" s="87"/>
      <c r="J40" s="87"/>
      <c r="K40" s="87"/>
      <c r="L40" s="87"/>
      <c r="M40" s="87"/>
      <c r="N40" s="87"/>
      <c r="O40" s="87"/>
      <c r="P40" s="87"/>
    </row>
    <row r="41" spans="1:17" ht="15.75" customHeight="1">
      <c r="A41" s="105" t="s">
        <v>36</v>
      </c>
      <c r="B41" s="105"/>
      <c r="C41" s="105"/>
      <c r="D41" s="105"/>
      <c r="E41" s="105"/>
      <c r="F41" s="105"/>
      <c r="G41" s="105"/>
      <c r="H41" s="105"/>
      <c r="I41" s="106"/>
      <c r="J41" s="106"/>
      <c r="K41" s="106"/>
      <c r="L41" s="106"/>
      <c r="M41" s="106"/>
      <c r="N41" s="106"/>
      <c r="O41" s="106"/>
      <c r="P41" s="108"/>
    </row>
    <row r="42" spans="1:17" ht="90">
      <c r="A42" s="71">
        <v>34</v>
      </c>
      <c r="B42" s="71" t="s">
        <v>37</v>
      </c>
      <c r="C42" s="71" t="s">
        <v>313</v>
      </c>
      <c r="D42" s="71"/>
      <c r="E42" s="71" t="s">
        <v>312</v>
      </c>
      <c r="F42" s="71" t="s">
        <v>305</v>
      </c>
      <c r="G42" s="71" t="s">
        <v>311</v>
      </c>
      <c r="H42" s="71" t="s">
        <v>304</v>
      </c>
      <c r="I42" s="87"/>
      <c r="J42" s="87"/>
      <c r="K42" s="87"/>
      <c r="L42" s="87"/>
      <c r="M42" s="87"/>
      <c r="N42" s="87"/>
      <c r="O42" s="71" t="s">
        <v>42</v>
      </c>
      <c r="P42" s="87"/>
    </row>
    <row r="43" spans="1:17" s="73" customFormat="1" ht="60">
      <c r="A43" s="71">
        <v>35</v>
      </c>
      <c r="B43" s="72" t="s">
        <v>315</v>
      </c>
      <c r="C43" s="71" t="s">
        <v>313</v>
      </c>
      <c r="D43" s="72"/>
      <c r="E43" s="72" t="s">
        <v>314</v>
      </c>
      <c r="F43" s="71" t="s">
        <v>306</v>
      </c>
      <c r="G43" s="71" t="s">
        <v>311</v>
      </c>
      <c r="H43" s="72" t="s">
        <v>304</v>
      </c>
      <c r="I43" s="89"/>
      <c r="J43" s="93"/>
      <c r="K43" s="89"/>
      <c r="L43" s="89"/>
      <c r="M43" s="89"/>
      <c r="N43" s="89"/>
      <c r="O43" s="72" t="s">
        <v>42</v>
      </c>
      <c r="P43" s="89"/>
      <c r="Q43" s="111"/>
    </row>
    <row r="44" spans="1:17" s="73" customFormat="1" ht="75">
      <c r="A44" s="71">
        <v>36</v>
      </c>
      <c r="B44" s="72" t="s">
        <v>316</v>
      </c>
      <c r="C44" s="71" t="s">
        <v>313</v>
      </c>
      <c r="D44" s="72"/>
      <c r="E44" s="72" t="s">
        <v>317</v>
      </c>
      <c r="F44" s="71" t="s">
        <v>307</v>
      </c>
      <c r="G44" s="71" t="s">
        <v>311</v>
      </c>
      <c r="H44" s="72" t="s">
        <v>304</v>
      </c>
      <c r="I44" s="89"/>
      <c r="J44" s="93"/>
      <c r="K44" s="89"/>
      <c r="L44" s="89"/>
      <c r="M44" s="89"/>
      <c r="N44" s="89"/>
      <c r="O44" s="72" t="s">
        <v>42</v>
      </c>
      <c r="P44" s="89"/>
      <c r="Q44" s="111"/>
    </row>
    <row r="45" spans="1:17" s="73" customFormat="1" ht="75">
      <c r="A45" s="71">
        <v>37</v>
      </c>
      <c r="B45" s="72" t="s">
        <v>318</v>
      </c>
      <c r="C45" s="71" t="s">
        <v>313</v>
      </c>
      <c r="D45" s="72"/>
      <c r="E45" s="72" t="s">
        <v>321</v>
      </c>
      <c r="F45" s="71" t="s">
        <v>308</v>
      </c>
      <c r="G45" s="71" t="s">
        <v>311</v>
      </c>
      <c r="H45" s="72" t="s">
        <v>304</v>
      </c>
      <c r="I45" s="89"/>
      <c r="J45" s="93"/>
      <c r="K45" s="89"/>
      <c r="L45" s="89"/>
      <c r="M45" s="89"/>
      <c r="N45" s="89"/>
      <c r="O45" s="72" t="s">
        <v>42</v>
      </c>
      <c r="P45" s="89"/>
      <c r="Q45" s="111"/>
    </row>
    <row r="46" spans="1:17" s="73" customFormat="1" ht="75">
      <c r="A46" s="71">
        <v>38</v>
      </c>
      <c r="B46" s="72" t="s">
        <v>319</v>
      </c>
      <c r="C46" s="71" t="s">
        <v>313</v>
      </c>
      <c r="D46" s="72"/>
      <c r="E46" s="72" t="s">
        <v>322</v>
      </c>
      <c r="F46" s="71" t="s">
        <v>309</v>
      </c>
      <c r="G46" s="71" t="s">
        <v>311</v>
      </c>
      <c r="H46" s="72" t="s">
        <v>304</v>
      </c>
      <c r="I46" s="89"/>
      <c r="J46" s="93"/>
      <c r="K46" s="89"/>
      <c r="L46" s="89"/>
      <c r="M46" s="89"/>
      <c r="N46" s="89"/>
      <c r="O46" s="72" t="s">
        <v>42</v>
      </c>
      <c r="P46" s="89"/>
      <c r="Q46" s="111"/>
    </row>
    <row r="47" spans="1:17" s="73" customFormat="1" ht="75">
      <c r="A47" s="71">
        <v>39</v>
      </c>
      <c r="B47" s="72" t="s">
        <v>320</v>
      </c>
      <c r="C47" s="71" t="s">
        <v>313</v>
      </c>
      <c r="D47" s="72"/>
      <c r="E47" s="72" t="s">
        <v>323</v>
      </c>
      <c r="F47" s="71" t="s">
        <v>310</v>
      </c>
      <c r="G47" s="71" t="s">
        <v>311</v>
      </c>
      <c r="H47" s="72" t="s">
        <v>304</v>
      </c>
      <c r="I47" s="89"/>
      <c r="J47" s="93"/>
      <c r="K47" s="89"/>
      <c r="L47" s="89"/>
      <c r="M47" s="89"/>
      <c r="N47" s="89"/>
      <c r="O47" s="72" t="s">
        <v>42</v>
      </c>
      <c r="P47" s="89"/>
      <c r="Q47" s="111"/>
    </row>
    <row r="48" spans="1:17" ht="75">
      <c r="A48" s="71">
        <v>40</v>
      </c>
      <c r="B48" s="71" t="s">
        <v>326</v>
      </c>
      <c r="C48" s="71" t="s">
        <v>191</v>
      </c>
      <c r="D48" s="71"/>
      <c r="E48" s="71" t="s">
        <v>327</v>
      </c>
      <c r="F48" s="71" t="s">
        <v>324</v>
      </c>
      <c r="G48" s="71" t="s">
        <v>17</v>
      </c>
      <c r="H48" s="71" t="s">
        <v>325</v>
      </c>
      <c r="I48" s="87"/>
      <c r="J48" s="87"/>
      <c r="K48" s="87"/>
      <c r="L48" s="87"/>
      <c r="M48" s="87"/>
      <c r="N48" s="71" t="s">
        <v>42</v>
      </c>
      <c r="O48" s="71" t="s">
        <v>42</v>
      </c>
      <c r="P48" s="87"/>
    </row>
    <row r="49" spans="1:16" ht="60">
      <c r="A49" s="71">
        <v>41</v>
      </c>
      <c r="B49" s="72" t="s">
        <v>328</v>
      </c>
      <c r="C49" s="71" t="s">
        <v>219</v>
      </c>
      <c r="D49" s="71"/>
      <c r="E49" s="71" t="s">
        <v>330</v>
      </c>
      <c r="F49" s="71" t="s">
        <v>332</v>
      </c>
      <c r="G49" s="71" t="s">
        <v>329</v>
      </c>
      <c r="H49" s="71" t="s">
        <v>331</v>
      </c>
      <c r="I49" s="87"/>
      <c r="J49" s="87"/>
      <c r="K49" s="87"/>
      <c r="L49" s="87"/>
      <c r="M49" s="87"/>
      <c r="N49" s="87"/>
      <c r="O49" s="87"/>
      <c r="P49" s="87"/>
    </row>
    <row r="50" spans="1:16" ht="15.75" customHeight="1">
      <c r="A50" s="104" t="s">
        <v>38</v>
      </c>
      <c r="B50" s="104"/>
      <c r="C50" s="104"/>
      <c r="D50" s="104"/>
      <c r="E50" s="104"/>
      <c r="F50" s="104"/>
      <c r="G50" s="104"/>
      <c r="H50" s="105"/>
      <c r="I50" s="106"/>
      <c r="J50" s="106"/>
      <c r="K50" s="106"/>
      <c r="L50" s="106"/>
      <c r="M50" s="106"/>
      <c r="N50" s="106"/>
      <c r="O50" s="106"/>
      <c r="P50" s="107"/>
    </row>
    <row r="51" spans="1:16" ht="90">
      <c r="A51" s="71">
        <v>42</v>
      </c>
      <c r="B51" s="127" t="s">
        <v>335</v>
      </c>
      <c r="C51" s="71" t="s">
        <v>339</v>
      </c>
      <c r="D51" s="71"/>
      <c r="E51" s="71" t="s">
        <v>336</v>
      </c>
      <c r="F51" s="71" t="s">
        <v>340</v>
      </c>
      <c r="G51" s="71" t="s">
        <v>35</v>
      </c>
      <c r="H51" s="71" t="s">
        <v>35</v>
      </c>
      <c r="I51" s="87"/>
      <c r="J51" s="87"/>
      <c r="K51" s="87"/>
      <c r="L51" s="87"/>
      <c r="M51" s="87"/>
      <c r="N51" s="87"/>
      <c r="O51" s="87"/>
      <c r="P51" s="87"/>
    </row>
    <row r="52" spans="1:16" ht="270">
      <c r="A52" s="71">
        <v>43</v>
      </c>
      <c r="B52" s="127" t="s">
        <v>404</v>
      </c>
      <c r="C52" s="71" t="s">
        <v>339</v>
      </c>
      <c r="D52" s="71"/>
      <c r="E52" s="71" t="s">
        <v>405</v>
      </c>
      <c r="F52" s="71" t="s">
        <v>341</v>
      </c>
      <c r="G52" s="84" t="s">
        <v>35</v>
      </c>
      <c r="H52" s="84" t="s">
        <v>35</v>
      </c>
      <c r="I52" s="87"/>
      <c r="J52" s="87"/>
      <c r="K52" s="87"/>
      <c r="L52" s="87"/>
      <c r="M52" s="87"/>
      <c r="N52" s="87"/>
      <c r="O52" s="96"/>
      <c r="P52" s="87"/>
    </row>
    <row r="53" spans="1:16" ht="105">
      <c r="A53" s="71">
        <v>44</v>
      </c>
      <c r="B53" s="127" t="s">
        <v>337</v>
      </c>
      <c r="C53" s="71" t="s">
        <v>339</v>
      </c>
      <c r="D53" s="71"/>
      <c r="E53" s="71" t="s">
        <v>338</v>
      </c>
      <c r="F53" s="71" t="s">
        <v>342</v>
      </c>
      <c r="G53" s="84" t="s">
        <v>35</v>
      </c>
      <c r="H53" s="84" t="s">
        <v>35</v>
      </c>
      <c r="I53" s="87"/>
      <c r="J53" s="87"/>
      <c r="K53" s="87"/>
      <c r="L53" s="87"/>
      <c r="M53" s="87"/>
      <c r="N53" s="87"/>
      <c r="O53" s="96"/>
      <c r="P53" s="87"/>
    </row>
    <row r="54" spans="1:16" s="111" customFormat="1">
      <c r="B54" s="112"/>
      <c r="C54" s="112"/>
      <c r="D54" s="112"/>
      <c r="E54" s="112"/>
      <c r="F54" s="112"/>
      <c r="G54" s="112"/>
      <c r="H54" s="112"/>
    </row>
    <row r="55" spans="1:16" s="111" customFormat="1">
      <c r="B55" s="112"/>
      <c r="C55" s="112"/>
      <c r="D55" s="112"/>
      <c r="E55" s="112"/>
      <c r="F55" s="112"/>
      <c r="G55" s="112"/>
      <c r="H55" s="112"/>
    </row>
  </sheetData>
  <mergeCells count="11">
    <mergeCell ref="I3:P3"/>
    <mergeCell ref="A1:O1"/>
    <mergeCell ref="A2:O2"/>
    <mergeCell ref="C3:C4"/>
    <mergeCell ref="A3:A4"/>
    <mergeCell ref="B3:B4"/>
    <mergeCell ref="F3:F4"/>
    <mergeCell ref="H3:H4"/>
    <mergeCell ref="E3:E4"/>
    <mergeCell ref="D3:D4"/>
    <mergeCell ref="G3:G4"/>
  </mergeCells>
  <phoneticPr fontId="22" type="noConversion"/>
  <pageMargins left="0.7" right="0.7" top="0.75" bottom="0.75" header="0.3" footer="0.3"/>
  <pageSetup orientation="portrait" horizontalDpi="1200" verticalDpi="12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9C0CF-B3BE-4EDE-AC6A-A3AD13BCEB10}">
  <sheetPr codeName="Sheet4">
    <pageSetUpPr fitToPage="1"/>
  </sheetPr>
  <dimension ref="A1:J58"/>
  <sheetViews>
    <sheetView workbookViewId="0"/>
  </sheetViews>
  <sheetFormatPr baseColWidth="10" defaultColWidth="9.1640625" defaultRowHeight="13"/>
  <cols>
    <col min="1" max="1" width="9.5" style="1" bestFit="1" customWidth="1"/>
    <col min="2" max="2" width="132.83203125" style="1" bestFit="1" customWidth="1"/>
    <col min="3" max="3" width="30" style="1" bestFit="1" customWidth="1"/>
    <col min="4" max="4" width="15.5" style="1" bestFit="1" customWidth="1"/>
    <col min="5" max="5" width="14" style="1" bestFit="1" customWidth="1"/>
    <col min="6" max="6" width="26.6640625" style="1" bestFit="1" customWidth="1"/>
    <col min="7" max="7" width="4" style="1" bestFit="1" customWidth="1"/>
    <col min="8" max="8" width="10.1640625" style="1" bestFit="1" customWidth="1"/>
    <col min="9" max="9" width="7.5" style="1" bestFit="1" customWidth="1"/>
    <col min="10" max="10" width="11.83203125" style="1" customWidth="1"/>
    <col min="11" max="11" width="19.5" style="1" customWidth="1"/>
    <col min="12" max="16384" width="9.1640625" style="1"/>
  </cols>
  <sheetData>
    <row r="1" spans="1:10">
      <c r="A1" s="26" t="s">
        <v>112</v>
      </c>
      <c r="B1" s="29"/>
      <c r="C1" s="26" t="s">
        <v>113</v>
      </c>
      <c r="D1" s="29"/>
      <c r="E1" s="26" t="s">
        <v>114</v>
      </c>
      <c r="F1" s="30"/>
      <c r="G1" s="26" t="s">
        <v>115</v>
      </c>
      <c r="H1" s="29"/>
      <c r="I1" s="26" t="s">
        <v>116</v>
      </c>
      <c r="J1" s="29"/>
    </row>
    <row r="2" spans="1:10" ht="14.25" customHeight="1">
      <c r="A2" s="223" t="s">
        <v>4</v>
      </c>
      <c r="B2" s="223"/>
      <c r="C2" s="223"/>
      <c r="D2" s="9" t="s">
        <v>117</v>
      </c>
      <c r="E2" s="8" t="s">
        <v>118</v>
      </c>
      <c r="F2" s="10" t="s">
        <v>119</v>
      </c>
      <c r="G2" s="11"/>
    </row>
    <row r="3" spans="1:10" ht="14.25" customHeight="1">
      <c r="A3" s="27" t="s">
        <v>120</v>
      </c>
      <c r="B3" s="2" t="s">
        <v>39</v>
      </c>
      <c r="C3" s="2" t="s">
        <v>121</v>
      </c>
      <c r="F3" s="12"/>
    </row>
    <row r="4" spans="1:10" ht="14.25" customHeight="1">
      <c r="A4" s="1">
        <v>1</v>
      </c>
      <c r="B4" s="1" t="s">
        <v>5</v>
      </c>
      <c r="D4" s="18"/>
      <c r="E4" s="18"/>
      <c r="F4" s="22" t="e">
        <f>E4/D4</f>
        <v>#DIV/0!</v>
      </c>
      <c r="H4" s="28"/>
    </row>
    <row r="5" spans="1:10" ht="14.25" customHeight="1">
      <c r="A5" s="1">
        <v>2</v>
      </c>
      <c r="B5" s="1" t="s">
        <v>6</v>
      </c>
      <c r="D5" s="18"/>
      <c r="E5" s="18"/>
      <c r="F5" s="22" t="e">
        <f t="shared" ref="F5:F12" si="0">E5/D5</f>
        <v>#DIV/0!</v>
      </c>
    </row>
    <row r="6" spans="1:10" ht="14.25" customHeight="1">
      <c r="A6" s="1">
        <v>3</v>
      </c>
      <c r="B6" s="3" t="s">
        <v>122</v>
      </c>
      <c r="D6" s="18"/>
      <c r="E6" s="18"/>
      <c r="F6" s="22" t="e">
        <f t="shared" si="0"/>
        <v>#DIV/0!</v>
      </c>
    </row>
    <row r="7" spans="1:10" ht="14.25" customHeight="1">
      <c r="A7" s="1">
        <v>4</v>
      </c>
      <c r="B7" s="4" t="s">
        <v>9</v>
      </c>
      <c r="D7" s="18"/>
      <c r="E7" s="18"/>
      <c r="F7" s="22" t="e">
        <f t="shared" si="0"/>
        <v>#DIV/0!</v>
      </c>
    </row>
    <row r="8" spans="1:10" s="32" customFormat="1" ht="14.25" customHeight="1">
      <c r="A8" s="32">
        <v>5</v>
      </c>
      <c r="B8" s="33" t="s">
        <v>123</v>
      </c>
      <c r="D8" s="34"/>
      <c r="E8" s="34" t="e">
        <f>SUM(#REF!) / SUM(#REF!)</f>
        <v>#REF!</v>
      </c>
      <c r="F8" s="35" t="e">
        <f t="shared" si="0"/>
        <v>#REF!</v>
      </c>
    </row>
    <row r="9" spans="1:10" s="32" customFormat="1" ht="14.25" customHeight="1">
      <c r="A9" s="32">
        <v>6</v>
      </c>
      <c r="B9" s="33" t="s">
        <v>124</v>
      </c>
      <c r="D9" s="34"/>
      <c r="E9" s="34" t="e">
        <f>SUM(#REF!) / SUM(#REF!)</f>
        <v>#REF!</v>
      </c>
      <c r="F9" s="35" t="e">
        <f t="shared" si="0"/>
        <v>#REF!</v>
      </c>
    </row>
    <row r="10" spans="1:10" ht="14.25" customHeight="1">
      <c r="A10" s="1">
        <v>7</v>
      </c>
      <c r="B10" s="4" t="s">
        <v>125</v>
      </c>
      <c r="D10" s="18"/>
      <c r="E10" s="18"/>
      <c r="F10" s="22" t="e">
        <f t="shared" si="0"/>
        <v>#DIV/0!</v>
      </c>
    </row>
    <row r="11" spans="1:10" ht="14.25" customHeight="1">
      <c r="A11" s="1">
        <v>8</v>
      </c>
      <c r="B11" s="4" t="s">
        <v>126</v>
      </c>
      <c r="D11" s="18"/>
      <c r="E11" s="18"/>
      <c r="F11" s="22" t="e">
        <f t="shared" si="0"/>
        <v>#DIV/0!</v>
      </c>
    </row>
    <row r="12" spans="1:10" s="32" customFormat="1" ht="14.25" customHeight="1">
      <c r="A12" s="32">
        <v>9</v>
      </c>
      <c r="B12" s="36" t="s">
        <v>13</v>
      </c>
      <c r="D12" s="34"/>
      <c r="E12" s="34" t="e">
        <f>SUM(#REF!) / SUM(#REF!)</f>
        <v>#REF!</v>
      </c>
      <c r="F12" s="35" t="e">
        <f t="shared" si="0"/>
        <v>#REF!</v>
      </c>
    </row>
    <row r="13" spans="1:10" ht="14.25" customHeight="1">
      <c r="A13" s="15">
        <v>10</v>
      </c>
      <c r="B13" s="7" t="s">
        <v>127</v>
      </c>
      <c r="D13" s="23"/>
      <c r="E13" s="23"/>
      <c r="F13" s="24" t="s">
        <v>128</v>
      </c>
    </row>
    <row r="14" spans="1:10" ht="14.25" customHeight="1">
      <c r="A14" s="15">
        <v>11</v>
      </c>
      <c r="B14" s="7" t="s">
        <v>129</v>
      </c>
      <c r="D14" s="23"/>
      <c r="E14" s="23"/>
      <c r="F14" s="24" t="s">
        <v>128</v>
      </c>
    </row>
    <row r="15" spans="1:10" s="17" customFormat="1" ht="14.25" customHeight="1">
      <c r="A15" s="222" t="s">
        <v>130</v>
      </c>
      <c r="B15" s="222"/>
      <c r="C15" s="222"/>
      <c r="D15" s="19" t="s">
        <v>117</v>
      </c>
      <c r="E15" s="8" t="s">
        <v>118</v>
      </c>
      <c r="F15" s="20" t="s">
        <v>119</v>
      </c>
      <c r="G15" s="21"/>
    </row>
    <row r="16" spans="1:10" ht="14.25" customHeight="1">
      <c r="A16" s="27" t="s">
        <v>120</v>
      </c>
      <c r="B16" s="2" t="s">
        <v>131</v>
      </c>
      <c r="C16" s="6"/>
      <c r="F16" s="12"/>
    </row>
    <row r="17" spans="1:8">
      <c r="A17" s="1">
        <v>12</v>
      </c>
      <c r="B17" s="1" t="s">
        <v>132</v>
      </c>
      <c r="D17" s="18"/>
      <c r="E17" s="18"/>
      <c r="F17" s="22" t="e">
        <f>E17/D17</f>
        <v>#DIV/0!</v>
      </c>
      <c r="H17" s="28"/>
    </row>
    <row r="18" spans="1:8">
      <c r="A18" s="1">
        <v>13</v>
      </c>
      <c r="B18" s="1" t="s">
        <v>133</v>
      </c>
      <c r="D18" s="18"/>
      <c r="E18" s="18"/>
      <c r="F18" s="22" t="e">
        <f t="shared" ref="F18:F28" si="1">E18/D18</f>
        <v>#DIV/0!</v>
      </c>
    </row>
    <row r="19" spans="1:8">
      <c r="A19" s="1">
        <v>14</v>
      </c>
      <c r="B19" s="5" t="s">
        <v>134</v>
      </c>
      <c r="D19" s="18"/>
      <c r="E19" s="18"/>
      <c r="F19" s="22" t="e">
        <f t="shared" si="1"/>
        <v>#DIV/0!</v>
      </c>
    </row>
    <row r="20" spans="1:8">
      <c r="A20" s="1">
        <v>15</v>
      </c>
      <c r="B20" s="1" t="s">
        <v>135</v>
      </c>
      <c r="D20" s="18"/>
      <c r="E20" s="18"/>
      <c r="F20" s="22" t="e">
        <f t="shared" si="1"/>
        <v>#DIV/0!</v>
      </c>
    </row>
    <row r="21" spans="1:8">
      <c r="A21" s="1">
        <v>16</v>
      </c>
      <c r="B21" s="1" t="s">
        <v>136</v>
      </c>
      <c r="D21" s="18"/>
      <c r="E21" s="18"/>
      <c r="F21" s="22" t="e">
        <f t="shared" si="1"/>
        <v>#DIV/0!</v>
      </c>
    </row>
    <row r="22" spans="1:8">
      <c r="A22" s="1">
        <v>17</v>
      </c>
      <c r="B22" s="1" t="s">
        <v>137</v>
      </c>
      <c r="D22" s="18"/>
      <c r="E22" s="18"/>
      <c r="F22" s="22" t="e">
        <f t="shared" si="1"/>
        <v>#DIV/0!</v>
      </c>
    </row>
    <row r="23" spans="1:8">
      <c r="A23" s="1">
        <v>18</v>
      </c>
      <c r="B23" s="1" t="s">
        <v>22</v>
      </c>
      <c r="D23" s="18"/>
      <c r="E23" s="18"/>
      <c r="F23" s="22" t="e">
        <f t="shared" si="1"/>
        <v>#DIV/0!</v>
      </c>
    </row>
    <row r="24" spans="1:8">
      <c r="A24" s="1">
        <v>19</v>
      </c>
      <c r="B24" s="1" t="s">
        <v>138</v>
      </c>
      <c r="D24" s="18"/>
      <c r="E24" s="18"/>
      <c r="F24" s="22" t="e">
        <f t="shared" si="1"/>
        <v>#DIV/0!</v>
      </c>
    </row>
    <row r="25" spans="1:8">
      <c r="A25" s="1">
        <v>20</v>
      </c>
      <c r="B25" s="5" t="s">
        <v>139</v>
      </c>
      <c r="D25" s="18"/>
      <c r="E25" s="18"/>
      <c r="F25" s="22" t="e">
        <f t="shared" si="1"/>
        <v>#DIV/0!</v>
      </c>
    </row>
    <row r="26" spans="1:8">
      <c r="A26" s="1">
        <v>21</v>
      </c>
      <c r="B26" s="1" t="s">
        <v>140</v>
      </c>
      <c r="D26" s="18"/>
      <c r="E26" s="18"/>
      <c r="F26" s="22" t="e">
        <f t="shared" si="1"/>
        <v>#DIV/0!</v>
      </c>
    </row>
    <row r="27" spans="1:8">
      <c r="A27" s="1">
        <v>22</v>
      </c>
      <c r="B27" s="1" t="s">
        <v>141</v>
      </c>
      <c r="D27" s="18"/>
      <c r="E27" s="18"/>
      <c r="F27" s="22" t="e">
        <f t="shared" si="1"/>
        <v>#DIV/0!</v>
      </c>
    </row>
    <row r="28" spans="1:8">
      <c r="A28" s="1">
        <v>23</v>
      </c>
      <c r="B28" s="1" t="s">
        <v>142</v>
      </c>
      <c r="D28" s="18"/>
      <c r="E28" s="18"/>
      <c r="F28" s="22" t="e">
        <f t="shared" si="1"/>
        <v>#DIV/0!</v>
      </c>
    </row>
    <row r="29" spans="1:8">
      <c r="A29" s="15">
        <v>24</v>
      </c>
      <c r="B29" s="7" t="s">
        <v>143</v>
      </c>
      <c r="C29" s="7"/>
      <c r="D29" s="23"/>
      <c r="E29" s="23"/>
      <c r="F29" s="24" t="s">
        <v>128</v>
      </c>
    </row>
    <row r="30" spans="1:8" s="17" customFormat="1" ht="15.75" customHeight="1">
      <c r="A30" s="222" t="s">
        <v>30</v>
      </c>
      <c r="B30" s="222"/>
      <c r="C30" s="222"/>
      <c r="D30" s="19" t="s">
        <v>117</v>
      </c>
      <c r="E30" s="8" t="s">
        <v>118</v>
      </c>
      <c r="F30" s="20" t="s">
        <v>119</v>
      </c>
      <c r="G30" s="21"/>
    </row>
    <row r="31" spans="1:8" ht="15.75" customHeight="1">
      <c r="A31" s="27" t="s">
        <v>120</v>
      </c>
      <c r="B31" s="2" t="s">
        <v>131</v>
      </c>
      <c r="C31" s="16"/>
      <c r="D31" s="2"/>
      <c r="E31" s="2"/>
      <c r="F31" s="2"/>
    </row>
    <row r="32" spans="1:8">
      <c r="A32" s="1">
        <v>25</v>
      </c>
      <c r="B32" s="1" t="s">
        <v>144</v>
      </c>
      <c r="D32" s="18"/>
      <c r="E32" s="18"/>
      <c r="F32" s="22" t="e">
        <f t="shared" ref="F32" si="2">E32/D32</f>
        <v>#DIV/0!</v>
      </c>
      <c r="H32" s="28"/>
    </row>
    <row r="33" spans="1:8">
      <c r="A33" s="1">
        <v>26</v>
      </c>
      <c r="B33" s="1" t="s">
        <v>145</v>
      </c>
      <c r="D33" s="18"/>
      <c r="E33" s="18"/>
      <c r="F33" s="22" t="e">
        <f t="shared" ref="F33:F38" si="3">E33/D33</f>
        <v>#DIV/0!</v>
      </c>
    </row>
    <row r="34" spans="1:8">
      <c r="A34" s="1">
        <v>27</v>
      </c>
      <c r="B34" s="1" t="s">
        <v>146</v>
      </c>
      <c r="D34" s="18"/>
      <c r="E34" s="18"/>
      <c r="F34" s="22" t="e">
        <f t="shared" si="3"/>
        <v>#DIV/0!</v>
      </c>
    </row>
    <row r="35" spans="1:8">
      <c r="A35" s="1">
        <v>28</v>
      </c>
      <c r="B35" s="1" t="s">
        <v>147</v>
      </c>
      <c r="D35" s="18"/>
      <c r="E35" s="18"/>
      <c r="F35" s="22" t="e">
        <f t="shared" si="3"/>
        <v>#DIV/0!</v>
      </c>
    </row>
    <row r="36" spans="1:8">
      <c r="A36" s="1">
        <v>29</v>
      </c>
      <c r="B36" s="1" t="s">
        <v>34</v>
      </c>
      <c r="D36" s="18"/>
      <c r="E36" s="18"/>
      <c r="F36" s="22" t="e">
        <f t="shared" si="3"/>
        <v>#DIV/0!</v>
      </c>
    </row>
    <row r="37" spans="1:8">
      <c r="A37" s="1">
        <v>30</v>
      </c>
      <c r="B37" s="1" t="s">
        <v>148</v>
      </c>
      <c r="D37" s="18"/>
      <c r="E37" s="18"/>
      <c r="F37" s="22" t="e">
        <f t="shared" si="3"/>
        <v>#DIV/0!</v>
      </c>
    </row>
    <row r="38" spans="1:8">
      <c r="A38" s="1">
        <v>31</v>
      </c>
      <c r="B38" s="1" t="s">
        <v>149</v>
      </c>
      <c r="D38" s="18"/>
      <c r="E38" s="18"/>
      <c r="F38" s="22" t="e">
        <f t="shared" si="3"/>
        <v>#DIV/0!</v>
      </c>
    </row>
    <row r="39" spans="1:8">
      <c r="A39" s="15">
        <v>32</v>
      </c>
      <c r="B39" s="7" t="s">
        <v>150</v>
      </c>
      <c r="D39" s="23"/>
      <c r="E39" s="23"/>
      <c r="F39" s="24" t="s">
        <v>128</v>
      </c>
    </row>
    <row r="40" spans="1:8">
      <c r="A40" s="15">
        <v>33</v>
      </c>
      <c r="B40" s="7" t="s">
        <v>151</v>
      </c>
      <c r="D40" s="23"/>
      <c r="E40" s="23"/>
      <c r="F40" s="24" t="s">
        <v>128</v>
      </c>
    </row>
    <row r="41" spans="1:8">
      <c r="B41" s="31" t="s">
        <v>152</v>
      </c>
    </row>
    <row r="42" spans="1:8" ht="15" customHeight="1">
      <c r="A42" s="224" t="s">
        <v>153</v>
      </c>
      <c r="B42" s="224"/>
      <c r="C42" s="224"/>
      <c r="D42" s="9" t="s">
        <v>117</v>
      </c>
      <c r="E42" s="8" t="s">
        <v>118</v>
      </c>
      <c r="F42" s="10" t="s">
        <v>119</v>
      </c>
      <c r="G42" s="11"/>
    </row>
    <row r="43" spans="1:8">
      <c r="A43" s="27" t="s">
        <v>120</v>
      </c>
      <c r="B43" s="2" t="s">
        <v>131</v>
      </c>
      <c r="F43" s="12"/>
    </row>
    <row r="44" spans="1:8">
      <c r="A44" s="1">
        <v>34</v>
      </c>
      <c r="B44" s="13" t="s">
        <v>154</v>
      </c>
      <c r="C44" s="13"/>
      <c r="D44" s="23"/>
      <c r="E44" s="23"/>
      <c r="F44" s="24" t="s">
        <v>128</v>
      </c>
      <c r="H44" s="28"/>
    </row>
    <row r="45" spans="1:8">
      <c r="A45" s="1">
        <v>35</v>
      </c>
      <c r="B45" s="13" t="s">
        <v>155</v>
      </c>
      <c r="C45" s="13"/>
      <c r="D45" s="23"/>
      <c r="E45" s="23"/>
      <c r="F45" s="24" t="s">
        <v>128</v>
      </c>
    </row>
    <row r="46" spans="1:8">
      <c r="A46" s="1">
        <v>36</v>
      </c>
      <c r="B46" s="13" t="s">
        <v>156</v>
      </c>
      <c r="C46" s="13"/>
      <c r="D46" s="23"/>
      <c r="E46" s="23"/>
      <c r="F46" s="24" t="s">
        <v>128</v>
      </c>
    </row>
    <row r="47" spans="1:8">
      <c r="A47" s="1">
        <v>37</v>
      </c>
      <c r="B47" s="13" t="s">
        <v>157</v>
      </c>
      <c r="C47" s="13"/>
      <c r="D47" s="23"/>
      <c r="E47" s="23"/>
      <c r="F47" s="24" t="s">
        <v>128</v>
      </c>
    </row>
    <row r="48" spans="1:8">
      <c r="A48" s="1">
        <v>38</v>
      </c>
      <c r="B48" s="13" t="s">
        <v>158</v>
      </c>
      <c r="C48" s="13"/>
      <c r="D48" s="23"/>
      <c r="E48" s="23"/>
      <c r="F48" s="24" t="s">
        <v>128</v>
      </c>
    </row>
    <row r="49" spans="1:8">
      <c r="A49" s="1">
        <v>39</v>
      </c>
      <c r="B49" s="13" t="s">
        <v>159</v>
      </c>
      <c r="C49" s="13"/>
      <c r="D49" s="23"/>
      <c r="E49" s="23"/>
      <c r="F49" s="24" t="s">
        <v>128</v>
      </c>
    </row>
    <row r="50" spans="1:8">
      <c r="A50" s="1">
        <v>40</v>
      </c>
      <c r="B50" s="13" t="s">
        <v>160</v>
      </c>
      <c r="C50" s="13"/>
      <c r="D50" s="23"/>
      <c r="E50" s="23"/>
      <c r="F50" s="24" t="s">
        <v>128</v>
      </c>
    </row>
    <row r="51" spans="1:8">
      <c r="A51" s="1">
        <v>41</v>
      </c>
      <c r="B51" s="14" t="s">
        <v>161</v>
      </c>
      <c r="C51" s="13"/>
      <c r="D51" s="23"/>
      <c r="E51" s="23"/>
      <c r="F51" s="24" t="s">
        <v>128</v>
      </c>
    </row>
    <row r="52" spans="1:8">
      <c r="B52" s="31" t="s">
        <v>152</v>
      </c>
    </row>
    <row r="53" spans="1:8" ht="15" customHeight="1">
      <c r="A53" s="224" t="s">
        <v>38</v>
      </c>
      <c r="B53" s="224"/>
      <c r="C53" s="224"/>
      <c r="D53" s="9" t="s">
        <v>117</v>
      </c>
      <c r="E53" s="8" t="s">
        <v>118</v>
      </c>
      <c r="F53" s="10" t="s">
        <v>119</v>
      </c>
      <c r="G53" s="11"/>
    </row>
    <row r="54" spans="1:8">
      <c r="A54" s="27" t="s">
        <v>120</v>
      </c>
      <c r="B54" s="2" t="s">
        <v>131</v>
      </c>
      <c r="F54" s="12"/>
    </row>
    <row r="55" spans="1:8">
      <c r="A55" s="1">
        <v>42</v>
      </c>
      <c r="B55" s="7" t="s">
        <v>162</v>
      </c>
      <c r="D55" s="25"/>
      <c r="E55" s="25"/>
      <c r="F55" s="24" t="s">
        <v>128</v>
      </c>
      <c r="H55" s="28"/>
    </row>
    <row r="56" spans="1:8">
      <c r="A56" s="1">
        <v>43</v>
      </c>
      <c r="B56" s="7" t="s">
        <v>163</v>
      </c>
      <c r="D56" s="25"/>
      <c r="E56" s="25"/>
      <c r="F56" s="24" t="s">
        <v>128</v>
      </c>
    </row>
    <row r="57" spans="1:8">
      <c r="A57" s="1">
        <v>44</v>
      </c>
      <c r="B57" s="7" t="s">
        <v>164</v>
      </c>
      <c r="D57" s="25"/>
      <c r="E57" s="25"/>
      <c r="F57" s="24" t="s">
        <v>128</v>
      </c>
    </row>
    <row r="58" spans="1:8">
      <c r="B58" s="31" t="s">
        <v>152</v>
      </c>
    </row>
  </sheetData>
  <mergeCells count="5">
    <mergeCell ref="A15:C15"/>
    <mergeCell ref="A2:C2"/>
    <mergeCell ref="A30:C30"/>
    <mergeCell ref="A42:C42"/>
    <mergeCell ref="A53:C53"/>
  </mergeCells>
  <pageMargins left="0.7" right="0.7" top="0.75" bottom="0.75" header="0.3" footer="0.3"/>
  <pageSetup scale="62" fitToHeight="0" orientation="landscape"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79B8F-195A-8841-B17D-A5E2BB05A90F}">
  <sheetPr>
    <tabColor rgb="FFFFFF00"/>
  </sheetPr>
  <dimension ref="A1:BM66"/>
  <sheetViews>
    <sheetView tabSelected="1" zoomScale="90" zoomScaleNormal="90" workbookViewId="0">
      <pane xSplit="3" ySplit="5" topLeftCell="D6" activePane="bottomRight" state="frozen"/>
      <selection pane="topRight" activeCell="C1" sqref="C1"/>
      <selection pane="bottomLeft" activeCell="A6" sqref="A6"/>
      <selection pane="bottomRight" activeCell="F41" sqref="F41"/>
    </sheetView>
  </sheetViews>
  <sheetFormatPr baseColWidth="10" defaultColWidth="9.1640625" defaultRowHeight="14"/>
  <cols>
    <col min="1" max="1" width="5.6640625" style="70" bestFit="1" customWidth="1"/>
    <col min="2" max="2" width="13.1640625" style="70" customWidth="1"/>
    <col min="3" max="3" width="30.1640625" style="74" customWidth="1"/>
    <col min="4" max="4" width="30.6640625" style="70" customWidth="1"/>
    <col min="5" max="6" width="17.5" style="74" customWidth="1"/>
    <col min="7" max="7" width="31.6640625" style="74" customWidth="1"/>
    <col min="8" max="9" width="14.6640625" style="74" customWidth="1"/>
    <col min="10" max="10" width="27" style="74" customWidth="1"/>
    <col min="11" max="11" width="14.33203125" style="74" customWidth="1"/>
    <col min="12" max="13" width="19" style="74" customWidth="1"/>
    <col min="14" max="14" width="11.83203125" style="74" hidden="1" customWidth="1"/>
    <col min="15" max="25" width="9.6640625" style="74" hidden="1" customWidth="1"/>
    <col min="26" max="26" width="0.1640625" style="74" hidden="1" customWidth="1"/>
    <col min="27" max="27" width="38" style="74" customWidth="1"/>
    <col min="28" max="35" width="19" style="74" customWidth="1"/>
    <col min="36" max="36" width="18.5" style="74" customWidth="1"/>
    <col min="37" max="37" width="19.5" style="74" customWidth="1"/>
    <col min="38" max="39" width="19.6640625" style="74" customWidth="1"/>
    <col min="40" max="40" width="11.83203125" style="74" hidden="1" customWidth="1"/>
    <col min="41" max="52" width="9.6640625" style="74" hidden="1" customWidth="1"/>
    <col min="53" max="53" width="9.6640625" style="157" customWidth="1"/>
    <col min="54" max="54" width="12.83203125" style="74" customWidth="1"/>
    <col min="55" max="55" width="17.83203125" style="74" customWidth="1"/>
    <col min="56" max="56" width="19.33203125" style="74" customWidth="1"/>
    <col min="57" max="57" width="22.5" style="70" customWidth="1"/>
    <col min="58" max="58" width="27.1640625" style="70" customWidth="1"/>
    <col min="59" max="59" width="25" style="70" customWidth="1"/>
    <col min="60" max="60" width="14" style="70" bestFit="1" customWidth="1"/>
    <col min="61" max="61" width="17.5" style="70" customWidth="1"/>
    <col min="62" max="62" width="28.6640625" style="70" bestFit="1" customWidth="1"/>
    <col min="63" max="63" width="17.33203125" style="70" customWidth="1"/>
    <col min="64" max="64" width="28.83203125" style="70" customWidth="1"/>
    <col min="65" max="65" width="10.6640625" style="111" customWidth="1"/>
    <col min="66" max="68" width="10.6640625" style="70" customWidth="1"/>
    <col min="69" max="16384" width="9.1640625" style="70"/>
  </cols>
  <sheetData>
    <row r="1" spans="1:65" s="111" customFormat="1" ht="23.25" customHeight="1">
      <c r="A1" s="201" t="s">
        <v>0</v>
      </c>
      <c r="B1" s="202"/>
      <c r="C1" s="202"/>
      <c r="D1" s="202"/>
      <c r="E1" s="202"/>
      <c r="F1" s="202"/>
      <c r="G1" s="202"/>
      <c r="H1" s="202"/>
      <c r="I1" s="202"/>
      <c r="J1" s="202"/>
      <c r="K1" s="202"/>
      <c r="L1" s="202"/>
      <c r="M1" s="202"/>
      <c r="N1" s="202"/>
      <c r="O1" s="202"/>
      <c r="P1" s="202"/>
      <c r="Q1" s="202"/>
      <c r="R1" s="202"/>
      <c r="S1" s="202"/>
      <c r="T1" s="202"/>
      <c r="U1" s="202"/>
      <c r="V1" s="202"/>
      <c r="W1" s="202"/>
      <c r="X1" s="202"/>
      <c r="Y1" s="202"/>
      <c r="Z1" s="202"/>
      <c r="AA1" s="202"/>
      <c r="AB1" s="202"/>
      <c r="AC1" s="202"/>
      <c r="AD1" s="202"/>
      <c r="AE1" s="202"/>
      <c r="AF1" s="202"/>
      <c r="AG1" s="202"/>
      <c r="AH1" s="202"/>
      <c r="AI1" s="202"/>
      <c r="AJ1" s="202"/>
      <c r="AK1" s="202"/>
      <c r="AL1" s="202"/>
      <c r="AM1" s="202"/>
      <c r="AN1" s="202"/>
      <c r="AO1" s="202"/>
      <c r="AP1" s="202"/>
      <c r="AQ1" s="202"/>
      <c r="AR1" s="202"/>
      <c r="AS1" s="202"/>
      <c r="AT1" s="202"/>
      <c r="AU1" s="202"/>
      <c r="AV1" s="202"/>
      <c r="AW1" s="202"/>
      <c r="AX1" s="202"/>
      <c r="AY1" s="202"/>
      <c r="AZ1" s="202"/>
      <c r="BA1" s="202"/>
      <c r="BB1" s="202"/>
      <c r="BC1" s="202"/>
      <c r="BD1" s="202"/>
      <c r="BE1" s="202"/>
      <c r="BF1" s="202"/>
      <c r="BG1" s="202"/>
      <c r="BH1" s="202"/>
      <c r="BI1" s="202"/>
      <c r="BJ1" s="202"/>
      <c r="BK1" s="202"/>
    </row>
    <row r="2" spans="1:65" s="111" customFormat="1" ht="23.25" customHeight="1">
      <c r="A2" s="203" t="s">
        <v>165</v>
      </c>
      <c r="B2" s="204"/>
      <c r="C2" s="204"/>
      <c r="D2" s="204"/>
      <c r="E2" s="204"/>
      <c r="F2" s="204"/>
      <c r="G2" s="204"/>
      <c r="H2" s="204"/>
      <c r="I2" s="204"/>
      <c r="J2" s="204"/>
      <c r="K2" s="204"/>
      <c r="L2" s="204"/>
      <c r="M2" s="204"/>
      <c r="N2" s="204"/>
      <c r="O2" s="204"/>
      <c r="P2" s="204"/>
      <c r="Q2" s="204"/>
      <c r="R2" s="204"/>
      <c r="S2" s="204"/>
      <c r="T2" s="204"/>
      <c r="U2" s="204"/>
      <c r="V2" s="204"/>
      <c r="W2" s="204"/>
      <c r="X2" s="204"/>
      <c r="Y2" s="204"/>
      <c r="Z2" s="204"/>
      <c r="AA2" s="204"/>
      <c r="AB2" s="204"/>
      <c r="AC2" s="204"/>
      <c r="AD2" s="204"/>
      <c r="AE2" s="204"/>
      <c r="AF2" s="204"/>
      <c r="AG2" s="204"/>
      <c r="AH2" s="204"/>
      <c r="AI2" s="204"/>
      <c r="AJ2" s="204"/>
      <c r="AK2" s="204"/>
      <c r="AL2" s="204"/>
      <c r="AM2" s="204"/>
      <c r="AN2" s="204"/>
      <c r="AO2" s="204"/>
      <c r="AP2" s="204"/>
      <c r="AQ2" s="204"/>
      <c r="AR2" s="204"/>
      <c r="AS2" s="204"/>
      <c r="AT2" s="204"/>
      <c r="AU2" s="204"/>
      <c r="AV2" s="204"/>
      <c r="AW2" s="204"/>
      <c r="AX2" s="204"/>
      <c r="AY2" s="204"/>
      <c r="AZ2" s="204"/>
      <c r="BA2" s="204"/>
      <c r="BB2" s="204"/>
      <c r="BC2" s="204"/>
      <c r="BD2" s="204"/>
      <c r="BE2" s="202"/>
      <c r="BF2" s="202"/>
      <c r="BG2" s="202"/>
      <c r="BH2" s="202"/>
      <c r="BI2" s="202"/>
      <c r="BJ2" s="202"/>
      <c r="BK2" s="202"/>
    </row>
    <row r="3" spans="1:65" ht="28.5" customHeight="1">
      <c r="A3" s="200" t="s">
        <v>1</v>
      </c>
      <c r="B3" s="200" t="s">
        <v>411</v>
      </c>
      <c r="C3" s="200" t="s">
        <v>2</v>
      </c>
      <c r="D3" s="200" t="s">
        <v>765</v>
      </c>
      <c r="E3" s="200" t="s">
        <v>406</v>
      </c>
      <c r="F3" s="200" t="s">
        <v>627</v>
      </c>
      <c r="G3" s="200" t="s">
        <v>166</v>
      </c>
      <c r="H3" s="200" t="s">
        <v>408</v>
      </c>
      <c r="I3" s="200" t="s">
        <v>995</v>
      </c>
      <c r="J3" s="183" t="s">
        <v>990</v>
      </c>
      <c r="K3" s="200" t="s">
        <v>409</v>
      </c>
      <c r="L3" s="200" t="s">
        <v>410</v>
      </c>
      <c r="M3" s="200" t="s">
        <v>1003</v>
      </c>
      <c r="N3" s="200" t="s">
        <v>427</v>
      </c>
      <c r="O3" s="205" t="s">
        <v>429</v>
      </c>
      <c r="P3" s="206"/>
      <c r="Q3" s="207"/>
      <c r="R3" s="205" t="s">
        <v>431</v>
      </c>
      <c r="S3" s="206"/>
      <c r="T3" s="207"/>
      <c r="U3" s="205" t="s">
        <v>430</v>
      </c>
      <c r="V3" s="206"/>
      <c r="W3" s="207"/>
      <c r="X3" s="205" t="s">
        <v>432</v>
      </c>
      <c r="Y3" s="206"/>
      <c r="Z3" s="207"/>
      <c r="AA3" s="200" t="s">
        <v>167</v>
      </c>
      <c r="AB3" s="200" t="s">
        <v>408</v>
      </c>
      <c r="AC3" s="174"/>
      <c r="AD3" s="174"/>
      <c r="AE3" s="174"/>
      <c r="AF3" s="174"/>
      <c r="AG3" s="174"/>
      <c r="AH3" s="174"/>
      <c r="AI3" s="200" t="s">
        <v>995</v>
      </c>
      <c r="AJ3" s="183" t="s">
        <v>990</v>
      </c>
      <c r="AK3" s="200" t="s">
        <v>409</v>
      </c>
      <c r="AL3" s="200" t="s">
        <v>410</v>
      </c>
      <c r="AM3" s="200" t="s">
        <v>999</v>
      </c>
      <c r="AN3" s="200" t="s">
        <v>427</v>
      </c>
      <c r="AO3" s="205" t="s">
        <v>429</v>
      </c>
      <c r="AP3" s="206"/>
      <c r="AQ3" s="207"/>
      <c r="AR3" s="205" t="s">
        <v>431</v>
      </c>
      <c r="AS3" s="206"/>
      <c r="AT3" s="207"/>
      <c r="AU3" s="205" t="s">
        <v>430</v>
      </c>
      <c r="AV3" s="206"/>
      <c r="AW3" s="207"/>
      <c r="AX3" s="205" t="s">
        <v>432</v>
      </c>
      <c r="AY3" s="206"/>
      <c r="AZ3" s="207"/>
      <c r="BA3" s="158"/>
      <c r="BB3" s="200" t="s">
        <v>40</v>
      </c>
      <c r="BC3" s="200" t="s">
        <v>167</v>
      </c>
      <c r="BD3" s="200" t="s">
        <v>41</v>
      </c>
      <c r="BE3" s="200" t="s">
        <v>170</v>
      </c>
      <c r="BF3" s="200"/>
      <c r="BG3" s="200"/>
      <c r="BH3" s="200"/>
      <c r="BI3" s="200"/>
      <c r="BJ3" s="200"/>
      <c r="BK3" s="200"/>
      <c r="BL3" s="200"/>
    </row>
    <row r="4" spans="1:65" ht="36" customHeight="1">
      <c r="A4" s="200"/>
      <c r="B4" s="200"/>
      <c r="C4" s="200"/>
      <c r="D4" s="200"/>
      <c r="E4" s="200"/>
      <c r="F4" s="200"/>
      <c r="G4" s="200"/>
      <c r="H4" s="200"/>
      <c r="I4" s="200"/>
      <c r="J4" s="183" t="s">
        <v>989</v>
      </c>
      <c r="K4" s="200"/>
      <c r="L4" s="200"/>
      <c r="M4" s="200"/>
      <c r="N4" s="200"/>
      <c r="O4" s="137" t="s">
        <v>408</v>
      </c>
      <c r="P4" s="137" t="s">
        <v>409</v>
      </c>
      <c r="Q4" s="137" t="s">
        <v>410</v>
      </c>
      <c r="R4" s="137" t="s">
        <v>408</v>
      </c>
      <c r="S4" s="137" t="s">
        <v>409</v>
      </c>
      <c r="T4" s="137" t="s">
        <v>410</v>
      </c>
      <c r="U4" s="137" t="s">
        <v>408</v>
      </c>
      <c r="V4" s="137" t="s">
        <v>409</v>
      </c>
      <c r="W4" s="137" t="s">
        <v>410</v>
      </c>
      <c r="X4" s="137" t="s">
        <v>408</v>
      </c>
      <c r="Y4" s="137"/>
      <c r="Z4" s="137" t="s">
        <v>410</v>
      </c>
      <c r="AA4" s="200"/>
      <c r="AB4" s="200"/>
      <c r="AC4" s="174" t="s">
        <v>1034</v>
      </c>
      <c r="AD4" s="174" t="s">
        <v>1035</v>
      </c>
      <c r="AE4" s="174" t="s">
        <v>1037</v>
      </c>
      <c r="AF4" s="174" t="s">
        <v>1402</v>
      </c>
      <c r="AG4" s="174" t="s">
        <v>1403</v>
      </c>
      <c r="AH4" s="174" t="s">
        <v>1404</v>
      </c>
      <c r="AI4" s="200"/>
      <c r="AJ4" s="183" t="s">
        <v>989</v>
      </c>
      <c r="AK4" s="200"/>
      <c r="AL4" s="200"/>
      <c r="AM4" s="200"/>
      <c r="AN4" s="200"/>
      <c r="AO4" s="137" t="s">
        <v>408</v>
      </c>
      <c r="AP4" s="137" t="s">
        <v>409</v>
      </c>
      <c r="AQ4" s="137" t="s">
        <v>410</v>
      </c>
      <c r="AR4" s="137" t="s">
        <v>408</v>
      </c>
      <c r="AS4" s="137" t="s">
        <v>409</v>
      </c>
      <c r="AT4" s="137" t="s">
        <v>410</v>
      </c>
      <c r="AU4" s="137" t="s">
        <v>408</v>
      </c>
      <c r="AV4" s="137" t="s">
        <v>409</v>
      </c>
      <c r="AW4" s="137" t="s">
        <v>410</v>
      </c>
      <c r="AX4" s="137" t="s">
        <v>408</v>
      </c>
      <c r="AY4" s="137" t="s">
        <v>409</v>
      </c>
      <c r="AZ4" s="137" t="s">
        <v>410</v>
      </c>
      <c r="BA4" s="149"/>
      <c r="BB4" s="200"/>
      <c r="BC4" s="200"/>
      <c r="BD4" s="200"/>
      <c r="BE4" s="92" t="s">
        <v>172</v>
      </c>
      <c r="BF4" s="170" t="s">
        <v>171</v>
      </c>
      <c r="BG4" s="170" t="s">
        <v>173</v>
      </c>
      <c r="BH4" s="92" t="s">
        <v>174</v>
      </c>
      <c r="BI4" s="92" t="s">
        <v>175</v>
      </c>
      <c r="BJ4" s="92" t="s">
        <v>189</v>
      </c>
      <c r="BK4" s="92" t="s">
        <v>190</v>
      </c>
      <c r="BL4" s="92" t="s">
        <v>238</v>
      </c>
    </row>
    <row r="5" spans="1:65" ht="15.75" customHeight="1">
      <c r="A5" s="103" t="s">
        <v>4</v>
      </c>
      <c r="B5" s="147"/>
      <c r="C5" s="98"/>
      <c r="D5" s="147"/>
      <c r="E5" s="98"/>
      <c r="F5" s="98"/>
      <c r="G5" s="98"/>
      <c r="H5" s="98"/>
      <c r="I5" s="98"/>
      <c r="J5" s="98"/>
      <c r="K5" s="98"/>
      <c r="L5" s="98"/>
      <c r="M5" s="98"/>
      <c r="N5" s="98"/>
      <c r="O5" s="98"/>
      <c r="P5" s="98"/>
      <c r="Q5" s="98"/>
      <c r="R5" s="98"/>
      <c r="S5" s="98"/>
      <c r="T5" s="98"/>
      <c r="U5" s="98"/>
      <c r="V5" s="98"/>
      <c r="W5" s="98"/>
      <c r="X5" s="98"/>
      <c r="Y5" s="98"/>
      <c r="Z5" s="98"/>
      <c r="AA5" s="98"/>
      <c r="AB5" s="98"/>
      <c r="AC5" s="98"/>
      <c r="AD5" s="98"/>
      <c r="AE5" s="98"/>
      <c r="AF5" s="98"/>
      <c r="AG5" s="98"/>
      <c r="AH5" s="98"/>
      <c r="AI5" s="98"/>
      <c r="AJ5" s="98"/>
      <c r="AK5" s="98"/>
      <c r="AL5" s="98"/>
      <c r="AM5" s="98"/>
      <c r="AN5" s="98"/>
      <c r="AO5" s="98"/>
      <c r="AP5" s="98"/>
      <c r="AQ5" s="98"/>
      <c r="AR5" s="98"/>
      <c r="AS5" s="98"/>
      <c r="AT5" s="98"/>
      <c r="AU5" s="98"/>
      <c r="AV5" s="98"/>
      <c r="AW5" s="98"/>
      <c r="AX5" s="98"/>
      <c r="AY5" s="98"/>
      <c r="AZ5" s="98"/>
      <c r="BA5" s="150"/>
      <c r="BB5" s="98"/>
      <c r="BC5" s="98"/>
      <c r="BD5" s="98"/>
      <c r="BE5" s="98"/>
      <c r="BF5" s="98"/>
      <c r="BG5" s="98"/>
      <c r="BH5" s="98"/>
      <c r="BI5" s="98"/>
      <c r="BJ5" s="98"/>
      <c r="BK5" s="98"/>
      <c r="BL5" s="102"/>
    </row>
    <row r="6" spans="1:65" ht="165">
      <c r="A6" s="71">
        <v>1</v>
      </c>
      <c r="B6" s="71" t="s">
        <v>647</v>
      </c>
      <c r="C6" s="127" t="s">
        <v>412</v>
      </c>
      <c r="D6" s="71" t="s">
        <v>625</v>
      </c>
      <c r="E6" s="127" t="s">
        <v>407</v>
      </c>
      <c r="F6" s="71" t="s">
        <v>416</v>
      </c>
      <c r="G6" s="90" t="s">
        <v>168</v>
      </c>
      <c r="H6" s="71" t="s">
        <v>414</v>
      </c>
      <c r="I6" s="71" t="s">
        <v>414</v>
      </c>
      <c r="J6" s="71"/>
      <c r="K6" s="71" t="s">
        <v>415</v>
      </c>
      <c r="L6" s="71" t="s">
        <v>416</v>
      </c>
      <c r="M6" s="71" t="s">
        <v>416</v>
      </c>
      <c r="N6" s="71" t="s">
        <v>428</v>
      </c>
      <c r="O6" s="71" t="s">
        <v>433</v>
      </c>
      <c r="P6" s="71" t="s">
        <v>433</v>
      </c>
      <c r="Q6" s="71" t="s">
        <v>433</v>
      </c>
      <c r="R6" s="71" t="s">
        <v>673</v>
      </c>
      <c r="S6" s="71" t="s">
        <v>435</v>
      </c>
      <c r="T6" s="71" t="s">
        <v>436</v>
      </c>
      <c r="U6" s="71" t="s">
        <v>454</v>
      </c>
      <c r="V6" s="71"/>
      <c r="W6" s="71" t="s">
        <v>456</v>
      </c>
      <c r="X6" s="71" t="s">
        <v>541</v>
      </c>
      <c r="Y6" s="71"/>
      <c r="Z6" s="71" t="s">
        <v>540</v>
      </c>
      <c r="AA6" s="71" t="s">
        <v>169</v>
      </c>
      <c r="AB6" s="71" t="s">
        <v>417</v>
      </c>
      <c r="AC6" s="71"/>
      <c r="AD6" s="71"/>
      <c r="AE6" s="71"/>
      <c r="AF6" s="71"/>
      <c r="AG6" s="71"/>
      <c r="AH6" s="71"/>
      <c r="AI6" s="71" t="s">
        <v>417</v>
      </c>
      <c r="AJ6" s="71"/>
      <c r="AK6" s="71" t="s">
        <v>418</v>
      </c>
      <c r="AL6" s="71" t="s">
        <v>416</v>
      </c>
      <c r="AM6" s="71" t="s">
        <v>416</v>
      </c>
      <c r="AN6" s="71" t="s">
        <v>428</v>
      </c>
      <c r="AO6" s="71" t="s">
        <v>433</v>
      </c>
      <c r="AP6" s="71" t="s">
        <v>433</v>
      </c>
      <c r="AQ6" s="71" t="s">
        <v>433</v>
      </c>
      <c r="AR6" s="71" t="s">
        <v>439</v>
      </c>
      <c r="AS6" s="71" t="s">
        <v>440</v>
      </c>
      <c r="AT6" s="71" t="s">
        <v>436</v>
      </c>
      <c r="AU6" s="71"/>
      <c r="AV6" s="71"/>
      <c r="AW6" s="71" t="s">
        <v>458</v>
      </c>
      <c r="AX6" s="71" t="s">
        <v>657</v>
      </c>
      <c r="AY6" s="71"/>
      <c r="AZ6" s="71" t="s">
        <v>542</v>
      </c>
      <c r="BA6" s="151"/>
      <c r="BB6" s="71" t="s">
        <v>356</v>
      </c>
      <c r="BC6" s="71" t="s">
        <v>169</v>
      </c>
      <c r="BD6" s="71" t="s">
        <v>357</v>
      </c>
      <c r="BE6" s="71" t="s">
        <v>42</v>
      </c>
      <c r="BF6" s="71" t="s">
        <v>42</v>
      </c>
      <c r="BG6" s="71" t="s">
        <v>42</v>
      </c>
      <c r="BH6" s="71" t="s">
        <v>42</v>
      </c>
      <c r="BI6" s="71" t="s">
        <v>42</v>
      </c>
      <c r="BJ6" s="87"/>
      <c r="BK6" s="96"/>
      <c r="BL6" s="87"/>
    </row>
    <row r="7" spans="1:65" ht="180" customHeight="1">
      <c r="A7" s="71"/>
      <c r="B7" s="71" t="s">
        <v>647</v>
      </c>
      <c r="C7" s="127" t="s">
        <v>413</v>
      </c>
      <c r="D7" s="71" t="s">
        <v>626</v>
      </c>
      <c r="E7" s="127" t="s">
        <v>407</v>
      </c>
      <c r="F7" s="71" t="s">
        <v>416</v>
      </c>
      <c r="G7" s="90" t="s">
        <v>168</v>
      </c>
      <c r="H7" s="71" t="s">
        <v>421</v>
      </c>
      <c r="I7" s="71" t="s">
        <v>421</v>
      </c>
      <c r="J7" s="71"/>
      <c r="K7" s="71" t="s">
        <v>422</v>
      </c>
      <c r="L7" s="71" t="s">
        <v>416</v>
      </c>
      <c r="M7" s="71" t="s">
        <v>416</v>
      </c>
      <c r="N7" s="71" t="s">
        <v>428</v>
      </c>
      <c r="O7" s="71" t="s">
        <v>433</v>
      </c>
      <c r="P7" s="71" t="s">
        <v>433</v>
      </c>
      <c r="Q7" s="71" t="s">
        <v>433</v>
      </c>
      <c r="R7" s="71" t="s">
        <v>674</v>
      </c>
      <c r="S7" s="71" t="s">
        <v>434</v>
      </c>
      <c r="T7" s="71" t="s">
        <v>436</v>
      </c>
      <c r="U7" s="71" t="s">
        <v>455</v>
      </c>
      <c r="V7" s="71"/>
      <c r="W7" s="71" t="s">
        <v>457</v>
      </c>
      <c r="X7" s="71" t="s">
        <v>543</v>
      </c>
      <c r="Y7" s="71"/>
      <c r="Z7" s="71" t="s">
        <v>540</v>
      </c>
      <c r="AA7" s="71" t="s">
        <v>169</v>
      </c>
      <c r="AB7" s="71" t="s">
        <v>419</v>
      </c>
      <c r="AC7" s="71"/>
      <c r="AD7" s="71"/>
      <c r="AE7" s="71"/>
      <c r="AF7" s="71"/>
      <c r="AG7" s="71"/>
      <c r="AH7" s="71"/>
      <c r="AI7" s="71" t="s">
        <v>419</v>
      </c>
      <c r="AJ7" s="71"/>
      <c r="AK7" s="71" t="s">
        <v>420</v>
      </c>
      <c r="AL7" s="71" t="s">
        <v>416</v>
      </c>
      <c r="AM7" s="71" t="s">
        <v>416</v>
      </c>
      <c r="AN7" s="71" t="s">
        <v>428</v>
      </c>
      <c r="AO7" s="71" t="s">
        <v>433</v>
      </c>
      <c r="AP7" s="71" t="s">
        <v>433</v>
      </c>
      <c r="AQ7" s="71" t="s">
        <v>433</v>
      </c>
      <c r="AR7" s="71" t="s">
        <v>437</v>
      </c>
      <c r="AS7" s="71" t="s">
        <v>438</v>
      </c>
      <c r="AT7" s="71" t="s">
        <v>436</v>
      </c>
      <c r="AU7" s="71"/>
      <c r="AV7" s="71"/>
      <c r="AW7" s="71" t="s">
        <v>459</v>
      </c>
      <c r="AX7" s="71" t="s">
        <v>658</v>
      </c>
      <c r="AY7" s="71"/>
      <c r="AZ7" s="71" t="s">
        <v>542</v>
      </c>
      <c r="BA7" s="151"/>
      <c r="BB7" s="71"/>
      <c r="BC7" s="71"/>
      <c r="BD7" s="71"/>
      <c r="BE7" s="71"/>
      <c r="BF7" s="71"/>
      <c r="BG7" s="71"/>
      <c r="BH7" s="71"/>
      <c r="BI7" s="71"/>
      <c r="BJ7" s="87"/>
      <c r="BK7" s="96"/>
      <c r="BL7" s="87"/>
    </row>
    <row r="8" spans="1:65" ht="314">
      <c r="A8" s="71"/>
      <c r="B8" s="71" t="s">
        <v>647</v>
      </c>
      <c r="C8" s="127" t="s">
        <v>5</v>
      </c>
      <c r="D8" s="71" t="s">
        <v>628</v>
      </c>
      <c r="E8" s="127" t="s">
        <v>407</v>
      </c>
      <c r="F8" s="71" t="s">
        <v>416</v>
      </c>
      <c r="G8" s="90" t="s">
        <v>168</v>
      </c>
      <c r="H8" s="71" t="s">
        <v>423</v>
      </c>
      <c r="I8" s="71" t="s">
        <v>423</v>
      </c>
      <c r="J8" s="71"/>
      <c r="K8" s="71" t="s">
        <v>424</v>
      </c>
      <c r="L8" s="71" t="s">
        <v>416</v>
      </c>
      <c r="M8" s="71" t="s">
        <v>416</v>
      </c>
      <c r="N8" s="71" t="s">
        <v>428</v>
      </c>
      <c r="O8" s="71" t="s">
        <v>433</v>
      </c>
      <c r="P8" s="71" t="s">
        <v>433</v>
      </c>
      <c r="Q8" s="71" t="s">
        <v>433</v>
      </c>
      <c r="R8" s="71" t="s">
        <v>675</v>
      </c>
      <c r="S8" s="71" t="s">
        <v>444</v>
      </c>
      <c r="T8" s="71" t="s">
        <v>441</v>
      </c>
      <c r="U8" s="71" t="s">
        <v>684</v>
      </c>
      <c r="V8" s="71"/>
      <c r="W8" s="71" t="s">
        <v>460</v>
      </c>
      <c r="X8" s="71" t="s">
        <v>544</v>
      </c>
      <c r="Y8" s="71"/>
      <c r="Z8" s="71" t="s">
        <v>540</v>
      </c>
      <c r="AA8" s="71" t="s">
        <v>169</v>
      </c>
      <c r="AB8" s="71" t="s">
        <v>425</v>
      </c>
      <c r="AC8" s="71"/>
      <c r="AD8" s="71"/>
      <c r="AE8" s="71"/>
      <c r="AF8" s="71"/>
      <c r="AG8" s="71"/>
      <c r="AH8" s="71"/>
      <c r="AI8" s="71" t="s">
        <v>425</v>
      </c>
      <c r="AJ8" s="71"/>
      <c r="AK8" s="71" t="s">
        <v>426</v>
      </c>
      <c r="AL8" s="71" t="s">
        <v>416</v>
      </c>
      <c r="AM8" s="71" t="s">
        <v>416</v>
      </c>
      <c r="AN8" s="71" t="s">
        <v>428</v>
      </c>
      <c r="AO8" s="71" t="s">
        <v>433</v>
      </c>
      <c r="AP8" s="71" t="s">
        <v>433</v>
      </c>
      <c r="AQ8" s="71" t="s">
        <v>433</v>
      </c>
      <c r="AR8" s="71" t="s">
        <v>442</v>
      </c>
      <c r="AS8" s="71" t="s">
        <v>443</v>
      </c>
      <c r="AT8" s="71" t="s">
        <v>441</v>
      </c>
      <c r="AU8" s="71" t="s">
        <v>650</v>
      </c>
      <c r="AV8" s="71"/>
      <c r="AW8" s="71" t="s">
        <v>461</v>
      </c>
      <c r="AX8" s="71" t="s">
        <v>545</v>
      </c>
      <c r="AY8" s="71"/>
      <c r="AZ8" s="71" t="s">
        <v>542</v>
      </c>
      <c r="BA8" s="151"/>
      <c r="BB8" s="71"/>
      <c r="BC8" s="71"/>
      <c r="BD8" s="71"/>
      <c r="BE8" s="71"/>
      <c r="BF8" s="71"/>
      <c r="BG8" s="71"/>
      <c r="BH8" s="71"/>
      <c r="BI8" s="71"/>
      <c r="BJ8" s="87"/>
      <c r="BK8" s="96"/>
      <c r="BL8" s="87"/>
    </row>
    <row r="9" spans="1:65" ht="409.6">
      <c r="A9" s="71">
        <v>2</v>
      </c>
      <c r="B9" s="71" t="s">
        <v>648</v>
      </c>
      <c r="C9" s="127" t="s">
        <v>6</v>
      </c>
      <c r="D9" s="71" t="s">
        <v>630</v>
      </c>
      <c r="E9" s="127" t="s">
        <v>407</v>
      </c>
      <c r="F9" s="175" t="s">
        <v>436</v>
      </c>
      <c r="G9" s="91" t="s">
        <v>633</v>
      </c>
      <c r="H9" s="71" t="s">
        <v>445</v>
      </c>
      <c r="I9" s="71" t="s">
        <v>445</v>
      </c>
      <c r="J9" s="71"/>
      <c r="K9" s="71" t="s">
        <v>426</v>
      </c>
      <c r="L9" s="71" t="s">
        <v>416</v>
      </c>
      <c r="M9" s="71" t="s">
        <v>416</v>
      </c>
      <c r="N9" s="71"/>
      <c r="O9" s="71" t="s">
        <v>433</v>
      </c>
      <c r="P9" s="71" t="s">
        <v>433</v>
      </c>
      <c r="Q9" s="71" t="s">
        <v>433</v>
      </c>
      <c r="R9" s="71" t="s">
        <v>676</v>
      </c>
      <c r="S9" s="71"/>
      <c r="T9" s="71" t="s">
        <v>506</v>
      </c>
      <c r="U9" s="71" t="s">
        <v>685</v>
      </c>
      <c r="V9" s="71"/>
      <c r="W9" s="71" t="s">
        <v>462</v>
      </c>
      <c r="X9" s="71" t="s">
        <v>546</v>
      </c>
      <c r="Y9" s="71"/>
      <c r="Z9" s="71" t="s">
        <v>547</v>
      </c>
      <c r="AA9" s="71" t="s">
        <v>7</v>
      </c>
      <c r="AB9" s="71" t="s">
        <v>446</v>
      </c>
      <c r="AC9" s="71"/>
      <c r="AD9" s="71"/>
      <c r="AE9" s="71"/>
      <c r="AF9" s="71"/>
      <c r="AG9" s="71"/>
      <c r="AH9" s="71"/>
      <c r="AI9" s="71" t="s">
        <v>446</v>
      </c>
      <c r="AJ9" s="71"/>
      <c r="AK9" s="71" t="s">
        <v>629</v>
      </c>
      <c r="AL9" s="71" t="s">
        <v>550</v>
      </c>
      <c r="AM9" s="71" t="s">
        <v>550</v>
      </c>
      <c r="AN9" s="71"/>
      <c r="AO9" s="71"/>
      <c r="AP9" s="71"/>
      <c r="AQ9" s="71"/>
      <c r="AR9" s="71" t="s">
        <v>548</v>
      </c>
      <c r="AS9" s="71"/>
      <c r="AT9" s="71" t="s">
        <v>550</v>
      </c>
      <c r="AU9" s="71" t="s">
        <v>651</v>
      </c>
      <c r="AV9" s="71"/>
      <c r="AW9" s="71" t="s">
        <v>463</v>
      </c>
      <c r="AX9" s="71" t="s">
        <v>549</v>
      </c>
      <c r="AY9" s="71"/>
      <c r="AZ9" s="71" t="s">
        <v>540</v>
      </c>
      <c r="BA9" s="151"/>
      <c r="BB9" s="71" t="s">
        <v>357</v>
      </c>
      <c r="BC9" s="71" t="s">
        <v>7</v>
      </c>
      <c r="BD9" s="71" t="s">
        <v>362</v>
      </c>
      <c r="BE9" s="71" t="s">
        <v>42</v>
      </c>
      <c r="BF9" s="71" t="s">
        <v>42</v>
      </c>
      <c r="BG9" s="71" t="s">
        <v>42</v>
      </c>
      <c r="BH9" s="71" t="s">
        <v>42</v>
      </c>
      <c r="BI9" s="71" t="s">
        <v>42</v>
      </c>
      <c r="BJ9" s="71"/>
      <c r="BK9" s="96"/>
      <c r="BL9" s="87"/>
    </row>
    <row r="10" spans="1:65" ht="165">
      <c r="A10" s="71"/>
      <c r="B10" s="71" t="s">
        <v>648</v>
      </c>
      <c r="C10" s="127" t="s">
        <v>631</v>
      </c>
      <c r="D10" s="71" t="s">
        <v>636</v>
      </c>
      <c r="E10" s="127" t="s">
        <v>407</v>
      </c>
      <c r="F10" s="175" t="s">
        <v>436</v>
      </c>
      <c r="G10" s="91" t="s">
        <v>633</v>
      </c>
      <c r="H10" s="71" t="s">
        <v>417</v>
      </c>
      <c r="I10" s="71" t="s">
        <v>417</v>
      </c>
      <c r="J10" s="71"/>
      <c r="K10" s="71" t="s">
        <v>418</v>
      </c>
      <c r="L10" s="71" t="s">
        <v>416</v>
      </c>
      <c r="M10" s="71" t="s">
        <v>416</v>
      </c>
      <c r="N10" s="71"/>
      <c r="O10" s="71"/>
      <c r="P10" s="71"/>
      <c r="Q10" s="71"/>
      <c r="R10" s="71" t="s">
        <v>677</v>
      </c>
      <c r="S10" s="71"/>
      <c r="T10" s="71"/>
      <c r="U10" s="71"/>
      <c r="V10" s="71"/>
      <c r="W10" s="71"/>
      <c r="X10" s="71"/>
      <c r="Y10" s="71"/>
      <c r="Z10" s="71"/>
      <c r="AA10" s="71" t="s">
        <v>7</v>
      </c>
      <c r="AB10" s="71" t="s">
        <v>634</v>
      </c>
      <c r="AC10" s="71"/>
      <c r="AD10" s="71"/>
      <c r="AE10" s="71"/>
      <c r="AF10" s="71"/>
      <c r="AG10" s="71"/>
      <c r="AH10" s="71"/>
      <c r="AI10" s="71" t="s">
        <v>634</v>
      </c>
      <c r="AJ10" s="71"/>
      <c r="AK10" s="71" t="s">
        <v>635</v>
      </c>
      <c r="AL10" s="71" t="s">
        <v>550</v>
      </c>
      <c r="AM10" s="71" t="s">
        <v>550</v>
      </c>
      <c r="AN10" s="71"/>
      <c r="AO10" s="71"/>
      <c r="AP10" s="71"/>
      <c r="AQ10" s="71"/>
      <c r="AR10" s="71"/>
      <c r="AS10" s="71"/>
      <c r="AT10" s="71"/>
      <c r="AU10" s="71"/>
      <c r="AV10" s="71"/>
      <c r="AW10" s="71"/>
      <c r="AX10" s="71" t="s">
        <v>659</v>
      </c>
      <c r="AY10" s="71"/>
      <c r="AZ10" s="71"/>
      <c r="BA10" s="151"/>
      <c r="BB10" s="71"/>
      <c r="BC10" s="71"/>
      <c r="BD10" s="84"/>
      <c r="BE10" s="71"/>
      <c r="BF10" s="71"/>
      <c r="BG10" s="71"/>
      <c r="BH10" s="71"/>
      <c r="BI10" s="71"/>
      <c r="BJ10" s="71"/>
      <c r="BK10" s="96"/>
      <c r="BL10" s="87"/>
    </row>
    <row r="11" spans="1:65" ht="150">
      <c r="A11" s="71"/>
      <c r="B11" s="71" t="s">
        <v>648</v>
      </c>
      <c r="C11" s="127" t="s">
        <v>632</v>
      </c>
      <c r="D11" s="71" t="s">
        <v>639</v>
      </c>
      <c r="E11" s="127" t="s">
        <v>407</v>
      </c>
      <c r="F11" s="175" t="s">
        <v>436</v>
      </c>
      <c r="G11" s="91" t="s">
        <v>633</v>
      </c>
      <c r="H11" s="71" t="s">
        <v>419</v>
      </c>
      <c r="I11" s="71" t="s">
        <v>419</v>
      </c>
      <c r="J11" s="71"/>
      <c r="K11" s="71" t="s">
        <v>420</v>
      </c>
      <c r="L11" s="71" t="s">
        <v>416</v>
      </c>
      <c r="M11" s="71" t="s">
        <v>416</v>
      </c>
      <c r="N11" s="71"/>
      <c r="O11" s="71"/>
      <c r="P11" s="71"/>
      <c r="Q11" s="71"/>
      <c r="R11" s="71" t="s">
        <v>678</v>
      </c>
      <c r="S11" s="71"/>
      <c r="T11" s="71"/>
      <c r="U11" s="71"/>
      <c r="V11" s="71"/>
      <c r="W11" s="71"/>
      <c r="X11" s="71"/>
      <c r="Y11" s="71"/>
      <c r="Z11" s="71"/>
      <c r="AA11" s="71" t="s">
        <v>7</v>
      </c>
      <c r="AB11" s="71" t="s">
        <v>637</v>
      </c>
      <c r="AC11" s="71"/>
      <c r="AD11" s="71"/>
      <c r="AE11" s="71"/>
      <c r="AF11" s="71"/>
      <c r="AG11" s="71"/>
      <c r="AH11" s="71"/>
      <c r="AI11" s="71" t="s">
        <v>637</v>
      </c>
      <c r="AJ11" s="71"/>
      <c r="AK11" s="71" t="s">
        <v>638</v>
      </c>
      <c r="AL11" s="71" t="s">
        <v>550</v>
      </c>
      <c r="AM11" s="71" t="s">
        <v>550</v>
      </c>
      <c r="AN11" s="71"/>
      <c r="AO11" s="71"/>
      <c r="AP11" s="71"/>
      <c r="AQ11" s="71"/>
      <c r="AR11" s="71"/>
      <c r="AS11" s="71"/>
      <c r="AT11" s="71"/>
      <c r="AU11" s="71"/>
      <c r="AV11" s="71"/>
      <c r="AW11" s="71"/>
      <c r="AX11" s="71" t="s">
        <v>660</v>
      </c>
      <c r="AY11" s="71"/>
      <c r="AZ11" s="71"/>
      <c r="BA11" s="151"/>
      <c r="BB11" s="71"/>
      <c r="BC11" s="71"/>
      <c r="BD11" s="84"/>
      <c r="BE11" s="71"/>
      <c r="BF11" s="71"/>
      <c r="BG11" s="71"/>
      <c r="BH11" s="71"/>
      <c r="BI11" s="71"/>
      <c r="BJ11" s="71"/>
      <c r="BK11" s="96"/>
      <c r="BL11" s="87"/>
    </row>
    <row r="12" spans="1:65" ht="314">
      <c r="A12" s="71">
        <v>3</v>
      </c>
      <c r="B12" s="71" t="s">
        <v>645</v>
      </c>
      <c r="C12" s="127" t="s">
        <v>178</v>
      </c>
      <c r="D12" s="176" t="s">
        <v>646</v>
      </c>
      <c r="E12" s="127" t="s">
        <v>179</v>
      </c>
      <c r="F12" s="71" t="s">
        <v>642</v>
      </c>
      <c r="G12" s="71" t="s">
        <v>180</v>
      </c>
      <c r="H12" s="71" t="s">
        <v>641</v>
      </c>
      <c r="I12" s="71" t="s">
        <v>641</v>
      </c>
      <c r="J12" s="71"/>
      <c r="K12" s="71" t="s">
        <v>640</v>
      </c>
      <c r="L12" s="71" t="s">
        <v>642</v>
      </c>
      <c r="M12" s="71" t="s">
        <v>642</v>
      </c>
      <c r="N12" s="71"/>
      <c r="O12" s="71" t="s">
        <v>433</v>
      </c>
      <c r="P12" s="71" t="s">
        <v>433</v>
      </c>
      <c r="Q12" s="71" t="s">
        <v>433</v>
      </c>
      <c r="R12" s="71" t="s">
        <v>507</v>
      </c>
      <c r="S12" s="71"/>
      <c r="T12" s="71" t="s">
        <v>453</v>
      </c>
      <c r="U12" s="71" t="s">
        <v>464</v>
      </c>
      <c r="V12" s="71"/>
      <c r="W12" s="71" t="s">
        <v>453</v>
      </c>
      <c r="X12" s="71" t="s">
        <v>551</v>
      </c>
      <c r="Y12" s="71"/>
      <c r="Z12" s="71" t="s">
        <v>453</v>
      </c>
      <c r="AA12" s="71" t="s">
        <v>12</v>
      </c>
      <c r="AB12" s="71" t="s">
        <v>643</v>
      </c>
      <c r="AC12" s="71"/>
      <c r="AD12" s="71"/>
      <c r="AE12" s="71"/>
      <c r="AF12" s="71"/>
      <c r="AG12" s="71"/>
      <c r="AH12" s="71"/>
      <c r="AI12" s="71" t="s">
        <v>643</v>
      </c>
      <c r="AJ12" s="71"/>
      <c r="AK12" s="71" t="s">
        <v>644</v>
      </c>
      <c r="AL12" s="71" t="s">
        <v>642</v>
      </c>
      <c r="AM12" s="71" t="s">
        <v>642</v>
      </c>
      <c r="AN12" s="71"/>
      <c r="AO12" s="71"/>
      <c r="AP12" s="71"/>
      <c r="AQ12" s="71"/>
      <c r="AR12" s="71" t="s">
        <v>509</v>
      </c>
      <c r="AS12" s="71"/>
      <c r="AT12" s="71" t="s">
        <v>508</v>
      </c>
      <c r="AU12" s="71" t="s">
        <v>652</v>
      </c>
      <c r="AV12" s="71"/>
      <c r="AW12" s="71" t="s">
        <v>453</v>
      </c>
      <c r="AX12" s="71" t="s">
        <v>661</v>
      </c>
      <c r="AY12" s="71"/>
      <c r="AZ12" s="71" t="s">
        <v>453</v>
      </c>
      <c r="BA12" s="151"/>
      <c r="BB12" s="71" t="s">
        <v>188</v>
      </c>
      <c r="BC12" s="71" t="s">
        <v>12</v>
      </c>
      <c r="BD12" s="84" t="s">
        <v>71</v>
      </c>
      <c r="BE12" s="87"/>
      <c r="BF12" s="71" t="s">
        <v>42</v>
      </c>
      <c r="BG12" s="71" t="s">
        <v>42</v>
      </c>
      <c r="BH12" s="87"/>
      <c r="BI12" s="87"/>
      <c r="BJ12" s="71" t="s">
        <v>42</v>
      </c>
      <c r="BK12" s="84" t="s">
        <v>42</v>
      </c>
      <c r="BL12" s="87"/>
    </row>
    <row r="13" spans="1:65" s="182" customFormat="1" ht="241.5" customHeight="1">
      <c r="A13" s="177">
        <v>4</v>
      </c>
      <c r="B13" s="177" t="s">
        <v>761</v>
      </c>
      <c r="C13" s="177" t="s">
        <v>9</v>
      </c>
      <c r="D13" s="177"/>
      <c r="E13" s="177" t="str">
        <f t="shared" ref="E13:E44" si="0">VLOOKUP(I13,im_des2,5,FALSE)</f>
        <v>IM Training</v>
      </c>
      <c r="F13" s="178" t="str">
        <f>M13</f>
        <v>CORE - Type of health worker | Sex</v>
      </c>
      <c r="G13" s="177" t="s">
        <v>192</v>
      </c>
      <c r="H13" s="178" t="s">
        <v>762</v>
      </c>
      <c r="I13" s="178" t="s">
        <v>762</v>
      </c>
      <c r="J13" s="178" t="str">
        <f>VLOOKUP(I13,im_des,1,FALSE)</f>
        <v>IM TR - DX Health workers who scored 90% or greater in preparation and reading of RDTs during the training post-test</v>
      </c>
      <c r="K13" s="178" t="str">
        <f>VLOOKUP(I13,im_des,2,FALSE)</f>
        <v>Mfkn1qCEQEL</v>
      </c>
      <c r="L13" s="178" t="str">
        <f>VLOOKUP(H13,im_des,4,FALSE)</f>
        <v>CORE - Type of health worker | Sex</v>
      </c>
      <c r="M13" s="178" t="str">
        <f>VLOOKUP(I13,im_des,4,FALSE)</f>
        <v>CORE - Type of health worker | Sex</v>
      </c>
      <c r="N13" s="178"/>
      <c r="O13" s="177" t="s">
        <v>433</v>
      </c>
      <c r="P13" s="177" t="s">
        <v>433</v>
      </c>
      <c r="Q13" s="177" t="s">
        <v>433</v>
      </c>
      <c r="R13" s="178" t="s">
        <v>510</v>
      </c>
      <c r="S13" s="178"/>
      <c r="T13" s="177" t="s">
        <v>453</v>
      </c>
      <c r="U13" s="178" t="s">
        <v>465</v>
      </c>
      <c r="V13" s="178"/>
      <c r="W13" s="178" t="s">
        <v>453</v>
      </c>
      <c r="X13" s="178" t="s">
        <v>552</v>
      </c>
      <c r="Y13" s="178"/>
      <c r="Z13" s="178" t="s">
        <v>453</v>
      </c>
      <c r="AA13" s="177" t="s">
        <v>193</v>
      </c>
      <c r="AB13" s="178" t="s">
        <v>956</v>
      </c>
      <c r="AC13" s="178"/>
      <c r="AD13" s="178"/>
      <c r="AE13" s="178"/>
      <c r="AF13" s="178"/>
      <c r="AG13" s="178"/>
      <c r="AH13" s="178"/>
      <c r="AI13" s="178" t="s">
        <v>956</v>
      </c>
      <c r="AJ13" s="178" t="str">
        <f t="shared" ref="AJ13:AJ28" si="1">VLOOKUP(AI13,im_des,1,FALSE)</f>
        <v>IM TR - DX Health workers who complete the training course in malaria lab Dx (RDT)</v>
      </c>
      <c r="AK13" s="178" t="str">
        <f t="shared" ref="AK13:AK28" si="2">VLOOKUP(AI13,im_des,2,FALSE)</f>
        <v>bWQoETmKYEh</v>
      </c>
      <c r="AL13" s="178" t="str">
        <f>VLOOKUP(AB13,im_des,4,FALSE)</f>
        <v>CORE - Type of health worker | Sex</v>
      </c>
      <c r="AM13" s="178" t="str">
        <f t="shared" ref="AM13:AM28" si="3">VLOOKUP(AI13,im_des,4,FALSE)</f>
        <v>CORE - Type of health worker | Sex</v>
      </c>
      <c r="AN13" s="178"/>
      <c r="AO13" s="178"/>
      <c r="AP13" s="178"/>
      <c r="AQ13" s="178"/>
      <c r="AR13" s="178"/>
      <c r="AS13" s="178"/>
      <c r="AT13" s="178"/>
      <c r="AU13" s="178"/>
      <c r="AV13" s="178"/>
      <c r="AW13" s="178"/>
      <c r="AX13" s="178"/>
      <c r="AY13" s="178"/>
      <c r="AZ13" s="178"/>
      <c r="BA13" s="178"/>
      <c r="BB13" s="178" t="s">
        <v>195</v>
      </c>
      <c r="BC13" s="177" t="s">
        <v>193</v>
      </c>
      <c r="BD13" s="179" t="s">
        <v>196</v>
      </c>
      <c r="BE13" s="180"/>
      <c r="BF13" s="177" t="s">
        <v>42</v>
      </c>
      <c r="BG13" s="177" t="s">
        <v>42</v>
      </c>
      <c r="BH13" s="181"/>
      <c r="BI13" s="181"/>
      <c r="BJ13" s="177" t="s">
        <v>42</v>
      </c>
      <c r="BK13" s="179" t="s">
        <v>42</v>
      </c>
      <c r="BL13" s="181"/>
    </row>
    <row r="14" spans="1:65" s="73" customFormat="1" ht="253.5" customHeight="1">
      <c r="A14" s="72">
        <v>5</v>
      </c>
      <c r="B14" s="72" t="s">
        <v>991</v>
      </c>
      <c r="C14" s="127" t="s">
        <v>8</v>
      </c>
      <c r="D14" s="72"/>
      <c r="E14" s="177" t="str">
        <f t="shared" si="0"/>
        <v>IM Training</v>
      </c>
      <c r="F14" s="178" t="str">
        <f>M14</f>
        <v>CORE - Type of health worker | Sex</v>
      </c>
      <c r="G14" s="72" t="s">
        <v>197</v>
      </c>
      <c r="H14" s="119" t="s">
        <v>748</v>
      </c>
      <c r="I14" s="119" t="s">
        <v>996</v>
      </c>
      <c r="J14" s="119" t="str">
        <f t="shared" ref="J14:J45" si="4">VLOOKUP(I14,im_des2,1,FALSE)</f>
        <v>IM TR - DX Health workers who scores 90% or greater in slide preparation and parasite detection during the training post-test</v>
      </c>
      <c r="K14" s="119" t="str">
        <f t="shared" ref="K14:K45" si="5">VLOOKUP(I14,im_des2,2,FALSE)</f>
        <v>mYlff5bXuZB</v>
      </c>
      <c r="L14" s="178" t="str">
        <f>VLOOKUP(I14,im_des2,4,FALSE)</f>
        <v>CORE - Type of health worker | Sex</v>
      </c>
      <c r="M14" s="178" t="str">
        <f t="shared" ref="M14:M45" si="6">VLOOKUP(I14,im_des2,4,FALSE)</f>
        <v>CORE - Type of health worker | Sex</v>
      </c>
      <c r="N14" s="119"/>
      <c r="O14" s="119" t="s">
        <v>591</v>
      </c>
      <c r="P14" s="119"/>
      <c r="Q14" s="119" t="s">
        <v>579</v>
      </c>
      <c r="R14" s="119" t="s">
        <v>511</v>
      </c>
      <c r="S14" s="119"/>
      <c r="T14" s="119" t="s">
        <v>453</v>
      </c>
      <c r="U14" s="119" t="s">
        <v>466</v>
      </c>
      <c r="V14" s="119"/>
      <c r="W14" s="119" t="s">
        <v>453</v>
      </c>
      <c r="X14" s="119" t="s">
        <v>553</v>
      </c>
      <c r="Y14" s="119"/>
      <c r="Z14" s="119" t="s">
        <v>453</v>
      </c>
      <c r="AA14" s="72" t="s">
        <v>193</v>
      </c>
      <c r="AB14" s="119" t="s">
        <v>721</v>
      </c>
      <c r="AC14" s="119"/>
      <c r="AD14" s="119"/>
      <c r="AE14" s="119"/>
      <c r="AF14" s="119"/>
      <c r="AG14" s="119"/>
      <c r="AH14" s="119"/>
      <c r="AI14" s="119" t="s">
        <v>997</v>
      </c>
      <c r="AJ14" s="178" t="str">
        <f t="shared" si="1"/>
        <v>IM TR - DX Health workers who complete the training course in malaria lab Dx (microscopy)</v>
      </c>
      <c r="AK14" s="178" t="str">
        <f t="shared" si="2"/>
        <v>f959MLmYSiX</v>
      </c>
      <c r="AL14" s="178" t="str">
        <f>VLOOKUP(AI14,im_des,4,FALSE)</f>
        <v>CORE - Type of health worker | Sex</v>
      </c>
      <c r="AM14" s="178" t="str">
        <f t="shared" si="3"/>
        <v>CORE - Type of health worker | Sex</v>
      </c>
      <c r="AN14" s="119"/>
      <c r="AO14" s="119" t="s">
        <v>592</v>
      </c>
      <c r="AP14" s="119"/>
      <c r="AQ14" s="119" t="s">
        <v>579</v>
      </c>
      <c r="AR14" s="119"/>
      <c r="AS14" s="119"/>
      <c r="AT14" s="119"/>
      <c r="AU14" s="119"/>
      <c r="AV14" s="119"/>
      <c r="AW14" s="119"/>
      <c r="AX14" s="119"/>
      <c r="AY14" s="119"/>
      <c r="AZ14" s="119"/>
      <c r="BA14" s="152"/>
      <c r="BB14" s="119" t="s">
        <v>199</v>
      </c>
      <c r="BC14" s="72" t="s">
        <v>193</v>
      </c>
      <c r="BD14" s="85" t="s">
        <v>198</v>
      </c>
      <c r="BE14" s="93"/>
      <c r="BF14" s="71" t="s">
        <v>42</v>
      </c>
      <c r="BG14" s="71" t="s">
        <v>42</v>
      </c>
      <c r="BH14" s="89"/>
      <c r="BI14" s="89"/>
      <c r="BJ14" s="71" t="s">
        <v>42</v>
      </c>
      <c r="BK14" s="84" t="s">
        <v>42</v>
      </c>
      <c r="BL14" s="89"/>
      <c r="BM14" s="111"/>
    </row>
    <row r="15" spans="1:65" ht="265.5" customHeight="1">
      <c r="A15" s="71">
        <v>6</v>
      </c>
      <c r="B15" s="71" t="s">
        <v>1016</v>
      </c>
      <c r="C15" s="127" t="s">
        <v>10</v>
      </c>
      <c r="D15" s="71"/>
      <c r="E15" s="177" t="str">
        <f t="shared" si="0"/>
        <v>IM Supportive Supervision</v>
      </c>
      <c r="F15" s="178" t="str">
        <f>M15</f>
        <v>CORE - Type of health facility | CORE - Type of ownership</v>
      </c>
      <c r="G15" s="71" t="s">
        <v>200</v>
      </c>
      <c r="H15" s="71" t="s">
        <v>449</v>
      </c>
      <c r="I15" s="71" t="s">
        <v>998</v>
      </c>
      <c r="J15" s="119" t="str">
        <f t="shared" si="4"/>
        <v>IM SS - DX Health facilities that meet 90% or greater on facility checklists for Dx (overall)</v>
      </c>
      <c r="K15" s="119" t="str">
        <f t="shared" si="5"/>
        <v>DTdMcXDeHFj</v>
      </c>
      <c r="L15" s="71" t="s">
        <v>447</v>
      </c>
      <c r="M15" s="178" t="str">
        <f t="shared" si="6"/>
        <v>CORE - Type of health facility | CORE - Type of ownership</v>
      </c>
      <c r="N15" s="71"/>
      <c r="O15" s="71" t="s">
        <v>595</v>
      </c>
      <c r="P15" s="71"/>
      <c r="Q15" s="71" t="s">
        <v>451</v>
      </c>
      <c r="R15" s="71" t="s">
        <v>512</v>
      </c>
      <c r="S15" s="71"/>
      <c r="T15" s="71" t="s">
        <v>451</v>
      </c>
      <c r="U15" s="71" t="s">
        <v>467</v>
      </c>
      <c r="V15" s="71"/>
      <c r="W15" s="71" t="s">
        <v>451</v>
      </c>
      <c r="X15" s="71" t="s">
        <v>554</v>
      </c>
      <c r="Y15" s="71"/>
      <c r="Z15" s="71" t="s">
        <v>451</v>
      </c>
      <c r="AA15" s="71" t="s">
        <v>11</v>
      </c>
      <c r="AB15" s="71" t="s">
        <v>448</v>
      </c>
      <c r="AC15" s="71"/>
      <c r="AD15" s="71"/>
      <c r="AE15" s="71"/>
      <c r="AF15" s="71"/>
      <c r="AG15" s="71"/>
      <c r="AH15" s="71"/>
      <c r="AI15" s="71" t="s">
        <v>448</v>
      </c>
      <c r="AJ15" s="178" t="str">
        <f t="shared" si="1"/>
        <v>IM SS - DX Health facilities that received a supervisory visit</v>
      </c>
      <c r="AK15" s="178" t="str">
        <f t="shared" si="2"/>
        <v>aRCKf2dnCpw</v>
      </c>
      <c r="AL15" s="71" t="s">
        <v>447</v>
      </c>
      <c r="AM15" s="178" t="str">
        <f t="shared" si="3"/>
        <v>CORE - Type of health facility | CORE - Type of ownership</v>
      </c>
      <c r="AN15" s="71"/>
      <c r="AO15" s="71" t="s">
        <v>596</v>
      </c>
      <c r="AP15" s="71"/>
      <c r="AQ15" s="71" t="s">
        <v>451</v>
      </c>
      <c r="AR15" s="71" t="s">
        <v>513</v>
      </c>
      <c r="AS15" s="71"/>
      <c r="AT15" s="71" t="s">
        <v>451</v>
      </c>
      <c r="AU15" s="71" t="s">
        <v>468</v>
      </c>
      <c r="AV15" s="71"/>
      <c r="AW15" s="71" t="s">
        <v>451</v>
      </c>
      <c r="AX15" s="71" t="s">
        <v>555</v>
      </c>
      <c r="AY15" s="71"/>
      <c r="AZ15" s="71" t="s">
        <v>451</v>
      </c>
      <c r="BA15" s="151"/>
      <c r="BB15" s="71" t="s">
        <v>401</v>
      </c>
      <c r="BC15" s="71" t="s">
        <v>11</v>
      </c>
      <c r="BD15" s="84" t="s">
        <v>201</v>
      </c>
      <c r="BE15" s="71" t="s">
        <v>42</v>
      </c>
      <c r="BF15" s="71" t="s">
        <v>42</v>
      </c>
      <c r="BG15" s="71" t="s">
        <v>42</v>
      </c>
      <c r="BH15" s="87"/>
      <c r="BI15" s="87"/>
      <c r="BJ15" s="87"/>
      <c r="BK15" s="96"/>
      <c r="BL15" s="87"/>
    </row>
    <row r="16" spans="1:65" s="73" customFormat="1" ht="409.6">
      <c r="A16" s="72">
        <v>7</v>
      </c>
      <c r="B16" s="72" t="s">
        <v>751</v>
      </c>
      <c r="C16" s="127" t="s">
        <v>752</v>
      </c>
      <c r="D16" s="72"/>
      <c r="E16" s="177" t="str">
        <f t="shared" si="0"/>
        <v>IM Training</v>
      </c>
      <c r="F16" s="178" t="str">
        <f>M16</f>
        <v>CORE - Type of health facility | CORE - Type of ownership</v>
      </c>
      <c r="G16" s="72" t="s">
        <v>206</v>
      </c>
      <c r="H16" s="72" t="s">
        <v>749</v>
      </c>
      <c r="I16" s="72" t="s">
        <v>1000</v>
      </c>
      <c r="J16" s="119" t="str">
        <f t="shared" si="4"/>
        <v>IM TR - DX Health facilities with at least one provider trained in malaria Dx (RDT)</v>
      </c>
      <c r="K16" s="119" t="str">
        <f t="shared" si="5"/>
        <v>GFDsEzfZdjr</v>
      </c>
      <c r="L16" s="72" t="s">
        <v>447</v>
      </c>
      <c r="M16" s="178" t="str">
        <f t="shared" si="6"/>
        <v>CORE - Type of health facility | CORE - Type of ownership</v>
      </c>
      <c r="N16" s="72"/>
      <c r="O16" s="71" t="s">
        <v>433</v>
      </c>
      <c r="P16" s="71" t="s">
        <v>433</v>
      </c>
      <c r="Q16" s="71" t="s">
        <v>433</v>
      </c>
      <c r="R16" s="72" t="s">
        <v>514</v>
      </c>
      <c r="S16" s="72"/>
      <c r="T16" s="72" t="s">
        <v>451</v>
      </c>
      <c r="U16" s="72" t="s">
        <v>469</v>
      </c>
      <c r="V16" s="72"/>
      <c r="W16" s="72" t="s">
        <v>451</v>
      </c>
      <c r="X16" s="72" t="s">
        <v>556</v>
      </c>
      <c r="Y16" s="72"/>
      <c r="Z16" s="72" t="s">
        <v>451</v>
      </c>
      <c r="AA16" s="72" t="s">
        <v>18</v>
      </c>
      <c r="AB16" s="72" t="s">
        <v>450</v>
      </c>
      <c r="AC16" s="72"/>
      <c r="AD16" s="72"/>
      <c r="AE16" s="72"/>
      <c r="AF16" s="72"/>
      <c r="AG16" s="72"/>
      <c r="AH16" s="72"/>
      <c r="AI16" s="72" t="s">
        <v>1001</v>
      </c>
      <c r="AJ16" s="178" t="str">
        <f t="shared" si="1"/>
        <v>IM TR - DX Health facilities targeted</v>
      </c>
      <c r="AK16" s="178" t="str">
        <f t="shared" si="2"/>
        <v>VX2UY9s7UTQ</v>
      </c>
      <c r="AL16" s="72" t="s">
        <v>451</v>
      </c>
      <c r="AM16" s="178" t="str">
        <f t="shared" si="3"/>
        <v>CORE - Type of health facility | CORE - Type of ownership</v>
      </c>
      <c r="AN16" s="72"/>
      <c r="AO16" s="72"/>
      <c r="AP16" s="72"/>
      <c r="AQ16" s="72"/>
      <c r="AR16" s="72" t="s">
        <v>662</v>
      </c>
      <c r="AS16" s="72"/>
      <c r="AT16" s="72" t="s">
        <v>451</v>
      </c>
      <c r="AU16" s="72" t="s">
        <v>470</v>
      </c>
      <c r="AV16" s="72"/>
      <c r="AW16" s="72" t="s">
        <v>451</v>
      </c>
      <c r="AX16" s="72" t="s">
        <v>557</v>
      </c>
      <c r="AY16" s="72"/>
      <c r="AZ16" s="72" t="s">
        <v>451</v>
      </c>
      <c r="BA16" s="151"/>
      <c r="BB16" s="72" t="s">
        <v>207</v>
      </c>
      <c r="BC16" s="72" t="s">
        <v>18</v>
      </c>
      <c r="BD16" s="85" t="s">
        <v>208</v>
      </c>
      <c r="BE16" s="71" t="s">
        <v>42</v>
      </c>
      <c r="BF16" s="71" t="s">
        <v>42</v>
      </c>
      <c r="BG16" s="71" t="s">
        <v>42</v>
      </c>
      <c r="BH16" s="89"/>
      <c r="BI16" s="89"/>
      <c r="BJ16" s="71" t="s">
        <v>42</v>
      </c>
      <c r="BK16" s="84" t="s">
        <v>42</v>
      </c>
      <c r="BL16" s="89"/>
      <c r="BM16" s="111"/>
    </row>
    <row r="17" spans="1:65" s="73" customFormat="1" ht="90">
      <c r="A17" s="72"/>
      <c r="B17" s="72" t="s">
        <v>751</v>
      </c>
      <c r="C17" s="127" t="s">
        <v>753</v>
      </c>
      <c r="D17" s="72"/>
      <c r="E17" s="177" t="str">
        <f t="shared" si="0"/>
        <v>IM Training</v>
      </c>
      <c r="F17" s="178" t="str">
        <f t="shared" ref="F17:F64" si="7">M17</f>
        <v>CORE - Type of health facility | CORE - Type of ownership</v>
      </c>
      <c r="G17" s="72"/>
      <c r="H17" s="72" t="s">
        <v>750</v>
      </c>
      <c r="I17" s="72" t="s">
        <v>1002</v>
      </c>
      <c r="J17" s="119" t="str">
        <f t="shared" si="4"/>
        <v>IM TR - DX Health facilities with at least one provider trained in malaria Dx (microscopy)</v>
      </c>
      <c r="K17" s="119" t="str">
        <f t="shared" si="5"/>
        <v>JJ9yeyBfn5V</v>
      </c>
      <c r="L17" s="72"/>
      <c r="M17" s="178" t="str">
        <f t="shared" si="6"/>
        <v>CORE - Type of health facility | CORE - Type of ownership</v>
      </c>
      <c r="N17" s="72"/>
      <c r="O17" s="71"/>
      <c r="P17" s="71"/>
      <c r="Q17" s="71"/>
      <c r="R17" s="72"/>
      <c r="S17" s="72"/>
      <c r="T17" s="72"/>
      <c r="U17" s="72"/>
      <c r="V17" s="72"/>
      <c r="W17" s="72"/>
      <c r="X17" s="72"/>
      <c r="Y17" s="72"/>
      <c r="Z17" s="72"/>
      <c r="AA17" s="72"/>
      <c r="AB17" s="72" t="s">
        <v>450</v>
      </c>
      <c r="AC17" s="72"/>
      <c r="AD17" s="72"/>
      <c r="AE17" s="72"/>
      <c r="AF17" s="72"/>
      <c r="AG17" s="72"/>
      <c r="AH17" s="72"/>
      <c r="AI17" s="72" t="s">
        <v>1001</v>
      </c>
      <c r="AJ17" s="178" t="str">
        <f t="shared" si="1"/>
        <v>IM TR - DX Health facilities targeted</v>
      </c>
      <c r="AK17" s="178" t="str">
        <f t="shared" si="2"/>
        <v>VX2UY9s7UTQ</v>
      </c>
      <c r="AL17" s="72"/>
      <c r="AM17" s="178" t="str">
        <f t="shared" si="3"/>
        <v>CORE - Type of health facility | CORE - Type of ownership</v>
      </c>
      <c r="AN17" s="72"/>
      <c r="AO17" s="72"/>
      <c r="AP17" s="72"/>
      <c r="AQ17" s="72"/>
      <c r="AR17" s="72"/>
      <c r="AS17" s="72"/>
      <c r="AT17" s="72"/>
      <c r="AU17" s="72"/>
      <c r="AV17" s="72"/>
      <c r="AW17" s="72"/>
      <c r="AX17" s="72"/>
      <c r="AY17" s="72"/>
      <c r="AZ17" s="72"/>
      <c r="BA17" s="151"/>
      <c r="BB17" s="72"/>
      <c r="BC17" s="72"/>
      <c r="BD17" s="85"/>
      <c r="BE17" s="71"/>
      <c r="BF17" s="71"/>
      <c r="BG17" s="71"/>
      <c r="BH17" s="89"/>
      <c r="BI17" s="89"/>
      <c r="BJ17" s="71"/>
      <c r="BK17" s="84"/>
      <c r="BL17" s="89"/>
      <c r="BM17" s="111"/>
    </row>
    <row r="18" spans="1:65" ht="356">
      <c r="A18" s="71">
        <v>8</v>
      </c>
      <c r="B18" s="71" t="s">
        <v>1017</v>
      </c>
      <c r="C18" s="127" t="s">
        <v>1006</v>
      </c>
      <c r="D18" s="71"/>
      <c r="E18" s="177" t="str">
        <f t="shared" si="0"/>
        <v>IM Training</v>
      </c>
      <c r="F18" s="178" t="str">
        <f t="shared" si="7"/>
        <v>CORE - Type of health worker | Sex</v>
      </c>
      <c r="G18" s="71" t="s">
        <v>209</v>
      </c>
      <c r="H18" s="71" t="s">
        <v>1007</v>
      </c>
      <c r="I18" s="71" t="s">
        <v>1008</v>
      </c>
      <c r="J18" s="119" t="str">
        <f t="shared" si="4"/>
        <v>IM TR - DX Health workers who complete the training course in malaria lab Dx (RDT)</v>
      </c>
      <c r="K18" s="119" t="str">
        <f t="shared" si="5"/>
        <v>bWQoETmKYEh</v>
      </c>
      <c r="L18" s="71" t="s">
        <v>452</v>
      </c>
      <c r="M18" s="178" t="str">
        <f t="shared" si="6"/>
        <v>CORE - Type of health worker | Sex</v>
      </c>
      <c r="N18" s="71"/>
      <c r="O18" s="71" t="s">
        <v>433</v>
      </c>
      <c r="P18" s="71" t="s">
        <v>433</v>
      </c>
      <c r="Q18" s="71" t="s">
        <v>433</v>
      </c>
      <c r="R18" s="71" t="s">
        <v>515</v>
      </c>
      <c r="S18" s="71"/>
      <c r="T18" s="71" t="s">
        <v>453</v>
      </c>
      <c r="U18" s="71" t="s">
        <v>471</v>
      </c>
      <c r="V18" s="71"/>
      <c r="W18" s="71" t="s">
        <v>453</v>
      </c>
      <c r="X18" s="71" t="s">
        <v>667</v>
      </c>
      <c r="Y18" s="71"/>
      <c r="Z18" s="71" t="s">
        <v>453</v>
      </c>
      <c r="AA18" s="71" t="s">
        <v>17</v>
      </c>
      <c r="AB18" s="71" t="s">
        <v>722</v>
      </c>
      <c r="AC18" s="71"/>
      <c r="AD18" s="71"/>
      <c r="AE18" s="71"/>
      <c r="AF18" s="71"/>
      <c r="AG18" s="71"/>
      <c r="AH18" s="71"/>
      <c r="AI18" s="71" t="s">
        <v>1009</v>
      </c>
      <c r="AJ18" s="178" t="str">
        <f t="shared" si="1"/>
        <v>IM TR - DX Health workers targeted for training in malaria Dx</v>
      </c>
      <c r="AK18" s="178" t="str">
        <f t="shared" si="2"/>
        <v>opuW5lGx2Cc</v>
      </c>
      <c r="AL18" s="71" t="s">
        <v>453</v>
      </c>
      <c r="AM18" s="178" t="str">
        <f t="shared" si="3"/>
        <v>CORE - Type of health worker | Sex</v>
      </c>
      <c r="AN18" s="71"/>
      <c r="AO18" s="71"/>
      <c r="AP18" s="71"/>
      <c r="AQ18" s="71"/>
      <c r="AR18" s="71" t="s">
        <v>516</v>
      </c>
      <c r="AS18" s="71"/>
      <c r="AT18" s="71" t="s">
        <v>453</v>
      </c>
      <c r="AU18" s="71" t="s">
        <v>472</v>
      </c>
      <c r="AV18" s="71"/>
      <c r="AW18" s="71" t="s">
        <v>453</v>
      </c>
      <c r="AX18" s="71" t="s">
        <v>558</v>
      </c>
      <c r="AY18" s="71"/>
      <c r="AZ18" s="71" t="s">
        <v>453</v>
      </c>
      <c r="BA18" s="151"/>
      <c r="BB18" s="71" t="s">
        <v>210</v>
      </c>
      <c r="BC18" s="71" t="s">
        <v>17</v>
      </c>
      <c r="BD18" s="84" t="s">
        <v>211</v>
      </c>
      <c r="BE18" s="71" t="s">
        <v>42</v>
      </c>
      <c r="BF18" s="71" t="s">
        <v>42</v>
      </c>
      <c r="BG18" s="71" t="s">
        <v>42</v>
      </c>
      <c r="BH18" s="87"/>
      <c r="BI18" s="87"/>
      <c r="BJ18" s="71" t="s">
        <v>42</v>
      </c>
      <c r="BK18" s="84" t="s">
        <v>42</v>
      </c>
      <c r="BL18" s="87"/>
    </row>
    <row r="19" spans="1:65" ht="356">
      <c r="A19" s="71"/>
      <c r="B19" s="71" t="s">
        <v>1017</v>
      </c>
      <c r="C19" s="127" t="s">
        <v>1004</v>
      </c>
      <c r="D19" s="71"/>
      <c r="E19" s="177" t="str">
        <f t="shared" si="0"/>
        <v>IM Training</v>
      </c>
      <c r="F19" s="178" t="str">
        <f t="shared" si="7"/>
        <v>CORE - Type of health worker | Sex</v>
      </c>
      <c r="G19" s="71" t="s">
        <v>1005</v>
      </c>
      <c r="H19" s="71" t="s">
        <v>721</v>
      </c>
      <c r="I19" s="71" t="s">
        <v>997</v>
      </c>
      <c r="J19" s="119" t="str">
        <f t="shared" si="4"/>
        <v>IM TR - DX Health workers who complete the training course in malaria lab Dx (microscopy)</v>
      </c>
      <c r="K19" s="119" t="str">
        <f t="shared" si="5"/>
        <v>f959MLmYSiX</v>
      </c>
      <c r="L19" s="71" t="s">
        <v>452</v>
      </c>
      <c r="M19" s="178" t="str">
        <f t="shared" si="6"/>
        <v>CORE - Type of health worker | Sex</v>
      </c>
      <c r="N19" s="71"/>
      <c r="O19" s="71" t="s">
        <v>433</v>
      </c>
      <c r="P19" s="71" t="s">
        <v>433</v>
      </c>
      <c r="Q19" s="71" t="s">
        <v>433</v>
      </c>
      <c r="R19" s="71" t="s">
        <v>515</v>
      </c>
      <c r="S19" s="71"/>
      <c r="T19" s="71" t="s">
        <v>453</v>
      </c>
      <c r="U19" s="71" t="s">
        <v>471</v>
      </c>
      <c r="V19" s="71"/>
      <c r="W19" s="71" t="s">
        <v>453</v>
      </c>
      <c r="X19" s="71" t="s">
        <v>667</v>
      </c>
      <c r="Y19" s="71"/>
      <c r="Z19" s="71" t="s">
        <v>453</v>
      </c>
      <c r="AA19" s="71" t="s">
        <v>17</v>
      </c>
      <c r="AB19" s="71" t="s">
        <v>722</v>
      </c>
      <c r="AC19" s="71"/>
      <c r="AD19" s="71"/>
      <c r="AE19" s="71"/>
      <c r="AF19" s="71"/>
      <c r="AG19" s="71"/>
      <c r="AH19" s="71"/>
      <c r="AI19" s="71" t="s">
        <v>950</v>
      </c>
      <c r="AJ19" s="178" t="str">
        <f t="shared" si="1"/>
        <v>IM TR - DX Health workers targeted for training in malaria Dx</v>
      </c>
      <c r="AK19" s="178" t="str">
        <f t="shared" si="2"/>
        <v>opuW5lGx2Cc</v>
      </c>
      <c r="AL19" s="71" t="s">
        <v>453</v>
      </c>
      <c r="AM19" s="178" t="str">
        <f t="shared" si="3"/>
        <v>CORE - Type of health worker | Sex</v>
      </c>
      <c r="AN19" s="71"/>
      <c r="AO19" s="71"/>
      <c r="AP19" s="71"/>
      <c r="AQ19" s="71"/>
      <c r="AR19" s="71" t="s">
        <v>516</v>
      </c>
      <c r="AS19" s="71"/>
      <c r="AT19" s="71" t="s">
        <v>453</v>
      </c>
      <c r="AU19" s="71" t="s">
        <v>472</v>
      </c>
      <c r="AV19" s="71"/>
      <c r="AW19" s="71" t="s">
        <v>453</v>
      </c>
      <c r="AX19" s="71" t="s">
        <v>558</v>
      </c>
      <c r="AY19" s="71"/>
      <c r="AZ19" s="71" t="s">
        <v>453</v>
      </c>
      <c r="BA19" s="151"/>
      <c r="BB19" s="71" t="s">
        <v>210</v>
      </c>
      <c r="BC19" s="71" t="s">
        <v>17</v>
      </c>
      <c r="BD19" s="84" t="s">
        <v>211</v>
      </c>
      <c r="BE19" s="71" t="s">
        <v>42</v>
      </c>
      <c r="BF19" s="71" t="s">
        <v>42</v>
      </c>
      <c r="BG19" s="71" t="s">
        <v>42</v>
      </c>
      <c r="BH19" s="87"/>
      <c r="BI19" s="87"/>
      <c r="BJ19" s="71" t="s">
        <v>42</v>
      </c>
      <c r="BK19" s="84" t="s">
        <v>42</v>
      </c>
      <c r="BL19" s="87"/>
    </row>
    <row r="20" spans="1:65" ht="314">
      <c r="A20" s="71">
        <v>9</v>
      </c>
      <c r="B20" s="71" t="s">
        <v>1018</v>
      </c>
      <c r="C20" s="127" t="s">
        <v>1010</v>
      </c>
      <c r="D20" s="71"/>
      <c r="E20" s="177" t="str">
        <f t="shared" si="0"/>
        <v>IM Training</v>
      </c>
      <c r="F20" s="178" t="str">
        <f t="shared" si="7"/>
        <v>CORE - Type of health worker | Sex</v>
      </c>
      <c r="G20" s="71" t="s">
        <v>14</v>
      </c>
      <c r="H20" s="71" t="s">
        <v>1011</v>
      </c>
      <c r="I20" s="71" t="s">
        <v>1011</v>
      </c>
      <c r="J20" s="119" t="str">
        <f t="shared" si="4"/>
        <v>IM TR - DX Supervisors trained in supervision of malaria Dx (microscopy)</v>
      </c>
      <c r="K20" s="119" t="str">
        <f t="shared" si="5"/>
        <v>RnEg1HPF7IR</v>
      </c>
      <c r="L20" s="71" t="s">
        <v>452</v>
      </c>
      <c r="M20" s="178" t="str">
        <f t="shared" si="6"/>
        <v>CORE - Type of health worker | Sex</v>
      </c>
      <c r="N20" s="71"/>
      <c r="O20" s="71" t="s">
        <v>593</v>
      </c>
      <c r="P20" s="71"/>
      <c r="Q20" s="71" t="s">
        <v>579</v>
      </c>
      <c r="R20" s="71" t="s">
        <v>517</v>
      </c>
      <c r="S20" s="71"/>
      <c r="T20" s="71" t="s">
        <v>453</v>
      </c>
      <c r="U20" s="71" t="s">
        <v>473</v>
      </c>
      <c r="V20" s="71"/>
      <c r="W20" s="71" t="s">
        <v>474</v>
      </c>
      <c r="X20" s="71" t="s">
        <v>559</v>
      </c>
      <c r="Y20" s="71"/>
      <c r="Z20" s="71" t="s">
        <v>474</v>
      </c>
      <c r="AA20" s="71" t="s">
        <v>212</v>
      </c>
      <c r="AB20" s="71" t="s">
        <v>1012</v>
      </c>
      <c r="AC20" s="71"/>
      <c r="AD20" s="71"/>
      <c r="AE20" s="71"/>
      <c r="AF20" s="71"/>
      <c r="AG20" s="71"/>
      <c r="AH20" s="71"/>
      <c r="AI20" s="71" t="s">
        <v>962</v>
      </c>
      <c r="AJ20" s="178" t="str">
        <f t="shared" si="1"/>
        <v>IM TR - DX Supervisors targeted for supervision of malaria Dx</v>
      </c>
      <c r="AK20" s="178" t="str">
        <f t="shared" si="2"/>
        <v>cGXuIzDaAEP</v>
      </c>
      <c r="AL20" s="71" t="s">
        <v>453</v>
      </c>
      <c r="AM20" s="178" t="str">
        <f t="shared" si="3"/>
        <v>CORE - Type of health worker | Sex</v>
      </c>
      <c r="AN20" s="71"/>
      <c r="AO20" s="71" t="s">
        <v>594</v>
      </c>
      <c r="AP20" s="71"/>
      <c r="AQ20" s="71" t="s">
        <v>453</v>
      </c>
      <c r="AR20" s="71" t="s">
        <v>518</v>
      </c>
      <c r="AS20" s="71"/>
      <c r="AT20" s="71" t="s">
        <v>453</v>
      </c>
      <c r="AU20" s="71" t="s">
        <v>475</v>
      </c>
      <c r="AV20" s="71"/>
      <c r="AW20" s="71" t="s">
        <v>453</v>
      </c>
      <c r="AX20" s="71" t="s">
        <v>560</v>
      </c>
      <c r="AY20" s="71"/>
      <c r="AZ20" s="71" t="s">
        <v>453</v>
      </c>
      <c r="BA20" s="151"/>
      <c r="BB20" s="71" t="s">
        <v>216</v>
      </c>
      <c r="BC20" s="71" t="s">
        <v>212</v>
      </c>
      <c r="BD20" s="84" t="s">
        <v>215</v>
      </c>
      <c r="BE20" s="71" t="s">
        <v>42</v>
      </c>
      <c r="BF20" s="71" t="s">
        <v>42</v>
      </c>
      <c r="BG20" s="71" t="s">
        <v>42</v>
      </c>
      <c r="BH20" s="87"/>
      <c r="BI20" s="87"/>
      <c r="BJ20" s="71" t="s">
        <v>42</v>
      </c>
      <c r="BK20" s="84" t="s">
        <v>42</v>
      </c>
      <c r="BL20" s="87"/>
    </row>
    <row r="21" spans="1:65" ht="314">
      <c r="A21" s="71">
        <v>9</v>
      </c>
      <c r="B21" s="71" t="s">
        <v>1018</v>
      </c>
      <c r="C21" s="127" t="s">
        <v>1013</v>
      </c>
      <c r="D21" s="71"/>
      <c r="E21" s="177" t="str">
        <f t="shared" si="0"/>
        <v>IM Training</v>
      </c>
      <c r="F21" s="178" t="str">
        <f t="shared" si="7"/>
        <v>CORE - Type of health worker | Sex</v>
      </c>
      <c r="G21" s="71" t="s">
        <v>14</v>
      </c>
      <c r="H21" s="71" t="s">
        <v>1014</v>
      </c>
      <c r="I21" s="71" t="s">
        <v>1015</v>
      </c>
      <c r="J21" s="119" t="str">
        <f t="shared" si="4"/>
        <v>IM TR - DX Supervisors trained in supervision of malaria Dx (RDT)</v>
      </c>
      <c r="K21" s="119" t="str">
        <f t="shared" si="5"/>
        <v>rvPl8m8kted</v>
      </c>
      <c r="L21" s="71" t="s">
        <v>452</v>
      </c>
      <c r="M21" s="178" t="str">
        <f t="shared" si="6"/>
        <v>CORE - Type of health worker | Sex</v>
      </c>
      <c r="N21" s="71"/>
      <c r="O21" s="71" t="s">
        <v>593</v>
      </c>
      <c r="P21" s="71"/>
      <c r="Q21" s="71" t="s">
        <v>579</v>
      </c>
      <c r="R21" s="71" t="s">
        <v>517</v>
      </c>
      <c r="S21" s="71"/>
      <c r="T21" s="71" t="s">
        <v>453</v>
      </c>
      <c r="U21" s="71" t="s">
        <v>473</v>
      </c>
      <c r="V21" s="71"/>
      <c r="W21" s="71" t="s">
        <v>474</v>
      </c>
      <c r="X21" s="71" t="s">
        <v>559</v>
      </c>
      <c r="Y21" s="71"/>
      <c r="Z21" s="71" t="s">
        <v>474</v>
      </c>
      <c r="AA21" s="71" t="s">
        <v>212</v>
      </c>
      <c r="AB21" s="71" t="s">
        <v>1012</v>
      </c>
      <c r="AC21" s="71"/>
      <c r="AD21" s="71"/>
      <c r="AE21" s="71"/>
      <c r="AF21" s="71"/>
      <c r="AG21" s="71"/>
      <c r="AH21" s="71"/>
      <c r="AI21" s="71" t="s">
        <v>962</v>
      </c>
      <c r="AJ21" s="178" t="str">
        <f t="shared" si="1"/>
        <v>IM TR - DX Supervisors targeted for supervision of malaria Dx</v>
      </c>
      <c r="AK21" s="178" t="str">
        <f t="shared" si="2"/>
        <v>cGXuIzDaAEP</v>
      </c>
      <c r="AL21" s="71" t="s">
        <v>453</v>
      </c>
      <c r="AM21" s="178" t="str">
        <f t="shared" si="3"/>
        <v>CORE - Type of health worker | Sex</v>
      </c>
      <c r="AN21" s="71"/>
      <c r="AO21" s="71" t="s">
        <v>594</v>
      </c>
      <c r="AP21" s="71"/>
      <c r="AQ21" s="71" t="s">
        <v>453</v>
      </c>
      <c r="AR21" s="71" t="s">
        <v>518</v>
      </c>
      <c r="AS21" s="71"/>
      <c r="AT21" s="71" t="s">
        <v>453</v>
      </c>
      <c r="AU21" s="71" t="s">
        <v>475</v>
      </c>
      <c r="AV21" s="71"/>
      <c r="AW21" s="71" t="s">
        <v>453</v>
      </c>
      <c r="AX21" s="71" t="s">
        <v>560</v>
      </c>
      <c r="AY21" s="71"/>
      <c r="AZ21" s="71" t="s">
        <v>453</v>
      </c>
      <c r="BA21" s="151"/>
      <c r="BB21" s="71" t="s">
        <v>216</v>
      </c>
      <c r="BC21" s="71" t="s">
        <v>212</v>
      </c>
      <c r="BD21" s="84" t="s">
        <v>215</v>
      </c>
      <c r="BE21" s="71" t="s">
        <v>42</v>
      </c>
      <c r="BF21" s="71" t="s">
        <v>42</v>
      </c>
      <c r="BG21" s="71" t="s">
        <v>42</v>
      </c>
      <c r="BH21" s="87"/>
      <c r="BI21" s="87"/>
      <c r="BJ21" s="71" t="s">
        <v>42</v>
      </c>
      <c r="BK21" s="84" t="s">
        <v>42</v>
      </c>
      <c r="BL21" s="87"/>
    </row>
    <row r="22" spans="1:65" s="73" customFormat="1" ht="195">
      <c r="A22" s="72">
        <v>10</v>
      </c>
      <c r="B22" s="72" t="s">
        <v>1019</v>
      </c>
      <c r="C22" s="127" t="s">
        <v>218</v>
      </c>
      <c r="D22" s="72"/>
      <c r="E22" s="177" t="str">
        <f t="shared" si="0"/>
        <v>IM Technical Leadership</v>
      </c>
      <c r="F22" s="178" t="s">
        <v>436</v>
      </c>
      <c r="G22" s="72" t="s">
        <v>220</v>
      </c>
      <c r="H22" s="73" t="s">
        <v>696</v>
      </c>
      <c r="I22" s="73" t="s">
        <v>932</v>
      </c>
      <c r="J22" s="119" t="str">
        <f t="shared" si="4"/>
        <v>IM TL - Has national malaria diagnostic supervision tools that adhere to global standards?</v>
      </c>
      <c r="K22" s="119" t="str">
        <f t="shared" si="5"/>
        <v>y2aPasQa1gl</v>
      </c>
      <c r="L22" s="89"/>
      <c r="M22" s="178" t="str">
        <f t="shared" si="6"/>
        <v>default</v>
      </c>
      <c r="N22" s="72"/>
      <c r="O22" s="72" t="s">
        <v>597</v>
      </c>
      <c r="P22" s="72"/>
      <c r="Q22" s="72" t="s">
        <v>500</v>
      </c>
      <c r="R22" s="72"/>
      <c r="S22" s="72"/>
      <c r="T22" s="72"/>
      <c r="U22" s="72"/>
      <c r="V22" s="72"/>
      <c r="W22" s="72"/>
      <c r="X22" s="72"/>
      <c r="Y22" s="72"/>
      <c r="Z22" s="72"/>
      <c r="AA22" s="72" t="s">
        <v>221</v>
      </c>
      <c r="AB22" s="72"/>
      <c r="AC22" s="72"/>
      <c r="AD22" s="72"/>
      <c r="AE22" s="72"/>
      <c r="AF22" s="72"/>
      <c r="AG22" s="72"/>
      <c r="AH22" s="72"/>
      <c r="AI22" s="72"/>
      <c r="AJ22" s="178" t="e">
        <f t="shared" si="1"/>
        <v>#N/A</v>
      </c>
      <c r="AK22" s="178" t="e">
        <f t="shared" si="2"/>
        <v>#N/A</v>
      </c>
      <c r="AL22" s="72"/>
      <c r="AM22" s="178" t="e">
        <f t="shared" si="3"/>
        <v>#N/A</v>
      </c>
      <c r="AN22" s="72"/>
      <c r="AO22" s="72"/>
      <c r="AP22" s="72"/>
      <c r="AQ22" s="72"/>
      <c r="AR22" s="72"/>
      <c r="AS22" s="72"/>
      <c r="AT22" s="72"/>
      <c r="AU22" s="72"/>
      <c r="AV22" s="72"/>
      <c r="AW22" s="72"/>
      <c r="AX22" s="72"/>
      <c r="AY22" s="72"/>
      <c r="AZ22" s="72"/>
      <c r="BA22" s="151"/>
      <c r="BB22" s="72" t="s">
        <v>226</v>
      </c>
      <c r="BC22" s="72" t="s">
        <v>221</v>
      </c>
      <c r="BD22" s="95" t="s">
        <v>228</v>
      </c>
      <c r="BE22" s="93"/>
      <c r="BF22" s="89"/>
      <c r="BG22" s="89"/>
      <c r="BH22" s="89"/>
      <c r="BI22" s="89"/>
      <c r="BJ22" s="89"/>
      <c r="BK22" s="97"/>
      <c r="BL22" s="89"/>
      <c r="BM22" s="111"/>
    </row>
    <row r="23" spans="1:65" ht="105">
      <c r="A23" s="71">
        <v>11</v>
      </c>
      <c r="B23" s="71" t="s">
        <v>1020</v>
      </c>
      <c r="C23" s="127" t="s">
        <v>217</v>
      </c>
      <c r="D23" s="71"/>
      <c r="E23" s="177" t="str">
        <f t="shared" si="0"/>
        <v>IM Technical Leadership</v>
      </c>
      <c r="F23" s="178" t="s">
        <v>436</v>
      </c>
      <c r="G23" s="71" t="s">
        <v>222</v>
      </c>
      <c r="H23" s="89" t="s">
        <v>695</v>
      </c>
      <c r="I23" s="89" t="s">
        <v>695</v>
      </c>
      <c r="J23" s="119" t="str">
        <f t="shared" si="4"/>
        <v>IM TL - Has national guidelines for malaria diagnosis that meet global standards?</v>
      </c>
      <c r="K23" s="119" t="str">
        <f t="shared" si="5"/>
        <v>MUKvaz7q2CD</v>
      </c>
      <c r="L23" s="72"/>
      <c r="M23" s="178" t="str">
        <f t="shared" si="6"/>
        <v>default</v>
      </c>
      <c r="N23" s="72"/>
      <c r="O23" s="71" t="s">
        <v>433</v>
      </c>
      <c r="P23" s="71" t="s">
        <v>433</v>
      </c>
      <c r="Q23" s="71" t="s">
        <v>433</v>
      </c>
      <c r="R23" s="72" t="s">
        <v>433</v>
      </c>
      <c r="S23" s="72"/>
      <c r="T23" s="72" t="s">
        <v>433</v>
      </c>
      <c r="U23" s="72"/>
      <c r="V23" s="72"/>
      <c r="W23" s="72"/>
      <c r="X23" s="72"/>
      <c r="Y23" s="72"/>
      <c r="Z23" s="72"/>
      <c r="AA23" s="72" t="s">
        <v>221</v>
      </c>
      <c r="AB23" s="72"/>
      <c r="AC23" s="72"/>
      <c r="AD23" s="72"/>
      <c r="AE23" s="72"/>
      <c r="AF23" s="72"/>
      <c r="AG23" s="72"/>
      <c r="AH23" s="72"/>
      <c r="AI23" s="72"/>
      <c r="AJ23" s="178" t="e">
        <f t="shared" si="1"/>
        <v>#N/A</v>
      </c>
      <c r="AK23" s="178" t="e">
        <f t="shared" si="2"/>
        <v>#N/A</v>
      </c>
      <c r="AL23" s="72"/>
      <c r="AM23" s="178" t="e">
        <f t="shared" si="3"/>
        <v>#N/A</v>
      </c>
      <c r="AN23" s="72"/>
      <c r="AO23" s="72"/>
      <c r="AP23" s="72"/>
      <c r="AQ23" s="72"/>
      <c r="AR23" s="72"/>
      <c r="AS23" s="72"/>
      <c r="AT23" s="72"/>
      <c r="AU23" s="72"/>
      <c r="AV23" s="72"/>
      <c r="AW23" s="72"/>
      <c r="AX23" s="72"/>
      <c r="AY23" s="72"/>
      <c r="AZ23" s="72" t="s">
        <v>436</v>
      </c>
      <c r="BA23" s="151"/>
      <c r="BB23" s="72" t="s">
        <v>227</v>
      </c>
      <c r="BC23" s="72" t="s">
        <v>221</v>
      </c>
      <c r="BD23" s="95" t="s">
        <v>228</v>
      </c>
      <c r="BE23" s="87"/>
      <c r="BF23" s="87"/>
      <c r="BG23" s="87"/>
      <c r="BH23" s="87"/>
      <c r="BI23" s="87"/>
      <c r="BJ23" s="87"/>
      <c r="BK23" s="96"/>
      <c r="BL23" s="87"/>
    </row>
    <row r="24" spans="1:65" s="111" customFormat="1" ht="15.75" customHeight="1">
      <c r="A24" s="101" t="s">
        <v>19</v>
      </c>
      <c r="B24" s="148"/>
      <c r="C24" s="99"/>
      <c r="D24" s="148"/>
      <c r="E24" s="177" t="e">
        <f t="shared" si="0"/>
        <v>#N/A</v>
      </c>
      <c r="F24" s="178" t="e">
        <f t="shared" si="7"/>
        <v>#N/A</v>
      </c>
      <c r="G24" s="99"/>
      <c r="H24" s="99"/>
      <c r="I24" s="99"/>
      <c r="J24" s="119" t="e">
        <f t="shared" si="4"/>
        <v>#N/A</v>
      </c>
      <c r="K24" s="119" t="e">
        <f t="shared" si="5"/>
        <v>#N/A</v>
      </c>
      <c r="L24" s="99"/>
      <c r="M24" s="178" t="e">
        <f t="shared" si="6"/>
        <v>#N/A</v>
      </c>
      <c r="N24" s="99"/>
      <c r="O24" s="99"/>
      <c r="P24" s="99"/>
      <c r="Q24" s="99"/>
      <c r="R24" s="99"/>
      <c r="S24" s="99"/>
      <c r="T24" s="99"/>
      <c r="U24" s="99"/>
      <c r="V24" s="99"/>
      <c r="W24" s="99"/>
      <c r="X24" s="99"/>
      <c r="Y24" s="99"/>
      <c r="Z24" s="99"/>
      <c r="AA24" s="99"/>
      <c r="AB24" s="99"/>
      <c r="AC24" s="99"/>
      <c r="AD24" s="99"/>
      <c r="AE24" s="99"/>
      <c r="AF24" s="99"/>
      <c r="AG24" s="99"/>
      <c r="AH24" s="99"/>
      <c r="AI24" s="99"/>
      <c r="AJ24" s="178" t="e">
        <f t="shared" si="1"/>
        <v>#N/A</v>
      </c>
      <c r="AK24" s="178" t="e">
        <f t="shared" si="2"/>
        <v>#N/A</v>
      </c>
      <c r="AL24" s="99"/>
      <c r="AM24" s="178" t="e">
        <f t="shared" si="3"/>
        <v>#N/A</v>
      </c>
      <c r="AN24" s="99"/>
      <c r="AO24" s="99"/>
      <c r="AP24" s="99"/>
      <c r="AQ24" s="99"/>
      <c r="AR24" s="99"/>
      <c r="AS24" s="99"/>
      <c r="AT24" s="99"/>
      <c r="AU24" s="99"/>
      <c r="AV24" s="99"/>
      <c r="AW24" s="99"/>
      <c r="AX24" s="99"/>
      <c r="AY24" s="99"/>
      <c r="AZ24" s="99"/>
      <c r="BA24" s="153"/>
      <c r="BB24" s="99"/>
      <c r="BC24" s="99"/>
      <c r="BD24" s="99"/>
      <c r="BE24" s="99"/>
      <c r="BF24" s="99"/>
      <c r="BG24" s="99"/>
      <c r="BH24" s="99"/>
      <c r="BI24" s="99"/>
      <c r="BJ24" s="99"/>
      <c r="BK24" s="99"/>
      <c r="BL24" s="100"/>
    </row>
    <row r="25" spans="1:65" s="111" customFormat="1" ht="105">
      <c r="A25" s="72">
        <v>12</v>
      </c>
      <c r="B25" s="72" t="s">
        <v>1021</v>
      </c>
      <c r="C25" s="127" t="s">
        <v>229</v>
      </c>
      <c r="D25" s="72"/>
      <c r="E25" s="177" t="str">
        <f t="shared" si="0"/>
        <v>IM Case Reporting</v>
      </c>
      <c r="F25" s="178" t="str">
        <f t="shared" si="7"/>
        <v>CORE - Sex</v>
      </c>
      <c r="G25" s="72" t="s">
        <v>230</v>
      </c>
      <c r="H25" s="72" t="s">
        <v>697</v>
      </c>
      <c r="I25" s="72" t="s">
        <v>818</v>
      </c>
      <c r="J25" s="119" t="str">
        <f t="shared" si="4"/>
        <v>IM CR - TX CU5 correctly treated for malaria fever by CHWs</v>
      </c>
      <c r="K25" s="119" t="str">
        <f t="shared" si="5"/>
        <v>sYGiQi29bny</v>
      </c>
      <c r="L25" s="72" t="s">
        <v>393</v>
      </c>
      <c r="M25" s="178" t="str">
        <f t="shared" si="6"/>
        <v>CORE - Sex</v>
      </c>
      <c r="N25" s="72"/>
      <c r="O25" s="71" t="s">
        <v>433</v>
      </c>
      <c r="P25" s="71" t="s">
        <v>433</v>
      </c>
      <c r="Q25" s="71" t="s">
        <v>433</v>
      </c>
      <c r="R25" s="72" t="s">
        <v>519</v>
      </c>
      <c r="S25" s="72"/>
      <c r="T25" s="72" t="s">
        <v>481</v>
      </c>
      <c r="U25" s="72"/>
      <c r="V25" s="72"/>
      <c r="W25" s="72"/>
      <c r="X25" s="72"/>
      <c r="Y25" s="72"/>
      <c r="Z25" s="72"/>
      <c r="AA25" s="159" t="s">
        <v>484</v>
      </c>
      <c r="AB25" s="72" t="s">
        <v>723</v>
      </c>
      <c r="AC25" s="72"/>
      <c r="AD25" s="72"/>
      <c r="AE25" s="72"/>
      <c r="AF25" s="72"/>
      <c r="AG25" s="72"/>
      <c r="AH25" s="72"/>
      <c r="AI25" s="72" t="s">
        <v>779</v>
      </c>
      <c r="AJ25" s="178" t="str">
        <f t="shared" si="1"/>
        <v>IM CR - DX CU5 with fever presented to CHWs</v>
      </c>
      <c r="AK25" s="178" t="str">
        <f t="shared" si="2"/>
        <v>jQCXu21pwiA</v>
      </c>
      <c r="AL25" s="72" t="s">
        <v>393</v>
      </c>
      <c r="AM25" s="178" t="str">
        <f t="shared" si="3"/>
        <v>CORE - Sex</v>
      </c>
      <c r="AN25" s="72"/>
      <c r="AO25" s="72"/>
      <c r="AP25" s="72"/>
      <c r="AQ25" s="72"/>
      <c r="AR25" s="72" t="s">
        <v>649</v>
      </c>
      <c r="AS25" s="72"/>
      <c r="AT25" s="72" t="s">
        <v>481</v>
      </c>
      <c r="AU25" s="72"/>
      <c r="AV25" s="72"/>
      <c r="AW25" s="72" t="s">
        <v>481</v>
      </c>
      <c r="AX25" s="72"/>
      <c r="AY25" s="72"/>
      <c r="AZ25" s="72"/>
      <c r="BA25" s="151"/>
      <c r="BB25" s="72" t="s">
        <v>393</v>
      </c>
      <c r="BC25" s="72" t="s">
        <v>231</v>
      </c>
      <c r="BD25" s="72" t="s">
        <v>392</v>
      </c>
      <c r="BE25" s="87"/>
      <c r="BF25" s="88"/>
      <c r="BG25" s="87"/>
      <c r="BH25" s="87"/>
      <c r="BI25" s="87"/>
      <c r="BJ25" s="87"/>
      <c r="BK25" s="84" t="s">
        <v>42</v>
      </c>
      <c r="BL25" s="87"/>
    </row>
    <row r="26" spans="1:65" s="111" customFormat="1" ht="240" customHeight="1">
      <c r="A26" s="71">
        <v>13</v>
      </c>
      <c r="B26" s="71" t="s">
        <v>754</v>
      </c>
      <c r="C26" s="127" t="s">
        <v>232</v>
      </c>
      <c r="D26" s="71"/>
      <c r="E26" s="177" t="str">
        <f t="shared" si="0"/>
        <v>IM Case Reporting</v>
      </c>
      <c r="F26" s="178" t="str">
        <f t="shared" si="7"/>
        <v>CORE - Sex | CORE - Parasitological test | CORE - Age-group</v>
      </c>
      <c r="G26" s="72" t="s">
        <v>233</v>
      </c>
      <c r="H26" s="84" t="s">
        <v>1022</v>
      </c>
      <c r="I26" s="84" t="s">
        <v>1022</v>
      </c>
      <c r="J26" s="119" t="str">
        <f t="shared" si="4"/>
        <v>IM CR - DX Severe cases confirmed as malaria</v>
      </c>
      <c r="K26" s="119" t="str">
        <f t="shared" si="5"/>
        <v>WY24SnaT4l7</v>
      </c>
      <c r="L26" s="84" t="s">
        <v>391</v>
      </c>
      <c r="M26" s="178" t="str">
        <f t="shared" si="6"/>
        <v>CORE - Sex | CORE - Parasitological test | CORE - Age-group</v>
      </c>
      <c r="N26" s="84"/>
      <c r="O26" s="71" t="s">
        <v>433</v>
      </c>
      <c r="P26" s="71" t="s">
        <v>433</v>
      </c>
      <c r="Q26" s="71" t="s">
        <v>433</v>
      </c>
      <c r="R26" s="84" t="s">
        <v>520</v>
      </c>
      <c r="S26" s="84"/>
      <c r="T26" s="84" t="s">
        <v>476</v>
      </c>
      <c r="U26" s="84"/>
      <c r="V26" s="84"/>
      <c r="W26" s="84" t="s">
        <v>476</v>
      </c>
      <c r="X26" s="84" t="s">
        <v>561</v>
      </c>
      <c r="Y26" s="84"/>
      <c r="Z26" s="84" t="s">
        <v>540</v>
      </c>
      <c r="AA26" s="159" t="s">
        <v>477</v>
      </c>
      <c r="AB26" s="84" t="s">
        <v>1022</v>
      </c>
      <c r="AC26" s="84"/>
      <c r="AD26" s="84"/>
      <c r="AE26" s="84"/>
      <c r="AF26" s="84"/>
      <c r="AG26" s="84"/>
      <c r="AH26" s="84"/>
      <c r="AI26" s="84" t="s">
        <v>1022</v>
      </c>
      <c r="AJ26" s="178" t="str">
        <f t="shared" si="1"/>
        <v>IM CR - DX Severe cases confirmed as malaria</v>
      </c>
      <c r="AK26" s="178" t="str">
        <f t="shared" si="2"/>
        <v>WY24SnaT4l7</v>
      </c>
      <c r="AL26" s="84" t="s">
        <v>391</v>
      </c>
      <c r="AM26" s="178" t="str">
        <f t="shared" si="3"/>
        <v>CORE - Sex | CORE - Parasitological test | CORE - Age-group</v>
      </c>
      <c r="AN26" s="84"/>
      <c r="AO26" s="84"/>
      <c r="AP26" s="84"/>
      <c r="AQ26" s="84"/>
      <c r="AR26" s="84" t="s">
        <v>521</v>
      </c>
      <c r="AS26" s="84"/>
      <c r="AT26" s="84" t="s">
        <v>476</v>
      </c>
      <c r="AU26" s="84"/>
      <c r="AV26" s="84"/>
      <c r="AW26" s="84" t="s">
        <v>476</v>
      </c>
      <c r="AX26" s="84"/>
      <c r="AY26" s="84"/>
      <c r="AZ26" s="84" t="s">
        <v>540</v>
      </c>
      <c r="BA26" s="154"/>
      <c r="BB26" s="84" t="s">
        <v>391</v>
      </c>
      <c r="BC26" s="71" t="s">
        <v>234</v>
      </c>
      <c r="BD26" s="84" t="s">
        <v>382</v>
      </c>
      <c r="BE26" s="87"/>
      <c r="BF26" s="71" t="s">
        <v>42</v>
      </c>
      <c r="BG26" s="71" t="s">
        <v>42</v>
      </c>
      <c r="BH26" s="71" t="s">
        <v>42</v>
      </c>
      <c r="BI26" s="87"/>
      <c r="BJ26" s="87"/>
      <c r="BK26" s="84" t="s">
        <v>42</v>
      </c>
      <c r="BL26" s="87"/>
    </row>
    <row r="27" spans="1:65" s="111" customFormat="1" ht="240" customHeight="1">
      <c r="A27" s="71">
        <v>13</v>
      </c>
      <c r="B27" s="71" t="s">
        <v>754</v>
      </c>
      <c r="C27" s="127" t="s">
        <v>1023</v>
      </c>
      <c r="D27" s="71"/>
      <c r="E27" s="177" t="str">
        <f t="shared" si="0"/>
        <v>IM Case Reporting</v>
      </c>
      <c r="F27" s="178" t="str">
        <f t="shared" si="7"/>
        <v>CORE - Sex | CORE - Parasitological test | CORE - Age-group</v>
      </c>
      <c r="G27" s="72" t="s">
        <v>1024</v>
      </c>
      <c r="H27" s="84" t="s">
        <v>1025</v>
      </c>
      <c r="I27" s="84" t="s">
        <v>1025</v>
      </c>
      <c r="J27" s="119" t="str">
        <f t="shared" si="4"/>
        <v>IM CR - DX Severe cases confirmed as malaria (non-pregnant)</v>
      </c>
      <c r="K27" s="119" t="str">
        <f t="shared" si="5"/>
        <v>W6NdGzWJurN</v>
      </c>
      <c r="L27" s="84" t="s">
        <v>391</v>
      </c>
      <c r="M27" s="178" t="str">
        <f t="shared" si="6"/>
        <v>CORE - Sex | CORE - Parasitological test | CORE - Age-group</v>
      </c>
      <c r="N27" s="84"/>
      <c r="O27" s="71" t="s">
        <v>433</v>
      </c>
      <c r="P27" s="71" t="s">
        <v>433</v>
      </c>
      <c r="Q27" s="71" t="s">
        <v>433</v>
      </c>
      <c r="R27" s="84" t="s">
        <v>520</v>
      </c>
      <c r="S27" s="84"/>
      <c r="T27" s="84" t="s">
        <v>476</v>
      </c>
      <c r="U27" s="84"/>
      <c r="V27" s="84"/>
      <c r="W27" s="84" t="s">
        <v>476</v>
      </c>
      <c r="X27" s="84" t="s">
        <v>561</v>
      </c>
      <c r="Y27" s="84"/>
      <c r="Z27" s="84" t="s">
        <v>540</v>
      </c>
      <c r="AA27" s="159" t="s">
        <v>1026</v>
      </c>
      <c r="AB27" s="84" t="s">
        <v>1025</v>
      </c>
      <c r="AC27" s="84"/>
      <c r="AD27" s="84"/>
      <c r="AE27" s="84"/>
      <c r="AF27" s="84"/>
      <c r="AG27" s="84"/>
      <c r="AH27" s="84"/>
      <c r="AI27" s="84" t="s">
        <v>1025</v>
      </c>
      <c r="AJ27" s="178" t="str">
        <f t="shared" si="1"/>
        <v>IM CR - DX Severe cases confirmed as malaria (non-pregnant)</v>
      </c>
      <c r="AK27" s="178" t="str">
        <f t="shared" si="2"/>
        <v>W6NdGzWJurN</v>
      </c>
      <c r="AL27" s="84" t="s">
        <v>391</v>
      </c>
      <c r="AM27" s="178" t="str">
        <f t="shared" si="3"/>
        <v>CORE - Sex | CORE - Parasitological test | CORE - Age-group</v>
      </c>
      <c r="AN27" s="84"/>
      <c r="AO27" s="84"/>
      <c r="AP27" s="84"/>
      <c r="AQ27" s="84"/>
      <c r="AR27" s="84" t="s">
        <v>521</v>
      </c>
      <c r="AS27" s="84"/>
      <c r="AT27" s="84" t="s">
        <v>476</v>
      </c>
      <c r="AU27" s="84"/>
      <c r="AV27" s="84"/>
      <c r="AW27" s="84" t="s">
        <v>476</v>
      </c>
      <c r="AX27" s="84"/>
      <c r="AY27" s="84"/>
      <c r="AZ27" s="84" t="s">
        <v>540</v>
      </c>
      <c r="BA27" s="154"/>
      <c r="BB27" s="84" t="s">
        <v>391</v>
      </c>
      <c r="BC27" s="71" t="s">
        <v>234</v>
      </c>
      <c r="BD27" s="84" t="s">
        <v>382</v>
      </c>
      <c r="BE27" s="87"/>
      <c r="BF27" s="71" t="s">
        <v>42</v>
      </c>
      <c r="BG27" s="71" t="s">
        <v>42</v>
      </c>
      <c r="BH27" s="71" t="s">
        <v>42</v>
      </c>
      <c r="BI27" s="87"/>
      <c r="BJ27" s="87"/>
      <c r="BK27" s="84" t="s">
        <v>42</v>
      </c>
      <c r="BL27" s="87"/>
    </row>
    <row r="28" spans="1:65" s="111" customFormat="1" ht="240" customHeight="1">
      <c r="A28" s="71">
        <v>13</v>
      </c>
      <c r="B28" s="71" t="s">
        <v>754</v>
      </c>
      <c r="C28" s="127" t="s">
        <v>1027</v>
      </c>
      <c r="D28" s="71"/>
      <c r="E28" s="177" t="str">
        <f t="shared" si="0"/>
        <v>IM Case Reporting</v>
      </c>
      <c r="F28" s="178" t="str">
        <f t="shared" si="7"/>
        <v>CORE - Sex | CORE - Parasitological test | CORE - Age-group</v>
      </c>
      <c r="G28" s="72" t="s">
        <v>1028</v>
      </c>
      <c r="H28" s="84" t="s">
        <v>1029</v>
      </c>
      <c r="I28" s="84" t="s">
        <v>1029</v>
      </c>
      <c r="J28" s="119" t="str">
        <f t="shared" si="4"/>
        <v>IM CR - DX Severe cases confirmed as malaria (pregnant)</v>
      </c>
      <c r="K28" s="119" t="str">
        <f t="shared" si="5"/>
        <v>h5toMEwrcCi</v>
      </c>
      <c r="L28" s="84" t="s">
        <v>391</v>
      </c>
      <c r="M28" s="178" t="str">
        <f t="shared" si="6"/>
        <v>CORE - Sex | CORE - Parasitological test | CORE - Age-group</v>
      </c>
      <c r="N28" s="84"/>
      <c r="O28" s="71" t="s">
        <v>433</v>
      </c>
      <c r="P28" s="71" t="s">
        <v>433</v>
      </c>
      <c r="Q28" s="71" t="s">
        <v>433</v>
      </c>
      <c r="R28" s="84" t="s">
        <v>520</v>
      </c>
      <c r="S28" s="84"/>
      <c r="T28" s="84" t="s">
        <v>476</v>
      </c>
      <c r="U28" s="84"/>
      <c r="V28" s="84"/>
      <c r="W28" s="84" t="s">
        <v>476</v>
      </c>
      <c r="X28" s="84" t="s">
        <v>561</v>
      </c>
      <c r="Y28" s="84"/>
      <c r="Z28" s="84" t="s">
        <v>540</v>
      </c>
      <c r="AA28" s="159" t="s">
        <v>1030</v>
      </c>
      <c r="AB28" s="84" t="s">
        <v>1029</v>
      </c>
      <c r="AC28" s="84"/>
      <c r="AD28" s="84"/>
      <c r="AE28" s="84"/>
      <c r="AF28" s="84"/>
      <c r="AG28" s="84"/>
      <c r="AH28" s="84"/>
      <c r="AI28" s="84" t="s">
        <v>1029</v>
      </c>
      <c r="AJ28" s="178" t="str">
        <f t="shared" si="1"/>
        <v>IM CR - DX Severe cases confirmed as malaria (pregnant)</v>
      </c>
      <c r="AK28" s="178" t="str">
        <f t="shared" si="2"/>
        <v>h5toMEwrcCi</v>
      </c>
      <c r="AL28" s="84" t="s">
        <v>391</v>
      </c>
      <c r="AM28" s="178" t="str">
        <f t="shared" si="3"/>
        <v>CORE - Sex | CORE - Parasitological test | CORE - Age-group</v>
      </c>
      <c r="AN28" s="84"/>
      <c r="AO28" s="84"/>
      <c r="AP28" s="84"/>
      <c r="AQ28" s="84"/>
      <c r="AR28" s="84" t="s">
        <v>521</v>
      </c>
      <c r="AS28" s="84"/>
      <c r="AT28" s="84" t="s">
        <v>476</v>
      </c>
      <c r="AU28" s="84"/>
      <c r="AV28" s="84"/>
      <c r="AW28" s="84" t="s">
        <v>476</v>
      </c>
      <c r="AX28" s="84"/>
      <c r="AY28" s="84"/>
      <c r="AZ28" s="84" t="s">
        <v>540</v>
      </c>
      <c r="BA28" s="154"/>
      <c r="BB28" s="84" t="s">
        <v>391</v>
      </c>
      <c r="BC28" s="71" t="s">
        <v>234</v>
      </c>
      <c r="BD28" s="84" t="s">
        <v>382</v>
      </c>
      <c r="BE28" s="87"/>
      <c r="BF28" s="71" t="s">
        <v>42</v>
      </c>
      <c r="BG28" s="71" t="s">
        <v>42</v>
      </c>
      <c r="BH28" s="71" t="s">
        <v>42</v>
      </c>
      <c r="BI28" s="87"/>
      <c r="BJ28" s="87"/>
      <c r="BK28" s="84" t="s">
        <v>42</v>
      </c>
      <c r="BL28" s="87"/>
    </row>
    <row r="29" spans="1:65" s="111" customFormat="1" ht="255">
      <c r="A29" s="71">
        <v>14</v>
      </c>
      <c r="B29" s="71" t="s">
        <v>1031</v>
      </c>
      <c r="C29" s="127" t="s">
        <v>235</v>
      </c>
      <c r="D29" s="71"/>
      <c r="E29" s="177" t="str">
        <f t="shared" si="0"/>
        <v>IM Case Reporting</v>
      </c>
      <c r="F29" s="178" t="str">
        <f t="shared" si="7"/>
        <v>CORE - Sex | Age-group</v>
      </c>
      <c r="G29" s="71" t="s">
        <v>236</v>
      </c>
      <c r="H29" s="71" t="s">
        <v>1032</v>
      </c>
      <c r="I29" s="71" t="s">
        <v>1033</v>
      </c>
      <c r="J29" s="119" t="str">
        <f t="shared" si="4"/>
        <v>IM CR - TX Uncomplicated malaria cases that receive the appropriate first-line antimalarial treatment</v>
      </c>
      <c r="K29" s="119" t="str">
        <f t="shared" si="5"/>
        <v>Aj2LczZnc35</v>
      </c>
      <c r="L29" s="71" t="s">
        <v>397</v>
      </c>
      <c r="M29" s="178" t="str">
        <f t="shared" si="6"/>
        <v>CORE - Sex | Age-group</v>
      </c>
      <c r="N29" s="71"/>
      <c r="O29" s="71" t="s">
        <v>433</v>
      </c>
      <c r="P29" s="71" t="s">
        <v>433</v>
      </c>
      <c r="Q29" s="71" t="s">
        <v>433</v>
      </c>
      <c r="R29" s="71" t="s">
        <v>679</v>
      </c>
      <c r="S29" s="71"/>
      <c r="T29" s="71" t="s">
        <v>436</v>
      </c>
      <c r="U29" s="71" t="s">
        <v>686</v>
      </c>
      <c r="V29" s="71"/>
      <c r="W29" s="71" t="s">
        <v>478</v>
      </c>
      <c r="X29" s="71" t="s">
        <v>562</v>
      </c>
      <c r="Y29" s="71"/>
      <c r="Z29" s="71" t="s">
        <v>540</v>
      </c>
      <c r="AA29" s="159" t="s">
        <v>479</v>
      </c>
      <c r="AB29" s="71" t="s">
        <v>724</v>
      </c>
      <c r="AC29" s="71" t="s">
        <v>1036</v>
      </c>
      <c r="AD29" s="71" t="s">
        <v>772</v>
      </c>
      <c r="AE29" s="71" t="s">
        <v>1038</v>
      </c>
      <c r="AF29" s="71" t="s">
        <v>1039</v>
      </c>
      <c r="AG29" s="71" t="s">
        <v>421</v>
      </c>
      <c r="AH29" s="71" t="s">
        <v>1040</v>
      </c>
      <c r="AI29" s="71" t="s">
        <v>724</v>
      </c>
      <c r="AJ29" s="178" t="str">
        <f>_xlfn.CONCAT(VLOOKUP(AC29,im_des,1,FALSE), " + ", VLOOKUP(AD29,im_des,1,FALSE), " + ", VLOOKUP(AE29,im_des,1,FALSE), " + ",VLOOKUP(AF29,im_des,1,FALSE), " + ",VLOOKUP(AG29,im_des,1,FALSE), " + ", VLOOKUP(AH29,im_des,1,FALSE))</f>
        <v>IM CR - DX Cases confirmed as malaria + IM CR - DX Cases presumed as malaria + IM CR - DX Cases confirmed as malaria (non-pregnant) + IM CR - DX Cases presumed as malaria (non-pregnant) + IM CR - DX Cases confirmed as malaria (pregnant women) + IM CR - DX Cases presumed as malaria (pregnant)</v>
      </c>
      <c r="AK29" s="178" t="str">
        <f>_xlfn.CONCAT(VLOOKUP(AC29,im_des,2,FALSE)," + ",VLOOKUP(AD29,im_des,2,FALSE), " + ", VLOOKUP(AE29,im_des,2,FALSE), " + ", VLOOKUP(AF29,im_des,2,FALSE), " + ",VLOOKUP(AG29,im_des,2,FALSE), " + ",VLOOKUP(AH29,im_des,2,FALSE))</f>
        <v>UFGPsP6p9mm + PoyoVEewRIq + sZoMIJ8KFiw + RnZK9U6WoAm + CrV5hkFVvdH + qXQ0d9NKQtI</v>
      </c>
      <c r="AL29" s="71" t="s">
        <v>397</v>
      </c>
      <c r="AM29" s="178" t="str">
        <f>_xlfn.CONCAT(VLOOKUP(AC29,im_des,4,FALSE)," , ",VLOOKUP(AD29,im_des,4,FALSE), " , ", VLOOKUP(AE29,im_des,4,FALSE), " , ", VLOOKUP(AF29,im_des,4,FALSE), " , ",VLOOKUP(AG29,im_des,4,FALSE), " , ",VLOOKUP(AH29,im_des,4,FALSE))</f>
        <v>CORE - Sex | CORE - Parasitological test | CORE - Age-group , CORE - Sex | Age-group , CORE - Sex | CORE - Parasitological test | CORE - Age-group , CORE - Sex | Age-group , CORE - Sex | CORE - Parasitological test | CORE - Age-group , CORE - Sex | Age-group</v>
      </c>
      <c r="AN29" s="71"/>
      <c r="AO29" s="71"/>
      <c r="AP29" s="71"/>
      <c r="AQ29" s="71"/>
      <c r="AR29" s="71" t="s">
        <v>522</v>
      </c>
      <c r="AS29" s="71"/>
      <c r="AT29" s="71" t="s">
        <v>523</v>
      </c>
      <c r="AU29" s="71" t="s">
        <v>653</v>
      </c>
      <c r="AV29" s="71"/>
      <c r="AW29" s="71" t="s">
        <v>480</v>
      </c>
      <c r="AX29" s="71" t="s">
        <v>563</v>
      </c>
      <c r="AY29" s="71"/>
      <c r="AZ29" s="71" t="s">
        <v>540</v>
      </c>
      <c r="BA29" s="151"/>
      <c r="BB29" s="71" t="s">
        <v>397</v>
      </c>
      <c r="BC29" s="71" t="s">
        <v>237</v>
      </c>
      <c r="BD29" s="84" t="s">
        <v>369</v>
      </c>
      <c r="BE29" s="87"/>
      <c r="BF29" s="71" t="s">
        <v>42</v>
      </c>
      <c r="BG29" s="71" t="s">
        <v>42</v>
      </c>
      <c r="BH29" s="87"/>
      <c r="BI29" s="71" t="s">
        <v>42</v>
      </c>
      <c r="BJ29" s="87"/>
      <c r="BK29" s="96"/>
      <c r="BL29" s="71" t="s">
        <v>42</v>
      </c>
    </row>
    <row r="30" spans="1:65" s="111" customFormat="1" ht="255">
      <c r="A30" s="71">
        <v>14</v>
      </c>
      <c r="B30" s="71" t="s">
        <v>1031</v>
      </c>
      <c r="C30" s="127" t="s">
        <v>1041</v>
      </c>
      <c r="D30" s="71"/>
      <c r="E30" s="177" t="str">
        <f t="shared" si="0"/>
        <v>IM Case Reporting</v>
      </c>
      <c r="F30" s="178" t="str">
        <f t="shared" si="7"/>
        <v>CORE - Sex | Age-group</v>
      </c>
      <c r="G30" s="71" t="s">
        <v>1042</v>
      </c>
      <c r="H30" s="71" t="s">
        <v>1043</v>
      </c>
      <c r="I30" s="71" t="s">
        <v>833</v>
      </c>
      <c r="J30" s="119" t="str">
        <f t="shared" si="4"/>
        <v>IM CR - TX Uncomplicated malaria cases that receive the appropriate first-line antimalarial treatment (non-pregnant)</v>
      </c>
      <c r="K30" s="119" t="str">
        <f t="shared" si="5"/>
        <v>RYl937S07k0</v>
      </c>
      <c r="L30" s="71" t="s">
        <v>397</v>
      </c>
      <c r="M30" s="178" t="str">
        <f t="shared" si="6"/>
        <v>CORE - Sex | Age-group</v>
      </c>
      <c r="N30" s="71"/>
      <c r="O30" s="71" t="s">
        <v>433</v>
      </c>
      <c r="P30" s="71" t="s">
        <v>433</v>
      </c>
      <c r="Q30" s="71" t="s">
        <v>433</v>
      </c>
      <c r="R30" s="71" t="s">
        <v>679</v>
      </c>
      <c r="S30" s="71"/>
      <c r="T30" s="71" t="s">
        <v>436</v>
      </c>
      <c r="U30" s="71" t="s">
        <v>686</v>
      </c>
      <c r="V30" s="71"/>
      <c r="W30" s="71" t="s">
        <v>478</v>
      </c>
      <c r="X30" s="71" t="s">
        <v>562</v>
      </c>
      <c r="Y30" s="71"/>
      <c r="Z30" s="71" t="s">
        <v>540</v>
      </c>
      <c r="AA30" s="159" t="s">
        <v>479</v>
      </c>
      <c r="AB30" s="71" t="s">
        <v>724</v>
      </c>
      <c r="AC30" s="71" t="s">
        <v>1036</v>
      </c>
      <c r="AD30" s="71" t="s">
        <v>772</v>
      </c>
      <c r="AE30" s="71" t="s">
        <v>1038</v>
      </c>
      <c r="AF30" s="71" t="s">
        <v>1039</v>
      </c>
      <c r="AG30" s="71" t="s">
        <v>421</v>
      </c>
      <c r="AH30" s="71" t="s">
        <v>1040</v>
      </c>
      <c r="AI30" s="71" t="s">
        <v>724</v>
      </c>
      <c r="AJ30" s="178" t="str">
        <f>_xlfn.CONCAT(VLOOKUP(AC30,im_des,1,FALSE), " + ", VLOOKUP(AD30,im_des,1,FALSE), " + ", VLOOKUP(AE30,im_des,1,FALSE), " + ",VLOOKUP(AF30,im_des,1,FALSE), " + ",VLOOKUP(AG30,im_des,1,FALSE), " + ", VLOOKUP(AH30,im_des,1,FALSE))</f>
        <v>IM CR - DX Cases confirmed as malaria + IM CR - DX Cases presumed as malaria + IM CR - DX Cases confirmed as malaria (non-pregnant) + IM CR - DX Cases presumed as malaria (non-pregnant) + IM CR - DX Cases confirmed as malaria (pregnant women) + IM CR - DX Cases presumed as malaria (pregnant)</v>
      </c>
      <c r="AK30" s="178" t="str">
        <f>_xlfn.CONCAT(VLOOKUP(AC30,im_des,2,FALSE)," + ",VLOOKUP(AD30,im_des,2,FALSE), " + ", VLOOKUP(AE30,im_des,2,FALSE), " + ", VLOOKUP(AF30,im_des,2,FALSE), " + ",VLOOKUP(AG30,im_des,2,FALSE), " + ",VLOOKUP(AH30,im_des,2,FALSE))</f>
        <v>UFGPsP6p9mm + PoyoVEewRIq + sZoMIJ8KFiw + RnZK9U6WoAm + CrV5hkFVvdH + qXQ0d9NKQtI</v>
      </c>
      <c r="AL30" s="71" t="s">
        <v>397</v>
      </c>
      <c r="AM30" s="178" t="str">
        <f>_xlfn.CONCAT(VLOOKUP(AC30,im_des,4,FALSE)," , ",VLOOKUP(AD30,im_des,4,FALSE), " , ", VLOOKUP(AE30,im_des,4,FALSE), " , ", VLOOKUP(AF30,im_des,4,FALSE), " , ",VLOOKUP(AG30,im_des,4,FALSE), " , ",VLOOKUP(AH30,im_des,4,FALSE))</f>
        <v>CORE - Sex | CORE - Parasitological test | CORE - Age-group , CORE - Sex | Age-group , CORE - Sex | CORE - Parasitological test | CORE - Age-group , CORE - Sex | Age-group , CORE - Sex | CORE - Parasitological test | CORE - Age-group , CORE - Sex | Age-group</v>
      </c>
      <c r="AN30" s="71"/>
      <c r="AO30" s="71"/>
      <c r="AP30" s="71"/>
      <c r="AQ30" s="71"/>
      <c r="AR30" s="71" t="s">
        <v>522</v>
      </c>
      <c r="AS30" s="71"/>
      <c r="AT30" s="71" t="s">
        <v>523</v>
      </c>
      <c r="AU30" s="71" t="s">
        <v>653</v>
      </c>
      <c r="AV30" s="71"/>
      <c r="AW30" s="71" t="s">
        <v>480</v>
      </c>
      <c r="AX30" s="71" t="s">
        <v>563</v>
      </c>
      <c r="AY30" s="71"/>
      <c r="AZ30" s="71" t="s">
        <v>540</v>
      </c>
      <c r="BA30" s="151"/>
      <c r="BB30" s="71" t="s">
        <v>397</v>
      </c>
      <c r="BC30" s="71" t="s">
        <v>237</v>
      </c>
      <c r="BD30" s="84" t="s">
        <v>369</v>
      </c>
      <c r="BE30" s="87"/>
      <c r="BF30" s="71" t="s">
        <v>42</v>
      </c>
      <c r="BG30" s="71" t="s">
        <v>42</v>
      </c>
      <c r="BH30" s="87"/>
      <c r="BI30" s="71" t="s">
        <v>42</v>
      </c>
      <c r="BJ30" s="87"/>
      <c r="BK30" s="96"/>
      <c r="BL30" s="71" t="s">
        <v>42</v>
      </c>
    </row>
    <row r="31" spans="1:65" s="111" customFormat="1" ht="255">
      <c r="A31" s="71">
        <v>14</v>
      </c>
      <c r="B31" s="71" t="s">
        <v>1031</v>
      </c>
      <c r="C31" s="127" t="s">
        <v>1044</v>
      </c>
      <c r="D31" s="71"/>
      <c r="E31" s="177" t="str">
        <f t="shared" si="0"/>
        <v>IM Case Reporting</v>
      </c>
      <c r="F31" s="178" t="str">
        <f t="shared" si="7"/>
        <v>CORE - Sex | Age-group</v>
      </c>
      <c r="G31" s="71" t="s">
        <v>236</v>
      </c>
      <c r="H31" s="71" t="s">
        <v>1045</v>
      </c>
      <c r="I31" s="71" t="s">
        <v>1045</v>
      </c>
      <c r="J31" s="119" t="str">
        <f t="shared" si="4"/>
        <v>IM CR - TX Uncomplicated malaria cases that receive the appropriate first-line antimalarial treatment (pregnant women)</v>
      </c>
      <c r="K31" s="119" t="str">
        <f t="shared" si="5"/>
        <v>Ldvf3MSggqO</v>
      </c>
      <c r="L31" s="71" t="s">
        <v>397</v>
      </c>
      <c r="M31" s="178" t="str">
        <f t="shared" si="6"/>
        <v>CORE - Sex | Age-group</v>
      </c>
      <c r="N31" s="71"/>
      <c r="O31" s="71" t="s">
        <v>433</v>
      </c>
      <c r="P31" s="71" t="s">
        <v>433</v>
      </c>
      <c r="Q31" s="71" t="s">
        <v>433</v>
      </c>
      <c r="R31" s="71" t="s">
        <v>679</v>
      </c>
      <c r="S31" s="71"/>
      <c r="T31" s="71" t="s">
        <v>436</v>
      </c>
      <c r="U31" s="71" t="s">
        <v>686</v>
      </c>
      <c r="V31" s="71"/>
      <c r="W31" s="71" t="s">
        <v>478</v>
      </c>
      <c r="X31" s="71" t="s">
        <v>562</v>
      </c>
      <c r="Y31" s="71"/>
      <c r="Z31" s="71" t="s">
        <v>540</v>
      </c>
      <c r="AA31" s="159" t="s">
        <v>479</v>
      </c>
      <c r="AB31" s="71" t="s">
        <v>724</v>
      </c>
      <c r="AC31" s="71" t="s">
        <v>1036</v>
      </c>
      <c r="AD31" s="71" t="s">
        <v>772</v>
      </c>
      <c r="AE31" s="71" t="s">
        <v>1038</v>
      </c>
      <c r="AF31" s="71" t="s">
        <v>1039</v>
      </c>
      <c r="AG31" s="71" t="s">
        <v>421</v>
      </c>
      <c r="AH31" s="71" t="s">
        <v>1040</v>
      </c>
      <c r="AI31" s="71" t="s">
        <v>724</v>
      </c>
      <c r="AJ31" s="178" t="str">
        <f>_xlfn.CONCAT(VLOOKUP(AC31,im_des,1,FALSE), " + ", VLOOKUP(AD31,im_des,1,FALSE), " + ", VLOOKUP(AE31,im_des,1,FALSE), " + ",VLOOKUP(AF31,im_des,1,FALSE), " + ",VLOOKUP(AG31,im_des,1,FALSE), " + ", VLOOKUP(AH31,im_des,1,FALSE))</f>
        <v>IM CR - DX Cases confirmed as malaria + IM CR - DX Cases presumed as malaria + IM CR - DX Cases confirmed as malaria (non-pregnant) + IM CR - DX Cases presumed as malaria (non-pregnant) + IM CR - DX Cases confirmed as malaria (pregnant women) + IM CR - DX Cases presumed as malaria (pregnant)</v>
      </c>
      <c r="AK31" s="178" t="str">
        <f>_xlfn.CONCAT(VLOOKUP(AC31,im_des,2,FALSE)," + ",VLOOKUP(AD31,im_des,2,FALSE), " + ", VLOOKUP(AE31,im_des,2,FALSE), " + ", VLOOKUP(AF31,im_des,2,FALSE), " + ",VLOOKUP(AG31,im_des,2,FALSE), " + ",VLOOKUP(AH31,im_des,2,FALSE))</f>
        <v>UFGPsP6p9mm + PoyoVEewRIq + sZoMIJ8KFiw + RnZK9U6WoAm + CrV5hkFVvdH + qXQ0d9NKQtI</v>
      </c>
      <c r="AL31" s="71" t="s">
        <v>397</v>
      </c>
      <c r="AM31" s="178" t="str">
        <f>_xlfn.CONCAT(VLOOKUP(AC31,im_des,4,FALSE)," , ",VLOOKUP(AD31,im_des,4,FALSE), " , ", VLOOKUP(AE31,im_des,4,FALSE), " , ", VLOOKUP(AF31,im_des,4,FALSE), " , ",VLOOKUP(AG31,im_des,4,FALSE), " , ",VLOOKUP(AH31,im_des,4,FALSE))</f>
        <v>CORE - Sex | CORE - Parasitological test | CORE - Age-group , CORE - Sex | Age-group , CORE - Sex | CORE - Parasitological test | CORE - Age-group , CORE - Sex | Age-group , CORE - Sex | CORE - Parasitological test | CORE - Age-group , CORE - Sex | Age-group</v>
      </c>
      <c r="AN31" s="71"/>
      <c r="AO31" s="71"/>
      <c r="AP31" s="71"/>
      <c r="AQ31" s="71"/>
      <c r="AR31" s="71" t="s">
        <v>522</v>
      </c>
      <c r="AS31" s="71"/>
      <c r="AT31" s="71" t="s">
        <v>523</v>
      </c>
      <c r="AU31" s="71" t="s">
        <v>653</v>
      </c>
      <c r="AV31" s="71"/>
      <c r="AW31" s="71" t="s">
        <v>480</v>
      </c>
      <c r="AX31" s="71" t="s">
        <v>563</v>
      </c>
      <c r="AY31" s="71"/>
      <c r="AZ31" s="71" t="s">
        <v>540</v>
      </c>
      <c r="BA31" s="151"/>
      <c r="BB31" s="71" t="s">
        <v>397</v>
      </c>
      <c r="BC31" s="71" t="s">
        <v>237</v>
      </c>
      <c r="BD31" s="84" t="s">
        <v>369</v>
      </c>
      <c r="BE31" s="87"/>
      <c r="BF31" s="71" t="s">
        <v>42</v>
      </c>
      <c r="BG31" s="71" t="s">
        <v>42</v>
      </c>
      <c r="BH31" s="87"/>
      <c r="BI31" s="71" t="s">
        <v>42</v>
      </c>
      <c r="BJ31" s="87"/>
      <c r="BK31" s="96"/>
      <c r="BL31" s="71" t="s">
        <v>42</v>
      </c>
    </row>
    <row r="32" spans="1:65" s="111" customFormat="1" ht="314">
      <c r="A32" s="71">
        <v>15</v>
      </c>
      <c r="B32" s="71" t="s">
        <v>1046</v>
      </c>
      <c r="C32" s="127" t="s">
        <v>240</v>
      </c>
      <c r="D32" s="71"/>
      <c r="E32" s="177" t="str">
        <f t="shared" si="0"/>
        <v>IM Supportive Supervision</v>
      </c>
      <c r="F32" s="178" t="str">
        <f t="shared" si="7"/>
        <v>CORE - Type of health worker | Sex</v>
      </c>
      <c r="G32" s="71" t="s">
        <v>241</v>
      </c>
      <c r="H32" s="71" t="s">
        <v>698</v>
      </c>
      <c r="I32" s="185" t="s">
        <v>913</v>
      </c>
      <c r="J32" s="119" t="str">
        <f t="shared" si="4"/>
        <v>IM SS - TX Health workers who scored 90% or greater in diagnosis and management of severe malaria</v>
      </c>
      <c r="K32" s="119" t="str">
        <f t="shared" si="5"/>
        <v>QYPXt95CyCY</v>
      </c>
      <c r="L32" s="71" t="s">
        <v>244</v>
      </c>
      <c r="M32" s="178" t="str">
        <f t="shared" si="6"/>
        <v>CORE - Type of health worker | Sex</v>
      </c>
      <c r="N32" s="71"/>
      <c r="O32" s="71" t="s">
        <v>433</v>
      </c>
      <c r="P32" s="71" t="s">
        <v>433</v>
      </c>
      <c r="Q32" s="71" t="s">
        <v>433</v>
      </c>
      <c r="R32" s="71" t="s">
        <v>524</v>
      </c>
      <c r="S32" s="71"/>
      <c r="T32" s="71" t="s">
        <v>453</v>
      </c>
      <c r="U32" s="71" t="s">
        <v>687</v>
      </c>
      <c r="V32" s="71"/>
      <c r="W32" s="71" t="s">
        <v>453</v>
      </c>
      <c r="X32" s="71" t="s">
        <v>564</v>
      </c>
      <c r="Y32" s="71"/>
      <c r="Z32" s="71" t="s">
        <v>453</v>
      </c>
      <c r="AA32" s="159" t="s">
        <v>482</v>
      </c>
      <c r="AB32" s="71" t="s">
        <v>725</v>
      </c>
      <c r="AC32" s="71"/>
      <c r="AD32" s="71"/>
      <c r="AE32" s="71"/>
      <c r="AF32" s="71"/>
      <c r="AG32" s="71"/>
      <c r="AH32" s="71"/>
      <c r="AI32" s="71" t="s">
        <v>725</v>
      </c>
      <c r="AJ32" s="178" t="str">
        <f t="shared" ref="AJ32:AJ64" si="8">VLOOKUP(AI32,im_des,1,FALSE)</f>
        <v>IM SS - TX Health workers assessed on dx and mngt of severe malaria</v>
      </c>
      <c r="AK32" s="178" t="str">
        <f t="shared" ref="AK32:AK64" si="9">VLOOKUP(AI32,im_des,2,FALSE)</f>
        <v>W4wiC7ioFKS</v>
      </c>
      <c r="AL32" s="71" t="s">
        <v>244</v>
      </c>
      <c r="AM32" s="178" t="str">
        <f t="shared" ref="AM32:AM64" si="10">VLOOKUP(AI32,im_des,4,FALSE)</f>
        <v>CORE - Type of health worker | Sex</v>
      </c>
      <c r="AN32" s="71"/>
      <c r="AO32" s="71"/>
      <c r="AP32" s="71"/>
      <c r="AQ32" s="71"/>
      <c r="AR32" s="71" t="s">
        <v>525</v>
      </c>
      <c r="AS32" s="71"/>
      <c r="AT32" s="71" t="s">
        <v>453</v>
      </c>
      <c r="AU32" s="71" t="s">
        <v>483</v>
      </c>
      <c r="AV32" s="71"/>
      <c r="AW32" s="71" t="s">
        <v>453</v>
      </c>
      <c r="AX32" s="71" t="s">
        <v>565</v>
      </c>
      <c r="AY32" s="71"/>
      <c r="AZ32" s="71" t="s">
        <v>453</v>
      </c>
      <c r="BA32" s="151"/>
      <c r="BB32" s="71" t="s">
        <v>244</v>
      </c>
      <c r="BC32" s="71" t="s">
        <v>24</v>
      </c>
      <c r="BD32" s="84" t="s">
        <v>245</v>
      </c>
      <c r="BE32" s="87"/>
      <c r="BF32" s="71" t="s">
        <v>42</v>
      </c>
      <c r="BG32" s="71" t="s">
        <v>42</v>
      </c>
      <c r="BH32" s="87"/>
      <c r="BI32" s="87"/>
      <c r="BJ32" s="87"/>
      <c r="BK32" s="71" t="s">
        <v>42</v>
      </c>
      <c r="BL32" s="87"/>
    </row>
    <row r="33" spans="1:64" s="111" customFormat="1" ht="314">
      <c r="A33" s="71">
        <v>16</v>
      </c>
      <c r="B33" s="71" t="s">
        <v>1047</v>
      </c>
      <c r="C33" s="127" t="s">
        <v>25</v>
      </c>
      <c r="D33" s="71"/>
      <c r="E33" s="177" t="str">
        <f t="shared" si="0"/>
        <v>IM Supportive Supervision</v>
      </c>
      <c r="F33" s="178" t="str">
        <f t="shared" si="7"/>
        <v>CORE - Type of health worker | Sex</v>
      </c>
      <c r="G33" s="71" t="s">
        <v>246</v>
      </c>
      <c r="H33" s="71" t="s">
        <v>699</v>
      </c>
      <c r="I33" s="185" t="s">
        <v>916</v>
      </c>
      <c r="J33" s="119" t="str">
        <f t="shared" si="4"/>
        <v>IM SS - TX Health workers who scored 90% or greater in diagnosis and management of uncomplicated malaria</v>
      </c>
      <c r="K33" s="119" t="str">
        <f t="shared" si="5"/>
        <v>gmsvdmKMmP1</v>
      </c>
      <c r="L33" s="71" t="s">
        <v>85</v>
      </c>
      <c r="M33" s="178" t="str">
        <f t="shared" si="6"/>
        <v>CORE - Type of health worker | Sex</v>
      </c>
      <c r="N33" s="71"/>
      <c r="O33" s="71" t="s">
        <v>433</v>
      </c>
      <c r="P33" s="71" t="s">
        <v>433</v>
      </c>
      <c r="Q33" s="71" t="s">
        <v>433</v>
      </c>
      <c r="R33" s="71" t="s">
        <v>526</v>
      </c>
      <c r="S33" s="71"/>
      <c r="T33" s="71" t="s">
        <v>453</v>
      </c>
      <c r="U33" s="71" t="s">
        <v>688</v>
      </c>
      <c r="V33" s="71"/>
      <c r="W33" s="71" t="s">
        <v>453</v>
      </c>
      <c r="X33" s="71" t="s">
        <v>566</v>
      </c>
      <c r="Y33" s="71"/>
      <c r="Z33" s="71" t="s">
        <v>453</v>
      </c>
      <c r="AA33" s="159" t="s">
        <v>485</v>
      </c>
      <c r="AB33" s="71" t="s">
        <v>726</v>
      </c>
      <c r="AC33" s="71"/>
      <c r="AD33" s="71"/>
      <c r="AE33" s="71"/>
      <c r="AF33" s="71"/>
      <c r="AG33" s="71"/>
      <c r="AH33" s="71"/>
      <c r="AI33" s="71" t="s">
        <v>726</v>
      </c>
      <c r="AJ33" s="178" t="str">
        <f t="shared" si="8"/>
        <v>IM SS - TX Health workers assessed on dx and mngt of uncomplicated malaria</v>
      </c>
      <c r="AK33" s="178" t="str">
        <f t="shared" si="9"/>
        <v>HcmlwDCmBSZ</v>
      </c>
      <c r="AL33" s="71" t="s">
        <v>85</v>
      </c>
      <c r="AM33" s="178" t="str">
        <f t="shared" si="10"/>
        <v>CORE - Type of health worker | Sex</v>
      </c>
      <c r="AN33" s="71"/>
      <c r="AO33" s="71"/>
      <c r="AP33" s="71"/>
      <c r="AQ33" s="71"/>
      <c r="AR33" s="71" t="s">
        <v>527</v>
      </c>
      <c r="AS33" s="71"/>
      <c r="AT33" s="71" t="s">
        <v>528</v>
      </c>
      <c r="AU33" s="71" t="s">
        <v>486</v>
      </c>
      <c r="AV33" s="71"/>
      <c r="AW33" s="71" t="s">
        <v>453</v>
      </c>
      <c r="AX33" s="71" t="s">
        <v>567</v>
      </c>
      <c r="AY33" s="71"/>
      <c r="AZ33" s="71" t="s">
        <v>453</v>
      </c>
      <c r="BA33" s="151"/>
      <c r="BB33" s="71" t="s">
        <v>85</v>
      </c>
      <c r="BC33" s="71" t="s">
        <v>24</v>
      </c>
      <c r="BD33" s="84" t="s">
        <v>248</v>
      </c>
      <c r="BE33" s="87"/>
      <c r="BF33" s="71" t="s">
        <v>42</v>
      </c>
      <c r="BG33" s="71" t="s">
        <v>42</v>
      </c>
      <c r="BH33" s="87"/>
      <c r="BI33" s="87"/>
      <c r="BJ33" s="87"/>
      <c r="BK33" s="71" t="s">
        <v>42</v>
      </c>
      <c r="BL33" s="87"/>
    </row>
    <row r="34" spans="1:64" s="111" customFormat="1" ht="314">
      <c r="A34" s="71">
        <v>17</v>
      </c>
      <c r="B34" s="71" t="s">
        <v>1050</v>
      </c>
      <c r="C34" s="127" t="s">
        <v>249</v>
      </c>
      <c r="D34" s="71"/>
      <c r="E34" s="177" t="str">
        <f t="shared" si="0"/>
        <v>IM Supportive Supervision</v>
      </c>
      <c r="F34" s="178" t="str">
        <f t="shared" si="7"/>
        <v>CORE - Type of health worker | Sex</v>
      </c>
      <c r="G34" s="71" t="s">
        <v>20</v>
      </c>
      <c r="H34" s="71" t="s">
        <v>700</v>
      </c>
      <c r="I34" s="71" t="s">
        <v>700</v>
      </c>
      <c r="J34" s="119" t="str">
        <f t="shared" si="4"/>
        <v>IM SS - TX Health workers who correctly comply to treatment with a WHO-recommended antimalarial for malaria cases</v>
      </c>
      <c r="K34" s="119" t="str">
        <f t="shared" si="5"/>
        <v>Do9KBfS22qD</v>
      </c>
      <c r="L34" s="71" t="s">
        <v>250</v>
      </c>
      <c r="M34" s="178" t="str">
        <f t="shared" si="6"/>
        <v>CORE - Type of health worker | Sex</v>
      </c>
      <c r="N34" s="71"/>
      <c r="O34" s="71" t="s">
        <v>433</v>
      </c>
      <c r="P34" s="71" t="s">
        <v>433</v>
      </c>
      <c r="Q34" s="71" t="s">
        <v>433</v>
      </c>
      <c r="R34" s="71" t="s">
        <v>529</v>
      </c>
      <c r="S34" s="71"/>
      <c r="T34" s="71" t="s">
        <v>474</v>
      </c>
      <c r="U34" s="71" t="s">
        <v>689</v>
      </c>
      <c r="V34" s="71"/>
      <c r="W34" s="71" t="s">
        <v>453</v>
      </c>
      <c r="X34" s="71" t="s">
        <v>568</v>
      </c>
      <c r="Y34" s="71"/>
      <c r="Z34" s="71" t="s">
        <v>453</v>
      </c>
      <c r="AA34" s="159" t="s">
        <v>88</v>
      </c>
      <c r="AB34" s="71" t="s">
        <v>727</v>
      </c>
      <c r="AC34" s="71"/>
      <c r="AD34" s="71"/>
      <c r="AE34" s="71"/>
      <c r="AF34" s="71"/>
      <c r="AG34" s="71"/>
      <c r="AH34" s="71"/>
      <c r="AI34" s="71" t="s">
        <v>727</v>
      </c>
      <c r="AJ34" s="178" t="str">
        <f t="shared" si="8"/>
        <v>IM SS - TX Health workers assessed on management of positive malaria cases</v>
      </c>
      <c r="AK34" s="178" t="str">
        <f t="shared" si="9"/>
        <v>Bli6iNQMtP5</v>
      </c>
      <c r="AL34" s="71" t="s">
        <v>250</v>
      </c>
      <c r="AM34" s="178" t="str">
        <f t="shared" si="10"/>
        <v>CORE - Type of health worker | Sex</v>
      </c>
      <c r="AN34" s="71"/>
      <c r="AO34" s="71"/>
      <c r="AP34" s="71"/>
      <c r="AQ34" s="71"/>
      <c r="AR34" s="71" t="s">
        <v>530</v>
      </c>
      <c r="AS34" s="71"/>
      <c r="AT34" s="71" t="s">
        <v>453</v>
      </c>
      <c r="AU34" s="71" t="s">
        <v>487</v>
      </c>
      <c r="AV34" s="71"/>
      <c r="AW34" s="71" t="s">
        <v>453</v>
      </c>
      <c r="AX34" s="71" t="s">
        <v>569</v>
      </c>
      <c r="AY34" s="71"/>
      <c r="AZ34" s="71" t="s">
        <v>453</v>
      </c>
      <c r="BA34" s="151"/>
      <c r="BB34" s="71" t="s">
        <v>250</v>
      </c>
      <c r="BC34" s="71" t="s">
        <v>21</v>
      </c>
      <c r="BD34" s="84" t="s">
        <v>251</v>
      </c>
      <c r="BE34" s="87"/>
      <c r="BF34" s="71" t="s">
        <v>42</v>
      </c>
      <c r="BG34" s="71" t="s">
        <v>42</v>
      </c>
      <c r="BH34" s="87"/>
      <c r="BI34" s="87"/>
      <c r="BJ34" s="71" t="s">
        <v>42</v>
      </c>
      <c r="BK34" s="71" t="s">
        <v>42</v>
      </c>
      <c r="BL34" s="87"/>
    </row>
    <row r="35" spans="1:64" s="111" customFormat="1" ht="314">
      <c r="A35" s="71">
        <v>18</v>
      </c>
      <c r="B35" s="71" t="s">
        <v>1051</v>
      </c>
      <c r="C35" s="127" t="s">
        <v>22</v>
      </c>
      <c r="D35" s="71"/>
      <c r="E35" s="177" t="str">
        <f t="shared" si="0"/>
        <v>IM Supportive Supervision</v>
      </c>
      <c r="F35" s="178" t="str">
        <f t="shared" si="7"/>
        <v>CORE - Type of health worker | Sex</v>
      </c>
      <c r="G35" s="71" t="s">
        <v>252</v>
      </c>
      <c r="H35" s="71" t="s">
        <v>701</v>
      </c>
      <c r="I35" s="71" t="s">
        <v>907</v>
      </c>
      <c r="J35" s="119" t="str">
        <f t="shared" si="4"/>
        <v>IM SS - TX Health workers who correctly adhere to negative test results according to guidelines</v>
      </c>
      <c r="K35" s="119" t="str">
        <f t="shared" si="5"/>
        <v>jhcbf1Yfhr5</v>
      </c>
      <c r="L35" s="71" t="s">
        <v>253</v>
      </c>
      <c r="M35" s="178" t="str">
        <f t="shared" si="6"/>
        <v>CORE - Type of health worker | Sex</v>
      </c>
      <c r="N35" s="71"/>
      <c r="O35" s="71" t="s">
        <v>433</v>
      </c>
      <c r="P35" s="71" t="s">
        <v>433</v>
      </c>
      <c r="Q35" s="71" t="s">
        <v>433</v>
      </c>
      <c r="R35" s="71" t="s">
        <v>531</v>
      </c>
      <c r="S35" s="71"/>
      <c r="T35" s="71" t="s">
        <v>453</v>
      </c>
      <c r="U35" s="71" t="s">
        <v>690</v>
      </c>
      <c r="V35" s="71"/>
      <c r="W35" s="71" t="s">
        <v>453</v>
      </c>
      <c r="X35" s="71" t="s">
        <v>570</v>
      </c>
      <c r="Y35" s="71"/>
      <c r="Z35" s="71" t="s">
        <v>453</v>
      </c>
      <c r="AA35" s="159" t="s">
        <v>488</v>
      </c>
      <c r="AB35" s="71" t="s">
        <v>728</v>
      </c>
      <c r="AC35" s="71"/>
      <c r="AD35" s="71"/>
      <c r="AE35" s="71"/>
      <c r="AF35" s="71"/>
      <c r="AG35" s="71"/>
      <c r="AH35" s="71"/>
      <c r="AI35" s="71" t="s">
        <v>728</v>
      </c>
      <c r="AJ35" s="178" t="str">
        <f t="shared" si="8"/>
        <v>IM SS - TX Health workers assessed on management of negative malaria cases</v>
      </c>
      <c r="AK35" s="178" t="str">
        <f t="shared" si="9"/>
        <v>vskYxCrS9Hk</v>
      </c>
      <c r="AL35" s="71" t="s">
        <v>253</v>
      </c>
      <c r="AM35" s="178" t="str">
        <f t="shared" si="10"/>
        <v>CORE - Type of health worker | Sex</v>
      </c>
      <c r="AN35" s="71"/>
      <c r="AO35" s="71"/>
      <c r="AP35" s="71"/>
      <c r="AQ35" s="71"/>
      <c r="AR35" s="71" t="s">
        <v>532</v>
      </c>
      <c r="AS35" s="71"/>
      <c r="AT35" s="71" t="s">
        <v>453</v>
      </c>
      <c r="AU35" s="71" t="s">
        <v>489</v>
      </c>
      <c r="AV35" s="71"/>
      <c r="AW35" s="71" t="s">
        <v>453</v>
      </c>
      <c r="AX35" s="71" t="s">
        <v>571</v>
      </c>
      <c r="AY35" s="71"/>
      <c r="AZ35" s="71" t="s">
        <v>453</v>
      </c>
      <c r="BA35" s="151"/>
      <c r="BB35" s="71" t="s">
        <v>253</v>
      </c>
      <c r="BC35" s="71" t="s">
        <v>23</v>
      </c>
      <c r="BD35" s="84" t="s">
        <v>254</v>
      </c>
      <c r="BE35" s="87"/>
      <c r="BF35" s="71" t="s">
        <v>42</v>
      </c>
      <c r="BG35" s="71" t="s">
        <v>42</v>
      </c>
      <c r="BH35" s="87"/>
      <c r="BI35" s="87"/>
      <c r="BJ35" s="71" t="s">
        <v>42</v>
      </c>
      <c r="BK35" s="71" t="s">
        <v>42</v>
      </c>
      <c r="BL35" s="87"/>
    </row>
    <row r="36" spans="1:64" s="111" customFormat="1" ht="409.6">
      <c r="A36" s="72">
        <v>19</v>
      </c>
      <c r="B36" s="72" t="s">
        <v>1052</v>
      </c>
      <c r="C36" s="127" t="s">
        <v>255</v>
      </c>
      <c r="D36" s="72"/>
      <c r="E36" s="177" t="str">
        <f t="shared" si="0"/>
        <v>IM Supportive Supervision</v>
      </c>
      <c r="F36" s="178" t="str">
        <f t="shared" si="7"/>
        <v>CORE - Type of health facility | CORE - Type of ownership</v>
      </c>
      <c r="G36" s="72" t="s">
        <v>26</v>
      </c>
      <c r="H36" s="71" t="s">
        <v>702</v>
      </c>
      <c r="I36" s="71" t="s">
        <v>702</v>
      </c>
      <c r="J36" s="119" t="str">
        <f t="shared" si="4"/>
        <v>IM SS - TX Health facilities that meet 90% or greater on facility checklists for quality case management</v>
      </c>
      <c r="K36" s="119" t="str">
        <f t="shared" si="5"/>
        <v>Bjg3UQZTo7O</v>
      </c>
      <c r="L36" s="71" t="s">
        <v>59</v>
      </c>
      <c r="M36" s="178" t="str">
        <f t="shared" si="6"/>
        <v>CORE - Type of health facility | CORE - Type of ownership</v>
      </c>
      <c r="N36" s="71"/>
      <c r="O36" s="71" t="s">
        <v>433</v>
      </c>
      <c r="P36" s="71" t="s">
        <v>433</v>
      </c>
      <c r="Q36" s="71" t="s">
        <v>433</v>
      </c>
      <c r="R36" s="71" t="s">
        <v>533</v>
      </c>
      <c r="S36" s="71"/>
      <c r="T36" s="71" t="s">
        <v>451</v>
      </c>
      <c r="U36" s="71" t="s">
        <v>490</v>
      </c>
      <c r="V36" s="71"/>
      <c r="W36" s="71" t="s">
        <v>451</v>
      </c>
      <c r="X36" s="71" t="s">
        <v>572</v>
      </c>
      <c r="Y36" s="71"/>
      <c r="Z36" s="71" t="s">
        <v>451</v>
      </c>
      <c r="AA36" s="159" t="s">
        <v>491</v>
      </c>
      <c r="AB36" s="71" t="s">
        <v>729</v>
      </c>
      <c r="AC36" s="71"/>
      <c r="AD36" s="71"/>
      <c r="AE36" s="71"/>
      <c r="AF36" s="71"/>
      <c r="AG36" s="71"/>
      <c r="AH36" s="71"/>
      <c r="AI36" s="71" t="s">
        <v>729</v>
      </c>
      <c r="AJ36" s="178" t="str">
        <f t="shared" si="8"/>
        <v>IM SS - TX Health facilities that received a supervisory visit</v>
      </c>
      <c r="AK36" s="178" t="str">
        <f t="shared" si="9"/>
        <v>TpcOpmZBdLf</v>
      </c>
      <c r="AL36" s="71" t="s">
        <v>59</v>
      </c>
      <c r="AM36" s="178" t="str">
        <f t="shared" si="10"/>
        <v>CORE - Type of health facility | CORE - Type of ownership</v>
      </c>
      <c r="AN36" s="71"/>
      <c r="AO36" s="71"/>
      <c r="AP36" s="71"/>
      <c r="AQ36" s="71"/>
      <c r="AR36" s="71" t="s">
        <v>534</v>
      </c>
      <c r="AS36" s="71"/>
      <c r="AT36" s="71" t="s">
        <v>451</v>
      </c>
      <c r="AU36" s="71" t="s">
        <v>492</v>
      </c>
      <c r="AV36" s="71"/>
      <c r="AW36" s="71" t="s">
        <v>451</v>
      </c>
      <c r="AX36" s="71" t="s">
        <v>663</v>
      </c>
      <c r="AY36" s="71"/>
      <c r="AZ36" s="71" t="s">
        <v>451</v>
      </c>
      <c r="BA36" s="151"/>
      <c r="BB36" s="71" t="s">
        <v>59</v>
      </c>
      <c r="BC36" s="71" t="s">
        <v>11</v>
      </c>
      <c r="BD36" s="84" t="s">
        <v>84</v>
      </c>
      <c r="BE36" s="87"/>
      <c r="BF36" s="71" t="s">
        <v>42</v>
      </c>
      <c r="BG36" s="71" t="s">
        <v>42</v>
      </c>
      <c r="BH36" s="87"/>
      <c r="BI36" s="87"/>
      <c r="BJ36" s="87"/>
      <c r="BK36" s="96"/>
      <c r="BL36" s="87"/>
    </row>
    <row r="37" spans="1:64" s="111" customFormat="1" ht="195">
      <c r="A37" s="71">
        <v>20</v>
      </c>
      <c r="B37" s="71" t="s">
        <v>1053</v>
      </c>
      <c r="C37" s="151" t="s">
        <v>29</v>
      </c>
      <c r="D37" s="71"/>
      <c r="E37" s="177" t="str">
        <f t="shared" si="0"/>
        <v>IM Case Reporting</v>
      </c>
      <c r="F37" s="178" t="str">
        <f t="shared" si="7"/>
        <v>CORE - Type of health facility | CORE - Type of ownership</v>
      </c>
      <c r="G37" s="71" t="s">
        <v>257</v>
      </c>
      <c r="H37" s="127" t="s">
        <v>720</v>
      </c>
      <c r="I37" s="127" t="s">
        <v>720</v>
      </c>
      <c r="J37" s="119" t="str">
        <f t="shared" si="4"/>
        <v>IM CR - RE Targeted health facilities that reported monthly routine malaria case load data within an agreed timeline</v>
      </c>
      <c r="K37" s="119" t="str">
        <f t="shared" si="5"/>
        <v>xV85TQT3GEj</v>
      </c>
      <c r="L37" s="127" t="s">
        <v>351</v>
      </c>
      <c r="M37" s="178" t="str">
        <f t="shared" si="6"/>
        <v>CORE - Type of health facility | CORE - Type of ownership</v>
      </c>
      <c r="N37" s="127"/>
      <c r="O37" s="71" t="s">
        <v>433</v>
      </c>
      <c r="P37" s="71" t="s">
        <v>433</v>
      </c>
      <c r="Q37" s="71" t="s">
        <v>433</v>
      </c>
      <c r="R37" s="127"/>
      <c r="S37" s="127"/>
      <c r="T37" s="127"/>
      <c r="U37" s="127"/>
      <c r="V37" s="127"/>
      <c r="W37" s="127"/>
      <c r="X37" s="127"/>
      <c r="Y37" s="127"/>
      <c r="Z37" s="127" t="s">
        <v>436</v>
      </c>
      <c r="AA37" s="159" t="s">
        <v>493</v>
      </c>
      <c r="AB37" s="127" t="s">
        <v>730</v>
      </c>
      <c r="AC37" s="127"/>
      <c r="AD37" s="127"/>
      <c r="AE37" s="127"/>
      <c r="AF37" s="127"/>
      <c r="AG37" s="127"/>
      <c r="AH37" s="127"/>
      <c r="AI37" s="186" t="s">
        <v>812</v>
      </c>
      <c r="AJ37" s="178" t="str">
        <f t="shared" si="8"/>
        <v>IM CR - RE Targeted health facilities scheduled to report monthly routine malaria case load data</v>
      </c>
      <c r="AK37" s="178" t="str">
        <f t="shared" si="9"/>
        <v>pDisUBYkiUY</v>
      </c>
      <c r="AL37" s="127" t="s">
        <v>351</v>
      </c>
      <c r="AM37" s="178" t="str">
        <f t="shared" si="10"/>
        <v>CORE - Type of health facility | CORE - Type of ownership</v>
      </c>
      <c r="AN37" s="127"/>
      <c r="AO37" s="127"/>
      <c r="AP37" s="127"/>
      <c r="AQ37" s="127"/>
      <c r="AR37" s="127"/>
      <c r="AS37" s="127"/>
      <c r="AT37" s="127"/>
      <c r="AU37" s="127"/>
      <c r="AV37" s="127"/>
      <c r="AW37" s="127" t="s">
        <v>451</v>
      </c>
      <c r="AX37" s="127" t="s">
        <v>664</v>
      </c>
      <c r="AY37" s="127"/>
      <c r="AZ37" s="127" t="s">
        <v>451</v>
      </c>
      <c r="BA37" s="151"/>
      <c r="BB37" s="127" t="s">
        <v>351</v>
      </c>
      <c r="BC37" s="71" t="s">
        <v>258</v>
      </c>
      <c r="BD37" s="126" t="s">
        <v>350</v>
      </c>
      <c r="BE37" s="87"/>
      <c r="BF37" s="71" t="s">
        <v>42</v>
      </c>
      <c r="BG37" s="71" t="s">
        <v>42</v>
      </c>
      <c r="BH37" s="87"/>
      <c r="BI37" s="87"/>
      <c r="BJ37" s="87"/>
      <c r="BK37" s="96"/>
      <c r="BL37" s="87"/>
    </row>
    <row r="38" spans="1:64" s="111" customFormat="1" ht="409.6">
      <c r="A38" s="72">
        <v>21</v>
      </c>
      <c r="B38" s="72" t="s">
        <v>1054</v>
      </c>
      <c r="C38" s="151" t="s">
        <v>259</v>
      </c>
      <c r="D38" s="72"/>
      <c r="E38" s="177" t="str">
        <f t="shared" si="0"/>
        <v>IM Supportive Supervision</v>
      </c>
      <c r="F38" s="178" t="str">
        <f t="shared" si="7"/>
        <v>CORE - Type of health facility | CORE - Type of ownership</v>
      </c>
      <c r="G38" s="72" t="s">
        <v>260</v>
      </c>
      <c r="H38" s="71" t="s">
        <v>703</v>
      </c>
      <c r="I38" s="71" t="s">
        <v>892</v>
      </c>
      <c r="J38" s="119" t="str">
        <f t="shared" si="4"/>
        <v>IM SS - TX Health facilities that received a supervisory visit</v>
      </c>
      <c r="K38" s="119" t="str">
        <f t="shared" si="5"/>
        <v>TpcOpmZBdLf</v>
      </c>
      <c r="L38" s="71" t="s">
        <v>84</v>
      </c>
      <c r="M38" s="178" t="str">
        <f t="shared" si="6"/>
        <v>CORE - Type of health facility | CORE - Type of ownership</v>
      </c>
      <c r="N38" s="71"/>
      <c r="O38" s="71" t="s">
        <v>433</v>
      </c>
      <c r="P38" s="71" t="s">
        <v>433</v>
      </c>
      <c r="Q38" s="71" t="s">
        <v>433</v>
      </c>
      <c r="R38" s="71" t="s">
        <v>534</v>
      </c>
      <c r="S38" s="71"/>
      <c r="T38" s="71" t="s">
        <v>451</v>
      </c>
      <c r="U38" s="71" t="s">
        <v>494</v>
      </c>
      <c r="V38" s="71"/>
      <c r="W38" s="71" t="s">
        <v>451</v>
      </c>
      <c r="X38" s="71" t="s">
        <v>668</v>
      </c>
      <c r="Y38" s="71"/>
      <c r="Z38" s="71" t="s">
        <v>451</v>
      </c>
      <c r="AA38" s="159" t="s">
        <v>495</v>
      </c>
      <c r="AB38" s="71" t="s">
        <v>731</v>
      </c>
      <c r="AC38" s="71"/>
      <c r="AD38" s="71"/>
      <c r="AE38" s="71"/>
      <c r="AF38" s="71"/>
      <c r="AG38" s="71"/>
      <c r="AH38" s="71"/>
      <c r="AI38" s="71" t="s">
        <v>731</v>
      </c>
      <c r="AJ38" s="178" t="str">
        <f t="shared" si="8"/>
        <v>IM SS - TX Health facilities targeted for supervision</v>
      </c>
      <c r="AK38" s="178" t="str">
        <f t="shared" si="9"/>
        <v>RncgLNY0xwy</v>
      </c>
      <c r="AL38" s="71" t="s">
        <v>84</v>
      </c>
      <c r="AM38" s="178" t="str">
        <f t="shared" si="10"/>
        <v>CORE - Type of health facility | CORE - Type of ownership</v>
      </c>
      <c r="AN38" s="71"/>
      <c r="AO38" s="71"/>
      <c r="AP38" s="71"/>
      <c r="AQ38" s="71"/>
      <c r="AR38" s="71" t="s">
        <v>665</v>
      </c>
      <c r="AS38" s="71"/>
      <c r="AT38" s="71" t="s">
        <v>451</v>
      </c>
      <c r="AU38" s="71" t="s">
        <v>666</v>
      </c>
      <c r="AV38" s="71"/>
      <c r="AW38" s="71" t="s">
        <v>451</v>
      </c>
      <c r="AX38" s="71" t="s">
        <v>555</v>
      </c>
      <c r="AY38" s="71"/>
      <c r="AZ38" s="71" t="s">
        <v>451</v>
      </c>
      <c r="BA38" s="151"/>
      <c r="BB38" s="71" t="s">
        <v>84</v>
      </c>
      <c r="BC38" s="71" t="s">
        <v>28</v>
      </c>
      <c r="BD38" s="84" t="s">
        <v>261</v>
      </c>
      <c r="BE38" s="87"/>
      <c r="BF38" s="71" t="s">
        <v>42</v>
      </c>
      <c r="BG38" s="71" t="s">
        <v>42</v>
      </c>
      <c r="BH38" s="87"/>
      <c r="BI38" s="87"/>
      <c r="BJ38" s="87"/>
      <c r="BK38" s="96"/>
      <c r="BL38" s="87"/>
    </row>
    <row r="39" spans="1:64" s="111" customFormat="1" ht="314">
      <c r="A39" s="71">
        <v>22</v>
      </c>
      <c r="B39" s="71" t="s">
        <v>1055</v>
      </c>
      <c r="C39" s="127" t="s">
        <v>141</v>
      </c>
      <c r="D39" s="71"/>
      <c r="E39" s="177" t="str">
        <f t="shared" si="0"/>
        <v>IM Training</v>
      </c>
      <c r="F39" s="178" t="str">
        <f t="shared" si="7"/>
        <v>CORE - Type of health worker | Sex</v>
      </c>
      <c r="G39" s="71" t="s">
        <v>262</v>
      </c>
      <c r="H39" s="71" t="s">
        <v>704</v>
      </c>
      <c r="I39" s="71" t="s">
        <v>1048</v>
      </c>
      <c r="J39" s="119" t="str">
        <f t="shared" si="4"/>
        <v>IM TR - TX Health workers who complete the training course in severe malaria case management</v>
      </c>
      <c r="K39" s="119" t="str">
        <f t="shared" si="5"/>
        <v>Ly61ha78oUu</v>
      </c>
      <c r="L39" s="71" t="s">
        <v>263</v>
      </c>
      <c r="M39" s="178" t="str">
        <f t="shared" si="6"/>
        <v>CORE - Type of health worker | Sex</v>
      </c>
      <c r="N39" s="71"/>
      <c r="O39" s="71" t="s">
        <v>433</v>
      </c>
      <c r="P39" s="71" t="s">
        <v>433</v>
      </c>
      <c r="Q39" s="71" t="s">
        <v>433</v>
      </c>
      <c r="R39" s="71" t="s">
        <v>535</v>
      </c>
      <c r="S39" s="71"/>
      <c r="T39" s="71" t="s">
        <v>453</v>
      </c>
      <c r="U39" s="71"/>
      <c r="V39" s="71"/>
      <c r="W39" s="71"/>
      <c r="X39" s="71" t="s">
        <v>573</v>
      </c>
      <c r="Y39" s="71"/>
      <c r="Z39" s="71" t="s">
        <v>453</v>
      </c>
      <c r="AA39" s="159" t="s">
        <v>496</v>
      </c>
      <c r="AB39" s="71" t="s">
        <v>732</v>
      </c>
      <c r="AC39" s="71"/>
      <c r="AD39" s="71"/>
      <c r="AE39" s="71"/>
      <c r="AF39" s="71"/>
      <c r="AG39" s="71"/>
      <c r="AH39" s="71"/>
      <c r="AI39" s="71" t="s">
        <v>1049</v>
      </c>
      <c r="AJ39" s="178" t="str">
        <f t="shared" si="8"/>
        <v>IM TR - TX Health workers targeted for training in severe malaria case management</v>
      </c>
      <c r="AK39" s="178" t="str">
        <f t="shared" si="9"/>
        <v>DoyuoVEARPV</v>
      </c>
      <c r="AL39" s="71" t="s">
        <v>263</v>
      </c>
      <c r="AM39" s="178" t="str">
        <f t="shared" si="10"/>
        <v>CORE - Type of health worker | Sex</v>
      </c>
      <c r="AN39" s="71"/>
      <c r="AO39" s="71"/>
      <c r="AP39" s="71"/>
      <c r="AQ39" s="71"/>
      <c r="AR39" s="71" t="s">
        <v>536</v>
      </c>
      <c r="AS39" s="71"/>
      <c r="AT39" s="71" t="s">
        <v>453</v>
      </c>
      <c r="AU39" s="71"/>
      <c r="AV39" s="71"/>
      <c r="AW39" s="71" t="s">
        <v>453</v>
      </c>
      <c r="AX39" s="71" t="s">
        <v>574</v>
      </c>
      <c r="AY39" s="71"/>
      <c r="AZ39" s="71" t="s">
        <v>453</v>
      </c>
      <c r="BA39" s="151"/>
      <c r="BB39" s="71" t="s">
        <v>263</v>
      </c>
      <c r="BC39" s="71" t="s">
        <v>17</v>
      </c>
      <c r="BD39" s="84" t="s">
        <v>264</v>
      </c>
      <c r="BE39" s="87"/>
      <c r="BF39" s="71" t="s">
        <v>42</v>
      </c>
      <c r="BG39" s="71" t="s">
        <v>42</v>
      </c>
      <c r="BH39" s="87"/>
      <c r="BI39" s="87"/>
      <c r="BJ39" s="71" t="s">
        <v>42</v>
      </c>
      <c r="BK39" s="71" t="s">
        <v>42</v>
      </c>
      <c r="BL39" s="87"/>
    </row>
    <row r="40" spans="1:64" s="111" customFormat="1" ht="314">
      <c r="A40" s="71">
        <v>23</v>
      </c>
      <c r="B40" s="71" t="s">
        <v>1056</v>
      </c>
      <c r="C40" s="127" t="s">
        <v>27</v>
      </c>
      <c r="D40" s="71"/>
      <c r="E40" s="177" t="str">
        <f t="shared" si="0"/>
        <v>IM Training</v>
      </c>
      <c r="F40" s="178" t="str">
        <f t="shared" si="7"/>
        <v>CORE - Type of health worker | Sex</v>
      </c>
      <c r="G40" s="71" t="s">
        <v>265</v>
      </c>
      <c r="H40" s="71" t="s">
        <v>705</v>
      </c>
      <c r="I40" s="71" t="s">
        <v>1057</v>
      </c>
      <c r="J40" s="119" t="str">
        <f t="shared" si="4"/>
        <v>IM TR - TX Health workers who complete the training course in malaria case management with ACTs</v>
      </c>
      <c r="K40" s="119" t="str">
        <f t="shared" si="5"/>
        <v>wfxNAGkIedf</v>
      </c>
      <c r="L40" s="71" t="s">
        <v>266</v>
      </c>
      <c r="M40" s="178" t="str">
        <f t="shared" si="6"/>
        <v>CORE - Type of health worker | Sex</v>
      </c>
      <c r="N40" s="71"/>
      <c r="O40" s="71" t="s">
        <v>433</v>
      </c>
      <c r="P40" s="71" t="s">
        <v>433</v>
      </c>
      <c r="Q40" s="71" t="s">
        <v>433</v>
      </c>
      <c r="R40" s="71" t="s">
        <v>537</v>
      </c>
      <c r="S40" s="71"/>
      <c r="T40" s="71" t="s">
        <v>453</v>
      </c>
      <c r="U40" s="71"/>
      <c r="V40" s="71"/>
      <c r="W40" s="71"/>
      <c r="X40" s="71" t="s">
        <v>575</v>
      </c>
      <c r="Y40" s="71"/>
      <c r="Z40" s="71" t="s">
        <v>453</v>
      </c>
      <c r="AA40" s="159" t="s">
        <v>496</v>
      </c>
      <c r="AB40" s="71" t="s">
        <v>733</v>
      </c>
      <c r="AC40" s="71"/>
      <c r="AD40" s="71"/>
      <c r="AE40" s="71"/>
      <c r="AF40" s="71"/>
      <c r="AG40" s="71"/>
      <c r="AH40" s="71"/>
      <c r="AI40" s="71" t="s">
        <v>1058</v>
      </c>
      <c r="AJ40" s="178" t="str">
        <f t="shared" si="8"/>
        <v>IM TR - TX Health workers targeted for training in malaria case management with ACTs</v>
      </c>
      <c r="AK40" s="178" t="str">
        <f t="shared" si="9"/>
        <v>cqKHdgtfjID</v>
      </c>
      <c r="AL40" s="71" t="s">
        <v>266</v>
      </c>
      <c r="AM40" s="178" t="str">
        <f t="shared" si="10"/>
        <v>CORE - Type of health worker | Sex</v>
      </c>
      <c r="AN40" s="71"/>
      <c r="AO40" s="71"/>
      <c r="AP40" s="71"/>
      <c r="AQ40" s="71"/>
      <c r="AR40" s="71" t="s">
        <v>538</v>
      </c>
      <c r="AS40" s="71"/>
      <c r="AT40" s="71" t="s">
        <v>453</v>
      </c>
      <c r="AU40" s="71"/>
      <c r="AV40" s="71"/>
      <c r="AW40" s="71" t="s">
        <v>453</v>
      </c>
      <c r="AX40" s="71" t="s">
        <v>576</v>
      </c>
      <c r="AY40" s="71"/>
      <c r="AZ40" s="71" t="s">
        <v>453</v>
      </c>
      <c r="BA40" s="151"/>
      <c r="BB40" s="71" t="s">
        <v>266</v>
      </c>
      <c r="BC40" s="71" t="s">
        <v>17</v>
      </c>
      <c r="BD40" s="84" t="s">
        <v>267</v>
      </c>
      <c r="BE40" s="87"/>
      <c r="BF40" s="71" t="s">
        <v>42</v>
      </c>
      <c r="BG40" s="71" t="s">
        <v>42</v>
      </c>
      <c r="BH40" s="87"/>
      <c r="BI40" s="87"/>
      <c r="BJ40" s="71" t="s">
        <v>42</v>
      </c>
      <c r="BK40" s="71" t="s">
        <v>42</v>
      </c>
      <c r="BL40" s="87"/>
    </row>
    <row r="41" spans="1:64" s="111" customFormat="1" ht="105">
      <c r="A41" s="71">
        <v>24</v>
      </c>
      <c r="B41" s="71" t="s">
        <v>1059</v>
      </c>
      <c r="C41" s="151" t="s">
        <v>268</v>
      </c>
      <c r="D41" s="71"/>
      <c r="E41" s="177" t="str">
        <f t="shared" si="0"/>
        <v>IM Technical Leadership</v>
      </c>
      <c r="F41" s="178" t="s">
        <v>436</v>
      </c>
      <c r="G41" s="71" t="s">
        <v>269</v>
      </c>
      <c r="H41" s="71" t="s">
        <v>706</v>
      </c>
      <c r="I41" s="71" t="s">
        <v>706</v>
      </c>
      <c r="J41" s="119" t="str">
        <f t="shared" si="4"/>
        <v>IM TL - Has national guidelines for malaria treatment that meet global standards?</v>
      </c>
      <c r="K41" s="119" t="str">
        <f t="shared" si="5"/>
        <v>YVLRuSGpePK</v>
      </c>
      <c r="L41" s="71" t="s">
        <v>270</v>
      </c>
      <c r="M41" s="178" t="str">
        <f t="shared" si="6"/>
        <v>default</v>
      </c>
      <c r="N41" s="71"/>
      <c r="O41" s="71" t="s">
        <v>433</v>
      </c>
      <c r="P41" s="71" t="s">
        <v>433</v>
      </c>
      <c r="Q41" s="71" t="s">
        <v>433</v>
      </c>
      <c r="R41" s="71"/>
      <c r="S41" s="71"/>
      <c r="T41" s="71"/>
      <c r="U41" s="71"/>
      <c r="V41" s="71"/>
      <c r="W41" s="71"/>
      <c r="X41" s="71"/>
      <c r="Y41" s="71"/>
      <c r="Z41" s="71"/>
      <c r="AA41" s="159" t="s">
        <v>497</v>
      </c>
      <c r="AB41" s="71"/>
      <c r="AC41" s="71"/>
      <c r="AD41" s="71"/>
      <c r="AE41" s="71"/>
      <c r="AF41" s="71"/>
      <c r="AG41" s="71"/>
      <c r="AH41" s="71"/>
      <c r="AI41" s="71"/>
      <c r="AJ41" s="178" t="e">
        <f t="shared" si="8"/>
        <v>#N/A</v>
      </c>
      <c r="AK41" s="178" t="e">
        <f t="shared" si="9"/>
        <v>#N/A</v>
      </c>
      <c r="AL41" s="71" t="s">
        <v>270</v>
      </c>
      <c r="AM41" s="178" t="e">
        <f t="shared" si="10"/>
        <v>#N/A</v>
      </c>
      <c r="AN41" s="71"/>
      <c r="AO41" s="71"/>
      <c r="AP41" s="71"/>
      <c r="AQ41" s="71"/>
      <c r="AR41" s="71"/>
      <c r="AS41" s="71"/>
      <c r="AT41" s="71"/>
      <c r="AU41" s="71"/>
      <c r="AV41" s="71"/>
      <c r="AW41" s="71"/>
      <c r="AX41" s="71"/>
      <c r="AY41" s="71"/>
      <c r="AZ41" s="71" t="s">
        <v>500</v>
      </c>
      <c r="BA41" s="151"/>
      <c r="BB41" s="71" t="s">
        <v>270</v>
      </c>
      <c r="BC41" s="71" t="s">
        <v>221</v>
      </c>
      <c r="BD41" s="95" t="s">
        <v>228</v>
      </c>
      <c r="BE41" s="87"/>
      <c r="BF41" s="87"/>
      <c r="BG41" s="87"/>
      <c r="BH41" s="87"/>
      <c r="BI41" s="87"/>
      <c r="BJ41" s="87"/>
      <c r="BK41" s="87"/>
      <c r="BL41" s="87"/>
    </row>
    <row r="42" spans="1:64" s="111" customFormat="1" ht="15.75" customHeight="1">
      <c r="A42" s="105" t="s">
        <v>30</v>
      </c>
      <c r="B42" s="105"/>
      <c r="C42" s="105"/>
      <c r="D42" s="105"/>
      <c r="E42" s="177" t="e">
        <f t="shared" si="0"/>
        <v>#N/A</v>
      </c>
      <c r="F42" s="178"/>
      <c r="G42" s="105"/>
      <c r="H42" s="105"/>
      <c r="I42" s="105"/>
      <c r="J42" s="119" t="e">
        <f t="shared" si="4"/>
        <v>#N/A</v>
      </c>
      <c r="K42" s="119" t="e">
        <f t="shared" si="5"/>
        <v>#N/A</v>
      </c>
      <c r="L42" s="105"/>
      <c r="M42" s="178" t="e">
        <f t="shared" si="6"/>
        <v>#N/A</v>
      </c>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78" t="e">
        <f t="shared" si="8"/>
        <v>#N/A</v>
      </c>
      <c r="AK42" s="178" t="e">
        <f t="shared" si="9"/>
        <v>#N/A</v>
      </c>
      <c r="AL42" s="105"/>
      <c r="AM42" s="178" t="e">
        <f t="shared" si="10"/>
        <v>#N/A</v>
      </c>
      <c r="AN42" s="105"/>
      <c r="AO42" s="105"/>
      <c r="AP42" s="105"/>
      <c r="AQ42" s="105"/>
      <c r="AR42" s="105"/>
      <c r="AS42" s="105"/>
      <c r="AT42" s="105"/>
      <c r="AU42" s="105"/>
      <c r="AV42" s="105"/>
      <c r="AW42" s="105"/>
      <c r="AX42" s="105"/>
      <c r="AY42" s="105"/>
      <c r="AZ42" s="105"/>
      <c r="BA42" s="155"/>
      <c r="BB42" s="105"/>
      <c r="BC42" s="105"/>
      <c r="BD42" s="105"/>
      <c r="BE42" s="106"/>
      <c r="BF42" s="106"/>
      <c r="BG42" s="106"/>
      <c r="BH42" s="106"/>
      <c r="BI42" s="106"/>
      <c r="BJ42" s="106"/>
      <c r="BK42" s="106"/>
      <c r="BL42" s="107"/>
    </row>
    <row r="43" spans="1:64" s="111" customFormat="1" ht="150">
      <c r="A43" s="71">
        <v>25</v>
      </c>
      <c r="B43" s="71" t="s">
        <v>756</v>
      </c>
      <c r="C43" s="127" t="s">
        <v>144</v>
      </c>
      <c r="D43" s="71"/>
      <c r="E43" s="177" t="str">
        <f t="shared" si="0"/>
        <v>IM Case Reporting</v>
      </c>
      <c r="F43" s="178" t="s">
        <v>436</v>
      </c>
      <c r="G43" s="90" t="s">
        <v>280</v>
      </c>
      <c r="H43" s="71" t="s">
        <v>707</v>
      </c>
      <c r="I43" s="71" t="s">
        <v>707</v>
      </c>
      <c r="J43" s="119" t="str">
        <f t="shared" si="4"/>
        <v>IM CR - MIP Pregnant women who received an ITN during routine ANC</v>
      </c>
      <c r="K43" s="119" t="str">
        <f t="shared" si="5"/>
        <v>p4bKkXlEOtC</v>
      </c>
      <c r="L43" s="71" t="s">
        <v>274</v>
      </c>
      <c r="M43" s="178" t="str">
        <f t="shared" si="6"/>
        <v>default</v>
      </c>
      <c r="N43" s="71"/>
      <c r="O43" s="71" t="s">
        <v>433</v>
      </c>
      <c r="P43" s="71" t="s">
        <v>433</v>
      </c>
      <c r="Q43" s="71" t="s">
        <v>433</v>
      </c>
      <c r="R43" s="71" t="s">
        <v>680</v>
      </c>
      <c r="S43" s="71"/>
      <c r="T43" s="71" t="s">
        <v>436</v>
      </c>
      <c r="U43" s="71" t="s">
        <v>691</v>
      </c>
      <c r="V43" s="71"/>
      <c r="W43" s="71" t="s">
        <v>436</v>
      </c>
      <c r="X43" s="71" t="s">
        <v>669</v>
      </c>
      <c r="Y43" s="71"/>
      <c r="Z43" s="71" t="s">
        <v>436</v>
      </c>
      <c r="AA43" s="160" t="s">
        <v>498</v>
      </c>
      <c r="AB43" s="71" t="s">
        <v>734</v>
      </c>
      <c r="AC43" s="71"/>
      <c r="AD43" s="71"/>
      <c r="AE43" s="71"/>
      <c r="AF43" s="71"/>
      <c r="AG43" s="71"/>
      <c r="AH43" s="71"/>
      <c r="AI43" s="71" t="s">
        <v>734</v>
      </c>
      <c r="AJ43" s="178" t="str">
        <f t="shared" si="8"/>
        <v>IM CR - MIP Pregnant women attending routine ANC</v>
      </c>
      <c r="AK43" s="178" t="str">
        <f t="shared" si="9"/>
        <v>jNJNr4i82le</v>
      </c>
      <c r="AL43" s="71" t="s">
        <v>274</v>
      </c>
      <c r="AM43" s="178" t="str">
        <f t="shared" si="10"/>
        <v>default</v>
      </c>
      <c r="AN43" s="71"/>
      <c r="AO43" s="71"/>
      <c r="AP43" s="71"/>
      <c r="AQ43" s="71"/>
      <c r="AR43" s="71" t="s">
        <v>539</v>
      </c>
      <c r="AS43" s="71"/>
      <c r="AT43" s="71" t="s">
        <v>500</v>
      </c>
      <c r="AU43" s="71" t="s">
        <v>499</v>
      </c>
      <c r="AV43" s="71"/>
      <c r="AW43" s="71" t="s">
        <v>500</v>
      </c>
      <c r="AX43" s="71" t="s">
        <v>577</v>
      </c>
      <c r="AY43" s="71"/>
      <c r="AZ43" s="71" t="s">
        <v>500</v>
      </c>
      <c r="BA43" s="151"/>
      <c r="BB43" s="71" t="s">
        <v>274</v>
      </c>
      <c r="BC43" s="71" t="s">
        <v>281</v>
      </c>
      <c r="BD43" s="71" t="s">
        <v>273</v>
      </c>
      <c r="BE43" s="87"/>
      <c r="BF43" s="71" t="s">
        <v>42</v>
      </c>
      <c r="BG43" s="71" t="s">
        <v>42</v>
      </c>
      <c r="BH43" s="87"/>
      <c r="BI43" s="87"/>
      <c r="BJ43" s="87"/>
      <c r="BK43" s="87"/>
      <c r="BL43" s="87"/>
    </row>
    <row r="44" spans="1:64" ht="165">
      <c r="A44" s="71">
        <v>26</v>
      </c>
      <c r="B44" s="71" t="s">
        <v>755</v>
      </c>
      <c r="C44" s="127" t="s">
        <v>278</v>
      </c>
      <c r="D44" s="71"/>
      <c r="E44" s="177" t="str">
        <f t="shared" si="0"/>
        <v>IM Case Reporting</v>
      </c>
      <c r="F44" s="178" t="s">
        <v>436</v>
      </c>
      <c r="G44" s="90" t="s">
        <v>282</v>
      </c>
      <c r="H44" s="71" t="s">
        <v>708</v>
      </c>
      <c r="I44" s="71" t="s">
        <v>708</v>
      </c>
      <c r="J44" s="119" t="str">
        <f t="shared" si="4"/>
        <v>IM CR - MIP Pregnant women who received three or more doses of IPTp (IPT3)</v>
      </c>
      <c r="K44" s="119" t="str">
        <f t="shared" si="5"/>
        <v>IGhCODoV6YY</v>
      </c>
      <c r="L44" s="71" t="s">
        <v>275</v>
      </c>
      <c r="M44" s="178" t="str">
        <f t="shared" si="6"/>
        <v>default</v>
      </c>
      <c r="N44" s="71"/>
      <c r="O44" s="71" t="s">
        <v>433</v>
      </c>
      <c r="P44" s="71" t="s">
        <v>433</v>
      </c>
      <c r="Q44" s="71" t="s">
        <v>433</v>
      </c>
      <c r="R44" s="71" t="s">
        <v>681</v>
      </c>
      <c r="S44" s="71"/>
      <c r="T44" s="71" t="s">
        <v>436</v>
      </c>
      <c r="U44" s="71" t="s">
        <v>692</v>
      </c>
      <c r="V44" s="71"/>
      <c r="W44" s="71" t="s">
        <v>436</v>
      </c>
      <c r="X44" s="71" t="s">
        <v>670</v>
      </c>
      <c r="Y44" s="71"/>
      <c r="Z44" s="71" t="s">
        <v>436</v>
      </c>
      <c r="AA44" s="160" t="s">
        <v>498</v>
      </c>
      <c r="AB44" s="71" t="s">
        <v>734</v>
      </c>
      <c r="AC44" s="71"/>
      <c r="AD44" s="71"/>
      <c r="AE44" s="71"/>
      <c r="AF44" s="71"/>
      <c r="AG44" s="71"/>
      <c r="AH44" s="71"/>
      <c r="AI44" s="71" t="s">
        <v>734</v>
      </c>
      <c r="AJ44" s="178" t="str">
        <f t="shared" si="8"/>
        <v>IM CR - MIP Pregnant women attending routine ANC</v>
      </c>
      <c r="AK44" s="178" t="str">
        <f t="shared" si="9"/>
        <v>jNJNr4i82le</v>
      </c>
      <c r="AL44" s="71" t="s">
        <v>275</v>
      </c>
      <c r="AM44" s="178" t="str">
        <f t="shared" si="10"/>
        <v>default</v>
      </c>
      <c r="AN44" s="71"/>
      <c r="AO44" s="71"/>
      <c r="AP44" s="71"/>
      <c r="AQ44" s="71"/>
      <c r="AR44" s="71" t="s">
        <v>539</v>
      </c>
      <c r="AS44" s="71"/>
      <c r="AT44" s="71" t="s">
        <v>500</v>
      </c>
      <c r="AU44" s="71" t="s">
        <v>499</v>
      </c>
      <c r="AV44" s="71"/>
      <c r="AW44" s="71" t="s">
        <v>436</v>
      </c>
      <c r="AX44" s="71" t="s">
        <v>577</v>
      </c>
      <c r="AY44" s="71"/>
      <c r="AZ44" s="71" t="s">
        <v>500</v>
      </c>
      <c r="BA44" s="151"/>
      <c r="BB44" s="71" t="s">
        <v>275</v>
      </c>
      <c r="BC44" s="71" t="s">
        <v>281</v>
      </c>
      <c r="BD44" s="71" t="s">
        <v>273</v>
      </c>
      <c r="BE44" s="87"/>
      <c r="BF44" s="71" t="s">
        <v>42</v>
      </c>
      <c r="BG44" s="71" t="s">
        <v>42</v>
      </c>
      <c r="BH44" s="87"/>
      <c r="BI44" s="87"/>
      <c r="BJ44" s="87"/>
      <c r="BK44" s="96"/>
      <c r="BL44" s="87"/>
    </row>
    <row r="45" spans="1:64" ht="150">
      <c r="A45" s="71">
        <v>27</v>
      </c>
      <c r="B45" s="71" t="s">
        <v>1060</v>
      </c>
      <c r="C45" s="127" t="s">
        <v>31</v>
      </c>
      <c r="D45" s="71"/>
      <c r="E45" s="177" t="str">
        <f t="shared" ref="E45:E64" si="11">VLOOKUP(I45,im_des2,5,FALSE)</f>
        <v>IM Case Reporting</v>
      </c>
      <c r="F45" s="178" t="s">
        <v>436</v>
      </c>
      <c r="G45" s="90" t="s">
        <v>283</v>
      </c>
      <c r="H45" s="71" t="s">
        <v>709</v>
      </c>
      <c r="I45" s="71" t="s">
        <v>709</v>
      </c>
      <c r="J45" s="119" t="str">
        <f t="shared" si="4"/>
        <v>IM CR - MIP Pregnant women who received two doses of IPTp (IPT2)</v>
      </c>
      <c r="K45" s="119" t="str">
        <f t="shared" si="5"/>
        <v>Y73pLgWXfTh</v>
      </c>
      <c r="L45" s="71" t="s">
        <v>276</v>
      </c>
      <c r="M45" s="178" t="str">
        <f t="shared" si="6"/>
        <v>default</v>
      </c>
      <c r="N45" s="71"/>
      <c r="O45" s="71" t="s">
        <v>433</v>
      </c>
      <c r="P45" s="71" t="s">
        <v>433</v>
      </c>
      <c r="Q45" s="71" t="s">
        <v>433</v>
      </c>
      <c r="R45" s="71" t="s">
        <v>682</v>
      </c>
      <c r="S45" s="71"/>
      <c r="T45" s="71" t="s">
        <v>436</v>
      </c>
      <c r="U45" s="71" t="s">
        <v>693</v>
      </c>
      <c r="V45" s="71"/>
      <c r="W45" s="71" t="s">
        <v>436</v>
      </c>
      <c r="X45" s="71" t="s">
        <v>671</v>
      </c>
      <c r="Y45" s="71"/>
      <c r="Z45" s="71" t="s">
        <v>436</v>
      </c>
      <c r="AA45" s="160" t="s">
        <v>498</v>
      </c>
      <c r="AB45" s="71" t="s">
        <v>734</v>
      </c>
      <c r="AC45" s="71"/>
      <c r="AD45" s="71"/>
      <c r="AE45" s="71"/>
      <c r="AF45" s="71"/>
      <c r="AG45" s="71"/>
      <c r="AH45" s="71"/>
      <c r="AI45" s="71" t="s">
        <v>734</v>
      </c>
      <c r="AJ45" s="178" t="str">
        <f t="shared" si="8"/>
        <v>IM CR - MIP Pregnant women attending routine ANC</v>
      </c>
      <c r="AK45" s="178" t="str">
        <f t="shared" si="9"/>
        <v>jNJNr4i82le</v>
      </c>
      <c r="AL45" s="71" t="s">
        <v>276</v>
      </c>
      <c r="AM45" s="178" t="str">
        <f t="shared" si="10"/>
        <v>default</v>
      </c>
      <c r="AN45" s="71"/>
      <c r="AO45" s="71"/>
      <c r="AP45" s="71"/>
      <c r="AQ45" s="71"/>
      <c r="AR45" s="71" t="s">
        <v>539</v>
      </c>
      <c r="AS45" s="71"/>
      <c r="AT45" s="71" t="s">
        <v>500</v>
      </c>
      <c r="AU45" s="71" t="s">
        <v>499</v>
      </c>
      <c r="AV45" s="71"/>
      <c r="AW45" s="71" t="s">
        <v>436</v>
      </c>
      <c r="AX45" s="71" t="s">
        <v>577</v>
      </c>
      <c r="AY45" s="71"/>
      <c r="AZ45" s="71" t="s">
        <v>500</v>
      </c>
      <c r="BA45" s="151"/>
      <c r="BB45" s="71" t="s">
        <v>276</v>
      </c>
      <c r="BC45" s="71" t="s">
        <v>281</v>
      </c>
      <c r="BD45" s="71" t="s">
        <v>273</v>
      </c>
      <c r="BE45" s="87"/>
      <c r="BF45" s="71" t="s">
        <v>42</v>
      </c>
      <c r="BG45" s="71" t="s">
        <v>42</v>
      </c>
      <c r="BH45" s="87"/>
      <c r="BI45" s="87"/>
      <c r="BJ45" s="87"/>
      <c r="BK45" s="96"/>
      <c r="BL45" s="87"/>
    </row>
    <row r="46" spans="1:64" ht="150">
      <c r="A46" s="71">
        <v>28</v>
      </c>
      <c r="B46" s="71" t="s">
        <v>1061</v>
      </c>
      <c r="C46" s="127" t="s">
        <v>32</v>
      </c>
      <c r="D46" s="71"/>
      <c r="E46" s="177" t="str">
        <f t="shared" si="11"/>
        <v>IM Case Reporting</v>
      </c>
      <c r="F46" s="178" t="s">
        <v>436</v>
      </c>
      <c r="G46" s="90" t="s">
        <v>284</v>
      </c>
      <c r="H46" s="71" t="s">
        <v>710</v>
      </c>
      <c r="I46" s="71" t="s">
        <v>710</v>
      </c>
      <c r="J46" s="119" t="str">
        <f t="shared" ref="J46:J64" si="12">VLOOKUP(I46,im_des2,1,FALSE)</f>
        <v>IM CR - MIP Pregnant women who received one dose of IPTp (IPT1)</v>
      </c>
      <c r="K46" s="119" t="str">
        <f t="shared" ref="K46:K64" si="13">VLOOKUP(I46,im_des2,2,FALSE)</f>
        <v>i5xgliv1YDl</v>
      </c>
      <c r="L46" s="71" t="s">
        <v>277</v>
      </c>
      <c r="M46" s="178" t="str">
        <f t="shared" ref="M46:M64" si="14">VLOOKUP(I46,im_des2,4,FALSE)</f>
        <v>default</v>
      </c>
      <c r="N46" s="71"/>
      <c r="O46" s="71" t="s">
        <v>433</v>
      </c>
      <c r="P46" s="71" t="s">
        <v>433</v>
      </c>
      <c r="Q46" s="71" t="s">
        <v>433</v>
      </c>
      <c r="R46" s="71" t="s">
        <v>683</v>
      </c>
      <c r="S46" s="71"/>
      <c r="T46" s="71" t="s">
        <v>436</v>
      </c>
      <c r="U46" s="71" t="s">
        <v>694</v>
      </c>
      <c r="V46" s="71"/>
      <c r="W46" s="71" t="s">
        <v>436</v>
      </c>
      <c r="X46" s="71" t="s">
        <v>672</v>
      </c>
      <c r="Y46" s="71"/>
      <c r="Z46" s="71" t="s">
        <v>436</v>
      </c>
      <c r="AA46" s="160" t="s">
        <v>498</v>
      </c>
      <c r="AB46" s="71" t="s">
        <v>734</v>
      </c>
      <c r="AC46" s="71"/>
      <c r="AD46" s="71"/>
      <c r="AE46" s="71"/>
      <c r="AF46" s="71"/>
      <c r="AG46" s="71"/>
      <c r="AH46" s="71"/>
      <c r="AI46" s="71" t="s">
        <v>734</v>
      </c>
      <c r="AJ46" s="178" t="str">
        <f t="shared" si="8"/>
        <v>IM CR - MIP Pregnant women attending routine ANC</v>
      </c>
      <c r="AK46" s="178" t="str">
        <f t="shared" si="9"/>
        <v>jNJNr4i82le</v>
      </c>
      <c r="AL46" s="71" t="s">
        <v>277</v>
      </c>
      <c r="AM46" s="178" t="str">
        <f t="shared" si="10"/>
        <v>default</v>
      </c>
      <c r="AN46" s="71"/>
      <c r="AO46" s="71"/>
      <c r="AP46" s="71"/>
      <c r="AQ46" s="71"/>
      <c r="AR46" s="71" t="s">
        <v>539</v>
      </c>
      <c r="AS46" s="71"/>
      <c r="AT46" s="71" t="s">
        <v>500</v>
      </c>
      <c r="AU46" s="71" t="s">
        <v>499</v>
      </c>
      <c r="AV46" s="71"/>
      <c r="AW46" s="71" t="s">
        <v>436</v>
      </c>
      <c r="AX46" s="71" t="s">
        <v>577</v>
      </c>
      <c r="AY46" s="71"/>
      <c r="AZ46" s="71" t="s">
        <v>500</v>
      </c>
      <c r="BA46" s="151"/>
      <c r="BB46" s="71" t="s">
        <v>277</v>
      </c>
      <c r="BC46" s="71" t="s">
        <v>281</v>
      </c>
      <c r="BD46" s="71" t="s">
        <v>273</v>
      </c>
      <c r="BE46" s="87"/>
      <c r="BF46" s="71" t="s">
        <v>42</v>
      </c>
      <c r="BG46" s="71" t="s">
        <v>42</v>
      </c>
      <c r="BH46" s="87"/>
      <c r="BI46" s="87"/>
      <c r="BJ46" s="87"/>
      <c r="BK46" s="96"/>
      <c r="BL46" s="87"/>
    </row>
    <row r="47" spans="1:64" ht="98">
      <c r="A47" s="71">
        <v>29</v>
      </c>
      <c r="B47" s="71" t="s">
        <v>1062</v>
      </c>
      <c r="C47" s="127" t="s">
        <v>34</v>
      </c>
      <c r="D47" s="71"/>
      <c r="E47" s="177" t="str">
        <f t="shared" si="11"/>
        <v>IM Supportive Supervision</v>
      </c>
      <c r="F47" s="178" t="str">
        <f t="shared" si="7"/>
        <v>CORE - Type of health worker | Sex</v>
      </c>
      <c r="G47" s="90" t="s">
        <v>285</v>
      </c>
      <c r="H47" s="109" t="s">
        <v>711</v>
      </c>
      <c r="I47" s="187" t="s">
        <v>881</v>
      </c>
      <c r="J47" s="119" t="str">
        <f t="shared" si="12"/>
        <v>IM SS - MIP Health workers who scored 90% or greater in measuring case management of MiP</v>
      </c>
      <c r="K47" s="119" t="str">
        <f t="shared" si="13"/>
        <v>vKOVZ3Jckex</v>
      </c>
      <c r="L47" s="82" t="s">
        <v>290</v>
      </c>
      <c r="M47" s="178" t="str">
        <f t="shared" si="14"/>
        <v>CORE - Type of health worker | Sex</v>
      </c>
      <c r="N47" s="146"/>
      <c r="O47" s="146"/>
      <c r="P47" s="146"/>
      <c r="Q47" s="146"/>
      <c r="R47" s="146"/>
      <c r="S47" s="146"/>
      <c r="T47" s="146"/>
      <c r="U47" s="146"/>
      <c r="V47" s="146"/>
      <c r="W47" s="146"/>
      <c r="X47" s="146"/>
      <c r="Y47" s="146"/>
      <c r="Z47" s="146"/>
      <c r="AA47" s="109" t="s">
        <v>24</v>
      </c>
      <c r="AB47" s="109" t="s">
        <v>735</v>
      </c>
      <c r="AC47" s="109"/>
      <c r="AD47" s="109"/>
      <c r="AE47" s="109"/>
      <c r="AF47" s="109"/>
      <c r="AG47" s="109"/>
      <c r="AH47" s="109"/>
      <c r="AI47" s="109" t="s">
        <v>735</v>
      </c>
      <c r="AJ47" s="178" t="str">
        <f t="shared" si="8"/>
        <v>IM SS - MIP Health workers assessed in measuring case management of MiP</v>
      </c>
      <c r="AK47" s="178" t="str">
        <f t="shared" si="9"/>
        <v>t7LA2WZducS</v>
      </c>
      <c r="AL47" s="82" t="s">
        <v>290</v>
      </c>
      <c r="AM47" s="178" t="str">
        <f t="shared" si="10"/>
        <v>CORE - Type of health worker | Sex</v>
      </c>
      <c r="AN47" s="146"/>
      <c r="AO47" s="146"/>
      <c r="AP47" s="146"/>
      <c r="AQ47" s="146"/>
      <c r="AR47" s="146"/>
      <c r="AS47" s="146"/>
      <c r="AT47" s="146"/>
      <c r="AU47" s="146"/>
      <c r="AV47" s="146"/>
      <c r="AW47" s="146"/>
      <c r="AX47" s="146"/>
      <c r="AY47" s="146"/>
      <c r="AZ47" s="146"/>
      <c r="BA47" s="156"/>
      <c r="BB47" s="82" t="s">
        <v>290</v>
      </c>
      <c r="BC47" s="109" t="s">
        <v>24</v>
      </c>
      <c r="BD47" s="86" t="s">
        <v>289</v>
      </c>
      <c r="BE47" s="87"/>
      <c r="BF47" s="71" t="s">
        <v>42</v>
      </c>
      <c r="BG47" s="71" t="s">
        <v>42</v>
      </c>
      <c r="BH47" s="87"/>
      <c r="BI47" s="87"/>
      <c r="BJ47" s="71" t="s">
        <v>42</v>
      </c>
      <c r="BK47" s="71"/>
      <c r="BL47" s="87"/>
    </row>
    <row r="48" spans="1:64" ht="98">
      <c r="A48" s="71">
        <v>30</v>
      </c>
      <c r="B48" s="71" t="s">
        <v>1063</v>
      </c>
      <c r="C48" s="127" t="s">
        <v>33</v>
      </c>
      <c r="D48" s="71"/>
      <c r="E48" s="177" t="str">
        <f t="shared" si="11"/>
        <v>IM Supportive Supervision</v>
      </c>
      <c r="F48" s="178" t="str">
        <f t="shared" si="7"/>
        <v>CORE - Type of health worker | Sex</v>
      </c>
      <c r="G48" s="90" t="s">
        <v>286</v>
      </c>
      <c r="H48" s="109" t="s">
        <v>712</v>
      </c>
      <c r="I48" s="187" t="s">
        <v>884</v>
      </c>
      <c r="J48" s="119" t="str">
        <f t="shared" si="12"/>
        <v>IM SS - MIP Health workers who scored 90% or greater in measuring IPTp and counselling for MiP</v>
      </c>
      <c r="K48" s="119" t="str">
        <f t="shared" si="13"/>
        <v>aOenVQmDtkc</v>
      </c>
      <c r="L48" s="82" t="s">
        <v>292</v>
      </c>
      <c r="M48" s="178" t="str">
        <f t="shared" si="14"/>
        <v>CORE - Type of health worker | Sex</v>
      </c>
      <c r="N48" s="146"/>
      <c r="O48" s="146"/>
      <c r="P48" s="146"/>
      <c r="Q48" s="146"/>
      <c r="R48" s="146"/>
      <c r="S48" s="146"/>
      <c r="T48" s="146"/>
      <c r="U48" s="146"/>
      <c r="V48" s="146"/>
      <c r="W48" s="146"/>
      <c r="X48" s="146"/>
      <c r="Y48" s="146"/>
      <c r="Z48" s="146"/>
      <c r="AA48" s="109" t="s">
        <v>24</v>
      </c>
      <c r="AB48" s="109" t="s">
        <v>736</v>
      </c>
      <c r="AC48" s="109"/>
      <c r="AD48" s="109"/>
      <c r="AE48" s="109"/>
      <c r="AF48" s="109"/>
      <c r="AG48" s="109"/>
      <c r="AH48" s="109"/>
      <c r="AI48" s="109" t="s">
        <v>736</v>
      </c>
      <c r="AJ48" s="178" t="str">
        <f t="shared" si="8"/>
        <v>IM SS - MIP Health workers assessed in measuring IPTp and counselling for MiP</v>
      </c>
      <c r="AK48" s="178" t="str">
        <f t="shared" si="9"/>
        <v>fpDelOtHjG4</v>
      </c>
      <c r="AL48" s="82" t="s">
        <v>292</v>
      </c>
      <c r="AM48" s="178" t="str">
        <f t="shared" si="10"/>
        <v>CORE - Type of health worker | Sex</v>
      </c>
      <c r="AN48" s="146"/>
      <c r="AO48" s="146"/>
      <c r="AP48" s="146"/>
      <c r="AQ48" s="146"/>
      <c r="AR48" s="146"/>
      <c r="AS48" s="146"/>
      <c r="AT48" s="146"/>
      <c r="AU48" s="146"/>
      <c r="AV48" s="146"/>
      <c r="AW48" s="146"/>
      <c r="AX48" s="146"/>
      <c r="AY48" s="146"/>
      <c r="AZ48" s="146"/>
      <c r="BA48" s="156"/>
      <c r="BB48" s="82" t="s">
        <v>292</v>
      </c>
      <c r="BC48" s="109" t="s">
        <v>24</v>
      </c>
      <c r="BD48" s="86" t="s">
        <v>291</v>
      </c>
      <c r="BE48" s="87"/>
      <c r="BF48" s="71" t="s">
        <v>42</v>
      </c>
      <c r="BG48" s="71" t="s">
        <v>42</v>
      </c>
      <c r="BH48" s="87"/>
      <c r="BI48" s="87"/>
      <c r="BJ48" s="71" t="s">
        <v>42</v>
      </c>
      <c r="BK48" s="71"/>
      <c r="BL48" s="87"/>
    </row>
    <row r="49" spans="1:65" ht="70">
      <c r="A49" s="71">
        <v>31</v>
      </c>
      <c r="B49" s="71" t="s">
        <v>1064</v>
      </c>
      <c r="C49" s="127" t="s">
        <v>149</v>
      </c>
      <c r="D49" s="71"/>
      <c r="E49" s="177" t="str">
        <f t="shared" si="11"/>
        <v>IM Training</v>
      </c>
      <c r="F49" s="178" t="str">
        <f t="shared" si="7"/>
        <v>CORE - Type of health worker | Sex</v>
      </c>
      <c r="G49" s="90" t="s">
        <v>293</v>
      </c>
      <c r="H49" s="109" t="s">
        <v>713</v>
      </c>
      <c r="I49" s="109" t="s">
        <v>974</v>
      </c>
      <c r="J49" s="119" t="str">
        <f t="shared" si="12"/>
        <v>IM TR - MIP Health workers who complete the training course in IPTp</v>
      </c>
      <c r="K49" s="119" t="str">
        <f t="shared" si="13"/>
        <v>yQ11Q5pQ2lx</v>
      </c>
      <c r="L49" s="82" t="s">
        <v>294</v>
      </c>
      <c r="M49" s="178" t="str">
        <f t="shared" si="14"/>
        <v>CORE - Type of health worker | Sex</v>
      </c>
      <c r="N49" s="146"/>
      <c r="O49" s="146"/>
      <c r="P49" s="146"/>
      <c r="Q49" s="146"/>
      <c r="R49" s="146"/>
      <c r="S49" s="146"/>
      <c r="T49" s="146"/>
      <c r="U49" s="146"/>
      <c r="V49" s="146"/>
      <c r="W49" s="146"/>
      <c r="X49" s="146"/>
      <c r="Y49" s="146"/>
      <c r="Z49" s="146"/>
      <c r="AA49" s="109" t="s">
        <v>17</v>
      </c>
      <c r="AB49" s="109" t="s">
        <v>737</v>
      </c>
      <c r="AC49" s="109"/>
      <c r="AD49" s="109"/>
      <c r="AE49" s="109"/>
      <c r="AF49" s="109"/>
      <c r="AG49" s="109"/>
      <c r="AH49" s="109"/>
      <c r="AI49" s="109" t="s">
        <v>971</v>
      </c>
      <c r="AJ49" s="178" t="str">
        <f t="shared" si="8"/>
        <v>IM TR - MIP Health workers targeted for training in IPTp</v>
      </c>
      <c r="AK49" s="178" t="str">
        <f t="shared" si="9"/>
        <v>yoNR9Ct37gT</v>
      </c>
      <c r="AL49" s="82" t="s">
        <v>294</v>
      </c>
      <c r="AM49" s="178" t="str">
        <f t="shared" si="10"/>
        <v>CORE - Type of health worker | Sex</v>
      </c>
      <c r="AN49" s="146"/>
      <c r="AO49" s="146"/>
      <c r="AP49" s="146"/>
      <c r="AQ49" s="146"/>
      <c r="AR49" s="146"/>
      <c r="AS49" s="146"/>
      <c r="AT49" s="146"/>
      <c r="AU49" s="146"/>
      <c r="AV49" s="146"/>
      <c r="AW49" s="146"/>
      <c r="AX49" s="146"/>
      <c r="AY49" s="146"/>
      <c r="AZ49" s="146"/>
      <c r="BA49" s="156"/>
      <c r="BB49" s="82" t="s">
        <v>294</v>
      </c>
      <c r="BC49" s="109" t="s">
        <v>17</v>
      </c>
      <c r="BD49" s="86" t="s">
        <v>295</v>
      </c>
      <c r="BE49" s="87"/>
      <c r="BF49" s="71" t="s">
        <v>42</v>
      </c>
      <c r="BG49" s="71" t="s">
        <v>42</v>
      </c>
      <c r="BH49" s="87"/>
      <c r="BI49" s="87"/>
      <c r="BJ49" s="71" t="s">
        <v>42</v>
      </c>
      <c r="BK49" s="71" t="s">
        <v>42</v>
      </c>
      <c r="BL49" s="87"/>
    </row>
    <row r="50" spans="1:65" ht="105">
      <c r="A50" s="71">
        <v>32</v>
      </c>
      <c r="B50" s="71" t="s">
        <v>1065</v>
      </c>
      <c r="C50" s="151" t="s">
        <v>296</v>
      </c>
      <c r="D50" s="71"/>
      <c r="E50" s="177" t="str">
        <f t="shared" si="11"/>
        <v>IM Technical Leadership</v>
      </c>
      <c r="F50" s="178" t="s">
        <v>436</v>
      </c>
      <c r="G50" s="71" t="s">
        <v>299</v>
      </c>
      <c r="H50" s="71" t="s">
        <v>714</v>
      </c>
      <c r="I50" s="71" t="s">
        <v>714</v>
      </c>
      <c r="J50" s="119" t="str">
        <f t="shared" si="12"/>
        <v>IM TL - Has national guidelines for prevention and treatment of MiP that meet global standards?</v>
      </c>
      <c r="K50" s="119" t="str">
        <f t="shared" si="13"/>
        <v>C0UniRKgGAG</v>
      </c>
      <c r="L50" s="71" t="s">
        <v>301</v>
      </c>
      <c r="M50" s="178" t="str">
        <f t="shared" si="14"/>
        <v>default</v>
      </c>
      <c r="N50" s="71"/>
      <c r="O50" s="71" t="s">
        <v>433</v>
      </c>
      <c r="P50" s="71" t="s">
        <v>433</v>
      </c>
      <c r="Q50" s="71" t="s">
        <v>433</v>
      </c>
      <c r="R50" s="71"/>
      <c r="S50" s="71"/>
      <c r="T50" s="71"/>
      <c r="U50" s="71"/>
      <c r="V50" s="71"/>
      <c r="W50" s="71"/>
      <c r="X50" s="71"/>
      <c r="Y50" s="71"/>
      <c r="Z50" s="71" t="s">
        <v>436</v>
      </c>
      <c r="AA50" s="71" t="s">
        <v>221</v>
      </c>
      <c r="AB50" s="71"/>
      <c r="AC50" s="71"/>
      <c r="AD50" s="71"/>
      <c r="AE50" s="71"/>
      <c r="AF50" s="71"/>
      <c r="AG50" s="71"/>
      <c r="AH50" s="71"/>
      <c r="AI50" s="71"/>
      <c r="AJ50" s="178" t="e">
        <f t="shared" si="8"/>
        <v>#N/A</v>
      </c>
      <c r="AK50" s="178" t="e">
        <f t="shared" si="9"/>
        <v>#N/A</v>
      </c>
      <c r="AL50" s="71" t="s">
        <v>301</v>
      </c>
      <c r="AM50" s="178" t="e">
        <f t="shared" si="10"/>
        <v>#N/A</v>
      </c>
      <c r="AN50" s="71"/>
      <c r="AR50" s="71"/>
      <c r="AS50" s="71"/>
      <c r="AT50" s="71"/>
      <c r="AU50" s="71"/>
      <c r="AV50" s="71"/>
      <c r="AW50" s="71"/>
      <c r="AX50" s="71"/>
      <c r="AY50" s="71"/>
      <c r="AZ50" s="71"/>
      <c r="BA50" s="151"/>
      <c r="BB50" s="71" t="s">
        <v>301</v>
      </c>
      <c r="BC50" s="71" t="s">
        <v>221</v>
      </c>
      <c r="BD50" s="95" t="s">
        <v>228</v>
      </c>
      <c r="BE50" s="87"/>
      <c r="BF50" s="87"/>
      <c r="BG50" s="87"/>
      <c r="BH50" s="87"/>
      <c r="BI50" s="87"/>
      <c r="BJ50" s="87"/>
      <c r="BK50" s="96"/>
      <c r="BL50" s="87"/>
    </row>
    <row r="51" spans="1:65" ht="150">
      <c r="A51" s="71">
        <v>33</v>
      </c>
      <c r="B51" s="71" t="s">
        <v>1066</v>
      </c>
      <c r="C51" s="151" t="s">
        <v>297</v>
      </c>
      <c r="D51" s="71"/>
      <c r="E51" s="177" t="str">
        <f t="shared" si="11"/>
        <v>IM Technical Leadership</v>
      </c>
      <c r="F51" s="178" t="s">
        <v>436</v>
      </c>
      <c r="G51" s="71" t="s">
        <v>298</v>
      </c>
      <c r="H51" s="71" t="s">
        <v>715</v>
      </c>
      <c r="I51" s="71" t="s">
        <v>715</v>
      </c>
      <c r="J51" s="119" t="str">
        <f t="shared" si="12"/>
        <v>IM TL - Has functional/active malaria/MiP/ANC/community health or RMNCH Working Group with a MiP lens that meets periodically?</v>
      </c>
      <c r="K51" s="119" t="str">
        <f t="shared" si="13"/>
        <v>wHtxPnCGqBV</v>
      </c>
      <c r="L51" s="71" t="s">
        <v>302</v>
      </c>
      <c r="M51" s="178" t="str">
        <f t="shared" si="14"/>
        <v>default</v>
      </c>
      <c r="N51" s="71"/>
      <c r="O51" s="71" t="s">
        <v>433</v>
      </c>
      <c r="P51" s="71" t="s">
        <v>433</v>
      </c>
      <c r="Q51" s="71" t="s">
        <v>433</v>
      </c>
      <c r="R51" s="71"/>
      <c r="S51" s="71"/>
      <c r="T51" s="71"/>
      <c r="U51" s="71" t="s">
        <v>501</v>
      </c>
      <c r="V51" s="71"/>
      <c r="W51" s="71" t="s">
        <v>436</v>
      </c>
      <c r="X51" s="71"/>
      <c r="Y51" s="71"/>
      <c r="Z51" s="71"/>
      <c r="AA51" s="71" t="s">
        <v>298</v>
      </c>
      <c r="AB51" s="71"/>
      <c r="AC51" s="71"/>
      <c r="AD51" s="71"/>
      <c r="AE51" s="71"/>
      <c r="AF51" s="71"/>
      <c r="AG51" s="71"/>
      <c r="AH51" s="71"/>
      <c r="AI51" s="71"/>
      <c r="AJ51" s="178" t="e">
        <f t="shared" si="8"/>
        <v>#N/A</v>
      </c>
      <c r="AK51" s="178" t="e">
        <f t="shared" si="9"/>
        <v>#N/A</v>
      </c>
      <c r="AL51" s="71" t="s">
        <v>302</v>
      </c>
      <c r="AM51" s="178" t="e">
        <f t="shared" si="10"/>
        <v>#N/A</v>
      </c>
      <c r="AN51" s="71"/>
      <c r="AR51" s="71"/>
      <c r="AS51" s="71"/>
      <c r="AT51" s="71"/>
      <c r="AU51" s="71" t="s">
        <v>502</v>
      </c>
      <c r="AV51" s="71"/>
      <c r="AW51" s="71" t="s">
        <v>436</v>
      </c>
      <c r="AX51" s="71"/>
      <c r="AY51" s="71"/>
      <c r="AZ51" s="71"/>
      <c r="BA51" s="151"/>
      <c r="BB51" s="71" t="s">
        <v>302</v>
      </c>
      <c r="BC51" s="71" t="s">
        <v>35</v>
      </c>
      <c r="BD51" s="71" t="s">
        <v>35</v>
      </c>
      <c r="BE51" s="87"/>
      <c r="BF51" s="87"/>
      <c r="BG51" s="87"/>
      <c r="BH51" s="87"/>
      <c r="BI51" s="87"/>
      <c r="BJ51" s="87"/>
      <c r="BK51" s="87"/>
      <c r="BL51" s="87"/>
    </row>
    <row r="52" spans="1:65" ht="15.75" customHeight="1">
      <c r="A52" s="105" t="s">
        <v>36</v>
      </c>
      <c r="B52" s="105"/>
      <c r="C52" s="105"/>
      <c r="D52" s="105"/>
      <c r="E52" s="177" t="e">
        <f t="shared" si="11"/>
        <v>#N/A</v>
      </c>
      <c r="F52" s="178"/>
      <c r="G52" s="105"/>
      <c r="H52" s="105"/>
      <c r="I52" s="105"/>
      <c r="J52" s="119" t="e">
        <f t="shared" si="12"/>
        <v>#N/A</v>
      </c>
      <c r="K52" s="119" t="e">
        <f t="shared" si="13"/>
        <v>#N/A</v>
      </c>
      <c r="L52" s="105"/>
      <c r="M52" s="178" t="e">
        <f t="shared" si="14"/>
        <v>#N/A</v>
      </c>
      <c r="N52" s="105"/>
      <c r="O52" s="105"/>
      <c r="P52" s="105"/>
      <c r="Q52" s="105"/>
      <c r="R52" s="105"/>
      <c r="S52" s="105"/>
      <c r="T52" s="105"/>
      <c r="U52" s="105"/>
      <c r="V52" s="105"/>
      <c r="W52" s="105"/>
      <c r="X52" s="105"/>
      <c r="Y52" s="105"/>
      <c r="Z52" s="105"/>
      <c r="AA52" s="105"/>
      <c r="AB52" s="105"/>
      <c r="AC52" s="105"/>
      <c r="AD52" s="105"/>
      <c r="AE52" s="105"/>
      <c r="AF52" s="105"/>
      <c r="AG52" s="105"/>
      <c r="AH52" s="105"/>
      <c r="AI52" s="105"/>
      <c r="AJ52" s="178" t="e">
        <f t="shared" si="8"/>
        <v>#N/A</v>
      </c>
      <c r="AK52" s="178" t="e">
        <f t="shared" si="9"/>
        <v>#N/A</v>
      </c>
      <c r="AL52" s="105"/>
      <c r="AM52" s="178" t="e">
        <f t="shared" si="10"/>
        <v>#N/A</v>
      </c>
      <c r="AN52" s="105"/>
      <c r="AO52" s="105"/>
      <c r="AP52" s="105"/>
      <c r="AQ52" s="105"/>
      <c r="AR52" s="105"/>
      <c r="AS52" s="105"/>
      <c r="AT52" s="105"/>
      <c r="AU52" s="105"/>
      <c r="AV52" s="105"/>
      <c r="AW52" s="105"/>
      <c r="AX52" s="105"/>
      <c r="AY52" s="105"/>
      <c r="AZ52" s="105"/>
      <c r="BA52" s="155"/>
      <c r="BB52" s="105"/>
      <c r="BC52" s="105"/>
      <c r="BD52" s="105"/>
      <c r="BE52" s="106"/>
      <c r="BF52" s="106"/>
      <c r="BG52" s="106"/>
      <c r="BH52" s="106"/>
      <c r="BI52" s="106"/>
      <c r="BJ52" s="106"/>
      <c r="BK52" s="106"/>
      <c r="BL52" s="108"/>
    </row>
    <row r="53" spans="1:65" ht="180">
      <c r="A53" s="71">
        <v>34</v>
      </c>
      <c r="B53" s="71" t="s">
        <v>757</v>
      </c>
      <c r="C53" s="71" t="s">
        <v>37</v>
      </c>
      <c r="D53" s="71"/>
      <c r="E53" s="177" t="str">
        <f t="shared" si="11"/>
        <v>IM Seasonal Malaria Chemoprevention</v>
      </c>
      <c r="F53" s="178" t="str">
        <f t="shared" si="7"/>
        <v>CORE - Sex | Age-group (CU5)</v>
      </c>
      <c r="G53" s="71" t="s">
        <v>312</v>
      </c>
      <c r="H53" s="71" t="s">
        <v>744</v>
      </c>
      <c r="I53" s="71" t="s">
        <v>744</v>
      </c>
      <c r="J53" s="119" t="str">
        <f t="shared" si="12"/>
        <v>IM SMC - Children who received SMC in all waves</v>
      </c>
      <c r="K53" s="119" t="str">
        <f t="shared" si="13"/>
        <v>ioU1w8yCIWv</v>
      </c>
      <c r="L53" s="71" t="s">
        <v>305</v>
      </c>
      <c r="M53" s="178" t="str">
        <f t="shared" si="14"/>
        <v>CORE - Sex | Age-group (CU5)</v>
      </c>
      <c r="N53" s="71"/>
      <c r="O53" s="71" t="s">
        <v>433</v>
      </c>
      <c r="P53" s="71" t="s">
        <v>433</v>
      </c>
      <c r="Q53" s="71" t="s">
        <v>433</v>
      </c>
      <c r="R53" s="71" t="s">
        <v>433</v>
      </c>
      <c r="S53" s="71" t="s">
        <v>433</v>
      </c>
      <c r="T53" s="71" t="s">
        <v>433</v>
      </c>
      <c r="U53" s="71" t="s">
        <v>433</v>
      </c>
      <c r="V53" s="71" t="s">
        <v>433</v>
      </c>
      <c r="W53" s="71" t="s">
        <v>433</v>
      </c>
      <c r="X53" s="71"/>
      <c r="Y53" s="71"/>
      <c r="Z53" s="71" t="s">
        <v>578</v>
      </c>
      <c r="AA53" s="159" t="s">
        <v>311</v>
      </c>
      <c r="AB53" s="71" t="s">
        <v>745</v>
      </c>
      <c r="AC53" s="71"/>
      <c r="AD53" s="71"/>
      <c r="AE53" s="71"/>
      <c r="AF53" s="71"/>
      <c r="AG53" s="71"/>
      <c r="AH53" s="71"/>
      <c r="AI53" s="71" t="s">
        <v>745</v>
      </c>
      <c r="AJ53" s="178" t="str">
        <f t="shared" si="8"/>
        <v>IM SMC - Children in target age range</v>
      </c>
      <c r="AK53" s="178" t="str">
        <f t="shared" si="9"/>
        <v>jAD6Dh7z1d1</v>
      </c>
      <c r="AL53" s="71" t="s">
        <v>305</v>
      </c>
      <c r="AM53" s="178" t="str">
        <f t="shared" si="10"/>
        <v>CORE - Sex | Age-group (CU5)</v>
      </c>
      <c r="AN53" s="71"/>
      <c r="AO53" s="71"/>
      <c r="AP53" s="71"/>
      <c r="AQ53" s="71"/>
      <c r="AR53" s="71" t="s">
        <v>433</v>
      </c>
      <c r="AS53" s="71" t="s">
        <v>433</v>
      </c>
      <c r="AT53" s="71" t="s">
        <v>433</v>
      </c>
      <c r="AU53" s="71" t="s">
        <v>433</v>
      </c>
      <c r="AV53" s="71" t="s">
        <v>433</v>
      </c>
      <c r="AW53" s="71" t="s">
        <v>433</v>
      </c>
      <c r="AX53" s="71" t="s">
        <v>581</v>
      </c>
      <c r="AY53" s="71"/>
      <c r="AZ53" s="71" t="s">
        <v>476</v>
      </c>
      <c r="BA53" s="151"/>
      <c r="BB53" s="71" t="s">
        <v>305</v>
      </c>
      <c r="BC53" s="71" t="s">
        <v>311</v>
      </c>
      <c r="BD53" s="71" t="s">
        <v>304</v>
      </c>
      <c r="BE53" s="87"/>
      <c r="BF53" s="87"/>
      <c r="BG53" s="87"/>
      <c r="BH53" s="87"/>
      <c r="BI53" s="87"/>
      <c r="BJ53" s="87"/>
      <c r="BK53" s="71" t="s">
        <v>42</v>
      </c>
      <c r="BL53" s="87"/>
    </row>
    <row r="54" spans="1:65" s="73" customFormat="1" ht="180">
      <c r="A54" s="71">
        <v>35</v>
      </c>
      <c r="B54" s="71" t="s">
        <v>758</v>
      </c>
      <c r="C54" s="72" t="s">
        <v>315</v>
      </c>
      <c r="D54" s="71"/>
      <c r="E54" s="177" t="str">
        <f t="shared" si="11"/>
        <v>IM Seasonal Malaria Chemoprevention</v>
      </c>
      <c r="F54" s="178" t="str">
        <f t="shared" si="7"/>
        <v>CORE - Sex | Age-group (CU5)</v>
      </c>
      <c r="G54" s="72" t="s">
        <v>314</v>
      </c>
      <c r="H54" s="71" t="s">
        <v>743</v>
      </c>
      <c r="I54" s="71" t="s">
        <v>743</v>
      </c>
      <c r="J54" s="119" t="str">
        <f t="shared" si="12"/>
        <v>IM SMC - Children who received SMC in any wave</v>
      </c>
      <c r="K54" s="119" t="str">
        <f t="shared" si="13"/>
        <v>cOBjDRbvsyW</v>
      </c>
      <c r="L54" s="71" t="s">
        <v>306</v>
      </c>
      <c r="M54" s="178" t="str">
        <f t="shared" si="14"/>
        <v>CORE - Sex | Age-group (CU5)</v>
      </c>
      <c r="N54" s="71"/>
      <c r="O54" s="71" t="s">
        <v>433</v>
      </c>
      <c r="P54" s="71" t="s">
        <v>433</v>
      </c>
      <c r="Q54" s="71" t="s">
        <v>433</v>
      </c>
      <c r="R54" s="71" t="s">
        <v>433</v>
      </c>
      <c r="S54" s="71" t="s">
        <v>433</v>
      </c>
      <c r="T54" s="71" t="s">
        <v>433</v>
      </c>
      <c r="U54" s="71" t="s">
        <v>433</v>
      </c>
      <c r="V54" s="71" t="s">
        <v>433</v>
      </c>
      <c r="W54" s="71" t="s">
        <v>433</v>
      </c>
      <c r="X54" s="71"/>
      <c r="Y54" s="71"/>
      <c r="Z54" s="71" t="s">
        <v>578</v>
      </c>
      <c r="AA54" s="159" t="s">
        <v>311</v>
      </c>
      <c r="AB54" s="71" t="s">
        <v>745</v>
      </c>
      <c r="AC54" s="71"/>
      <c r="AD54" s="71"/>
      <c r="AE54" s="71"/>
      <c r="AF54" s="71"/>
      <c r="AG54" s="71"/>
      <c r="AH54" s="71"/>
      <c r="AI54" s="71" t="s">
        <v>745</v>
      </c>
      <c r="AJ54" s="178" t="str">
        <f t="shared" si="8"/>
        <v>IM SMC - Children in target age range</v>
      </c>
      <c r="AK54" s="178" t="str">
        <f t="shared" si="9"/>
        <v>jAD6Dh7z1d1</v>
      </c>
      <c r="AL54" s="71" t="s">
        <v>306</v>
      </c>
      <c r="AM54" s="178" t="str">
        <f t="shared" si="10"/>
        <v>CORE - Sex | Age-group (CU5)</v>
      </c>
      <c r="AN54" s="71"/>
      <c r="AO54" s="71"/>
      <c r="AP54" s="71"/>
      <c r="AQ54" s="71"/>
      <c r="AR54" s="71" t="s">
        <v>433</v>
      </c>
      <c r="AS54" s="71" t="s">
        <v>433</v>
      </c>
      <c r="AT54" s="71" t="s">
        <v>433</v>
      </c>
      <c r="AU54" s="71" t="s">
        <v>433</v>
      </c>
      <c r="AV54" s="71" t="s">
        <v>433</v>
      </c>
      <c r="AW54" s="71" t="s">
        <v>433</v>
      </c>
      <c r="AX54" s="71" t="s">
        <v>581</v>
      </c>
      <c r="AY54" s="71"/>
      <c r="AZ54" s="71" t="s">
        <v>476</v>
      </c>
      <c r="BA54" s="151"/>
      <c r="BB54" s="71" t="s">
        <v>306</v>
      </c>
      <c r="BC54" s="71" t="s">
        <v>311</v>
      </c>
      <c r="BD54" s="72" t="s">
        <v>304</v>
      </c>
      <c r="BE54" s="89"/>
      <c r="BF54" s="93"/>
      <c r="BG54" s="89"/>
      <c r="BH54" s="89"/>
      <c r="BI54" s="89"/>
      <c r="BJ54" s="89"/>
      <c r="BK54" s="72" t="s">
        <v>42</v>
      </c>
      <c r="BL54" s="89"/>
      <c r="BM54" s="111"/>
    </row>
    <row r="55" spans="1:65" s="73" customFormat="1" ht="180">
      <c r="A55" s="71">
        <v>36</v>
      </c>
      <c r="B55" s="71" t="s">
        <v>1067</v>
      </c>
      <c r="C55" s="72" t="s">
        <v>316</v>
      </c>
      <c r="D55" s="71"/>
      <c r="E55" s="177" t="str">
        <f t="shared" si="11"/>
        <v>IM Seasonal Malaria Chemoprevention</v>
      </c>
      <c r="F55" s="178" t="str">
        <f t="shared" si="7"/>
        <v>CORE - Sex | Age-group (CU5)</v>
      </c>
      <c r="G55" s="72" t="s">
        <v>317</v>
      </c>
      <c r="H55" s="71" t="s">
        <v>738</v>
      </c>
      <c r="I55" s="71" t="s">
        <v>738</v>
      </c>
      <c r="J55" s="119" t="str">
        <f t="shared" si="12"/>
        <v>IM SMC - Children who received SMC - 1st wave</v>
      </c>
      <c r="K55" s="119" t="str">
        <f t="shared" si="13"/>
        <v>HaSIpoMB2ub</v>
      </c>
      <c r="L55" s="71" t="s">
        <v>307</v>
      </c>
      <c r="M55" s="178" t="str">
        <f t="shared" si="14"/>
        <v>CORE - Sex | Age-group (CU5)</v>
      </c>
      <c r="N55" s="71"/>
      <c r="O55" s="71" t="s">
        <v>433</v>
      </c>
      <c r="P55" s="71" t="s">
        <v>433</v>
      </c>
      <c r="Q55" s="71" t="s">
        <v>433</v>
      </c>
      <c r="R55" s="71" t="s">
        <v>433</v>
      </c>
      <c r="S55" s="71" t="s">
        <v>433</v>
      </c>
      <c r="T55" s="71" t="s">
        <v>433</v>
      </c>
      <c r="U55" s="71" t="s">
        <v>433</v>
      </c>
      <c r="V55" s="71" t="s">
        <v>433</v>
      </c>
      <c r="W55" s="71" t="s">
        <v>433</v>
      </c>
      <c r="X55" s="71" t="s">
        <v>583</v>
      </c>
      <c r="Y55" s="71"/>
      <c r="Z55" s="71" t="s">
        <v>578</v>
      </c>
      <c r="AA55" s="159" t="s">
        <v>311</v>
      </c>
      <c r="AB55" s="71" t="s">
        <v>745</v>
      </c>
      <c r="AC55" s="71"/>
      <c r="AD55" s="71"/>
      <c r="AE55" s="71"/>
      <c r="AF55" s="71"/>
      <c r="AG55" s="71"/>
      <c r="AH55" s="71"/>
      <c r="AI55" s="71" t="s">
        <v>745</v>
      </c>
      <c r="AJ55" s="178" t="str">
        <f t="shared" si="8"/>
        <v>IM SMC - Children in target age range</v>
      </c>
      <c r="AK55" s="178" t="str">
        <f t="shared" si="9"/>
        <v>jAD6Dh7z1d1</v>
      </c>
      <c r="AL55" s="71" t="s">
        <v>307</v>
      </c>
      <c r="AM55" s="178" t="str">
        <f t="shared" si="10"/>
        <v>CORE - Sex | Age-group (CU5)</v>
      </c>
      <c r="AN55" s="71"/>
      <c r="AO55" s="71"/>
      <c r="AP55" s="71"/>
      <c r="AQ55" s="71"/>
      <c r="AR55" s="71" t="s">
        <v>433</v>
      </c>
      <c r="AS55" s="71" t="s">
        <v>433</v>
      </c>
      <c r="AT55" s="71" t="s">
        <v>433</v>
      </c>
      <c r="AU55" s="71" t="s">
        <v>433</v>
      </c>
      <c r="AV55" s="71" t="s">
        <v>433</v>
      </c>
      <c r="AW55" s="71" t="s">
        <v>433</v>
      </c>
      <c r="AX55" s="71" t="s">
        <v>581</v>
      </c>
      <c r="AY55" s="71"/>
      <c r="AZ55" s="71" t="s">
        <v>476</v>
      </c>
      <c r="BA55" s="151"/>
      <c r="BB55" s="71" t="s">
        <v>307</v>
      </c>
      <c r="BC55" s="71" t="s">
        <v>311</v>
      </c>
      <c r="BD55" s="72" t="s">
        <v>304</v>
      </c>
      <c r="BE55" s="89"/>
      <c r="BF55" s="93"/>
      <c r="BG55" s="89"/>
      <c r="BH55" s="89"/>
      <c r="BI55" s="89"/>
      <c r="BJ55" s="89"/>
      <c r="BK55" s="72" t="s">
        <v>42</v>
      </c>
      <c r="BL55" s="89"/>
      <c r="BM55" s="111"/>
    </row>
    <row r="56" spans="1:65" s="73" customFormat="1" ht="180">
      <c r="A56" s="71">
        <v>37</v>
      </c>
      <c r="B56" s="71" t="s">
        <v>1068</v>
      </c>
      <c r="C56" s="72" t="s">
        <v>318</v>
      </c>
      <c r="D56" s="71"/>
      <c r="E56" s="177" t="str">
        <f t="shared" si="11"/>
        <v>IM Seasonal Malaria Chemoprevention</v>
      </c>
      <c r="F56" s="178" t="str">
        <f t="shared" si="7"/>
        <v>CORE - Sex | Age-group (CU5)</v>
      </c>
      <c r="G56" s="72" t="s">
        <v>321</v>
      </c>
      <c r="H56" s="71" t="s">
        <v>739</v>
      </c>
      <c r="I56" s="71" t="s">
        <v>739</v>
      </c>
      <c r="J56" s="119" t="str">
        <f t="shared" si="12"/>
        <v>IM SMC - Children who received SMC - 2nd wave</v>
      </c>
      <c r="K56" s="119" t="str">
        <f t="shared" si="13"/>
        <v>wot02J4aRZm</v>
      </c>
      <c r="L56" s="71" t="s">
        <v>308</v>
      </c>
      <c r="M56" s="178" t="str">
        <f t="shared" si="14"/>
        <v>CORE - Sex | Age-group (CU5)</v>
      </c>
      <c r="N56" s="71"/>
      <c r="O56" s="71" t="s">
        <v>433</v>
      </c>
      <c r="P56" s="71" t="s">
        <v>433</v>
      </c>
      <c r="Q56" s="71" t="s">
        <v>433</v>
      </c>
      <c r="R56" s="71" t="s">
        <v>433</v>
      </c>
      <c r="S56" s="71" t="s">
        <v>433</v>
      </c>
      <c r="T56" s="71" t="s">
        <v>433</v>
      </c>
      <c r="U56" s="71" t="s">
        <v>433</v>
      </c>
      <c r="V56" s="71" t="s">
        <v>433</v>
      </c>
      <c r="W56" s="71" t="s">
        <v>433</v>
      </c>
      <c r="X56" s="71" t="s">
        <v>584</v>
      </c>
      <c r="Y56" s="71"/>
      <c r="Z56" s="71" t="s">
        <v>578</v>
      </c>
      <c r="AA56" s="159" t="s">
        <v>311</v>
      </c>
      <c r="AB56" s="71" t="s">
        <v>745</v>
      </c>
      <c r="AC56" s="71"/>
      <c r="AD56" s="71"/>
      <c r="AE56" s="71"/>
      <c r="AF56" s="71"/>
      <c r="AG56" s="71"/>
      <c r="AH56" s="71"/>
      <c r="AI56" s="71" t="s">
        <v>745</v>
      </c>
      <c r="AJ56" s="178" t="str">
        <f t="shared" si="8"/>
        <v>IM SMC - Children in target age range</v>
      </c>
      <c r="AK56" s="178" t="str">
        <f t="shared" si="9"/>
        <v>jAD6Dh7z1d1</v>
      </c>
      <c r="AL56" s="71" t="s">
        <v>308</v>
      </c>
      <c r="AM56" s="178" t="str">
        <f t="shared" si="10"/>
        <v>CORE - Sex | Age-group (CU5)</v>
      </c>
      <c r="AN56" s="71"/>
      <c r="AO56" s="71"/>
      <c r="AP56" s="71"/>
      <c r="AQ56" s="71"/>
      <c r="AR56" s="71" t="s">
        <v>433</v>
      </c>
      <c r="AS56" s="71" t="s">
        <v>433</v>
      </c>
      <c r="AT56" s="71" t="s">
        <v>433</v>
      </c>
      <c r="AU56" s="71" t="s">
        <v>433</v>
      </c>
      <c r="AV56" s="71" t="s">
        <v>433</v>
      </c>
      <c r="AW56" s="71" t="s">
        <v>433</v>
      </c>
      <c r="AX56" s="71" t="s">
        <v>581</v>
      </c>
      <c r="AY56" s="71"/>
      <c r="AZ56" s="71" t="s">
        <v>476</v>
      </c>
      <c r="BA56" s="151"/>
      <c r="BB56" s="71" t="s">
        <v>308</v>
      </c>
      <c r="BC56" s="71" t="s">
        <v>311</v>
      </c>
      <c r="BD56" s="72" t="s">
        <v>304</v>
      </c>
      <c r="BE56" s="89"/>
      <c r="BF56" s="93"/>
      <c r="BG56" s="89"/>
      <c r="BH56" s="89"/>
      <c r="BI56" s="89"/>
      <c r="BJ56" s="89"/>
      <c r="BK56" s="72" t="s">
        <v>42</v>
      </c>
      <c r="BL56" s="89"/>
      <c r="BM56" s="111"/>
    </row>
    <row r="57" spans="1:65" s="73" customFormat="1" ht="180">
      <c r="A57" s="71">
        <v>38</v>
      </c>
      <c r="B57" s="71" t="s">
        <v>1069</v>
      </c>
      <c r="C57" s="72" t="s">
        <v>319</v>
      </c>
      <c r="D57" s="71"/>
      <c r="E57" s="177" t="str">
        <f t="shared" si="11"/>
        <v>IM Seasonal Malaria Chemoprevention</v>
      </c>
      <c r="F57" s="178" t="str">
        <f t="shared" si="7"/>
        <v>CORE - Sex | Age-group (CU5)</v>
      </c>
      <c r="G57" s="72" t="s">
        <v>322</v>
      </c>
      <c r="H57" s="71" t="s">
        <v>740</v>
      </c>
      <c r="I57" s="71" t="s">
        <v>740</v>
      </c>
      <c r="J57" s="119" t="str">
        <f t="shared" si="12"/>
        <v>IM SMC - Children who received SMC - 3rd wave</v>
      </c>
      <c r="K57" s="119" t="str">
        <f t="shared" si="13"/>
        <v>ZCibgANrNQq</v>
      </c>
      <c r="L57" s="71" t="s">
        <v>309</v>
      </c>
      <c r="M57" s="178" t="str">
        <f t="shared" si="14"/>
        <v>CORE - Sex | Age-group (CU5)</v>
      </c>
      <c r="N57" s="71"/>
      <c r="O57" s="71" t="s">
        <v>433</v>
      </c>
      <c r="P57" s="71" t="s">
        <v>433</v>
      </c>
      <c r="Q57" s="71" t="s">
        <v>433</v>
      </c>
      <c r="R57" s="71" t="s">
        <v>433</v>
      </c>
      <c r="S57" s="71" t="s">
        <v>433</v>
      </c>
      <c r="T57" s="71" t="s">
        <v>433</v>
      </c>
      <c r="U57" s="71" t="s">
        <v>433</v>
      </c>
      <c r="V57" s="71" t="s">
        <v>433</v>
      </c>
      <c r="W57" s="71" t="s">
        <v>433</v>
      </c>
      <c r="X57" s="71" t="s">
        <v>585</v>
      </c>
      <c r="Y57" s="71"/>
      <c r="Z57" s="71" t="s">
        <v>578</v>
      </c>
      <c r="AA57" s="159" t="s">
        <v>311</v>
      </c>
      <c r="AB57" s="71" t="s">
        <v>745</v>
      </c>
      <c r="AC57" s="71"/>
      <c r="AD57" s="71"/>
      <c r="AE57" s="71"/>
      <c r="AF57" s="71"/>
      <c r="AG57" s="71"/>
      <c r="AH57" s="71"/>
      <c r="AI57" s="71" t="s">
        <v>745</v>
      </c>
      <c r="AJ57" s="178" t="str">
        <f t="shared" si="8"/>
        <v>IM SMC - Children in target age range</v>
      </c>
      <c r="AK57" s="178" t="str">
        <f t="shared" si="9"/>
        <v>jAD6Dh7z1d1</v>
      </c>
      <c r="AL57" s="71" t="s">
        <v>309</v>
      </c>
      <c r="AM57" s="178" t="str">
        <f t="shared" si="10"/>
        <v>CORE - Sex | Age-group (CU5)</v>
      </c>
      <c r="AN57" s="71"/>
      <c r="AO57" s="71"/>
      <c r="AP57" s="71"/>
      <c r="AQ57" s="71"/>
      <c r="AR57" s="71" t="s">
        <v>433</v>
      </c>
      <c r="AS57" s="71" t="s">
        <v>433</v>
      </c>
      <c r="AT57" s="71" t="s">
        <v>433</v>
      </c>
      <c r="AU57" s="71" t="s">
        <v>433</v>
      </c>
      <c r="AV57" s="71" t="s">
        <v>433</v>
      </c>
      <c r="AW57" s="71" t="s">
        <v>433</v>
      </c>
      <c r="AX57" s="71" t="s">
        <v>581</v>
      </c>
      <c r="AY57" s="71"/>
      <c r="AZ57" s="71" t="s">
        <v>476</v>
      </c>
      <c r="BA57" s="151"/>
      <c r="BB57" s="71" t="s">
        <v>309</v>
      </c>
      <c r="BC57" s="71" t="s">
        <v>311</v>
      </c>
      <c r="BD57" s="72" t="s">
        <v>304</v>
      </c>
      <c r="BE57" s="89"/>
      <c r="BF57" s="93"/>
      <c r="BG57" s="89"/>
      <c r="BH57" s="89"/>
      <c r="BI57" s="89"/>
      <c r="BJ57" s="89"/>
      <c r="BK57" s="72" t="s">
        <v>42</v>
      </c>
      <c r="BL57" s="89"/>
      <c r="BM57" s="111"/>
    </row>
    <row r="58" spans="1:65" s="73" customFormat="1" ht="180">
      <c r="A58" s="71">
        <v>39</v>
      </c>
      <c r="B58" s="71" t="s">
        <v>1070</v>
      </c>
      <c r="C58" s="72" t="s">
        <v>320</v>
      </c>
      <c r="D58" s="71"/>
      <c r="E58" s="177" t="str">
        <f t="shared" si="11"/>
        <v>IM Seasonal Malaria Chemoprevention</v>
      </c>
      <c r="F58" s="178" t="str">
        <f t="shared" si="7"/>
        <v>CORE - Sex | Age-group (CU5)</v>
      </c>
      <c r="G58" s="72" t="s">
        <v>323</v>
      </c>
      <c r="H58" s="71" t="s">
        <v>741</v>
      </c>
      <c r="I58" s="71" t="s">
        <v>741</v>
      </c>
      <c r="J58" s="119" t="str">
        <f t="shared" si="12"/>
        <v>IM SMC - Children who received SMC - 4th wave</v>
      </c>
      <c r="K58" s="119" t="str">
        <f t="shared" si="13"/>
        <v>Q71hAveCSGo</v>
      </c>
      <c r="L58" s="71" t="s">
        <v>310</v>
      </c>
      <c r="M58" s="178" t="str">
        <f t="shared" si="14"/>
        <v>CORE - Sex | Age-group (CU5)</v>
      </c>
      <c r="N58" s="71"/>
      <c r="O58" s="71" t="s">
        <v>433</v>
      </c>
      <c r="P58" s="71" t="s">
        <v>433</v>
      </c>
      <c r="Q58" s="71" t="s">
        <v>433</v>
      </c>
      <c r="R58" s="71" t="s">
        <v>433</v>
      </c>
      <c r="S58" s="71" t="s">
        <v>433</v>
      </c>
      <c r="T58" s="71" t="s">
        <v>433</v>
      </c>
      <c r="U58" s="71" t="s">
        <v>433</v>
      </c>
      <c r="V58" s="71" t="s">
        <v>433</v>
      </c>
      <c r="W58" s="71" t="s">
        <v>433</v>
      </c>
      <c r="X58" s="71" t="s">
        <v>586</v>
      </c>
      <c r="Y58" s="71"/>
      <c r="Z58" s="71" t="s">
        <v>578</v>
      </c>
      <c r="AA58" s="159" t="s">
        <v>311</v>
      </c>
      <c r="AB58" s="71" t="s">
        <v>745</v>
      </c>
      <c r="AC58" s="71"/>
      <c r="AD58" s="71"/>
      <c r="AE58" s="71"/>
      <c r="AF58" s="71"/>
      <c r="AG58" s="71"/>
      <c r="AH58" s="71"/>
      <c r="AI58" s="71" t="s">
        <v>745</v>
      </c>
      <c r="AJ58" s="178" t="str">
        <f t="shared" si="8"/>
        <v>IM SMC - Children in target age range</v>
      </c>
      <c r="AK58" s="178" t="str">
        <f t="shared" si="9"/>
        <v>jAD6Dh7z1d1</v>
      </c>
      <c r="AL58" s="71" t="s">
        <v>310</v>
      </c>
      <c r="AM58" s="178" t="str">
        <f t="shared" si="10"/>
        <v>CORE - Sex | Age-group (CU5)</v>
      </c>
      <c r="AN58" s="71"/>
      <c r="AO58" s="71"/>
      <c r="AP58" s="71"/>
      <c r="AQ58" s="71"/>
      <c r="AR58" s="71" t="s">
        <v>433</v>
      </c>
      <c r="AS58" s="71" t="s">
        <v>433</v>
      </c>
      <c r="AT58" s="71" t="s">
        <v>433</v>
      </c>
      <c r="AU58" s="71" t="s">
        <v>433</v>
      </c>
      <c r="AV58" s="71" t="s">
        <v>433</v>
      </c>
      <c r="AW58" s="71" t="s">
        <v>433</v>
      </c>
      <c r="AX58" s="71" t="s">
        <v>581</v>
      </c>
      <c r="AY58" s="71"/>
      <c r="AZ58" s="71" t="s">
        <v>476</v>
      </c>
      <c r="BA58" s="151"/>
      <c r="BB58" s="71" t="s">
        <v>310</v>
      </c>
      <c r="BC58" s="71" t="s">
        <v>311</v>
      </c>
      <c r="BD58" s="72" t="s">
        <v>304</v>
      </c>
      <c r="BE58" s="89"/>
      <c r="BF58" s="93"/>
      <c r="BG58" s="89"/>
      <c r="BH58" s="89"/>
      <c r="BI58" s="89"/>
      <c r="BJ58" s="89"/>
      <c r="BK58" s="72" t="s">
        <v>42</v>
      </c>
      <c r="BL58" s="89"/>
      <c r="BM58" s="111"/>
    </row>
    <row r="59" spans="1:65" ht="314">
      <c r="A59" s="71">
        <v>40</v>
      </c>
      <c r="B59" s="71" t="s">
        <v>1071</v>
      </c>
      <c r="C59" s="71" t="s">
        <v>326</v>
      </c>
      <c r="D59" s="71"/>
      <c r="E59" s="177" t="str">
        <f t="shared" si="11"/>
        <v>IM Seasonal Malaria Chemoprevention</v>
      </c>
      <c r="F59" s="178" t="str">
        <f t="shared" si="7"/>
        <v>CORE - Type of health worker | Sex</v>
      </c>
      <c r="G59" s="71" t="s">
        <v>327</v>
      </c>
      <c r="H59" s="71" t="s">
        <v>742</v>
      </c>
      <c r="I59" s="71" t="s">
        <v>742</v>
      </c>
      <c r="J59" s="119" t="str">
        <f t="shared" si="12"/>
        <v>IM SMC - Health workers who completed the training course on delivering SMC</v>
      </c>
      <c r="K59" s="119" t="str">
        <f t="shared" si="13"/>
        <v>y6qGAzE5DRa</v>
      </c>
      <c r="L59" s="71" t="s">
        <v>324</v>
      </c>
      <c r="M59" s="178" t="str">
        <f t="shared" si="14"/>
        <v>CORE - Type of health worker | Sex</v>
      </c>
      <c r="N59" s="71"/>
      <c r="O59" s="71" t="s">
        <v>433</v>
      </c>
      <c r="P59" s="71" t="s">
        <v>433</v>
      </c>
      <c r="Q59" s="71" t="s">
        <v>433</v>
      </c>
      <c r="R59" s="71" t="s">
        <v>433</v>
      </c>
      <c r="S59" s="71" t="s">
        <v>433</v>
      </c>
      <c r="T59" s="71" t="s">
        <v>433</v>
      </c>
      <c r="U59" s="71" t="s">
        <v>433</v>
      </c>
      <c r="V59" s="71" t="s">
        <v>433</v>
      </c>
      <c r="W59" s="71" t="s">
        <v>433</v>
      </c>
      <c r="X59" s="71" t="s">
        <v>587</v>
      </c>
      <c r="Y59" s="71"/>
      <c r="Z59" s="71" t="s">
        <v>579</v>
      </c>
      <c r="AA59" s="159" t="s">
        <v>17</v>
      </c>
      <c r="AB59" s="71" t="s">
        <v>746</v>
      </c>
      <c r="AC59" s="71"/>
      <c r="AD59" s="71"/>
      <c r="AE59" s="71"/>
      <c r="AF59" s="71"/>
      <c r="AG59" s="71"/>
      <c r="AH59" s="71"/>
      <c r="AI59" s="71" t="s">
        <v>746</v>
      </c>
      <c r="AJ59" s="178" t="str">
        <f t="shared" si="8"/>
        <v>IM SMC - Health workers targeted for training course on delivering SMC</v>
      </c>
      <c r="AK59" s="178" t="str">
        <f t="shared" si="9"/>
        <v>nE14FEYzkVX</v>
      </c>
      <c r="AL59" s="71" t="s">
        <v>324</v>
      </c>
      <c r="AM59" s="178" t="str">
        <f t="shared" si="10"/>
        <v>CORE - Type of health worker | Sex</v>
      </c>
      <c r="AN59" s="71"/>
      <c r="AO59" s="71"/>
      <c r="AP59" s="71"/>
      <c r="AQ59" s="71"/>
      <c r="AR59" s="71" t="s">
        <v>433</v>
      </c>
      <c r="AS59" s="71" t="s">
        <v>433</v>
      </c>
      <c r="AT59" s="71" t="s">
        <v>433</v>
      </c>
      <c r="AU59" s="71" t="s">
        <v>433</v>
      </c>
      <c r="AV59" s="71" t="s">
        <v>433</v>
      </c>
      <c r="AW59" s="71" t="s">
        <v>433</v>
      </c>
      <c r="AX59" s="71" t="s">
        <v>582</v>
      </c>
      <c r="AY59" s="71"/>
      <c r="AZ59" s="71" t="s">
        <v>579</v>
      </c>
      <c r="BA59" s="151"/>
      <c r="BB59" s="71" t="s">
        <v>324</v>
      </c>
      <c r="BC59" s="71" t="s">
        <v>17</v>
      </c>
      <c r="BD59" s="71" t="s">
        <v>325</v>
      </c>
      <c r="BE59" s="87"/>
      <c r="BF59" s="87"/>
      <c r="BG59" s="87"/>
      <c r="BH59" s="87"/>
      <c r="BI59" s="87"/>
      <c r="BJ59" s="71" t="s">
        <v>42</v>
      </c>
      <c r="BK59" s="71" t="s">
        <v>42</v>
      </c>
      <c r="BL59" s="87"/>
    </row>
    <row r="60" spans="1:65" s="111" customFormat="1" ht="90">
      <c r="A60" s="71">
        <v>41</v>
      </c>
      <c r="B60" s="71" t="s">
        <v>1072</v>
      </c>
      <c r="C60" s="151" t="s">
        <v>328</v>
      </c>
      <c r="D60" s="71"/>
      <c r="E60" s="177" t="str">
        <f t="shared" si="11"/>
        <v>IM Technical Leadership</v>
      </c>
      <c r="F60" s="178" t="s">
        <v>436</v>
      </c>
      <c r="G60" s="71" t="s">
        <v>330</v>
      </c>
      <c r="H60" s="71" t="s">
        <v>716</v>
      </c>
      <c r="I60" s="71" t="s">
        <v>716</v>
      </c>
      <c r="J60" s="119" t="str">
        <f t="shared" si="12"/>
        <v>IM TL - Does country have annual operational SMC implementation plans?</v>
      </c>
      <c r="K60" s="119" t="str">
        <f t="shared" si="13"/>
        <v>hBYYaPLEFFf</v>
      </c>
      <c r="L60" s="71" t="s">
        <v>332</v>
      </c>
      <c r="M60" s="178" t="str">
        <f t="shared" si="14"/>
        <v>default</v>
      </c>
      <c r="N60" s="71"/>
      <c r="O60" s="71" t="s">
        <v>433</v>
      </c>
      <c r="P60" s="71" t="s">
        <v>433</v>
      </c>
      <c r="Q60" s="71" t="s">
        <v>433</v>
      </c>
      <c r="R60" s="71" t="s">
        <v>433</v>
      </c>
      <c r="S60" s="71" t="s">
        <v>433</v>
      </c>
      <c r="T60" s="71" t="s">
        <v>433</v>
      </c>
      <c r="U60" s="71" t="s">
        <v>433</v>
      </c>
      <c r="V60" s="71" t="s">
        <v>433</v>
      </c>
      <c r="W60" s="71" t="s">
        <v>433</v>
      </c>
      <c r="X60" s="71"/>
      <c r="Y60" s="71"/>
      <c r="Z60" s="71" t="s">
        <v>436</v>
      </c>
      <c r="AA60" s="159" t="s">
        <v>580</v>
      </c>
      <c r="AB60" s="71" t="s">
        <v>747</v>
      </c>
      <c r="AC60" s="71"/>
      <c r="AD60" s="71"/>
      <c r="AE60" s="71"/>
      <c r="AF60" s="71"/>
      <c r="AG60" s="71"/>
      <c r="AH60" s="71"/>
      <c r="AI60" s="71" t="s">
        <v>747</v>
      </c>
      <c r="AJ60" s="178" t="str">
        <f t="shared" si="8"/>
        <v>IM TL - Is country anticipated to have annual SMC implementation plans?</v>
      </c>
      <c r="AK60" s="178" t="str">
        <f t="shared" si="9"/>
        <v>gN3w6Jx7q5h</v>
      </c>
      <c r="AL60" s="71" t="s">
        <v>332</v>
      </c>
      <c r="AM60" s="178" t="str">
        <f t="shared" si="10"/>
        <v>default</v>
      </c>
      <c r="AN60" s="71"/>
      <c r="AO60" s="71"/>
      <c r="AP60" s="71"/>
      <c r="AQ60" s="71"/>
      <c r="AR60" s="71" t="s">
        <v>433</v>
      </c>
      <c r="AS60" s="71" t="s">
        <v>433</v>
      </c>
      <c r="AT60" s="71" t="s">
        <v>433</v>
      </c>
      <c r="AU60" s="71" t="s">
        <v>433</v>
      </c>
      <c r="AV60" s="71" t="s">
        <v>433</v>
      </c>
      <c r="AW60" s="71" t="s">
        <v>433</v>
      </c>
      <c r="AX60" s="71"/>
      <c r="AY60" s="71"/>
      <c r="AZ60" s="71" t="s">
        <v>500</v>
      </c>
      <c r="BA60" s="151"/>
      <c r="BB60" s="71" t="s">
        <v>332</v>
      </c>
      <c r="BC60" s="71" t="s">
        <v>329</v>
      </c>
      <c r="BD60" s="71" t="s">
        <v>331</v>
      </c>
      <c r="BE60" s="87"/>
      <c r="BF60" s="87"/>
      <c r="BG60" s="87"/>
      <c r="BH60" s="87"/>
      <c r="BI60" s="87"/>
      <c r="BJ60" s="87"/>
      <c r="BK60" s="87"/>
      <c r="BL60" s="87"/>
    </row>
    <row r="61" spans="1:65" s="111" customFormat="1" ht="15.75" customHeight="1">
      <c r="A61" s="104" t="s">
        <v>38</v>
      </c>
      <c r="B61" s="104"/>
      <c r="C61" s="104"/>
      <c r="D61" s="104"/>
      <c r="E61" s="177" t="e">
        <f t="shared" si="11"/>
        <v>#N/A</v>
      </c>
      <c r="F61" s="178"/>
      <c r="G61" s="104"/>
      <c r="H61" s="104"/>
      <c r="I61" s="104"/>
      <c r="J61" s="119" t="e">
        <f t="shared" si="12"/>
        <v>#N/A</v>
      </c>
      <c r="K61" s="119" t="e">
        <f t="shared" si="13"/>
        <v>#N/A</v>
      </c>
      <c r="L61" s="104"/>
      <c r="M61" s="178" t="e">
        <f t="shared" si="14"/>
        <v>#N/A</v>
      </c>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78" t="e">
        <f t="shared" si="8"/>
        <v>#N/A</v>
      </c>
      <c r="AK61" s="178" t="e">
        <f t="shared" si="9"/>
        <v>#N/A</v>
      </c>
      <c r="AL61" s="104"/>
      <c r="AM61" s="178" t="e">
        <f t="shared" si="10"/>
        <v>#N/A</v>
      </c>
      <c r="AN61" s="104"/>
      <c r="AO61" s="104"/>
      <c r="AP61" s="104"/>
      <c r="AQ61" s="104"/>
      <c r="AR61" s="104"/>
      <c r="AS61" s="104"/>
      <c r="AT61" s="104"/>
      <c r="AU61" s="104"/>
      <c r="AV61" s="104"/>
      <c r="AW61" s="104"/>
      <c r="AX61" s="104"/>
      <c r="AY61" s="104"/>
      <c r="AZ61" s="104"/>
      <c r="BA61" s="155"/>
      <c r="BB61" s="104"/>
      <c r="BC61" s="104"/>
      <c r="BD61" s="105"/>
      <c r="BE61" s="106"/>
      <c r="BF61" s="106"/>
      <c r="BG61" s="106"/>
      <c r="BH61" s="106"/>
      <c r="BI61" s="106"/>
      <c r="BJ61" s="106"/>
      <c r="BK61" s="106"/>
      <c r="BL61" s="107"/>
    </row>
    <row r="62" spans="1:65" s="111" customFormat="1" ht="285">
      <c r="A62" s="71">
        <v>42</v>
      </c>
      <c r="B62" s="71" t="s">
        <v>759</v>
      </c>
      <c r="C62" s="127" t="s">
        <v>335</v>
      </c>
      <c r="D62" s="71"/>
      <c r="E62" s="177" t="str">
        <f t="shared" si="11"/>
        <v>IM Technical Leadership</v>
      </c>
      <c r="F62" s="178" t="s">
        <v>436</v>
      </c>
      <c r="G62" s="71" t="s">
        <v>336</v>
      </c>
      <c r="H62" s="71" t="s">
        <v>717</v>
      </c>
      <c r="I62" s="71" t="s">
        <v>717</v>
      </c>
      <c r="J62" s="119" t="str">
        <f t="shared" si="12"/>
        <v>IM TL - Contribution to national, regional guidance/policy documents or related to malaria (including RH)</v>
      </c>
      <c r="K62" s="119" t="str">
        <f t="shared" si="13"/>
        <v>tJXmW64MUxf</v>
      </c>
      <c r="L62" s="71" t="s">
        <v>340</v>
      </c>
      <c r="M62" s="178" t="str">
        <f t="shared" si="14"/>
        <v>default</v>
      </c>
      <c r="N62" s="71"/>
      <c r="O62" s="71"/>
      <c r="P62" s="71"/>
      <c r="Q62" s="71"/>
      <c r="R62" s="71"/>
      <c r="S62" s="71"/>
      <c r="T62" s="71"/>
      <c r="U62" s="71" t="s">
        <v>503</v>
      </c>
      <c r="V62" s="71"/>
      <c r="W62" s="71" t="s">
        <v>500</v>
      </c>
      <c r="X62" s="71" t="s">
        <v>588</v>
      </c>
      <c r="Y62" s="71"/>
      <c r="Z62" s="71" t="s">
        <v>436</v>
      </c>
      <c r="AA62" s="71" t="s">
        <v>336</v>
      </c>
      <c r="AB62" s="71" t="s">
        <v>35</v>
      </c>
      <c r="AC62" s="71"/>
      <c r="AD62" s="71"/>
      <c r="AE62" s="71"/>
      <c r="AF62" s="71"/>
      <c r="AG62" s="71"/>
      <c r="AH62" s="71"/>
      <c r="AI62" s="71" t="s">
        <v>35</v>
      </c>
      <c r="AJ62" s="178" t="e">
        <f t="shared" si="8"/>
        <v>#N/A</v>
      </c>
      <c r="AK62" s="178" t="e">
        <f t="shared" si="9"/>
        <v>#N/A</v>
      </c>
      <c r="AL62" s="71" t="s">
        <v>340</v>
      </c>
      <c r="AM62" s="178" t="e">
        <f t="shared" si="10"/>
        <v>#N/A</v>
      </c>
      <c r="AN62" s="71"/>
      <c r="AR62" s="71"/>
      <c r="AS62" s="71"/>
      <c r="AT62" s="71"/>
      <c r="AU62" s="71" t="s">
        <v>654</v>
      </c>
      <c r="AV62" s="71"/>
      <c r="AW62" s="71" t="s">
        <v>500</v>
      </c>
      <c r="AX62" s="71" t="s">
        <v>588</v>
      </c>
      <c r="AY62" s="71"/>
      <c r="AZ62" s="71" t="s">
        <v>436</v>
      </c>
      <c r="BA62" s="151"/>
      <c r="BB62" s="71" t="s">
        <v>340</v>
      </c>
      <c r="BC62" s="71" t="s">
        <v>35</v>
      </c>
      <c r="BD62" s="71" t="s">
        <v>35</v>
      </c>
      <c r="BE62" s="87"/>
      <c r="BF62" s="87"/>
      <c r="BG62" s="87"/>
      <c r="BH62" s="87"/>
      <c r="BI62" s="87"/>
      <c r="BJ62" s="87"/>
      <c r="BK62" s="87"/>
      <c r="BL62" s="87"/>
    </row>
    <row r="63" spans="1:65" s="111" customFormat="1" ht="195">
      <c r="A63" s="71">
        <v>43</v>
      </c>
      <c r="B63" s="71" t="s">
        <v>760</v>
      </c>
      <c r="C63" s="127" t="s">
        <v>404</v>
      </c>
      <c r="D63" s="71"/>
      <c r="E63" s="177" t="str">
        <f t="shared" si="11"/>
        <v>IM Technical Leadership</v>
      </c>
      <c r="F63" s="178" t="s">
        <v>436</v>
      </c>
      <c r="G63" s="71" t="s">
        <v>405</v>
      </c>
      <c r="H63" s="71" t="s">
        <v>718</v>
      </c>
      <c r="I63" s="71" t="s">
        <v>718</v>
      </c>
      <c r="J63" s="119" t="str">
        <f t="shared" si="12"/>
        <v>IM TL - Number of program activity outputs disseminated to the global health community</v>
      </c>
      <c r="K63" s="119" t="str">
        <f t="shared" si="13"/>
        <v>P4YDP2FNh3X</v>
      </c>
      <c r="L63" s="71" t="s">
        <v>341</v>
      </c>
      <c r="M63" s="178" t="str">
        <f t="shared" si="14"/>
        <v>default</v>
      </c>
      <c r="N63" s="71"/>
      <c r="O63" s="71"/>
      <c r="P63" s="71"/>
      <c r="Q63" s="71"/>
      <c r="R63" s="71"/>
      <c r="S63" s="71"/>
      <c r="T63" s="71"/>
      <c r="U63" s="127" t="s">
        <v>504</v>
      </c>
      <c r="V63" s="71"/>
      <c r="W63" s="71" t="s">
        <v>500</v>
      </c>
      <c r="X63" s="71" t="s">
        <v>589</v>
      </c>
      <c r="Y63" s="71"/>
      <c r="Z63" s="71" t="s">
        <v>500</v>
      </c>
      <c r="AA63" s="71" t="s">
        <v>405</v>
      </c>
      <c r="AB63" s="71" t="s">
        <v>35</v>
      </c>
      <c r="AC63" s="71"/>
      <c r="AD63" s="71"/>
      <c r="AE63" s="71"/>
      <c r="AF63" s="71"/>
      <c r="AG63" s="71"/>
      <c r="AH63" s="71"/>
      <c r="AI63" s="71" t="s">
        <v>35</v>
      </c>
      <c r="AJ63" s="178" t="e">
        <f t="shared" si="8"/>
        <v>#N/A</v>
      </c>
      <c r="AK63" s="178" t="e">
        <f t="shared" si="9"/>
        <v>#N/A</v>
      </c>
      <c r="AL63" s="71" t="s">
        <v>341</v>
      </c>
      <c r="AM63" s="178" t="e">
        <f t="shared" si="10"/>
        <v>#N/A</v>
      </c>
      <c r="AN63" s="71"/>
      <c r="AR63" s="71"/>
      <c r="AS63" s="71"/>
      <c r="AT63" s="71"/>
      <c r="AU63" s="127" t="s">
        <v>655</v>
      </c>
      <c r="AV63" s="71"/>
      <c r="AW63" s="71" t="s">
        <v>500</v>
      </c>
      <c r="AX63" s="71" t="s">
        <v>589</v>
      </c>
      <c r="AY63" s="71"/>
      <c r="AZ63" s="71" t="s">
        <v>500</v>
      </c>
      <c r="BA63" s="151"/>
      <c r="BB63" s="71" t="s">
        <v>341</v>
      </c>
      <c r="BC63" s="84" t="s">
        <v>35</v>
      </c>
      <c r="BD63" s="84" t="s">
        <v>35</v>
      </c>
      <c r="BE63" s="87"/>
      <c r="BF63" s="87"/>
      <c r="BG63" s="87"/>
      <c r="BH63" s="87"/>
      <c r="BI63" s="87"/>
      <c r="BJ63" s="87"/>
      <c r="BK63" s="96"/>
      <c r="BL63" s="87"/>
    </row>
    <row r="64" spans="1:65" s="111" customFormat="1" ht="270">
      <c r="A64" s="71">
        <v>44</v>
      </c>
      <c r="B64" s="71" t="s">
        <v>1073</v>
      </c>
      <c r="C64" s="127" t="s">
        <v>337</v>
      </c>
      <c r="D64" s="71"/>
      <c r="E64" s="177" t="str">
        <f t="shared" si="11"/>
        <v>IM Technical Leadership</v>
      </c>
      <c r="F64" s="178" t="s">
        <v>436</v>
      </c>
      <c r="G64" s="71" t="s">
        <v>338</v>
      </c>
      <c r="H64" s="71" t="s">
        <v>719</v>
      </c>
      <c r="I64" s="71" t="s">
        <v>939</v>
      </c>
      <c r="J64" s="119" t="str">
        <f t="shared" si="12"/>
        <v>IM TL - Participation in targeted national, regional or global level Working group(s) and/or taskforce(s)</v>
      </c>
      <c r="K64" s="119" t="str">
        <f t="shared" si="13"/>
        <v>XxfoDreiw9Z</v>
      </c>
      <c r="L64" s="71" t="s">
        <v>342</v>
      </c>
      <c r="M64" s="178" t="str">
        <f t="shared" si="14"/>
        <v>default</v>
      </c>
      <c r="N64" s="71"/>
      <c r="O64" s="71"/>
      <c r="P64" s="71"/>
      <c r="Q64" s="71"/>
      <c r="R64" s="71"/>
      <c r="S64" s="71"/>
      <c r="T64" s="71"/>
      <c r="U64" s="71" t="s">
        <v>505</v>
      </c>
      <c r="V64" s="71"/>
      <c r="W64" s="71" t="s">
        <v>500</v>
      </c>
      <c r="X64" s="71" t="s">
        <v>590</v>
      </c>
      <c r="Y64" s="71"/>
      <c r="Z64" s="71" t="s">
        <v>500</v>
      </c>
      <c r="AA64" s="71" t="s">
        <v>338</v>
      </c>
      <c r="AB64" s="71" t="s">
        <v>35</v>
      </c>
      <c r="AC64" s="71"/>
      <c r="AD64" s="71"/>
      <c r="AE64" s="71"/>
      <c r="AF64" s="71"/>
      <c r="AG64" s="71"/>
      <c r="AH64" s="71"/>
      <c r="AI64" s="71" t="s">
        <v>35</v>
      </c>
      <c r="AJ64" s="178" t="e">
        <f t="shared" si="8"/>
        <v>#N/A</v>
      </c>
      <c r="AK64" s="178" t="e">
        <f t="shared" si="9"/>
        <v>#N/A</v>
      </c>
      <c r="AL64" s="71" t="s">
        <v>342</v>
      </c>
      <c r="AM64" s="178" t="e">
        <f t="shared" si="10"/>
        <v>#N/A</v>
      </c>
      <c r="AN64" s="71"/>
      <c r="AR64" s="71"/>
      <c r="AS64" s="71"/>
      <c r="AT64" s="71"/>
      <c r="AU64" s="71" t="s">
        <v>656</v>
      </c>
      <c r="AV64" s="71"/>
      <c r="AW64" s="71" t="s">
        <v>500</v>
      </c>
      <c r="AX64" s="71" t="s">
        <v>590</v>
      </c>
      <c r="AY64" s="71"/>
      <c r="AZ64" s="71" t="s">
        <v>500</v>
      </c>
      <c r="BA64" s="151"/>
      <c r="BB64" s="71" t="s">
        <v>342</v>
      </c>
      <c r="BC64" s="84" t="s">
        <v>35</v>
      </c>
      <c r="BD64" s="84" t="s">
        <v>35</v>
      </c>
      <c r="BE64" s="87"/>
      <c r="BF64" s="87"/>
      <c r="BG64" s="87"/>
      <c r="BH64" s="87"/>
      <c r="BI64" s="87"/>
      <c r="BJ64" s="87"/>
      <c r="BK64" s="96"/>
      <c r="BL64" s="87"/>
    </row>
    <row r="65" spans="3:56" s="111" customFormat="1">
      <c r="C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c r="AU65" s="112"/>
      <c r="AV65" s="112"/>
      <c r="AW65" s="112"/>
      <c r="AX65" s="112"/>
      <c r="AY65" s="112"/>
      <c r="AZ65" s="112"/>
      <c r="BA65" s="157"/>
      <c r="BB65" s="112"/>
      <c r="BC65" s="112"/>
      <c r="BD65" s="112"/>
    </row>
    <row r="66" spans="3:56" s="111" customFormat="1">
      <c r="C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2"/>
      <c r="AV66" s="112"/>
      <c r="AW66" s="112"/>
      <c r="AX66" s="112"/>
      <c r="AY66" s="112"/>
      <c r="AZ66" s="112"/>
      <c r="BA66" s="157"/>
      <c r="BB66" s="112"/>
      <c r="BC66" s="112"/>
      <c r="BD66" s="112"/>
    </row>
  </sheetData>
  <autoFilter ref="F1:F66" xr:uid="{A3FB3F83-EC34-8A4A-AD76-65D5947817B8}"/>
  <mergeCells count="34">
    <mergeCell ref="H3:H4"/>
    <mergeCell ref="AB3:AB4"/>
    <mergeCell ref="M3:M4"/>
    <mergeCell ref="I3:I4"/>
    <mergeCell ref="F3:F4"/>
    <mergeCell ref="K3:K4"/>
    <mergeCell ref="L3:L4"/>
    <mergeCell ref="AO3:AQ3"/>
    <mergeCell ref="AA3:AA4"/>
    <mergeCell ref="AI3:AI4"/>
    <mergeCell ref="AK3:AK4"/>
    <mergeCell ref="AR3:AT3"/>
    <mergeCell ref="AL3:AL4"/>
    <mergeCell ref="AN3:AN4"/>
    <mergeCell ref="O3:Q3"/>
    <mergeCell ref="R3:T3"/>
    <mergeCell ref="U3:W3"/>
    <mergeCell ref="X3:Z3"/>
    <mergeCell ref="A1:BK1"/>
    <mergeCell ref="A2:BK2"/>
    <mergeCell ref="A3:A4"/>
    <mergeCell ref="C3:C4"/>
    <mergeCell ref="BB3:BB4"/>
    <mergeCell ref="BC3:BC4"/>
    <mergeCell ref="BD3:BD4"/>
    <mergeCell ref="N3:N4"/>
    <mergeCell ref="AM3:AM4"/>
    <mergeCell ref="B3:B4"/>
    <mergeCell ref="D3:D4"/>
    <mergeCell ref="BE3:BL3"/>
    <mergeCell ref="E3:E4"/>
    <mergeCell ref="G3:G4"/>
    <mergeCell ref="AU3:AW3"/>
    <mergeCell ref="AX3:AZ3"/>
  </mergeCells>
  <pageMargins left="0.7" right="0.7" top="0.75" bottom="0.75" header="0.3" footer="0.3"/>
  <pageSetup orientation="portrait" horizontalDpi="1200" verticalDpi="1200" r:id="rId1"/>
  <ignoredErrors>
    <ignoredError sqref="AJ29"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B6ED5-7CB1-F04A-907A-B918B1CC54AB}">
  <dimension ref="A1:E94"/>
  <sheetViews>
    <sheetView topLeftCell="A68" zoomScale="150" workbookViewId="0">
      <selection activeCell="A77" sqref="A77"/>
    </sheetView>
  </sheetViews>
  <sheetFormatPr baseColWidth="10" defaultRowHeight="15"/>
  <cols>
    <col min="1" max="1" width="102.33203125" customWidth="1"/>
    <col min="2" max="2" width="17.6640625" customWidth="1"/>
    <col min="3" max="3" width="48.5" customWidth="1"/>
    <col min="4" max="4" width="63.83203125" customWidth="1"/>
  </cols>
  <sheetData>
    <row r="1" spans="1:5">
      <c r="A1" t="s">
        <v>766</v>
      </c>
      <c r="B1" t="s">
        <v>767</v>
      </c>
      <c r="C1" t="s">
        <v>768</v>
      </c>
      <c r="D1" t="s">
        <v>769</v>
      </c>
      <c r="E1" t="s">
        <v>992</v>
      </c>
    </row>
    <row r="2" spans="1:5">
      <c r="A2" t="s">
        <v>423</v>
      </c>
      <c r="B2" t="s">
        <v>424</v>
      </c>
      <c r="C2" t="s">
        <v>361</v>
      </c>
      <c r="D2" t="s">
        <v>770</v>
      </c>
      <c r="E2" t="s">
        <v>242</v>
      </c>
    </row>
    <row r="3" spans="1:5">
      <c r="A3" t="s">
        <v>414</v>
      </c>
      <c r="B3" t="s">
        <v>415</v>
      </c>
      <c r="C3" t="s">
        <v>55</v>
      </c>
      <c r="D3" t="s">
        <v>770</v>
      </c>
      <c r="E3" t="s">
        <v>242</v>
      </c>
    </row>
    <row r="4" spans="1:5">
      <c r="A4" t="s">
        <v>421</v>
      </c>
      <c r="B4" t="s">
        <v>422</v>
      </c>
      <c r="C4" t="s">
        <v>771</v>
      </c>
      <c r="D4" t="s">
        <v>770</v>
      </c>
      <c r="E4" t="s">
        <v>242</v>
      </c>
    </row>
    <row r="5" spans="1:5">
      <c r="A5" t="s">
        <v>772</v>
      </c>
      <c r="B5" t="s">
        <v>773</v>
      </c>
      <c r="C5" t="s">
        <v>363</v>
      </c>
      <c r="D5" t="s">
        <v>774</v>
      </c>
      <c r="E5" t="s">
        <v>242</v>
      </c>
    </row>
    <row r="6" spans="1:5">
      <c r="A6" t="s">
        <v>775</v>
      </c>
      <c r="B6" t="s">
        <v>776</v>
      </c>
      <c r="C6" t="s">
        <v>364</v>
      </c>
      <c r="D6" t="s">
        <v>774</v>
      </c>
      <c r="E6" t="s">
        <v>242</v>
      </c>
    </row>
    <row r="7" spans="1:5">
      <c r="A7" t="s">
        <v>777</v>
      </c>
      <c r="B7" t="s">
        <v>778</v>
      </c>
      <c r="C7" t="s">
        <v>365</v>
      </c>
      <c r="D7" t="s">
        <v>774</v>
      </c>
      <c r="E7" t="s">
        <v>242</v>
      </c>
    </row>
    <row r="8" spans="1:5">
      <c r="A8" t="s">
        <v>779</v>
      </c>
      <c r="B8" t="s">
        <v>780</v>
      </c>
      <c r="C8" t="s">
        <v>781</v>
      </c>
      <c r="D8" t="s">
        <v>782</v>
      </c>
      <c r="E8" t="s">
        <v>242</v>
      </c>
    </row>
    <row r="9" spans="1:5">
      <c r="A9" t="s">
        <v>783</v>
      </c>
      <c r="B9" t="s">
        <v>784</v>
      </c>
      <c r="C9" t="s">
        <v>379</v>
      </c>
      <c r="D9" t="s">
        <v>770</v>
      </c>
      <c r="E9" t="s">
        <v>242</v>
      </c>
    </row>
    <row r="10" spans="1:5">
      <c r="A10" t="s">
        <v>785</v>
      </c>
      <c r="B10" t="s">
        <v>786</v>
      </c>
      <c r="C10" t="s">
        <v>380</v>
      </c>
      <c r="D10" t="s">
        <v>770</v>
      </c>
      <c r="E10" t="s">
        <v>242</v>
      </c>
    </row>
    <row r="11" spans="1:5">
      <c r="A11" t="s">
        <v>787</v>
      </c>
      <c r="B11" t="s">
        <v>788</v>
      </c>
      <c r="C11" t="s">
        <v>378</v>
      </c>
      <c r="D11" t="s">
        <v>770</v>
      </c>
      <c r="E11" t="s">
        <v>242</v>
      </c>
    </row>
    <row r="12" spans="1:5">
      <c r="A12" t="s">
        <v>789</v>
      </c>
      <c r="B12" t="s">
        <v>629</v>
      </c>
      <c r="C12" t="s">
        <v>355</v>
      </c>
      <c r="D12" t="s">
        <v>774</v>
      </c>
      <c r="E12" t="s">
        <v>242</v>
      </c>
    </row>
    <row r="13" spans="1:5">
      <c r="A13" t="s">
        <v>634</v>
      </c>
      <c r="B13" t="s">
        <v>635</v>
      </c>
      <c r="C13" t="s">
        <v>109</v>
      </c>
      <c r="D13" t="s">
        <v>774</v>
      </c>
      <c r="E13" t="s">
        <v>242</v>
      </c>
    </row>
    <row r="14" spans="1:5">
      <c r="A14" t="s">
        <v>637</v>
      </c>
      <c r="B14" t="s">
        <v>638</v>
      </c>
      <c r="C14" t="s">
        <v>790</v>
      </c>
      <c r="D14" t="s">
        <v>774</v>
      </c>
      <c r="E14" t="s">
        <v>242</v>
      </c>
    </row>
    <row r="15" spans="1:5">
      <c r="A15" t="s">
        <v>425</v>
      </c>
      <c r="B15" t="s">
        <v>426</v>
      </c>
      <c r="C15" t="s">
        <v>791</v>
      </c>
      <c r="D15" t="s">
        <v>770</v>
      </c>
      <c r="E15" t="s">
        <v>242</v>
      </c>
    </row>
    <row r="16" spans="1:5">
      <c r="A16" t="s">
        <v>417</v>
      </c>
      <c r="B16" t="s">
        <v>418</v>
      </c>
      <c r="C16" t="s">
        <v>792</v>
      </c>
      <c r="D16" t="s">
        <v>770</v>
      </c>
      <c r="E16" t="s">
        <v>242</v>
      </c>
    </row>
    <row r="17" spans="1:5">
      <c r="A17" t="s">
        <v>419</v>
      </c>
      <c r="B17" t="s">
        <v>420</v>
      </c>
      <c r="C17" t="s">
        <v>793</v>
      </c>
      <c r="D17" t="s">
        <v>770</v>
      </c>
      <c r="E17" t="s">
        <v>242</v>
      </c>
    </row>
    <row r="18" spans="1:5">
      <c r="A18" t="s">
        <v>794</v>
      </c>
      <c r="B18" t="s">
        <v>795</v>
      </c>
      <c r="C18" t="s">
        <v>376</v>
      </c>
      <c r="D18" t="s">
        <v>770</v>
      </c>
      <c r="E18" t="s">
        <v>242</v>
      </c>
    </row>
    <row r="19" spans="1:5">
      <c r="A19" t="s">
        <v>796</v>
      </c>
      <c r="B19" t="s">
        <v>797</v>
      </c>
      <c r="C19" t="s">
        <v>798</v>
      </c>
      <c r="D19" t="s">
        <v>770</v>
      </c>
      <c r="E19" t="s">
        <v>242</v>
      </c>
    </row>
    <row r="20" spans="1:5">
      <c r="A20" t="s">
        <v>799</v>
      </c>
      <c r="B20" t="s">
        <v>800</v>
      </c>
      <c r="C20" t="s">
        <v>801</v>
      </c>
      <c r="D20" t="s">
        <v>770</v>
      </c>
      <c r="E20" t="s">
        <v>242</v>
      </c>
    </row>
    <row r="21" spans="1:5">
      <c r="A21" t="s">
        <v>734</v>
      </c>
      <c r="B21" t="s">
        <v>802</v>
      </c>
      <c r="C21" t="s">
        <v>734</v>
      </c>
      <c r="D21" t="s">
        <v>803</v>
      </c>
      <c r="E21" t="s">
        <v>242</v>
      </c>
    </row>
    <row r="22" spans="1:5">
      <c r="A22" t="s">
        <v>707</v>
      </c>
      <c r="B22" t="s">
        <v>804</v>
      </c>
      <c r="C22" t="s">
        <v>805</v>
      </c>
      <c r="D22" t="s">
        <v>803</v>
      </c>
      <c r="E22" t="s">
        <v>242</v>
      </c>
    </row>
    <row r="23" spans="1:5">
      <c r="A23" t="s">
        <v>710</v>
      </c>
      <c r="B23" t="s">
        <v>806</v>
      </c>
      <c r="C23" t="s">
        <v>807</v>
      </c>
      <c r="D23" t="s">
        <v>803</v>
      </c>
      <c r="E23" t="s">
        <v>242</v>
      </c>
    </row>
    <row r="24" spans="1:5">
      <c r="A24" t="s">
        <v>708</v>
      </c>
      <c r="B24" t="s">
        <v>808</v>
      </c>
      <c r="C24" t="s">
        <v>809</v>
      </c>
      <c r="D24" t="s">
        <v>803</v>
      </c>
      <c r="E24" t="s">
        <v>242</v>
      </c>
    </row>
    <row r="25" spans="1:5">
      <c r="A25" t="s">
        <v>709</v>
      </c>
      <c r="B25" t="s">
        <v>810</v>
      </c>
      <c r="C25" t="s">
        <v>811</v>
      </c>
      <c r="D25" t="s">
        <v>803</v>
      </c>
      <c r="E25" t="s">
        <v>242</v>
      </c>
    </row>
    <row r="26" spans="1:5">
      <c r="A26" t="s">
        <v>812</v>
      </c>
      <c r="B26" t="s">
        <v>813</v>
      </c>
      <c r="C26" t="s">
        <v>814</v>
      </c>
      <c r="D26" t="s">
        <v>815</v>
      </c>
      <c r="E26" t="s">
        <v>242</v>
      </c>
    </row>
    <row r="27" spans="1:5">
      <c r="A27" t="s">
        <v>720</v>
      </c>
      <c r="B27" t="s">
        <v>816</v>
      </c>
      <c r="C27" t="s">
        <v>817</v>
      </c>
      <c r="D27" t="s">
        <v>815</v>
      </c>
      <c r="E27" t="s">
        <v>242</v>
      </c>
    </row>
    <row r="28" spans="1:5">
      <c r="A28" t="s">
        <v>818</v>
      </c>
      <c r="B28" t="s">
        <v>819</v>
      </c>
      <c r="C28" t="s">
        <v>820</v>
      </c>
      <c r="D28" t="s">
        <v>782</v>
      </c>
      <c r="E28" t="s">
        <v>242</v>
      </c>
    </row>
    <row r="29" spans="1:5">
      <c r="A29" t="s">
        <v>821</v>
      </c>
      <c r="B29" t="s">
        <v>822</v>
      </c>
      <c r="C29" t="s">
        <v>823</v>
      </c>
      <c r="D29" t="s">
        <v>774</v>
      </c>
      <c r="E29" t="s">
        <v>242</v>
      </c>
    </row>
    <row r="30" spans="1:5">
      <c r="A30" t="s">
        <v>824</v>
      </c>
      <c r="B30" t="s">
        <v>825</v>
      </c>
      <c r="C30" t="s">
        <v>826</v>
      </c>
      <c r="D30" t="s">
        <v>774</v>
      </c>
      <c r="E30" t="s">
        <v>242</v>
      </c>
    </row>
    <row r="31" spans="1:5">
      <c r="A31" t="s">
        <v>827</v>
      </c>
      <c r="B31" t="s">
        <v>828</v>
      </c>
      <c r="C31" t="s">
        <v>829</v>
      </c>
      <c r="D31" t="s">
        <v>774</v>
      </c>
      <c r="E31" t="s">
        <v>242</v>
      </c>
    </row>
    <row r="32" spans="1:5">
      <c r="A32" t="s">
        <v>830</v>
      </c>
      <c r="B32" t="s">
        <v>831</v>
      </c>
      <c r="C32" t="s">
        <v>832</v>
      </c>
      <c r="D32" t="s">
        <v>774</v>
      </c>
      <c r="E32" t="s">
        <v>242</v>
      </c>
    </row>
    <row r="33" spans="1:5">
      <c r="A33" t="s">
        <v>833</v>
      </c>
      <c r="B33" t="s">
        <v>834</v>
      </c>
      <c r="C33" t="s">
        <v>835</v>
      </c>
      <c r="D33" t="s">
        <v>774</v>
      </c>
      <c r="E33" t="s">
        <v>242</v>
      </c>
    </row>
    <row r="34" spans="1:5">
      <c r="A34" t="s">
        <v>836</v>
      </c>
      <c r="B34" t="s">
        <v>837</v>
      </c>
      <c r="C34" t="s">
        <v>838</v>
      </c>
      <c r="D34" t="s">
        <v>774</v>
      </c>
      <c r="E34" t="s">
        <v>242</v>
      </c>
    </row>
    <row r="35" spans="1:5">
      <c r="A35" t="s">
        <v>839</v>
      </c>
      <c r="B35" t="s">
        <v>840</v>
      </c>
      <c r="C35" t="s">
        <v>841</v>
      </c>
      <c r="D35" t="s">
        <v>842</v>
      </c>
      <c r="E35" t="s">
        <v>242</v>
      </c>
    </row>
    <row r="36" spans="1:5">
      <c r="A36" t="s">
        <v>843</v>
      </c>
      <c r="B36" t="s">
        <v>844</v>
      </c>
      <c r="C36" t="s">
        <v>845</v>
      </c>
      <c r="D36" t="s">
        <v>846</v>
      </c>
      <c r="E36" t="s">
        <v>242</v>
      </c>
    </row>
    <row r="37" spans="1:5">
      <c r="A37" t="s">
        <v>847</v>
      </c>
      <c r="B37" t="s">
        <v>848</v>
      </c>
      <c r="C37" t="s">
        <v>849</v>
      </c>
      <c r="D37" t="s">
        <v>803</v>
      </c>
      <c r="E37" t="s">
        <v>242</v>
      </c>
    </row>
    <row r="38" spans="1:5">
      <c r="A38" t="s">
        <v>745</v>
      </c>
      <c r="B38" t="s">
        <v>850</v>
      </c>
      <c r="C38" t="s">
        <v>745</v>
      </c>
      <c r="D38" t="s">
        <v>851</v>
      </c>
      <c r="E38" t="s">
        <v>993</v>
      </c>
    </row>
    <row r="39" spans="1:5">
      <c r="A39" t="s">
        <v>738</v>
      </c>
      <c r="B39" t="s">
        <v>852</v>
      </c>
      <c r="C39" t="s">
        <v>738</v>
      </c>
      <c r="D39" t="s">
        <v>851</v>
      </c>
      <c r="E39" t="s">
        <v>993</v>
      </c>
    </row>
    <row r="40" spans="1:5">
      <c r="A40" t="s">
        <v>739</v>
      </c>
      <c r="B40" t="s">
        <v>853</v>
      </c>
      <c r="C40" t="s">
        <v>739</v>
      </c>
      <c r="D40" t="s">
        <v>851</v>
      </c>
      <c r="E40" t="s">
        <v>993</v>
      </c>
    </row>
    <row r="41" spans="1:5">
      <c r="A41" t="s">
        <v>740</v>
      </c>
      <c r="B41" t="s">
        <v>854</v>
      </c>
      <c r="C41" t="s">
        <v>740</v>
      </c>
      <c r="D41" t="s">
        <v>851</v>
      </c>
      <c r="E41" t="s">
        <v>993</v>
      </c>
    </row>
    <row r="42" spans="1:5">
      <c r="A42" t="s">
        <v>741</v>
      </c>
      <c r="B42" t="s">
        <v>855</v>
      </c>
      <c r="C42" t="s">
        <v>741</v>
      </c>
      <c r="D42" t="s">
        <v>851</v>
      </c>
      <c r="E42" t="s">
        <v>993</v>
      </c>
    </row>
    <row r="43" spans="1:5">
      <c r="A43" t="s">
        <v>744</v>
      </c>
      <c r="B43" t="s">
        <v>856</v>
      </c>
      <c r="C43" t="s">
        <v>744</v>
      </c>
      <c r="D43" t="s">
        <v>851</v>
      </c>
      <c r="E43" t="s">
        <v>993</v>
      </c>
    </row>
    <row r="44" spans="1:5">
      <c r="A44" t="s">
        <v>743</v>
      </c>
      <c r="B44" t="s">
        <v>857</v>
      </c>
      <c r="C44" t="s">
        <v>743</v>
      </c>
      <c r="D44" t="s">
        <v>851</v>
      </c>
      <c r="E44" t="s">
        <v>993</v>
      </c>
    </row>
    <row r="45" spans="1:5">
      <c r="A45" t="s">
        <v>746</v>
      </c>
      <c r="B45" t="s">
        <v>858</v>
      </c>
      <c r="C45" t="s">
        <v>859</v>
      </c>
      <c r="D45" t="s">
        <v>860</v>
      </c>
      <c r="E45" t="s">
        <v>993</v>
      </c>
    </row>
    <row r="46" spans="1:5">
      <c r="A46" t="s">
        <v>742</v>
      </c>
      <c r="B46" t="s">
        <v>861</v>
      </c>
      <c r="C46" t="s">
        <v>862</v>
      </c>
      <c r="D46" t="s">
        <v>860</v>
      </c>
      <c r="E46" t="s">
        <v>993</v>
      </c>
    </row>
    <row r="47" spans="1:5">
      <c r="A47" t="s">
        <v>863</v>
      </c>
      <c r="B47" t="s">
        <v>864</v>
      </c>
      <c r="C47" t="s">
        <v>865</v>
      </c>
      <c r="D47" t="s">
        <v>815</v>
      </c>
      <c r="E47" t="s">
        <v>187</v>
      </c>
    </row>
    <row r="48" spans="1:5">
      <c r="A48" t="s">
        <v>866</v>
      </c>
      <c r="B48" t="s">
        <v>867</v>
      </c>
      <c r="C48" t="s">
        <v>868</v>
      </c>
      <c r="D48" t="s">
        <v>815</v>
      </c>
      <c r="E48" t="s">
        <v>187</v>
      </c>
    </row>
    <row r="49" spans="1:5">
      <c r="A49" t="s">
        <v>869</v>
      </c>
      <c r="B49" t="s">
        <v>870</v>
      </c>
      <c r="C49" t="s">
        <v>871</v>
      </c>
      <c r="D49" t="s">
        <v>815</v>
      </c>
      <c r="E49" t="s">
        <v>187</v>
      </c>
    </row>
    <row r="50" spans="1:5">
      <c r="A50" t="s">
        <v>872</v>
      </c>
      <c r="B50" t="s">
        <v>873</v>
      </c>
      <c r="C50" t="s">
        <v>874</v>
      </c>
      <c r="D50" t="s">
        <v>815</v>
      </c>
      <c r="E50" t="s">
        <v>187</v>
      </c>
    </row>
    <row r="51" spans="1:5">
      <c r="A51" t="s">
        <v>643</v>
      </c>
      <c r="B51" t="s">
        <v>644</v>
      </c>
      <c r="C51" t="s">
        <v>875</v>
      </c>
      <c r="D51" t="s">
        <v>860</v>
      </c>
      <c r="E51" t="s">
        <v>187</v>
      </c>
    </row>
    <row r="52" spans="1:5">
      <c r="A52" t="s">
        <v>641</v>
      </c>
      <c r="B52" t="s">
        <v>640</v>
      </c>
      <c r="C52" t="s">
        <v>876</v>
      </c>
      <c r="D52" t="s">
        <v>860</v>
      </c>
      <c r="E52" t="s">
        <v>187</v>
      </c>
    </row>
    <row r="53" spans="1:5">
      <c r="A53" t="s">
        <v>735</v>
      </c>
      <c r="B53" t="s">
        <v>877</v>
      </c>
      <c r="C53" t="s">
        <v>878</v>
      </c>
      <c r="D53" t="s">
        <v>860</v>
      </c>
      <c r="E53" t="s">
        <v>187</v>
      </c>
    </row>
    <row r="54" spans="1:5">
      <c r="A54" t="s">
        <v>736</v>
      </c>
      <c r="B54" t="s">
        <v>879</v>
      </c>
      <c r="C54" t="s">
        <v>880</v>
      </c>
      <c r="D54" t="s">
        <v>860</v>
      </c>
      <c r="E54" t="s">
        <v>187</v>
      </c>
    </row>
    <row r="55" spans="1:5">
      <c r="A55" t="s">
        <v>881</v>
      </c>
      <c r="B55" t="s">
        <v>882</v>
      </c>
      <c r="C55" t="s">
        <v>883</v>
      </c>
      <c r="D55" t="s">
        <v>860</v>
      </c>
      <c r="E55" t="s">
        <v>187</v>
      </c>
    </row>
    <row r="56" spans="1:5">
      <c r="A56" t="s">
        <v>884</v>
      </c>
      <c r="B56" t="s">
        <v>885</v>
      </c>
      <c r="C56" t="s">
        <v>886</v>
      </c>
      <c r="D56" t="s">
        <v>860</v>
      </c>
      <c r="E56" t="s">
        <v>187</v>
      </c>
    </row>
    <row r="57" spans="1:5">
      <c r="A57" t="s">
        <v>887</v>
      </c>
      <c r="B57" t="s">
        <v>888</v>
      </c>
      <c r="C57" t="s">
        <v>92</v>
      </c>
      <c r="D57" t="s">
        <v>815</v>
      </c>
      <c r="E57" t="s">
        <v>187</v>
      </c>
    </row>
    <row r="58" spans="1:5">
      <c r="A58" t="s">
        <v>889</v>
      </c>
      <c r="B58" t="s">
        <v>890</v>
      </c>
      <c r="C58" t="s">
        <v>891</v>
      </c>
      <c r="D58" t="s">
        <v>815</v>
      </c>
      <c r="E58" t="s">
        <v>187</v>
      </c>
    </row>
    <row r="59" spans="1:5">
      <c r="A59" t="s">
        <v>892</v>
      </c>
      <c r="B59" t="s">
        <v>893</v>
      </c>
      <c r="C59" t="s">
        <v>894</v>
      </c>
      <c r="D59" t="s">
        <v>815</v>
      </c>
      <c r="E59" t="s">
        <v>187</v>
      </c>
    </row>
    <row r="60" spans="1:5">
      <c r="A60" t="s">
        <v>895</v>
      </c>
      <c r="B60" t="s">
        <v>896</v>
      </c>
      <c r="C60" t="s">
        <v>897</v>
      </c>
      <c r="D60" t="s">
        <v>860</v>
      </c>
      <c r="E60" t="s">
        <v>187</v>
      </c>
    </row>
    <row r="61" spans="1:5">
      <c r="A61" t="s">
        <v>898</v>
      </c>
      <c r="B61" t="s">
        <v>899</v>
      </c>
      <c r="C61" t="s">
        <v>900</v>
      </c>
      <c r="D61" t="s">
        <v>860</v>
      </c>
      <c r="E61" t="s">
        <v>187</v>
      </c>
    </row>
    <row r="62" spans="1:5">
      <c r="A62" t="s">
        <v>901</v>
      </c>
      <c r="B62" t="s">
        <v>902</v>
      </c>
      <c r="C62" t="s">
        <v>903</v>
      </c>
      <c r="D62" t="s">
        <v>860</v>
      </c>
      <c r="E62" t="s">
        <v>187</v>
      </c>
    </row>
    <row r="63" spans="1:5">
      <c r="A63" t="s">
        <v>904</v>
      </c>
      <c r="B63" t="s">
        <v>905</v>
      </c>
      <c r="C63" t="s">
        <v>906</v>
      </c>
      <c r="D63" t="s">
        <v>860</v>
      </c>
      <c r="E63" t="s">
        <v>187</v>
      </c>
    </row>
    <row r="64" spans="1:5">
      <c r="A64" t="s">
        <v>907</v>
      </c>
      <c r="B64" t="s">
        <v>908</v>
      </c>
      <c r="C64" t="s">
        <v>909</v>
      </c>
      <c r="D64" t="s">
        <v>860</v>
      </c>
      <c r="E64" t="s">
        <v>187</v>
      </c>
    </row>
    <row r="65" spans="1:5">
      <c r="A65" t="s">
        <v>910</v>
      </c>
      <c r="B65" t="s">
        <v>911</v>
      </c>
      <c r="C65" t="s">
        <v>912</v>
      </c>
      <c r="D65" t="s">
        <v>860</v>
      </c>
      <c r="E65" t="s">
        <v>187</v>
      </c>
    </row>
    <row r="66" spans="1:5">
      <c r="A66" t="s">
        <v>913</v>
      </c>
      <c r="B66" t="s">
        <v>914</v>
      </c>
      <c r="C66" t="s">
        <v>915</v>
      </c>
      <c r="D66" t="s">
        <v>860</v>
      </c>
      <c r="E66" t="s">
        <v>187</v>
      </c>
    </row>
    <row r="67" spans="1:5">
      <c r="A67" t="s">
        <v>916</v>
      </c>
      <c r="B67" t="s">
        <v>917</v>
      </c>
      <c r="C67" t="s">
        <v>918</v>
      </c>
      <c r="D67" t="s">
        <v>860</v>
      </c>
      <c r="E67" t="s">
        <v>187</v>
      </c>
    </row>
    <row r="68" spans="1:5">
      <c r="A68" t="s">
        <v>717</v>
      </c>
      <c r="B68" t="s">
        <v>919</v>
      </c>
      <c r="C68" t="s">
        <v>920</v>
      </c>
      <c r="D68" t="s">
        <v>803</v>
      </c>
      <c r="E68" t="s">
        <v>994</v>
      </c>
    </row>
    <row r="69" spans="1:5">
      <c r="A69" t="s">
        <v>716</v>
      </c>
      <c r="B69" t="s">
        <v>921</v>
      </c>
      <c r="C69" t="s">
        <v>922</v>
      </c>
      <c r="D69" t="s">
        <v>803</v>
      </c>
      <c r="E69" t="s">
        <v>994</v>
      </c>
    </row>
    <row r="70" spans="1:5">
      <c r="A70" t="s">
        <v>715</v>
      </c>
      <c r="B70" t="s">
        <v>923</v>
      </c>
      <c r="C70" t="s">
        <v>924</v>
      </c>
      <c r="D70" t="s">
        <v>803</v>
      </c>
      <c r="E70" t="s">
        <v>994</v>
      </c>
    </row>
    <row r="71" spans="1:5">
      <c r="A71" t="s">
        <v>695</v>
      </c>
      <c r="B71" t="s">
        <v>925</v>
      </c>
      <c r="C71" t="s">
        <v>926</v>
      </c>
      <c r="D71" t="s">
        <v>803</v>
      </c>
      <c r="E71" t="s">
        <v>994</v>
      </c>
    </row>
    <row r="72" spans="1:5">
      <c r="A72" t="s">
        <v>927</v>
      </c>
      <c r="B72" t="s">
        <v>928</v>
      </c>
      <c r="C72" t="s">
        <v>929</v>
      </c>
      <c r="D72" t="s">
        <v>803</v>
      </c>
      <c r="E72" t="s">
        <v>994</v>
      </c>
    </row>
    <row r="73" spans="1:5">
      <c r="A73" t="s">
        <v>714</v>
      </c>
      <c r="B73" t="s">
        <v>930</v>
      </c>
      <c r="C73" t="s">
        <v>931</v>
      </c>
      <c r="D73" t="s">
        <v>803</v>
      </c>
      <c r="E73" t="s">
        <v>994</v>
      </c>
    </row>
    <row r="74" spans="1:5">
      <c r="A74" t="s">
        <v>932</v>
      </c>
      <c r="B74" t="s">
        <v>933</v>
      </c>
      <c r="C74" t="s">
        <v>934</v>
      </c>
      <c r="D74" t="s">
        <v>803</v>
      </c>
      <c r="E74" t="s">
        <v>994</v>
      </c>
    </row>
    <row r="75" spans="1:5">
      <c r="A75" t="s">
        <v>747</v>
      </c>
      <c r="B75" t="s">
        <v>935</v>
      </c>
      <c r="C75" t="s">
        <v>936</v>
      </c>
      <c r="D75" t="s">
        <v>803</v>
      </c>
      <c r="E75" t="s">
        <v>994</v>
      </c>
    </row>
    <row r="76" spans="1:5">
      <c r="A76" t="s">
        <v>718</v>
      </c>
      <c r="B76" t="s">
        <v>937</v>
      </c>
      <c r="C76" t="s">
        <v>938</v>
      </c>
      <c r="D76" t="s">
        <v>803</v>
      </c>
      <c r="E76" t="s">
        <v>994</v>
      </c>
    </row>
    <row r="77" spans="1:5">
      <c r="A77" t="s">
        <v>939</v>
      </c>
      <c r="B77" t="s">
        <v>940</v>
      </c>
      <c r="C77" t="s">
        <v>941</v>
      </c>
      <c r="D77" t="s">
        <v>803</v>
      </c>
      <c r="E77" t="s">
        <v>994</v>
      </c>
    </row>
    <row r="78" spans="1:5">
      <c r="A78" t="s">
        <v>942</v>
      </c>
      <c r="B78" t="s">
        <v>943</v>
      </c>
      <c r="C78" t="s">
        <v>102</v>
      </c>
      <c r="D78" t="s">
        <v>815</v>
      </c>
      <c r="E78" t="s">
        <v>194</v>
      </c>
    </row>
    <row r="79" spans="1:5">
      <c r="A79" t="s">
        <v>944</v>
      </c>
      <c r="B79" t="s">
        <v>945</v>
      </c>
      <c r="C79" t="s">
        <v>946</v>
      </c>
      <c r="D79" t="s">
        <v>815</v>
      </c>
      <c r="E79" t="s">
        <v>194</v>
      </c>
    </row>
    <row r="80" spans="1:5">
      <c r="A80" t="s">
        <v>947</v>
      </c>
      <c r="B80" t="s">
        <v>948</v>
      </c>
      <c r="C80" t="s">
        <v>949</v>
      </c>
      <c r="D80" t="s">
        <v>815</v>
      </c>
      <c r="E80" t="s">
        <v>194</v>
      </c>
    </row>
    <row r="81" spans="1:5">
      <c r="A81" t="s">
        <v>950</v>
      </c>
      <c r="B81" t="s">
        <v>951</v>
      </c>
      <c r="C81" t="s">
        <v>952</v>
      </c>
      <c r="D81" t="s">
        <v>860</v>
      </c>
      <c r="E81" t="s">
        <v>194</v>
      </c>
    </row>
    <row r="82" spans="1:5">
      <c r="A82" t="s">
        <v>953</v>
      </c>
      <c r="B82" t="s">
        <v>954</v>
      </c>
      <c r="C82" t="s">
        <v>955</v>
      </c>
      <c r="D82" t="s">
        <v>860</v>
      </c>
      <c r="E82" t="s">
        <v>194</v>
      </c>
    </row>
    <row r="83" spans="1:5">
      <c r="A83" t="s">
        <v>956</v>
      </c>
      <c r="B83" t="s">
        <v>764</v>
      </c>
      <c r="C83" t="s">
        <v>957</v>
      </c>
      <c r="D83" t="s">
        <v>860</v>
      </c>
      <c r="E83" t="s">
        <v>194</v>
      </c>
    </row>
    <row r="84" spans="1:5">
      <c r="A84" t="s">
        <v>762</v>
      </c>
      <c r="B84" t="s">
        <v>763</v>
      </c>
      <c r="C84" t="s">
        <v>958</v>
      </c>
      <c r="D84" t="s">
        <v>860</v>
      </c>
      <c r="E84" t="s">
        <v>194</v>
      </c>
    </row>
    <row r="85" spans="1:5">
      <c r="A85" t="s">
        <v>959</v>
      </c>
      <c r="B85" t="s">
        <v>960</v>
      </c>
      <c r="C85" t="s">
        <v>961</v>
      </c>
      <c r="D85" t="s">
        <v>860</v>
      </c>
      <c r="E85" t="s">
        <v>194</v>
      </c>
    </row>
    <row r="86" spans="1:5">
      <c r="A86" t="s">
        <v>962</v>
      </c>
      <c r="B86" t="s">
        <v>963</v>
      </c>
      <c r="C86" t="s">
        <v>964</v>
      </c>
      <c r="D86" t="s">
        <v>860</v>
      </c>
      <c r="E86" t="s">
        <v>194</v>
      </c>
    </row>
    <row r="87" spans="1:5">
      <c r="A87" t="s">
        <v>965</v>
      </c>
      <c r="B87" t="s">
        <v>966</v>
      </c>
      <c r="C87" t="s">
        <v>967</v>
      </c>
      <c r="D87" t="s">
        <v>860</v>
      </c>
      <c r="E87" t="s">
        <v>194</v>
      </c>
    </row>
    <row r="88" spans="1:5">
      <c r="A88" t="s">
        <v>968</v>
      </c>
      <c r="B88" t="s">
        <v>969</v>
      </c>
      <c r="C88" t="s">
        <v>970</v>
      </c>
      <c r="D88" t="s">
        <v>860</v>
      </c>
      <c r="E88" t="s">
        <v>194</v>
      </c>
    </row>
    <row r="89" spans="1:5">
      <c r="A89" t="s">
        <v>971</v>
      </c>
      <c r="B89" t="s">
        <v>972</v>
      </c>
      <c r="C89" t="s">
        <v>973</v>
      </c>
      <c r="D89" t="s">
        <v>860</v>
      </c>
      <c r="E89" t="s">
        <v>194</v>
      </c>
    </row>
    <row r="90" spans="1:5">
      <c r="A90" t="s">
        <v>974</v>
      </c>
      <c r="B90" t="s">
        <v>975</v>
      </c>
      <c r="C90" t="s">
        <v>976</v>
      </c>
      <c r="D90" t="s">
        <v>860</v>
      </c>
      <c r="E90" t="s">
        <v>194</v>
      </c>
    </row>
    <row r="91" spans="1:5">
      <c r="A91" t="s">
        <v>977</v>
      </c>
      <c r="B91" t="s">
        <v>978</v>
      </c>
      <c r="C91" t="s">
        <v>979</v>
      </c>
      <c r="D91" t="s">
        <v>860</v>
      </c>
      <c r="E91" t="s">
        <v>194</v>
      </c>
    </row>
    <row r="92" spans="1:5">
      <c r="A92" t="s">
        <v>980</v>
      </c>
      <c r="B92" t="s">
        <v>981</v>
      </c>
      <c r="C92" t="s">
        <v>982</v>
      </c>
      <c r="D92" t="s">
        <v>860</v>
      </c>
      <c r="E92" t="s">
        <v>194</v>
      </c>
    </row>
    <row r="93" spans="1:5">
      <c r="A93" t="s">
        <v>983</v>
      </c>
      <c r="B93" t="s">
        <v>984</v>
      </c>
      <c r="C93" t="s">
        <v>985</v>
      </c>
      <c r="D93" t="s">
        <v>860</v>
      </c>
      <c r="E93" t="s">
        <v>194</v>
      </c>
    </row>
    <row r="94" spans="1:5">
      <c r="A94" t="s">
        <v>986</v>
      </c>
      <c r="B94" t="s">
        <v>987</v>
      </c>
      <c r="C94" t="s">
        <v>988</v>
      </c>
      <c r="D94" t="s">
        <v>860</v>
      </c>
      <c r="E94" t="s">
        <v>194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1D3BA-D7B8-9A4C-828E-FEDBA29CC39F}">
  <dimension ref="A1:P253"/>
  <sheetViews>
    <sheetView workbookViewId="0">
      <pane xSplit="2" ySplit="1" topLeftCell="C2" activePane="bottomRight" state="frozen"/>
      <selection pane="topRight" activeCell="C1" sqref="C1"/>
      <selection pane="bottomLeft" activeCell="A2" sqref="A2"/>
      <selection pane="bottomRight" activeCell="C9" sqref="C9"/>
    </sheetView>
  </sheetViews>
  <sheetFormatPr baseColWidth="10" defaultRowHeight="15"/>
  <cols>
    <col min="1" max="2" width="14.1640625" style="190" customWidth="1"/>
    <col min="3" max="3" width="19.6640625" style="190" customWidth="1"/>
    <col min="4" max="4" width="33.83203125" style="190" customWidth="1"/>
    <col min="5" max="5" width="35.6640625" style="192" customWidth="1"/>
    <col min="6" max="7" width="25.83203125" style="190" customWidth="1"/>
    <col min="8" max="8" width="33.33203125" style="190" customWidth="1"/>
    <col min="9" max="9" width="15.6640625" style="190" customWidth="1"/>
    <col min="10" max="10" width="24.83203125" style="190" customWidth="1"/>
    <col min="11" max="11" width="37.6640625" style="190" customWidth="1"/>
    <col min="12" max="12" width="17.1640625" style="190" customWidth="1"/>
    <col min="13" max="13" width="27.6640625" style="190" customWidth="1"/>
    <col min="14" max="14" width="16.83203125" style="190" customWidth="1"/>
    <col min="15" max="15" width="15.83203125" style="190" customWidth="1"/>
    <col min="16" max="16" width="25.33203125" style="190" customWidth="1"/>
    <col min="17" max="16384" width="10.83203125" style="190"/>
  </cols>
  <sheetData>
    <row r="1" spans="1:16" s="191" customFormat="1" ht="32">
      <c r="A1" s="188" t="s">
        <v>1074</v>
      </c>
      <c r="B1" s="188" t="s">
        <v>1136</v>
      </c>
      <c r="C1" s="188" t="s">
        <v>767</v>
      </c>
      <c r="D1" s="188" t="s">
        <v>1081</v>
      </c>
      <c r="E1" s="194" t="s">
        <v>766</v>
      </c>
      <c r="F1" s="188" t="s">
        <v>768</v>
      </c>
      <c r="G1" s="188" t="s">
        <v>1083</v>
      </c>
      <c r="H1" s="188" t="s">
        <v>1075</v>
      </c>
      <c r="I1" s="188" t="s">
        <v>1076</v>
      </c>
      <c r="J1" s="188" t="s">
        <v>1077</v>
      </c>
      <c r="K1" s="189" t="s">
        <v>1078</v>
      </c>
      <c r="L1" s="189" t="s">
        <v>1079</v>
      </c>
      <c r="M1" s="189" t="s">
        <v>1080</v>
      </c>
      <c r="N1" s="189" t="s">
        <v>1151</v>
      </c>
      <c r="O1" s="198" t="s">
        <v>1153</v>
      </c>
      <c r="P1" s="199" t="s">
        <v>1397</v>
      </c>
    </row>
    <row r="2" spans="1:16" s="191" customFormat="1" ht="49">
      <c r="A2" s="184" t="s">
        <v>1137</v>
      </c>
      <c r="B2" s="184" t="str">
        <f>'Crosswalk (CL)'!B6</f>
        <v>PMP DX 1</v>
      </c>
      <c r="C2" s="192" t="str">
        <f>'Crosswalk (CL)'!D6</f>
        <v>hGD6TLdafhQ</v>
      </c>
      <c r="D2" s="184" t="str">
        <f>'Crosswalk (CL)'!C6</f>
        <v>Percentage of confirmed malaria cases (NP)</v>
      </c>
      <c r="E2" s="184" t="str">
        <f>_xlfn.CONCAT("IM", " ", B2, " ", " - ", D2)</f>
        <v>IM PMP DX 1  - Percentage of confirmed malaria cases (NP)</v>
      </c>
      <c r="F2" s="190" t="s">
        <v>1095</v>
      </c>
      <c r="G2" s="190" t="str">
        <f>IF(LEN(F2) &lt;= 50, "Correct","Too Long")</f>
        <v>Correct</v>
      </c>
      <c r="H2" s="190" t="str">
        <f>D2</f>
        <v>Percentage of confirmed malaria cases (NP)</v>
      </c>
      <c r="I2" s="190"/>
      <c r="J2" s="193" t="s">
        <v>1082</v>
      </c>
      <c r="K2" s="190" t="str">
        <f>'Crosswalk (CL)'!G6</f>
        <v>Number of cases confirmed as malaria by a parasitological test (RDT or microscopy)</v>
      </c>
      <c r="L2" s="190" t="str">
        <f>'Crosswalk (CL)'!K6</f>
        <v>sZoMIJ8KFiw</v>
      </c>
      <c r="M2" s="190" t="str">
        <f>'Crosswalk (CL)'!AA6</f>
        <v>Total number of suspected malaria cases who received a parasitological test</v>
      </c>
      <c r="N2" s="190" t="str">
        <f>'Crosswalk (CL)'!AK6</f>
        <v>uZWRcBbXVO5</v>
      </c>
      <c r="O2" s="190" t="s">
        <v>418</v>
      </c>
    </row>
    <row r="3" spans="1:16" s="191" customFormat="1" ht="49">
      <c r="A3" s="184" t="s">
        <v>1138</v>
      </c>
      <c r="B3" s="184" t="str">
        <f>'Crosswalk (CL)'!B7</f>
        <v>PMP DX 1</v>
      </c>
      <c r="C3" s="192" t="str">
        <f>'Crosswalk (CL)'!D7</f>
        <v>hwj9EBz8xwO</v>
      </c>
      <c r="D3" s="184" t="str">
        <f>'Crosswalk (CL)'!C7</f>
        <v>Percentage of confirmed malaria cases (P)</v>
      </c>
      <c r="E3" s="184" t="str">
        <f t="shared" ref="E3:E56" si="0">_xlfn.CONCAT("IM", " ", B3, " ", " - ", D3)</f>
        <v>IM PMP DX 1  - Percentage of confirmed malaria cases (P)</v>
      </c>
      <c r="F3" s="190" t="s">
        <v>1094</v>
      </c>
      <c r="G3" s="190" t="str">
        <f t="shared" ref="G3:G56" si="1">IF(LEN(F3) &lt;= 50, "Correct","Too Long")</f>
        <v>Correct</v>
      </c>
      <c r="H3" s="190" t="str">
        <f t="shared" ref="H3:H56" si="2">D3</f>
        <v>Percentage of confirmed malaria cases (P)</v>
      </c>
      <c r="I3" s="190"/>
      <c r="J3" s="193" t="s">
        <v>1082</v>
      </c>
      <c r="K3" s="190" t="str">
        <f>'Crosswalk (CL)'!G7</f>
        <v>Number of cases confirmed as malaria by a parasitological test (RDT or microscopy)</v>
      </c>
      <c r="L3" s="190" t="str">
        <f>'Crosswalk (CL)'!K7</f>
        <v>CrV5hkFVvdH</v>
      </c>
      <c r="M3" s="190" t="str">
        <f>'Crosswalk (CL)'!AA7</f>
        <v>Total number of suspected malaria cases who received a parasitological test</v>
      </c>
      <c r="N3" s="190" t="str">
        <f>'Crosswalk (CL)'!AK7</f>
        <v>hoGKdACnBUs</v>
      </c>
      <c r="O3" s="190" t="s">
        <v>420</v>
      </c>
    </row>
    <row r="4" spans="1:16" s="191" customFormat="1" ht="49">
      <c r="A4" s="184" t="s">
        <v>647</v>
      </c>
      <c r="B4" s="184" t="str">
        <f>'Crosswalk (CL)'!B8</f>
        <v>PMP DX 1</v>
      </c>
      <c r="C4" s="192" t="str">
        <f>'Crosswalk (CL)'!D8</f>
        <v>F1Y5k65KjL0</v>
      </c>
      <c r="D4" s="184" t="str">
        <f>'Crosswalk (CL)'!C8</f>
        <v>Percentage of confirmed malaria cases</v>
      </c>
      <c r="E4" s="184" t="str">
        <f t="shared" si="0"/>
        <v>IM PMP DX 1  - Percentage of confirmed malaria cases</v>
      </c>
      <c r="F4" s="190" t="s">
        <v>1093</v>
      </c>
      <c r="G4" s="190" t="str">
        <f t="shared" si="1"/>
        <v>Correct</v>
      </c>
      <c r="H4" s="190" t="str">
        <f t="shared" si="2"/>
        <v>Percentage of confirmed malaria cases</v>
      </c>
      <c r="I4" s="190"/>
      <c r="J4" s="193" t="s">
        <v>1082</v>
      </c>
      <c r="K4" s="190" t="str">
        <f>'Crosswalk (CL)'!G8</f>
        <v>Number of cases confirmed as malaria by a parasitological test (RDT or microscopy)</v>
      </c>
      <c r="L4" s="190" t="str">
        <f>'Crosswalk (CL)'!K8</f>
        <v>UFGPsP6p9mm</v>
      </c>
      <c r="M4" s="190" t="str">
        <f>'Crosswalk (CL)'!AA8</f>
        <v>Total number of suspected malaria cases who received a parasitological test</v>
      </c>
      <c r="N4" s="190" t="str">
        <f>'Crosswalk (CL)'!AK8</f>
        <v>N6j1f9LZiLf</v>
      </c>
      <c r="O4" s="190" t="s">
        <v>426</v>
      </c>
    </row>
    <row r="5" spans="1:16" s="191" customFormat="1" ht="49">
      <c r="A5" s="184" t="s">
        <v>648</v>
      </c>
      <c r="B5" s="184" t="str">
        <f>'Crosswalk (CL)'!B9</f>
        <v>PMP DX 2</v>
      </c>
      <c r="C5" s="192" t="str">
        <f>'Crosswalk (CL)'!D9</f>
        <v>uoxQrM9gmMV</v>
      </c>
      <c r="D5" s="184" t="str">
        <f>'Crosswalk (CL)'!C9</f>
        <v>Percentage of patients with suspected malaria who received a parasitological test</v>
      </c>
      <c r="E5" s="184" t="str">
        <f t="shared" si="0"/>
        <v>IM PMP DX 2  - Percentage of patients with suspected malaria who received a parasitological test</v>
      </c>
      <c r="F5" s="190" t="s">
        <v>1092</v>
      </c>
      <c r="G5" s="190" t="str">
        <f t="shared" si="1"/>
        <v>Correct</v>
      </c>
      <c r="H5" s="190" t="str">
        <f t="shared" si="2"/>
        <v>Percentage of patients with suspected malaria who received a parasitological test</v>
      </c>
      <c r="I5" s="190"/>
      <c r="J5" s="193" t="s">
        <v>1082</v>
      </c>
      <c r="K5" s="190" t="str">
        <f>'Crosswalk (CL)'!G9</f>
        <v>Number of suspected malaria cases who received a parasitological test</v>
      </c>
      <c r="L5" s="190" t="str">
        <f>'Crosswalk (CL)'!K9</f>
        <v>N6j1f9LZiLf</v>
      </c>
      <c r="M5" s="190" t="str">
        <f>'Crosswalk (CL)'!AA9</f>
        <v>Total number of suspected cases of malaria</v>
      </c>
      <c r="N5" s="190" t="str">
        <f>'Crosswalk (CL)'!AK9</f>
        <v>eHWYhy8vO8q</v>
      </c>
      <c r="O5" s="190" t="s">
        <v>629</v>
      </c>
    </row>
    <row r="6" spans="1:16" s="191" customFormat="1" ht="49">
      <c r="A6" s="184" t="s">
        <v>1139</v>
      </c>
      <c r="B6" s="184" t="str">
        <f>'Crosswalk (CL)'!B10</f>
        <v>PMP DX 2</v>
      </c>
      <c r="C6" s="192" t="str">
        <f>'Crosswalk (CL)'!D10</f>
        <v>L94ARMuvOKD</v>
      </c>
      <c r="D6" s="184" t="str">
        <f>'Crosswalk (CL)'!C10</f>
        <v>Percentage of patients with suspected malaria who received a parasitological test (NP)</v>
      </c>
      <c r="E6" s="184" t="str">
        <f t="shared" si="0"/>
        <v>IM PMP DX 2  - Percentage of patients with suspected malaria who received a parasitological test (NP)</v>
      </c>
      <c r="F6" s="190" t="s">
        <v>1091</v>
      </c>
      <c r="G6" s="190" t="str">
        <f t="shared" si="1"/>
        <v>Correct</v>
      </c>
      <c r="H6" s="190" t="str">
        <f t="shared" si="2"/>
        <v>Percentage of patients with suspected malaria who received a parasitological test (NP)</v>
      </c>
      <c r="I6" s="190"/>
      <c r="J6" s="193" t="s">
        <v>1082</v>
      </c>
      <c r="K6" s="190" t="str">
        <f>'Crosswalk (CL)'!G10</f>
        <v>Number of suspected malaria cases who received a parasitological test</v>
      </c>
      <c r="L6" s="190" t="str">
        <f>'Crosswalk (CL)'!K10</f>
        <v>uZWRcBbXVO5</v>
      </c>
      <c r="M6" s="190" t="str">
        <f>'Crosswalk (CL)'!AA10</f>
        <v>Total number of suspected cases of malaria</v>
      </c>
      <c r="N6" s="190" t="str">
        <f>'Crosswalk (CL)'!AK10</f>
        <v>DGZDsRtmqL7</v>
      </c>
      <c r="O6" s="190" t="s">
        <v>635</v>
      </c>
    </row>
    <row r="7" spans="1:16" s="191" customFormat="1" ht="49">
      <c r="A7" s="184" t="s">
        <v>1140</v>
      </c>
      <c r="B7" s="184" t="str">
        <f>'Crosswalk (CL)'!B11</f>
        <v>PMP DX 2</v>
      </c>
      <c r="C7" s="192" t="str">
        <f>'Crosswalk (CL)'!D11</f>
        <v>j8sLx5I3wAj</v>
      </c>
      <c r="D7" s="184" t="str">
        <f>'Crosswalk (CL)'!C11</f>
        <v>Percentage of patients with suspected malaria who received a parasitological test (P)</v>
      </c>
      <c r="E7" s="184" t="str">
        <f t="shared" si="0"/>
        <v>IM PMP DX 2  - Percentage of patients with suspected malaria who received a parasitological test (P)</v>
      </c>
      <c r="F7" s="190" t="s">
        <v>1090</v>
      </c>
      <c r="G7" s="190" t="str">
        <f t="shared" si="1"/>
        <v>Correct</v>
      </c>
      <c r="H7" s="190" t="str">
        <f t="shared" si="2"/>
        <v>Percentage of patients with suspected malaria who received a parasitological test (P)</v>
      </c>
      <c r="I7" s="190"/>
      <c r="J7" s="193" t="s">
        <v>1082</v>
      </c>
      <c r="K7" s="190" t="str">
        <f>'Crosswalk (CL)'!G11</f>
        <v>Number of suspected malaria cases who received a parasitological test</v>
      </c>
      <c r="L7" s="190" t="str">
        <f>'Crosswalk (CL)'!K11</f>
        <v>hoGKdACnBUs</v>
      </c>
      <c r="M7" s="190" t="str">
        <f>'Crosswalk (CL)'!AA11</f>
        <v>Total number of suspected cases of malaria</v>
      </c>
      <c r="N7" s="190" t="str">
        <f>'Crosswalk (CL)'!AK11</f>
        <v>erW9vdRJVSE</v>
      </c>
      <c r="O7" s="190" t="s">
        <v>638</v>
      </c>
    </row>
    <row r="8" spans="1:16" s="191" customFormat="1" ht="81">
      <c r="A8" s="184" t="s">
        <v>645</v>
      </c>
      <c r="B8" s="184" t="str">
        <f>'Crosswalk (CL)'!B12</f>
        <v>PMP DX 3</v>
      </c>
      <c r="C8" s="192" t="str">
        <f>'Crosswalk (CL)'!D12</f>
        <v>AwWfGDKfnvZ</v>
      </c>
      <c r="D8" s="184" t="str">
        <f>'Crosswalk (CL)'!C12</f>
        <v>Percentage of health workers demonstrating competence in correctly classifying cases as not malaria, uncomplicated malaria, and severe malaria</v>
      </c>
      <c r="E8" s="184" t="str">
        <f t="shared" si="0"/>
        <v>IM PMP DX 3  - Percentage of health workers demonstrating competence in correctly classifying cases as not malaria, uncomplicated malaria, and severe malaria</v>
      </c>
      <c r="F8" s="190" t="s">
        <v>1089</v>
      </c>
      <c r="G8" s="190" t="str">
        <f t="shared" si="1"/>
        <v>Correct</v>
      </c>
      <c r="H8" s="190" t="str">
        <f t="shared" si="2"/>
        <v>Percentage of health workers demonstrating competence in correctly classifying cases as not malaria, uncomplicated malaria, and severe malaria</v>
      </c>
      <c r="I8" s="190"/>
      <c r="J8" s="193" t="s">
        <v>1082</v>
      </c>
      <c r="K8" s="190" t="str">
        <f>'Crosswalk (CL)'!G12</f>
        <v>Number of health workers who demonstrate correct procedures for correctly classifying cases according to global standards</v>
      </c>
      <c r="L8" s="190" t="str">
        <f>'Crosswalk (CL)'!K12</f>
        <v>Grnm6jdzAJI</v>
      </c>
      <c r="M8" s="190" t="str">
        <f>'Crosswalk (CL)'!AA12</f>
        <v>Total number of health workers targeted during the reporting period</v>
      </c>
      <c r="N8" s="190" t="str">
        <f>'Crosswalk (CL)'!AK12</f>
        <v>SZKdCBFJd96</v>
      </c>
      <c r="O8" s="190" t="s">
        <v>644</v>
      </c>
    </row>
    <row r="9" spans="1:16" s="191" customFormat="1" ht="49">
      <c r="A9" s="184" t="s">
        <v>761</v>
      </c>
      <c r="B9" s="184" t="str">
        <f>'Crosswalk (CL)'!B13</f>
        <v>PMP DX 4</v>
      </c>
      <c r="C9" s="192"/>
      <c r="D9" s="184" t="str">
        <f>'Crosswalk (CL)'!C13</f>
        <v>Percentage of health workers demonstrating competence in malaria RDTs</v>
      </c>
      <c r="E9" s="184" t="str">
        <f t="shared" si="0"/>
        <v>IM PMP DX 4  - Percentage of health workers demonstrating competence in malaria RDTs</v>
      </c>
      <c r="F9" s="190" t="s">
        <v>1088</v>
      </c>
      <c r="G9" s="190" t="str">
        <f t="shared" si="1"/>
        <v>Correct</v>
      </c>
      <c r="H9" s="190" t="str">
        <f t="shared" si="2"/>
        <v>Percentage of health workers demonstrating competence in malaria RDTs</v>
      </c>
      <c r="I9" s="190"/>
      <c r="J9" s="193" t="s">
        <v>1082</v>
      </c>
      <c r="K9" s="190" t="str">
        <f>'Crosswalk (CL)'!G13</f>
        <v>Number of health workers who score 90% or greater in preparation and reading of RDTs during the training post-test</v>
      </c>
      <c r="L9" s="190" t="str">
        <f>'Crosswalk (CL)'!K13</f>
        <v>Mfkn1qCEQEL</v>
      </c>
      <c r="M9" s="190" t="str">
        <f>'Crosswalk (CL)'!AA13</f>
        <v>Total number of health workers who completed a post-test during a training</v>
      </c>
      <c r="N9" s="190" t="str">
        <f>'Crosswalk (CL)'!AK13</f>
        <v>bWQoETmKYEh</v>
      </c>
      <c r="O9" s="190" t="s">
        <v>764</v>
      </c>
    </row>
    <row r="10" spans="1:16" s="191" customFormat="1" ht="49">
      <c r="A10" s="184" t="s">
        <v>991</v>
      </c>
      <c r="B10" s="184" t="str">
        <f>'Crosswalk (CL)'!B14</f>
        <v>PMP DX 5</v>
      </c>
      <c r="C10" s="192"/>
      <c r="D10" s="184" t="str">
        <f>'Crosswalk (CL)'!C14</f>
        <v xml:space="preserve">Percentage of health workers demonstrating competence in malaria microscopy </v>
      </c>
      <c r="E10" s="184" t="str">
        <f t="shared" si="0"/>
        <v xml:space="preserve">IM PMP DX 5  - Percentage of health workers demonstrating competence in malaria microscopy </v>
      </c>
      <c r="F10" s="190" t="s">
        <v>1087</v>
      </c>
      <c r="G10" s="190" t="str">
        <f t="shared" si="1"/>
        <v>Correct</v>
      </c>
      <c r="H10" s="190" t="str">
        <f t="shared" si="2"/>
        <v xml:space="preserve">Percentage of health workers demonstrating competence in malaria microscopy </v>
      </c>
      <c r="I10" s="190"/>
      <c r="J10" s="193" t="s">
        <v>1082</v>
      </c>
      <c r="K10" s="190" t="str">
        <f>'Crosswalk (CL)'!G14</f>
        <v>Number of health workers who score 90% or greater in slide preparation and parasite detection during the training post-test</v>
      </c>
      <c r="L10" s="190" t="str">
        <f>'Crosswalk (CL)'!K14</f>
        <v>mYlff5bXuZB</v>
      </c>
      <c r="M10" s="190" t="str">
        <f>'Crosswalk (CL)'!AA14</f>
        <v>Total number of health workers who completed a post-test during a training</v>
      </c>
      <c r="N10" s="190" t="str">
        <f>'Crosswalk (CL)'!AK14</f>
        <v>f959MLmYSiX</v>
      </c>
      <c r="O10" s="190" t="s">
        <v>954</v>
      </c>
    </row>
    <row r="11" spans="1:16" s="191" customFormat="1" ht="75">
      <c r="A11" s="184" t="s">
        <v>1016</v>
      </c>
      <c r="B11" s="184" t="str">
        <f>'Crosswalk (CL)'!B15</f>
        <v>PMP DX 6</v>
      </c>
      <c r="C11" s="192"/>
      <c r="D11" s="184" t="str">
        <f>'Crosswalk (CL)'!C15</f>
        <v xml:space="preserve">Percentage of targeted facilities that meet standards (including appropriate materials, documentation, and qualified staff) for quality diagnosis of malaria </v>
      </c>
      <c r="E11" s="184" t="str">
        <f t="shared" si="0"/>
        <v xml:space="preserve">IM PMP DX 6  - Percentage of targeted facilities that meet standards (including appropriate materials, documentation, and qualified staff) for quality diagnosis of malaria </v>
      </c>
      <c r="F11" s="190" t="s">
        <v>1086</v>
      </c>
      <c r="G11" s="190" t="str">
        <f t="shared" si="1"/>
        <v>Correct</v>
      </c>
      <c r="H11" s="190" t="str">
        <f t="shared" si="2"/>
        <v xml:space="preserve">Percentage of targeted facilities that meet standards (including appropriate materials, documentation, and qualified staff) for quality diagnosis of malaria </v>
      </c>
      <c r="I11" s="190"/>
      <c r="J11" s="193" t="s">
        <v>1082</v>
      </c>
      <c r="K11" s="190" t="str">
        <f>'Crosswalk (CL)'!G15</f>
        <v>Number of targeted facilities that meet 90% of greater on facility checklists for diagnosis during supervisory visits</v>
      </c>
      <c r="L11" s="190" t="str">
        <f>'Crosswalk (CL)'!K15</f>
        <v>DTdMcXDeHFj</v>
      </c>
      <c r="M11" s="190" t="str">
        <f>'Crosswalk (CL)'!AA15</f>
        <v>Total number of targeted facilities who received a supervisory visit during the reporting period</v>
      </c>
      <c r="N11" s="190" t="str">
        <f>'Crosswalk (CL)'!AK15</f>
        <v>aRCKf2dnCpw</v>
      </c>
      <c r="O11" s="190" t="s">
        <v>873</v>
      </c>
    </row>
    <row r="12" spans="1:16" s="191" customFormat="1" ht="49">
      <c r="A12" s="184" t="s">
        <v>1141</v>
      </c>
      <c r="B12" s="184" t="str">
        <f>'Crosswalk (CL)'!B16</f>
        <v>PMP DX 7</v>
      </c>
      <c r="C12" s="192"/>
      <c r="D12" s="184" t="str">
        <f>'Crosswalk (CL)'!C16</f>
        <v>Percentage of targeted facilities with at least one provider trained in malaria diagnosis (RDT)</v>
      </c>
      <c r="E12" s="184" t="str">
        <f t="shared" si="0"/>
        <v>IM PMP DX 7  - Percentage of targeted facilities with at least one provider trained in malaria diagnosis (RDT)</v>
      </c>
      <c r="F12" s="190" t="s">
        <v>1085</v>
      </c>
      <c r="G12" s="190" t="str">
        <f t="shared" si="1"/>
        <v>Correct</v>
      </c>
      <c r="H12" s="190" t="str">
        <f t="shared" si="2"/>
        <v>Percentage of targeted facilities with at least one provider trained in malaria diagnosis (RDT)</v>
      </c>
      <c r="I12" s="190"/>
      <c r="J12" s="193" t="s">
        <v>1082</v>
      </c>
      <c r="K12" s="190" t="str">
        <f>'Crosswalk (CL)'!G16</f>
        <v>Number of targeted facilities with one or more health workers trained in malaria diagnosis</v>
      </c>
      <c r="L12" s="190" t="str">
        <f>'Crosswalk (CL)'!K16</f>
        <v>GFDsEzfZdjr</v>
      </c>
      <c r="M12" s="190" t="str">
        <f>'Crosswalk (CL)'!AA16</f>
        <v>Total number of targeted facilities</v>
      </c>
      <c r="N12" s="190" t="str">
        <f>'Crosswalk (CL)'!AK16</f>
        <v>VX2UY9s7UTQ</v>
      </c>
      <c r="O12" s="190" t="s">
        <v>943</v>
      </c>
    </row>
    <row r="13" spans="1:16" s="191" customFormat="1" ht="49">
      <c r="A13" s="184" t="s">
        <v>1142</v>
      </c>
      <c r="B13" s="184" t="str">
        <f>'Crosswalk (CL)'!B17</f>
        <v>PMP DX 7</v>
      </c>
      <c r="C13" s="192"/>
      <c r="D13" s="184" t="str">
        <f>'Crosswalk (CL)'!C17</f>
        <v>Percentage of targeted facilities with at least one provider trained in malaria diagnosis (microscopy)</v>
      </c>
      <c r="E13" s="184" t="str">
        <f t="shared" si="0"/>
        <v>IM PMP DX 7  - Percentage of targeted facilities with at least one provider trained in malaria diagnosis (microscopy)</v>
      </c>
      <c r="F13" s="190" t="s">
        <v>1084</v>
      </c>
      <c r="G13" s="190" t="str">
        <f t="shared" si="1"/>
        <v>Correct</v>
      </c>
      <c r="H13" s="190" t="str">
        <f t="shared" si="2"/>
        <v>Percentage of targeted facilities with at least one provider trained in malaria diagnosis (microscopy)</v>
      </c>
      <c r="I13" s="190"/>
      <c r="J13" s="193" t="s">
        <v>1082</v>
      </c>
      <c r="K13" s="190">
        <f>'Crosswalk (CL)'!G17</f>
        <v>0</v>
      </c>
      <c r="L13" s="190" t="str">
        <f>'Crosswalk (CL)'!K17</f>
        <v>JJ9yeyBfn5V</v>
      </c>
      <c r="M13" s="190">
        <f>'Crosswalk (CL)'!AA17</f>
        <v>0</v>
      </c>
      <c r="N13" s="190" t="str">
        <f>'Crosswalk (CL)'!AK17</f>
        <v>VX2UY9s7UTQ</v>
      </c>
      <c r="O13" s="190" t="s">
        <v>943</v>
      </c>
    </row>
    <row r="14" spans="1:16" s="191" customFormat="1" ht="49">
      <c r="A14" s="184" t="s">
        <v>1143</v>
      </c>
      <c r="B14" s="184" t="str">
        <f>'Crosswalk (CL)'!B18</f>
        <v>PMP DX 8</v>
      </c>
      <c r="C14" s="192"/>
      <c r="D14" s="184" t="str">
        <f>'Crosswalk (CL)'!C18</f>
        <v xml:space="preserve">Percentage of targeted health workers trained in malaria laboratory diagnostics (RDT) </v>
      </c>
      <c r="E14" s="184" t="str">
        <f t="shared" si="0"/>
        <v xml:space="preserve">IM PMP DX 8  - Percentage of targeted health workers trained in malaria laboratory diagnostics (RDT) </v>
      </c>
      <c r="F14" s="190" t="s">
        <v>1097</v>
      </c>
      <c r="G14" s="190" t="str">
        <f t="shared" si="1"/>
        <v>Correct</v>
      </c>
      <c r="H14" s="190" t="str">
        <f t="shared" si="2"/>
        <v xml:space="preserve">Percentage of targeted health workers trained in malaria laboratory diagnostics (RDT) </v>
      </c>
      <c r="I14" s="190"/>
      <c r="J14" s="193" t="s">
        <v>1082</v>
      </c>
      <c r="K14" s="190" t="str">
        <f>'Crosswalk (CL)'!G18</f>
        <v>Number of health workers who complete the training course in malaria laboratory diagnostics</v>
      </c>
      <c r="L14" s="190" t="str">
        <f>'Crosswalk (CL)'!K18</f>
        <v>bWQoETmKYEh</v>
      </c>
      <c r="M14" s="190" t="str">
        <f>'Crosswalk (CL)'!AA18</f>
        <v>Total number of targeted health workers</v>
      </c>
      <c r="N14" s="190" t="str">
        <f>'Crosswalk (CL)'!AK18</f>
        <v>opuW5lGx2Cc</v>
      </c>
      <c r="O14" s="190" t="s">
        <v>951</v>
      </c>
    </row>
    <row r="15" spans="1:16" s="191" customFormat="1" ht="49">
      <c r="A15" s="184" t="s">
        <v>1144</v>
      </c>
      <c r="B15" s="184" t="str">
        <f>'Crosswalk (CL)'!B19</f>
        <v>PMP DX 8</v>
      </c>
      <c r="C15" s="192"/>
      <c r="D15" s="184" t="str">
        <f>'Crosswalk (CL)'!C19</f>
        <v>Percentage of targeted health workers trained in malaria laboratory diagnostics (microscopy)</v>
      </c>
      <c r="E15" s="184" t="str">
        <f t="shared" si="0"/>
        <v>IM PMP DX 8  - Percentage of targeted health workers trained in malaria laboratory diagnostics (microscopy)</v>
      </c>
      <c r="F15" s="190" t="s">
        <v>1096</v>
      </c>
      <c r="G15" s="190" t="str">
        <f t="shared" si="1"/>
        <v>Correct</v>
      </c>
      <c r="H15" s="190" t="str">
        <f t="shared" si="2"/>
        <v>Percentage of targeted health workers trained in malaria laboratory diagnostics (microscopy)</v>
      </c>
      <c r="I15" s="190"/>
      <c r="J15" s="193" t="s">
        <v>1082</v>
      </c>
      <c r="K15" s="190" t="str">
        <f>'Crosswalk (CL)'!G19</f>
        <v>Number of health workers who complete the training course in malaria laboratory diagnostics (microscopy)</v>
      </c>
      <c r="L15" s="190" t="str">
        <f>'Crosswalk (CL)'!K19</f>
        <v>f959MLmYSiX</v>
      </c>
      <c r="M15" s="190" t="str">
        <f>'Crosswalk (CL)'!AA19</f>
        <v>Total number of targeted health workers</v>
      </c>
      <c r="N15" s="190" t="str">
        <f>'Crosswalk (CL)'!AK19</f>
        <v>opuW5lGx2Cc</v>
      </c>
      <c r="O15" s="190" t="s">
        <v>951</v>
      </c>
    </row>
    <row r="16" spans="1:16" s="191" customFormat="1" ht="49">
      <c r="A16" s="184" t="s">
        <v>1145</v>
      </c>
      <c r="B16" s="184" t="str">
        <f>'Crosswalk (CL)'!B20</f>
        <v>PMP DX 9</v>
      </c>
      <c r="C16" s="192"/>
      <c r="D16" s="184" t="str">
        <f>'Crosswalk (CL)'!C20</f>
        <v>Percentage of targeted supervisors trained in supervision of malaria diagnostics (microscopy)</v>
      </c>
      <c r="E16" s="184" t="str">
        <f t="shared" si="0"/>
        <v>IM PMP DX 9  - Percentage of targeted supervisors trained in supervision of malaria diagnostics (microscopy)</v>
      </c>
      <c r="F16" s="190" t="s">
        <v>1098</v>
      </c>
      <c r="G16" s="190" t="str">
        <f t="shared" si="1"/>
        <v>Correct</v>
      </c>
      <c r="H16" s="190" t="str">
        <f t="shared" si="2"/>
        <v>Percentage of targeted supervisors trained in supervision of malaria diagnostics (microscopy)</v>
      </c>
      <c r="I16" s="190"/>
      <c r="J16" s="193" t="s">
        <v>1082</v>
      </c>
      <c r="K16" s="190" t="str">
        <f>'Crosswalk (CL)'!G20</f>
        <v>Number of supervisors trained in supervision of malaria diagnostics</v>
      </c>
      <c r="L16" s="190" t="str">
        <f>'Crosswalk (CL)'!K20</f>
        <v>RnEg1HPF7IR</v>
      </c>
      <c r="M16" s="190" t="str">
        <f>'Crosswalk (CL)'!AA20</f>
        <v>Total number of targeted supervisors</v>
      </c>
      <c r="N16" s="190" t="str">
        <f>'Crosswalk (CL)'!AK20</f>
        <v>cGXuIzDaAEP</v>
      </c>
      <c r="O16" s="190" t="s">
        <v>963</v>
      </c>
    </row>
    <row r="17" spans="1:16" s="191" customFormat="1" ht="45">
      <c r="A17" s="184" t="s">
        <v>1146</v>
      </c>
      <c r="B17" s="184" t="str">
        <f>'Crosswalk (CL)'!B21</f>
        <v>PMP DX 9</v>
      </c>
      <c r="C17" s="192"/>
      <c r="D17" s="184" t="str">
        <f>'Crosswalk (CL)'!C21</f>
        <v>Percentage of targeted supervisors trained in supervision of malaria diagnostics (RDT)</v>
      </c>
      <c r="E17" s="184" t="str">
        <f t="shared" si="0"/>
        <v>IM PMP DX 9  - Percentage of targeted supervisors trained in supervision of malaria diagnostics (RDT)</v>
      </c>
      <c r="F17" s="190" t="s">
        <v>1099</v>
      </c>
      <c r="G17" s="190" t="str">
        <f t="shared" si="1"/>
        <v>Correct</v>
      </c>
      <c r="H17" s="190" t="str">
        <f t="shared" si="2"/>
        <v>Percentage of targeted supervisors trained in supervision of malaria diagnostics (RDT)</v>
      </c>
      <c r="I17" s="190"/>
      <c r="J17" s="193" t="s">
        <v>1082</v>
      </c>
      <c r="K17" s="190" t="str">
        <f>'Crosswalk (CL)'!G21</f>
        <v>Number of supervisors trained in supervision of malaria diagnostics</v>
      </c>
      <c r="L17" s="190" t="str">
        <f>'Crosswalk (CL)'!K21</f>
        <v>rvPl8m8kted</v>
      </c>
      <c r="M17" s="190" t="str">
        <f>'Crosswalk (CL)'!AA21</f>
        <v>Total number of targeted supervisors</v>
      </c>
      <c r="N17" s="190" t="str">
        <f>'Crosswalk (CL)'!AK21</f>
        <v>cGXuIzDaAEP</v>
      </c>
      <c r="O17" s="190" t="s">
        <v>963</v>
      </c>
    </row>
    <row r="18" spans="1:16" s="191" customFormat="1" ht="60">
      <c r="A18" s="184" t="s">
        <v>1019</v>
      </c>
      <c r="B18" s="184" t="str">
        <f>'Crosswalk (CL)'!B22</f>
        <v>PMP DX 10</v>
      </c>
      <c r="C18" s="192"/>
      <c r="D18" s="197" t="str">
        <f>'Crosswalk (CL)'!C22</f>
        <v>Percentage of targeted countries with national malaria diagnostic supervision tools that adhere to global standards</v>
      </c>
      <c r="E18" s="184" t="str">
        <f t="shared" si="0"/>
        <v>IM PMP DX 10  - Percentage of targeted countries with national malaria diagnostic supervision tools that adhere to global standards</v>
      </c>
      <c r="F18" s="190" t="s">
        <v>1100</v>
      </c>
      <c r="G18" s="190" t="str">
        <f t="shared" si="1"/>
        <v>Correct</v>
      </c>
      <c r="H18" s="190" t="str">
        <f t="shared" si="2"/>
        <v>Percentage of targeted countries with national malaria diagnostic supervision tools that adhere to global standards</v>
      </c>
      <c r="I18" s="190"/>
      <c r="J18" s="193" t="s">
        <v>1082</v>
      </c>
      <c r="K18" s="190" t="str">
        <f>'Crosswalk (CL)'!G22</f>
        <v>Number of targeted countries whose national malaria diagnostic supervision tools adhere to global standards</v>
      </c>
      <c r="L18" s="190" t="str">
        <f>'Crosswalk (CL)'!K22</f>
        <v>y2aPasQa1gl</v>
      </c>
      <c r="M18" s="190" t="str">
        <f>'Crosswalk (CL)'!AA22</f>
        <v>Total number of targeted countries</v>
      </c>
      <c r="N18" s="190" t="e">
        <f>'Crosswalk (CL)'!AK22</f>
        <v>#N/A</v>
      </c>
      <c r="O18" s="190">
        <v>1</v>
      </c>
    </row>
    <row r="19" spans="1:16" s="191" customFormat="1" ht="60">
      <c r="A19" s="184" t="s">
        <v>1020</v>
      </c>
      <c r="B19" s="184" t="str">
        <f>'Crosswalk (CL)'!B23</f>
        <v>PMP DX 11</v>
      </c>
      <c r="C19" s="192"/>
      <c r="D19" s="197" t="str">
        <f>'Crosswalk (CL)'!C23</f>
        <v>Percentage of targeted countries with national guidelines for malaria diagnosis that meet global standards</v>
      </c>
      <c r="E19" s="184" t="str">
        <f t="shared" si="0"/>
        <v>IM PMP DX 11  - Percentage of targeted countries with national guidelines for malaria diagnosis that meet global standards</v>
      </c>
      <c r="F19" s="190" t="s">
        <v>1101</v>
      </c>
      <c r="G19" s="190" t="str">
        <f t="shared" si="1"/>
        <v>Correct</v>
      </c>
      <c r="H19" s="190" t="str">
        <f t="shared" si="2"/>
        <v>Percentage of targeted countries with national guidelines for malaria diagnosis that meet global standards</v>
      </c>
      <c r="I19" s="190"/>
      <c r="J19" s="193" t="s">
        <v>1082</v>
      </c>
      <c r="K19" s="190" t="str">
        <f>'Crosswalk (CL)'!G23</f>
        <v>Number of targeted countries with national guidelines for malaria diagnosis that meet global standards/</v>
      </c>
      <c r="L19" s="190" t="str">
        <f>'Crosswalk (CL)'!K23</f>
        <v>MUKvaz7q2CD</v>
      </c>
      <c r="M19" s="190" t="str">
        <f>'Crosswalk (CL)'!AA23</f>
        <v>Total number of targeted countries</v>
      </c>
      <c r="N19" s="190" t="e">
        <f>'Crosswalk (CL)'!AK23</f>
        <v>#N/A</v>
      </c>
      <c r="O19" s="190">
        <v>1</v>
      </c>
    </row>
    <row r="20" spans="1:16" s="191" customFormat="1" ht="75">
      <c r="A20" s="184" t="s">
        <v>1021</v>
      </c>
      <c r="B20" s="184" t="str">
        <f>'Crosswalk (CL)'!B25</f>
        <v>PMP TX 12</v>
      </c>
      <c r="C20" s="192"/>
      <c r="D20" s="184" t="str">
        <f>'Crosswalk (CL)'!C25</f>
        <v>Percentage of children under 5 appropriately treated for fever according to iCCM or country algorithms by community health workers</v>
      </c>
      <c r="E20" s="184" t="str">
        <f t="shared" si="0"/>
        <v>IM PMP TX 12  - Percentage of children under 5 appropriately treated for fever according to iCCM or country algorithms by community health workers</v>
      </c>
      <c r="F20" s="190" t="s">
        <v>1102</v>
      </c>
      <c r="G20" s="190" t="str">
        <f t="shared" si="1"/>
        <v>Correct</v>
      </c>
      <c r="H20" s="190" t="str">
        <f t="shared" si="2"/>
        <v>Percentage of children under 5 appropriately treated for fever according to iCCM or country algorithms by community health workers</v>
      </c>
      <c r="I20" s="190"/>
      <c r="J20" s="193" t="s">
        <v>1082</v>
      </c>
      <c r="K20" s="190" t="str">
        <f>'Crosswalk (CL)'!G25</f>
        <v>Number of children under 5 correctly treated for malaria fever by community health worker</v>
      </c>
      <c r="L20" s="190" t="str">
        <f>'Crosswalk (CL)'!K25</f>
        <v>sYGiQi29bny</v>
      </c>
      <c r="M20" s="190" t="str">
        <f>'Crosswalk (CL)'!AA25</f>
        <v xml:space="preserve">Number of CU5 presented to CHWs with fever </v>
      </c>
      <c r="N20" s="190" t="str">
        <f>'Crosswalk (CL)'!AK25</f>
        <v>jQCXu21pwiA</v>
      </c>
      <c r="O20" s="190" t="s">
        <v>780</v>
      </c>
    </row>
    <row r="21" spans="1:16" s="191" customFormat="1" ht="60">
      <c r="A21" s="184" t="s">
        <v>754</v>
      </c>
      <c r="B21" s="184" t="str">
        <f>'Crosswalk (CL)'!B26</f>
        <v>PMP TX 13</v>
      </c>
      <c r="C21" s="192"/>
      <c r="D21" s="184" t="str">
        <f>'Crosswalk (CL)'!C26</f>
        <v>Percentage of confirmed severe malaria cases that were appropriately managed according to national guidelines</v>
      </c>
      <c r="E21" s="184" t="str">
        <f t="shared" si="0"/>
        <v>IM PMP TX 13  - Percentage of confirmed severe malaria cases that were appropriately managed according to national guidelines</v>
      </c>
      <c r="F21" s="190" t="s">
        <v>1108</v>
      </c>
      <c r="G21" s="190" t="str">
        <f t="shared" si="1"/>
        <v>Correct</v>
      </c>
      <c r="H21" s="190" t="str">
        <f t="shared" si="2"/>
        <v>Percentage of confirmed severe malaria cases that were appropriately managed according to national guidelines</v>
      </c>
      <c r="I21" s="190"/>
      <c r="J21" s="193" t="s">
        <v>1082</v>
      </c>
      <c r="K21" s="190" t="str">
        <f>'Crosswalk (CL)'!G26</f>
        <v>Number of confirmed severe malaria cases that were appropriately managed according to national guidelines</v>
      </c>
      <c r="L21" s="190" t="str">
        <f>'Crosswalk (CL)'!K26</f>
        <v>WY24SnaT4l7</v>
      </c>
      <c r="M21" s="190" t="str">
        <f>'Crosswalk (CL)'!AA26</f>
        <v xml:space="preserve">Number of severe malaria cases reviewed </v>
      </c>
      <c r="N21" s="190" t="str">
        <f>'Crosswalk (CL)'!AK26</f>
        <v>WY24SnaT4l7</v>
      </c>
      <c r="O21" s="190" t="s">
        <v>784</v>
      </c>
    </row>
    <row r="22" spans="1:16" s="191" customFormat="1" ht="60">
      <c r="A22" s="184" t="s">
        <v>1147</v>
      </c>
      <c r="B22" s="184" t="str">
        <f>'Crosswalk (CL)'!B27</f>
        <v>PMP TX 13</v>
      </c>
      <c r="C22" s="192"/>
      <c r="D22" s="184" t="str">
        <f>'Crosswalk (CL)'!C27</f>
        <v>Percentage of confirmed severe malaria cases that were appropriately managed according to national guidelines (NP)</v>
      </c>
      <c r="E22" s="184" t="str">
        <f t="shared" si="0"/>
        <v>IM PMP TX 13  - Percentage of confirmed severe malaria cases that were appropriately managed according to national guidelines (NP)</v>
      </c>
      <c r="F22" s="190" t="s">
        <v>1107</v>
      </c>
      <c r="G22" s="190" t="str">
        <f t="shared" si="1"/>
        <v>Correct</v>
      </c>
      <c r="H22" s="190" t="str">
        <f t="shared" si="2"/>
        <v>Percentage of confirmed severe malaria cases that were appropriately managed according to national guidelines (NP)</v>
      </c>
      <c r="I22" s="190"/>
      <c r="J22" s="193" t="s">
        <v>1082</v>
      </c>
      <c r="K22" s="190" t="str">
        <f>'Crosswalk (CL)'!G27</f>
        <v>Number of confirmed severe malaria cases that were appropriately managed according to national guidelines (NP)</v>
      </c>
      <c r="L22" s="190" t="str">
        <f>'Crosswalk (CL)'!K27</f>
        <v>W6NdGzWJurN</v>
      </c>
      <c r="M22" s="190" t="str">
        <f>'Crosswalk (CL)'!AA27</f>
        <v>Number of severe malaria cases reviewed (NP)</v>
      </c>
      <c r="N22" s="190" t="str">
        <f>'Crosswalk (CL)'!AK27</f>
        <v>W6NdGzWJurN</v>
      </c>
      <c r="O22" s="190" t="s">
        <v>786</v>
      </c>
    </row>
    <row r="23" spans="1:16" s="191" customFormat="1" ht="60">
      <c r="A23" s="184" t="s">
        <v>1148</v>
      </c>
      <c r="B23" s="184" t="str">
        <f>'Crosswalk (CL)'!B28</f>
        <v>PMP TX 13</v>
      </c>
      <c r="C23" s="192"/>
      <c r="D23" s="184" t="str">
        <f>'Crosswalk (CL)'!C28</f>
        <v>Percentage of confirmed severe malaria cases that were appropriately managed according to national guidelines (P)</v>
      </c>
      <c r="E23" s="184" t="str">
        <f t="shared" si="0"/>
        <v>IM PMP TX 13  - Percentage of confirmed severe malaria cases that were appropriately managed according to national guidelines (P)</v>
      </c>
      <c r="F23" s="190" t="s">
        <v>1106</v>
      </c>
      <c r="G23" s="190" t="str">
        <f t="shared" si="1"/>
        <v>Correct</v>
      </c>
      <c r="H23" s="190" t="str">
        <f t="shared" si="2"/>
        <v>Percentage of confirmed severe malaria cases that were appropriately managed according to national guidelines (P)</v>
      </c>
      <c r="I23" s="190"/>
      <c r="J23" s="193" t="s">
        <v>1082</v>
      </c>
      <c r="K23" s="190" t="str">
        <f>'Crosswalk (CL)'!G28</f>
        <v>Number of confirmed severe malaria cases that were appropriately managed according to national guidelines (P)</v>
      </c>
      <c r="L23" s="190" t="str">
        <f>'Crosswalk (CL)'!K28</f>
        <v>h5toMEwrcCi</v>
      </c>
      <c r="M23" s="190" t="str">
        <f>'Crosswalk (CL)'!AA28</f>
        <v>Number of severe malaria cases reviewed  (P)</v>
      </c>
      <c r="N23" s="190" t="str">
        <f>'Crosswalk (CL)'!AK28</f>
        <v>h5toMEwrcCi</v>
      </c>
      <c r="O23" s="190" t="s">
        <v>788</v>
      </c>
    </row>
    <row r="24" spans="1:16" s="191" customFormat="1" ht="97">
      <c r="A24" s="184" t="s">
        <v>1031</v>
      </c>
      <c r="B24" s="184" t="str">
        <f>'Crosswalk (CL)'!B29</f>
        <v>PMP TX 14</v>
      </c>
      <c r="C24" s="192"/>
      <c r="D24" s="184" t="str">
        <f>'Crosswalk (CL)'!C29</f>
        <v xml:space="preserve">Percentage of uncomplicated malaria cases that received first-line antimalarial treatment according to national guidelines </v>
      </c>
      <c r="E24" s="184" t="str">
        <f t="shared" si="0"/>
        <v xml:space="preserve">IM PMP TX 14  - Percentage of uncomplicated malaria cases that received first-line antimalarial treatment according to national guidelines </v>
      </c>
      <c r="F24" s="190" t="s">
        <v>1104</v>
      </c>
      <c r="G24" s="190" t="str">
        <f t="shared" si="1"/>
        <v>Correct</v>
      </c>
      <c r="H24" s="190" t="str">
        <f t="shared" si="2"/>
        <v xml:space="preserve">Percentage of uncomplicated malaria cases that received first-line antimalarial treatment according to national guidelines </v>
      </c>
      <c r="I24" s="190"/>
      <c r="J24" s="193" t="s">
        <v>1082</v>
      </c>
      <c r="K24" s="190" t="str">
        <f>'Crosswalk (CL)'!G29</f>
        <v>Number of reported uncomplicated malaria cases that receive the appropriate first-line antimalarial treatment</v>
      </c>
      <c r="L24" s="190" t="str">
        <f>'Crosswalk (CL)'!K29</f>
        <v>Aj2LczZnc35</v>
      </c>
      <c r="M24" s="190" t="str">
        <f>'Crosswalk (CL)'!AA29</f>
        <v>Total number of reported malaria cases during reporting period</v>
      </c>
      <c r="N24" s="190" t="str">
        <f>'Crosswalk (CL)'!AK29</f>
        <v>UFGPsP6p9mm + PoyoVEewRIq + sZoMIJ8KFiw + RnZK9U6WoAm + CrV5hkFVvdH + qXQ0d9NKQtI</v>
      </c>
      <c r="O24" s="190" t="s">
        <v>1152</v>
      </c>
    </row>
    <row r="25" spans="1:16" s="191" customFormat="1" ht="97">
      <c r="A25" s="184" t="s">
        <v>1149</v>
      </c>
      <c r="B25" s="184" t="str">
        <f>'Crosswalk (CL)'!B30</f>
        <v>PMP TX 14</v>
      </c>
      <c r="C25" s="192"/>
      <c r="D25" s="184" t="str">
        <f>'Crosswalk (CL)'!C30</f>
        <v>Percentage of uncomplicated malaria cases that received first-line antimalarial treatment according to national guidelines (NP)</v>
      </c>
      <c r="E25" s="184" t="str">
        <f t="shared" si="0"/>
        <v>IM PMP TX 14  - Percentage of uncomplicated malaria cases that received first-line antimalarial treatment according to national guidelines (NP)</v>
      </c>
      <c r="F25" s="190" t="s">
        <v>1103</v>
      </c>
      <c r="G25" s="190" t="str">
        <f t="shared" si="1"/>
        <v>Correct</v>
      </c>
      <c r="H25" s="190" t="str">
        <f t="shared" si="2"/>
        <v>Percentage of uncomplicated malaria cases that received first-line antimalarial treatment according to national guidelines (NP)</v>
      </c>
      <c r="I25" s="190"/>
      <c r="J25" s="193" t="s">
        <v>1082</v>
      </c>
      <c r="K25" s="190" t="str">
        <f>'Crosswalk (CL)'!G30</f>
        <v>Number of reported uncomplicated malaria cases that receive the appropriate first-line antimalarial treatment (NP)</v>
      </c>
      <c r="L25" s="190" t="str">
        <f>'Crosswalk (CL)'!K30</f>
        <v>RYl937S07k0</v>
      </c>
      <c r="M25" s="190" t="str">
        <f>'Crosswalk (CL)'!AA30</f>
        <v>Total number of reported malaria cases during reporting period</v>
      </c>
      <c r="N25" s="190" t="str">
        <f>'Crosswalk (CL)'!AK30</f>
        <v>UFGPsP6p9mm + PoyoVEewRIq + sZoMIJ8KFiw + RnZK9U6WoAm + CrV5hkFVvdH + qXQ0d9NKQtI</v>
      </c>
      <c r="O25" s="190" t="s">
        <v>1152</v>
      </c>
    </row>
    <row r="26" spans="1:16" s="191" customFormat="1" ht="97">
      <c r="A26" s="184" t="s">
        <v>1150</v>
      </c>
      <c r="B26" s="184" t="str">
        <f>'Crosswalk (CL)'!B31</f>
        <v>PMP TX 14</v>
      </c>
      <c r="C26" s="192"/>
      <c r="D26" s="184" t="str">
        <f>'Crosswalk (CL)'!C31</f>
        <v xml:space="preserve">Percentage of uncomplicated malaria cases that received first-line antimalarial treatment according to national guidelines (P) </v>
      </c>
      <c r="E26" s="184" t="str">
        <f t="shared" si="0"/>
        <v xml:space="preserve">IM PMP TX 14  - Percentage of uncomplicated malaria cases that received first-line antimalarial treatment according to national guidelines (P) </v>
      </c>
      <c r="F26" s="190" t="s">
        <v>1105</v>
      </c>
      <c r="G26" s="190" t="str">
        <f t="shared" si="1"/>
        <v>Correct</v>
      </c>
      <c r="H26" s="190" t="str">
        <f t="shared" si="2"/>
        <v xml:space="preserve">Percentage of uncomplicated malaria cases that received first-line antimalarial treatment according to national guidelines (P) </v>
      </c>
      <c r="I26" s="190"/>
      <c r="J26" s="193" t="s">
        <v>1082</v>
      </c>
      <c r="K26" s="190" t="str">
        <f>'Crosswalk (CL)'!G31</f>
        <v>Number of reported uncomplicated malaria cases that receive the appropriate first-line antimalarial treatment</v>
      </c>
      <c r="L26" s="190" t="str">
        <f>'Crosswalk (CL)'!K31</f>
        <v>Ldvf3MSggqO</v>
      </c>
      <c r="M26" s="190" t="str">
        <f>'Crosswalk (CL)'!AA31</f>
        <v>Total number of reported malaria cases during reporting period</v>
      </c>
      <c r="N26" s="190" t="str">
        <f>'Crosswalk (CL)'!AK31</f>
        <v>UFGPsP6p9mm + PoyoVEewRIq + sZoMIJ8KFiw + RnZK9U6WoAm + CrV5hkFVvdH + qXQ0d9NKQtI</v>
      </c>
      <c r="O26" s="190" t="s">
        <v>1152</v>
      </c>
    </row>
    <row r="27" spans="1:16" s="191" customFormat="1" ht="65">
      <c r="A27" s="184" t="s">
        <v>1046</v>
      </c>
      <c r="B27" s="184" t="str">
        <f>'Crosswalk (CL)'!B32</f>
        <v>PMP TX 15</v>
      </c>
      <c r="C27" s="192"/>
      <c r="D27" s="184" t="str">
        <f>'Crosswalk (CL)'!C32</f>
        <v>Percentage of targeted health workers demonstrating competence in management of severe malaria</v>
      </c>
      <c r="E27" s="184" t="str">
        <f t="shared" si="0"/>
        <v>IM PMP TX 15  - Percentage of targeted health workers demonstrating competence in management of severe malaria</v>
      </c>
      <c r="F27" s="190" t="s">
        <v>1109</v>
      </c>
      <c r="G27" s="190" t="str">
        <f t="shared" si="1"/>
        <v>Correct</v>
      </c>
      <c r="H27" s="190" t="str">
        <f t="shared" si="2"/>
        <v>Percentage of targeted health workers demonstrating competence in management of severe malaria</v>
      </c>
      <c r="I27" s="190"/>
      <c r="J27" s="193" t="s">
        <v>1082</v>
      </c>
      <c r="K27" s="190" t="str">
        <f>'Crosswalk (CL)'!G32</f>
        <v>Number of health workers who score a pass mark on supervisory or quality improvement checklists measuring the diagnosis and management of severe malaria</v>
      </c>
      <c r="L27" s="190" t="str">
        <f>'Crosswalk (CL)'!K32</f>
        <v>QYPXt95CyCY</v>
      </c>
      <c r="M27" s="190" t="str">
        <f>'Crosswalk (CL)'!AA32</f>
        <v>Health workers assessed on diagnosis and management of severe malaria</v>
      </c>
      <c r="N27" s="190" t="str">
        <f>'Crosswalk (CL)'!AK32</f>
        <v>W4wiC7ioFKS</v>
      </c>
      <c r="O27" s="190" t="s">
        <v>896</v>
      </c>
    </row>
    <row r="28" spans="1:16" s="191" customFormat="1" ht="65">
      <c r="A28" s="184" t="s">
        <v>1047</v>
      </c>
      <c r="B28" s="184" t="str">
        <f>'Crosswalk (CL)'!B33</f>
        <v>PMP TX 16</v>
      </c>
      <c r="C28" s="192"/>
      <c r="D28" s="184" t="str">
        <f>'Crosswalk (CL)'!C33</f>
        <v xml:space="preserve">Percentage of targeted health workers demonstrating competence in management of uncomplicated malaria  </v>
      </c>
      <c r="E28" s="184" t="str">
        <f t="shared" si="0"/>
        <v xml:space="preserve">IM PMP TX 16  - Percentage of targeted health workers demonstrating competence in management of uncomplicated malaria  </v>
      </c>
      <c r="F28" s="195" t="s">
        <v>1401</v>
      </c>
      <c r="G28" s="190" t="str">
        <f t="shared" si="1"/>
        <v>Correct</v>
      </c>
      <c r="H28" s="190" t="str">
        <f t="shared" si="2"/>
        <v xml:space="preserve">Percentage of targeted health workers demonstrating competence in management of uncomplicated malaria  </v>
      </c>
      <c r="I28" s="190"/>
      <c r="J28" s="193" t="s">
        <v>1082</v>
      </c>
      <c r="K28" s="190" t="str">
        <f>'Crosswalk (CL)'!G33</f>
        <v>Number of health workers who score a pass mark on supervisory or quality improvement checklists measuring the diagnosis and treatment of uncomplicated malaria</v>
      </c>
      <c r="L28" s="190" t="str">
        <f>'Crosswalk (CL)'!K33</f>
        <v>gmsvdmKMmP1</v>
      </c>
      <c r="M28" s="190" t="str">
        <f>'Crosswalk (CL)'!AA33</f>
        <v>Health workers assessed on diagnosis and management of uncomplicated malaria</v>
      </c>
      <c r="N28" s="190" t="str">
        <f>'Crosswalk (CL)'!AK33</f>
        <v>HcmlwDCmBSZ</v>
      </c>
      <c r="O28" s="190" t="s">
        <v>899</v>
      </c>
      <c r="P28" s="191" t="s">
        <v>1398</v>
      </c>
    </row>
    <row r="29" spans="1:16" s="191" customFormat="1" ht="97">
      <c r="A29" s="184" t="s">
        <v>1050</v>
      </c>
      <c r="B29" s="184" t="str">
        <f>'Crosswalk (CL)'!B34</f>
        <v>PMP TX 17</v>
      </c>
      <c r="C29" s="192"/>
      <c r="D29" s="184" t="str">
        <f>'Crosswalk (CL)'!C34</f>
        <v xml:space="preserve">Percentage of targeted health workers demonstrating compliance to treatment with WHO guidelines for cases with positive malaria test results </v>
      </c>
      <c r="E29" s="184" t="str">
        <f t="shared" si="0"/>
        <v xml:space="preserve">IM PMP TX 17  - Percentage of targeted health workers demonstrating compliance to treatment with WHO guidelines for cases with positive malaria test results </v>
      </c>
      <c r="F29" s="195" t="s">
        <v>1399</v>
      </c>
      <c r="G29" s="190" t="str">
        <f t="shared" si="1"/>
        <v>Correct</v>
      </c>
      <c r="H29" s="190" t="str">
        <f t="shared" si="2"/>
        <v xml:space="preserve">Percentage of targeted health workers demonstrating compliance to treatment with WHO guidelines for cases with positive malaria test results </v>
      </c>
      <c r="I29" s="190"/>
      <c r="J29" s="193" t="s">
        <v>1082</v>
      </c>
      <c r="K29" s="190" t="str">
        <f>'Crosswalk (CL)'!G34</f>
        <v>Number of health workers who comply to treatment with a WHO-recommended antimalarial for cases with positive malaria test results during clinical assessment visits measured through direct observation during supervision visits</v>
      </c>
      <c r="L29" s="190" t="str">
        <f>'Crosswalk (CL)'!K34</f>
        <v>Do9KBfS22qD</v>
      </c>
      <c r="M29" s="190" t="str">
        <f>'Crosswalk (CL)'!AA34</f>
        <v>Health workers assessed on management of positive malaria cases</v>
      </c>
      <c r="N29" s="190" t="str">
        <f>'Crosswalk (CL)'!AK34</f>
        <v>Bli6iNQMtP5</v>
      </c>
      <c r="O29" s="190" t="s">
        <v>905</v>
      </c>
      <c r="P29" s="191" t="s">
        <v>1398</v>
      </c>
    </row>
    <row r="30" spans="1:16" s="191" customFormat="1" ht="65">
      <c r="A30" s="184" t="s">
        <v>1051</v>
      </c>
      <c r="B30" s="184" t="str">
        <f>'Crosswalk (CL)'!B35</f>
        <v>PMP TX 18</v>
      </c>
      <c r="C30" s="192"/>
      <c r="D30" s="184" t="str">
        <f>'Crosswalk (CL)'!C35</f>
        <v>Percentage of health workers demonstrating adherence to negative test results according to global standards</v>
      </c>
      <c r="E30" s="184" t="str">
        <f t="shared" si="0"/>
        <v>IM PMP TX 18  - Percentage of health workers demonstrating adherence to negative test results according to global standards</v>
      </c>
      <c r="F30" s="195" t="s">
        <v>1400</v>
      </c>
      <c r="G30" s="190" t="str">
        <f t="shared" si="1"/>
        <v>Correct</v>
      </c>
      <c r="H30" s="190" t="str">
        <f t="shared" si="2"/>
        <v>Percentage of health workers demonstrating adherence to negative test results according to global standards</v>
      </c>
      <c r="I30" s="190"/>
      <c r="J30" s="193" t="s">
        <v>1082</v>
      </c>
      <c r="K30" s="190" t="str">
        <f>'Crosswalk (CL)'!G35</f>
        <v>Number of health workers demonstrating adherence to negative test results according to global standards measured through direct observation through supervision visits</v>
      </c>
      <c r="L30" s="190" t="str">
        <f>'Crosswalk (CL)'!K35</f>
        <v>jhcbf1Yfhr5</v>
      </c>
      <c r="M30" s="190" t="str">
        <f>'Crosswalk (CL)'!AA35</f>
        <v xml:space="preserve">Health workers assessed on management of negative malaria cases </v>
      </c>
      <c r="N30" s="190" t="str">
        <f>'Crosswalk (CL)'!AK35</f>
        <v>vskYxCrS9Hk</v>
      </c>
      <c r="O30" s="190" t="s">
        <v>902</v>
      </c>
      <c r="P30" s="191" t="s">
        <v>1398</v>
      </c>
    </row>
    <row r="31" spans="1:16" s="191" customFormat="1" ht="75">
      <c r="A31" s="184" t="s">
        <v>1052</v>
      </c>
      <c r="B31" s="184" t="str">
        <f>'Crosswalk (CL)'!B36</f>
        <v>PMP TX 19</v>
      </c>
      <c r="C31" s="192"/>
      <c r="D31" s="184" t="str">
        <f>'Crosswalk (CL)'!C36</f>
        <v xml:space="preserve">Percentage of targeted facilities that meet standards (including appropriate materials, documentation, and qualified staff) for quality malaria case management  </v>
      </c>
      <c r="E31" s="184" t="str">
        <f t="shared" si="0"/>
        <v xml:space="preserve">IM PMP TX 19  - Percentage of targeted facilities that meet standards (including appropriate materials, documentation, and qualified staff) for quality malaria case management  </v>
      </c>
      <c r="F31" s="196" t="s">
        <v>1110</v>
      </c>
      <c r="G31" s="190" t="str">
        <f t="shared" si="1"/>
        <v>Correct</v>
      </c>
      <c r="H31" s="190" t="str">
        <f t="shared" si="2"/>
        <v xml:space="preserve">Percentage of targeted facilities that meet standards (including appropriate materials, documentation, and qualified staff) for quality malaria case management  </v>
      </c>
      <c r="I31" s="190"/>
      <c r="J31" s="193" t="s">
        <v>1082</v>
      </c>
      <c r="K31" s="190" t="str">
        <f>'Crosswalk (CL)'!G36</f>
        <v>Number of targeted facilities that meet 90% or greater on facility checklists for quality case management during supervisory visits</v>
      </c>
      <c r="L31" s="190" t="str">
        <f>'Crosswalk (CL)'!K36</f>
        <v>Bjg3UQZTo7O</v>
      </c>
      <c r="M31" s="190" t="str">
        <f>'Crosswalk (CL)'!AA36</f>
        <v xml:space="preserve">Total number of targeted facilities who received a supervisory visit during the reporting period </v>
      </c>
      <c r="N31" s="190" t="str">
        <f>'Crosswalk (CL)'!AK36</f>
        <v>TpcOpmZBdLf</v>
      </c>
      <c r="O31" s="190" t="s">
        <v>893</v>
      </c>
      <c r="P31" s="191" t="s">
        <v>1398</v>
      </c>
    </row>
    <row r="32" spans="1:16" s="191" customFormat="1" ht="65">
      <c r="A32" s="184" t="s">
        <v>1053</v>
      </c>
      <c r="B32" s="184" t="str">
        <f>'Crosswalk (CL)'!B37</f>
        <v>PMP TX 20</v>
      </c>
      <c r="C32" s="192"/>
      <c r="D32" s="184" t="str">
        <f>'Crosswalk (CL)'!C37</f>
        <v xml:space="preserve">Percentage of targeted health facilities regularly reporting routine malaria case data </v>
      </c>
      <c r="E32" s="184" t="str">
        <f t="shared" si="0"/>
        <v xml:space="preserve">IM PMP TX 20  - Percentage of targeted health facilities regularly reporting routine malaria case data </v>
      </c>
      <c r="F32" s="190" t="s">
        <v>1111</v>
      </c>
      <c r="G32" s="190" t="str">
        <f t="shared" si="1"/>
        <v>Correct</v>
      </c>
      <c r="H32" s="190" t="str">
        <f t="shared" si="2"/>
        <v xml:space="preserve">Percentage of targeted health facilities regularly reporting routine malaria case data </v>
      </c>
      <c r="I32" s="190"/>
      <c r="J32" s="193" t="s">
        <v>1082</v>
      </c>
      <c r="K32" s="190" t="str">
        <f>'Crosswalk (CL)'!G37</f>
        <v>Number of health facilities reporting monthly routine malaria case load data on diagnosis and treatment within an agreed timescale at least 2 months in the past 3 months</v>
      </c>
      <c r="L32" s="190" t="str">
        <f>'Crosswalk (CL)'!K37</f>
        <v>xV85TQT3GEj</v>
      </c>
      <c r="M32" s="190" t="str">
        <f>'Crosswalk (CL)'!AA37</f>
        <v xml:space="preserve">Total number of target health facilities scheduled to report monthly routine malaria case load data during the reporting period </v>
      </c>
      <c r="N32" s="190" t="str">
        <f>'Crosswalk (CL)'!AK37</f>
        <v>pDisUBYkiUY</v>
      </c>
      <c r="O32" s="190" t="s">
        <v>813</v>
      </c>
    </row>
    <row r="33" spans="1:16" s="191" customFormat="1" ht="49">
      <c r="A33" s="184" t="s">
        <v>1054</v>
      </c>
      <c r="B33" s="184" t="str">
        <f>'Crosswalk (CL)'!B38</f>
        <v>PMP TX 21</v>
      </c>
      <c r="C33" s="192"/>
      <c r="D33" s="184" t="str">
        <f>'Crosswalk (CL)'!C38</f>
        <v xml:space="preserve">Percentage of targeted health facilities that receive a supervisory visit </v>
      </c>
      <c r="E33" s="184" t="str">
        <f t="shared" si="0"/>
        <v xml:space="preserve">IM PMP TX 21  - Percentage of targeted health facilities that receive a supervisory visit </v>
      </c>
      <c r="F33" s="190" t="s">
        <v>1112</v>
      </c>
      <c r="G33" s="190" t="str">
        <f t="shared" si="1"/>
        <v>Correct</v>
      </c>
      <c r="H33" s="190" t="str">
        <f t="shared" si="2"/>
        <v xml:space="preserve">Percentage of targeted health facilities that receive a supervisory visit </v>
      </c>
      <c r="I33" s="190"/>
      <c r="J33" s="193" t="s">
        <v>1082</v>
      </c>
      <c r="K33" s="190" t="str">
        <f>'Crosswalk (CL)'!G38</f>
        <v>Number of health facilities that receive a supervisory visit that covers malaria case management and/or malaria in pregnancy (MiP)</v>
      </c>
      <c r="L33" s="190" t="str">
        <f>'Crosswalk (CL)'!K38</f>
        <v>TpcOpmZBdLf</v>
      </c>
      <c r="M33" s="190" t="str">
        <f>'Crosswalk (CL)'!AA38</f>
        <v xml:space="preserve">Total number of health facilities targeted for supervision during the reporting period </v>
      </c>
      <c r="N33" s="190" t="str">
        <f>'Crosswalk (CL)'!AK38</f>
        <v>RncgLNY0xwy</v>
      </c>
      <c r="O33" s="190" t="s">
        <v>888</v>
      </c>
    </row>
    <row r="34" spans="1:16" s="191" customFormat="1" ht="49">
      <c r="A34" s="184" t="s">
        <v>1055</v>
      </c>
      <c r="B34" s="184" t="str">
        <f>'Crosswalk (CL)'!B39</f>
        <v>PMP TX 22</v>
      </c>
      <c r="C34" s="192"/>
      <c r="D34" s="184" t="str">
        <f>'Crosswalk (CL)'!C39</f>
        <v>Percentage of health workers trained in management of severe malaria</v>
      </c>
      <c r="E34" s="184" t="str">
        <f t="shared" si="0"/>
        <v>IM PMP TX 22  - Percentage of health workers trained in management of severe malaria</v>
      </c>
      <c r="F34" s="190" t="s">
        <v>1114</v>
      </c>
      <c r="G34" s="190" t="str">
        <f t="shared" si="1"/>
        <v>Correct</v>
      </c>
      <c r="H34" s="190" t="str">
        <f t="shared" si="2"/>
        <v>Percentage of health workers trained in management of severe malaria</v>
      </c>
      <c r="I34" s="190"/>
      <c r="J34" s="193" t="s">
        <v>1082</v>
      </c>
      <c r="K34" s="190" t="str">
        <f>'Crosswalk (CL)'!G39</f>
        <v>Number of health workers who complete the training course on severe malaria case management</v>
      </c>
      <c r="L34" s="190" t="str">
        <f>'Crosswalk (CL)'!K39</f>
        <v>Ly61ha78oUu</v>
      </c>
      <c r="M34" s="190" t="str">
        <f>'Crosswalk (CL)'!AA39</f>
        <v xml:space="preserve">Total number of health workers targeted </v>
      </c>
      <c r="N34" s="190" t="str">
        <f>'Crosswalk (CL)'!AK39</f>
        <v>DoyuoVEARPV</v>
      </c>
      <c r="O34" s="190" t="s">
        <v>981</v>
      </c>
    </row>
    <row r="35" spans="1:16" s="191" customFormat="1" ht="60">
      <c r="A35" s="184" t="s">
        <v>1056</v>
      </c>
      <c r="B35" s="184" t="str">
        <f>'Crosswalk (CL)'!B40</f>
        <v>PMP TX 23</v>
      </c>
      <c r="C35" s="192"/>
      <c r="D35" s="184" t="str">
        <f>'Crosswalk (CL)'!C40</f>
        <v xml:space="preserve">Percentage of targeted health workers trained according to national guidelines in malaria case management with ACTs </v>
      </c>
      <c r="E35" s="184" t="str">
        <f t="shared" si="0"/>
        <v xml:space="preserve">IM PMP TX 23  - Percentage of targeted health workers trained according to national guidelines in malaria case management with ACTs </v>
      </c>
      <c r="F35" s="190" t="s">
        <v>1113</v>
      </c>
      <c r="G35" s="190" t="str">
        <f t="shared" si="1"/>
        <v>Correct</v>
      </c>
      <c r="H35" s="190" t="str">
        <f t="shared" si="2"/>
        <v xml:space="preserve">Percentage of targeted health workers trained according to national guidelines in malaria case management with ACTs </v>
      </c>
      <c r="I35" s="190"/>
      <c r="J35" s="193" t="s">
        <v>1082</v>
      </c>
      <c r="K35" s="190" t="str">
        <f>'Crosswalk (CL)'!G40</f>
        <v>Number of health workers who complete the national training course on malaria case management with ACTs</v>
      </c>
      <c r="L35" s="190" t="str">
        <f>'Crosswalk (CL)'!K40</f>
        <v>wfxNAGkIedf</v>
      </c>
      <c r="M35" s="190" t="str">
        <f>'Crosswalk (CL)'!AA40</f>
        <v xml:space="preserve">Total number of health workers targeted </v>
      </c>
      <c r="N35" s="190" t="str">
        <f>'Crosswalk (CL)'!AK40</f>
        <v>cqKHdgtfjID</v>
      </c>
      <c r="O35" s="190" t="s">
        <v>978</v>
      </c>
    </row>
    <row r="36" spans="1:16" s="191" customFormat="1" ht="60">
      <c r="A36" s="184" t="s">
        <v>1059</v>
      </c>
      <c r="B36" s="184" t="str">
        <f>'Crosswalk (CL)'!B41</f>
        <v>PMP TX 24</v>
      </c>
      <c r="C36" s="192"/>
      <c r="D36" s="197" t="str">
        <f>'Crosswalk (CL)'!C41</f>
        <v xml:space="preserve">Percentage of targeted countries with national guidelines for malaria treatment that meet global standards </v>
      </c>
      <c r="E36" s="184" t="str">
        <f t="shared" si="0"/>
        <v xml:space="preserve">IM PMP TX 24  - Percentage of targeted countries with national guidelines for malaria treatment that meet global standards </v>
      </c>
      <c r="F36" s="190" t="s">
        <v>1115</v>
      </c>
      <c r="G36" s="190" t="str">
        <f t="shared" si="1"/>
        <v>Correct</v>
      </c>
      <c r="H36" s="190" t="str">
        <f t="shared" si="2"/>
        <v xml:space="preserve">Percentage of targeted countries with national guidelines for malaria treatment that meet global standards </v>
      </c>
      <c r="I36" s="190"/>
      <c r="J36" s="193" t="s">
        <v>1082</v>
      </c>
      <c r="K36" s="190" t="str">
        <f>'Crosswalk (CL)'!G41</f>
        <v>Number of targeted countries with national guidelines for malaria treatment that meet global standards</v>
      </c>
      <c r="L36" s="190" t="str">
        <f>'Crosswalk (CL)'!K41</f>
        <v>YVLRuSGpePK</v>
      </c>
      <c r="M36" s="190" t="str">
        <f>'Crosswalk (CL)'!AA41</f>
        <v xml:space="preserve">Total number of targeted countries </v>
      </c>
      <c r="N36" s="190" t="e">
        <f>'Crosswalk (CL)'!AK41</f>
        <v>#N/A</v>
      </c>
      <c r="O36" s="190">
        <v>1</v>
      </c>
      <c r="P36" s="191" t="s">
        <v>1398</v>
      </c>
    </row>
    <row r="37" spans="1:16" s="191" customFormat="1" ht="65">
      <c r="A37" s="184" t="s">
        <v>756</v>
      </c>
      <c r="B37" s="184" t="str">
        <f>'Crosswalk (CL)'!B43</f>
        <v>PMP MIP 25</v>
      </c>
      <c r="C37" s="192"/>
      <c r="D37" s="184" t="str">
        <f>'Crosswalk (CL)'!C43</f>
        <v>Percentage of pregnant women who received an ITN during routine ANC</v>
      </c>
      <c r="E37" s="184" t="str">
        <f t="shared" si="0"/>
        <v>IM PMP MIP 25  - Percentage of pregnant women who received an ITN during routine ANC</v>
      </c>
      <c r="F37" s="190" t="s">
        <v>1116</v>
      </c>
      <c r="G37" s="190" t="str">
        <f t="shared" si="1"/>
        <v>Correct</v>
      </c>
      <c r="H37" s="190" t="str">
        <f t="shared" si="2"/>
        <v>Percentage of pregnant women who received an ITN during routine ANC</v>
      </c>
      <c r="I37" s="190"/>
      <c r="J37" s="193" t="s">
        <v>1082</v>
      </c>
      <c r="K37" s="190" t="str">
        <f>'Crosswalk (CL)'!G43</f>
        <v>Number of pregnant women who received an insecticide-treated net (ITN) during routine antenatal care (ANC)</v>
      </c>
      <c r="L37" s="190" t="str">
        <f>'Crosswalk (CL)'!K43</f>
        <v>p4bKkXlEOtC</v>
      </c>
      <c r="M37" s="190" t="str">
        <f>'Crosswalk (CL)'!AA43</f>
        <v>Total number of pregnant women attending antenatal visits (Number of first ANC visits as proxy in most countries' RHIS)</v>
      </c>
      <c r="N37" s="190" t="str">
        <f>'Crosswalk (CL)'!AK43</f>
        <v>jNJNr4i82le</v>
      </c>
      <c r="O37" s="190" t="s">
        <v>802</v>
      </c>
    </row>
    <row r="38" spans="1:16" s="191" customFormat="1" ht="65">
      <c r="A38" s="184" t="s">
        <v>755</v>
      </c>
      <c r="B38" s="184" t="str">
        <f>'Crosswalk (CL)'!B44</f>
        <v>PMP MIP 26</v>
      </c>
      <c r="C38" s="192"/>
      <c r="D38" s="184" t="str">
        <f>'Crosswalk (CL)'!C44</f>
        <v>Percentage of pregnant women who received three or more doses of IPTp</v>
      </c>
      <c r="E38" s="184" t="str">
        <f t="shared" si="0"/>
        <v>IM PMP MIP 26  - Percentage of pregnant women who received three or more doses of IPTp</v>
      </c>
      <c r="F38" s="190" t="s">
        <v>1117</v>
      </c>
      <c r="G38" s="190" t="str">
        <f t="shared" si="1"/>
        <v>Correct</v>
      </c>
      <c r="H38" s="190" t="str">
        <f t="shared" si="2"/>
        <v>Percentage of pregnant women who received three or more doses of IPTp</v>
      </c>
      <c r="I38" s="190"/>
      <c r="J38" s="193" t="s">
        <v>1082</v>
      </c>
      <c r="K38" s="190" t="str">
        <f>'Crosswalk (CL)'!G44</f>
        <v>Number of pregnant women who received three or more doses of IPTp (IPT3)</v>
      </c>
      <c r="L38" s="190" t="str">
        <f>'Crosswalk (CL)'!K44</f>
        <v>IGhCODoV6YY</v>
      </c>
      <c r="M38" s="190" t="str">
        <f>'Crosswalk (CL)'!AA44</f>
        <v>Total number of pregnant women attending antenatal visits (Number of first ANC visits as proxy in most countries' RHIS)</v>
      </c>
      <c r="N38" s="190" t="str">
        <f>'Crosswalk (CL)'!AK44</f>
        <v>jNJNr4i82le</v>
      </c>
      <c r="O38" s="190" t="s">
        <v>802</v>
      </c>
    </row>
    <row r="39" spans="1:16" s="191" customFormat="1" ht="65">
      <c r="A39" s="184" t="s">
        <v>1060</v>
      </c>
      <c r="B39" s="184" t="str">
        <f>'Crosswalk (CL)'!B45</f>
        <v>PMP MIP 27</v>
      </c>
      <c r="C39" s="192"/>
      <c r="D39" s="184" t="str">
        <f>'Crosswalk (CL)'!C45</f>
        <v xml:space="preserve">Percentage of pregnant women who received two doses of IPTp  </v>
      </c>
      <c r="E39" s="184" t="str">
        <f t="shared" si="0"/>
        <v xml:space="preserve">IM PMP MIP 27  - Percentage of pregnant women who received two doses of IPTp  </v>
      </c>
      <c r="F39" s="190" t="s">
        <v>1118</v>
      </c>
      <c r="G39" s="190" t="str">
        <f t="shared" si="1"/>
        <v>Correct</v>
      </c>
      <c r="H39" s="190" t="str">
        <f t="shared" si="2"/>
        <v xml:space="preserve">Percentage of pregnant women who received two doses of IPTp  </v>
      </c>
      <c r="I39" s="190"/>
      <c r="J39" s="193" t="s">
        <v>1082</v>
      </c>
      <c r="K39" s="190" t="str">
        <f>'Crosswalk (CL)'!G45</f>
        <v>Number of pregnant women who received two doses of IPTp (IPT2)</v>
      </c>
      <c r="L39" s="190" t="str">
        <f>'Crosswalk (CL)'!K45</f>
        <v>Y73pLgWXfTh</v>
      </c>
      <c r="M39" s="190" t="str">
        <f>'Crosswalk (CL)'!AA45</f>
        <v>Total number of pregnant women attending antenatal visits (Number of first ANC visits as proxy in most countries' RHIS)</v>
      </c>
      <c r="N39" s="190" t="str">
        <f>'Crosswalk (CL)'!AK45</f>
        <v>jNJNr4i82le</v>
      </c>
      <c r="O39" s="190" t="s">
        <v>802</v>
      </c>
    </row>
    <row r="40" spans="1:16" s="191" customFormat="1" ht="65">
      <c r="A40" s="184" t="s">
        <v>1061</v>
      </c>
      <c r="B40" s="184" t="str">
        <f>'Crosswalk (CL)'!B46</f>
        <v>PMP MIP 28</v>
      </c>
      <c r="C40" s="192"/>
      <c r="D40" s="184" t="str">
        <f>'Crosswalk (CL)'!C46</f>
        <v xml:space="preserve">Percentage of pregnant women who received one dose of IPTp  </v>
      </c>
      <c r="E40" s="184" t="str">
        <f t="shared" si="0"/>
        <v xml:space="preserve">IM PMP MIP 28  - Percentage of pregnant women who received one dose of IPTp  </v>
      </c>
      <c r="F40" s="190" t="s">
        <v>1119</v>
      </c>
      <c r="G40" s="190" t="str">
        <f t="shared" si="1"/>
        <v>Correct</v>
      </c>
      <c r="H40" s="190" t="str">
        <f t="shared" si="2"/>
        <v xml:space="preserve">Percentage of pregnant women who received one dose of IPTp  </v>
      </c>
      <c r="I40" s="190"/>
      <c r="J40" s="193" t="s">
        <v>1082</v>
      </c>
      <c r="K40" s="190" t="str">
        <f>'Crosswalk (CL)'!G46</f>
        <v>Number of pregnant women who received one dose of IPTp (IPT1)</v>
      </c>
      <c r="L40" s="190" t="str">
        <f>'Crosswalk (CL)'!K46</f>
        <v>i5xgliv1YDl</v>
      </c>
      <c r="M40" s="190" t="str">
        <f>'Crosswalk (CL)'!AA46</f>
        <v>Total number of pregnant women attending antenatal visits (Number of first ANC visits as proxy in most countries' RHIS)</v>
      </c>
      <c r="N40" s="190" t="str">
        <f>'Crosswalk (CL)'!AK46</f>
        <v>jNJNr4i82le</v>
      </c>
      <c r="O40" s="190" t="s">
        <v>802</v>
      </c>
    </row>
    <row r="41" spans="1:16" s="191" customFormat="1" ht="65">
      <c r="A41" s="184" t="s">
        <v>1062</v>
      </c>
      <c r="B41" s="184" t="str">
        <f>'Crosswalk (CL)'!B47</f>
        <v>PMP MIP 29</v>
      </c>
      <c r="C41" s="192"/>
      <c r="D41" s="184" t="str">
        <f>'Crosswalk (CL)'!C47</f>
        <v>Percentage of targeted health workers demonstrating competence in treatment of MiP</v>
      </c>
      <c r="E41" s="184" t="str">
        <f t="shared" si="0"/>
        <v>IM PMP MIP 29  - Percentage of targeted health workers demonstrating competence in treatment of MiP</v>
      </c>
      <c r="F41" s="190" t="s">
        <v>1120</v>
      </c>
      <c r="G41" s="190" t="str">
        <f t="shared" si="1"/>
        <v>Correct</v>
      </c>
      <c r="H41" s="190" t="str">
        <f t="shared" si="2"/>
        <v>Percentage of targeted health workers demonstrating competence in treatment of MiP</v>
      </c>
      <c r="I41" s="190"/>
      <c r="J41" s="193" t="s">
        <v>1082</v>
      </c>
      <c r="K41" s="190" t="str">
        <f>'Crosswalk (CL)'!G47</f>
        <v>Number of health workers who score a pass mark on supervisory or quality improvement checklists measuring case management of MiP</v>
      </c>
      <c r="L41" s="190" t="str">
        <f>'Crosswalk (CL)'!K47</f>
        <v>vKOVZ3Jckex</v>
      </c>
      <c r="M41" s="190" t="str">
        <f>'Crosswalk (CL)'!AA47</f>
        <v>Total number of targeted health workers who received a supervisory visit during the reporting period</v>
      </c>
      <c r="N41" s="190" t="str">
        <f>'Crosswalk (CL)'!AK47</f>
        <v>t7LA2WZducS</v>
      </c>
      <c r="O41" s="190" t="s">
        <v>877</v>
      </c>
    </row>
    <row r="42" spans="1:16" s="191" customFormat="1" ht="65">
      <c r="A42" s="184" t="s">
        <v>1063</v>
      </c>
      <c r="B42" s="184" t="str">
        <f>'Crosswalk (CL)'!B48</f>
        <v>PMP MIP 30</v>
      </c>
      <c r="C42" s="192"/>
      <c r="D42" s="184" t="str">
        <f>'Crosswalk (CL)'!C48</f>
        <v xml:space="preserve">Percentage of targeted health workers demonstrating competence in prevention of MiP </v>
      </c>
      <c r="E42" s="184" t="str">
        <f t="shared" si="0"/>
        <v xml:space="preserve">IM PMP MIP 30  - Percentage of targeted health workers demonstrating competence in prevention of MiP </v>
      </c>
      <c r="F42" s="190" t="s">
        <v>1121</v>
      </c>
      <c r="G42" s="190" t="str">
        <f t="shared" si="1"/>
        <v>Correct</v>
      </c>
      <c r="H42" s="190" t="str">
        <f t="shared" si="2"/>
        <v xml:space="preserve">Percentage of targeted health workers demonstrating competence in prevention of MiP </v>
      </c>
      <c r="I42" s="190"/>
      <c r="J42" s="193" t="s">
        <v>1082</v>
      </c>
      <c r="K42" s="190" t="str">
        <f>'Crosswalk (CL)'!G48</f>
        <v>Number of health workers who score a pass mark on supervisory or quality improvement checklists measuring IPTp and counselling for MiP</v>
      </c>
      <c r="L42" s="190" t="str">
        <f>'Crosswalk (CL)'!K48</f>
        <v>aOenVQmDtkc</v>
      </c>
      <c r="M42" s="190" t="str">
        <f>'Crosswalk (CL)'!AA48</f>
        <v>Total number of targeted health workers who received a supervisory visit during the reporting period</v>
      </c>
      <c r="N42" s="190" t="str">
        <f>'Crosswalk (CL)'!AK48</f>
        <v>fpDelOtHjG4</v>
      </c>
      <c r="O42" s="190" t="s">
        <v>879</v>
      </c>
    </row>
    <row r="43" spans="1:16" s="191" customFormat="1" ht="33">
      <c r="A43" s="184" t="s">
        <v>1064</v>
      </c>
      <c r="B43" s="184" t="str">
        <f>'Crosswalk (CL)'!B49</f>
        <v>PMP MIP 31</v>
      </c>
      <c r="C43" s="192"/>
      <c r="D43" s="184" t="str">
        <f>'Crosswalk (CL)'!C49</f>
        <v>Percentage of health workers trained in IPTp</v>
      </c>
      <c r="E43" s="184" t="str">
        <f t="shared" si="0"/>
        <v>IM PMP MIP 31  - Percentage of health workers trained in IPTp</v>
      </c>
      <c r="F43" s="190" t="s">
        <v>1122</v>
      </c>
      <c r="G43" s="190" t="str">
        <f t="shared" si="1"/>
        <v>Correct</v>
      </c>
      <c r="H43" s="190" t="str">
        <f t="shared" si="2"/>
        <v>Percentage of health workers trained in IPTp</v>
      </c>
      <c r="I43" s="190"/>
      <c r="J43" s="193" t="s">
        <v>1082</v>
      </c>
      <c r="K43" s="190" t="str">
        <f>'Crosswalk (CL)'!G49</f>
        <v>Number of health workers who complete the training course on IPTp</v>
      </c>
      <c r="L43" s="190" t="str">
        <f>'Crosswalk (CL)'!K49</f>
        <v>yQ11Q5pQ2lx</v>
      </c>
      <c r="M43" s="190" t="str">
        <f>'Crosswalk (CL)'!AA49</f>
        <v>Total number of targeted health workers</v>
      </c>
      <c r="N43" s="190" t="str">
        <f>'Crosswalk (CL)'!AK49</f>
        <v>yoNR9Ct37gT</v>
      </c>
      <c r="O43" s="190" t="s">
        <v>972</v>
      </c>
    </row>
    <row r="44" spans="1:16" s="191" customFormat="1" ht="65">
      <c r="A44" s="184" t="s">
        <v>1065</v>
      </c>
      <c r="B44" s="184" t="str">
        <f>'Crosswalk (CL)'!B50</f>
        <v>PMP MIP 32</v>
      </c>
      <c r="C44" s="192"/>
      <c r="D44" s="197" t="str">
        <f>'Crosswalk (CL)'!C50</f>
        <v xml:space="preserve">Percentage of targeted countries with national guidelines for prevention and treatment of MiP that meet global standards </v>
      </c>
      <c r="E44" s="184" t="str">
        <f t="shared" si="0"/>
        <v xml:space="preserve">IM PMP MIP 32  - Percentage of targeted countries with national guidelines for prevention and treatment of MiP that meet global standards </v>
      </c>
      <c r="F44" s="195" t="s">
        <v>1123</v>
      </c>
      <c r="G44" s="190" t="str">
        <f t="shared" si="1"/>
        <v>Correct</v>
      </c>
      <c r="H44" s="190" t="str">
        <f t="shared" si="2"/>
        <v xml:space="preserve">Percentage of targeted countries with national guidelines for prevention and treatment of MiP that meet global standards </v>
      </c>
      <c r="I44" s="190"/>
      <c r="J44" s="193" t="s">
        <v>1082</v>
      </c>
      <c r="K44" s="190" t="str">
        <f>'Crosswalk (CL)'!G50</f>
        <v>Number of targeted countries with national guidelines for prevention and treatment of MiP that meet global standards</v>
      </c>
      <c r="L44" s="190" t="str">
        <f>'Crosswalk (CL)'!K50</f>
        <v>C0UniRKgGAG</v>
      </c>
      <c r="M44" s="190" t="str">
        <f>'Crosswalk (CL)'!AA50</f>
        <v>Total number of targeted countries</v>
      </c>
      <c r="N44" s="190" t="e">
        <f>'Crosswalk (CL)'!AK50</f>
        <v>#N/A</v>
      </c>
      <c r="O44" s="190">
        <v>1</v>
      </c>
      <c r="P44" s="191" t="s">
        <v>1398</v>
      </c>
    </row>
    <row r="45" spans="1:16" s="191" customFormat="1" ht="81">
      <c r="A45" s="184" t="s">
        <v>1066</v>
      </c>
      <c r="B45" s="184" t="str">
        <f>'Crosswalk (CL)'!B51</f>
        <v>PMP MIP 33</v>
      </c>
      <c r="C45" s="192"/>
      <c r="D45" s="197" t="str">
        <f>'Crosswalk (CL)'!C51</f>
        <v>Functional active RMNCH/MiP/ANC/community health Working Group</v>
      </c>
      <c r="E45" s="184" t="str">
        <f t="shared" si="0"/>
        <v>IM PMP MIP 33  - Functional active RMNCH/MiP/ANC/community health Working Group</v>
      </c>
      <c r="F45" s="190" t="s">
        <v>1124</v>
      </c>
      <c r="G45" s="190" t="str">
        <f t="shared" si="1"/>
        <v>Correct</v>
      </c>
      <c r="H45" s="190" t="str">
        <f t="shared" si="2"/>
        <v>Functional active RMNCH/MiP/ANC/community health Working Group</v>
      </c>
      <c r="I45" s="190"/>
      <c r="J45" s="193" t="s">
        <v>1082</v>
      </c>
      <c r="K45" s="190" t="str">
        <f>'Crosswalk (CL)'!G51</f>
        <v>Functional/active malaria/MiP/ANC/community health or RMNCH Working Group with a MiP lens that meets periodically</v>
      </c>
      <c r="L45" s="190" t="str">
        <f>'Crosswalk (CL)'!K51</f>
        <v>wHtxPnCGqBV</v>
      </c>
      <c r="M45" s="190" t="str">
        <f>'Crosswalk (CL)'!AA51</f>
        <v>Functional/active malaria/MiP/ANC/community health or RMNCH Working Group with a MiP lens that meets periodically</v>
      </c>
      <c r="N45" s="190" t="e">
        <f>'Crosswalk (CL)'!AK51</f>
        <v>#N/A</v>
      </c>
      <c r="O45" s="190">
        <v>1</v>
      </c>
      <c r="P45" s="191" t="s">
        <v>1398</v>
      </c>
    </row>
    <row r="46" spans="1:16" s="191" customFormat="1" ht="81">
      <c r="A46" s="184" t="s">
        <v>757</v>
      </c>
      <c r="B46" s="184" t="str">
        <f>'Crosswalk (CL)'!B53</f>
        <v>PMP SMC 34</v>
      </c>
      <c r="C46" s="192"/>
      <c r="D46" s="184" t="str">
        <f>'Crosswalk (CL)'!C53</f>
        <v xml:space="preserve">Percentage of targeted children who receive all 4 doses of SMC in a round in intervention area (or all 3 per national guidance where only 3 doses are indicated) </v>
      </c>
      <c r="E46" s="184" t="str">
        <f t="shared" si="0"/>
        <v xml:space="preserve">IM PMP SMC 34  - Percentage of targeted children who receive all 4 doses of SMC in a round in intervention area (or all 3 per national guidance where only 3 doses are indicated) </v>
      </c>
      <c r="F46" s="190" t="s">
        <v>1125</v>
      </c>
      <c r="G46" s="190" t="str">
        <f t="shared" si="1"/>
        <v>Correct</v>
      </c>
      <c r="H46" s="190" t="str">
        <f t="shared" si="2"/>
        <v xml:space="preserve">Percentage of targeted children who receive all 4 doses of SMC in a round in intervention area (or all 3 per national guidance where only 3 doses are indicated) </v>
      </c>
      <c r="I46" s="190"/>
      <c r="J46" s="193" t="s">
        <v>1082</v>
      </c>
      <c r="K46" s="190" t="str">
        <f>'Crosswalk (CL)'!G53</f>
        <v>Number of targeted children receiving all recommended SMC doses during a campaign, in the intervention area</v>
      </c>
      <c r="L46" s="190" t="str">
        <f>'Crosswalk (CL)'!K53</f>
        <v>ioU1w8yCIWv</v>
      </c>
      <c r="M46" s="190" t="str">
        <f>'Crosswalk (CL)'!AA53</f>
        <v>Number of children in target age range in the intervention area</v>
      </c>
      <c r="N46" s="190" t="str">
        <f>'Crosswalk (CL)'!AK53</f>
        <v>jAD6Dh7z1d1</v>
      </c>
      <c r="O46" s="190" t="s">
        <v>850</v>
      </c>
    </row>
    <row r="47" spans="1:16" s="191" customFormat="1" ht="45">
      <c r="A47" s="184" t="s">
        <v>758</v>
      </c>
      <c r="B47" s="184" t="str">
        <f>'Crosswalk (CL)'!B54</f>
        <v>PMP SMC 35</v>
      </c>
      <c r="C47" s="192"/>
      <c r="D47" s="184" t="str">
        <f>'Crosswalk (CL)'!C54</f>
        <v xml:space="preserve">Percentage of targeted children who receive a dose of SMC in intervention area  </v>
      </c>
      <c r="E47" s="184" t="str">
        <f t="shared" si="0"/>
        <v xml:space="preserve">IM PMP SMC 35  - Percentage of targeted children who receive a dose of SMC in intervention area  </v>
      </c>
      <c r="F47" s="190" t="s">
        <v>1126</v>
      </c>
      <c r="G47" s="190" t="str">
        <f t="shared" si="1"/>
        <v>Correct</v>
      </c>
      <c r="H47" s="190" t="str">
        <f t="shared" si="2"/>
        <v xml:space="preserve">Percentage of targeted children who receive a dose of SMC in intervention area  </v>
      </c>
      <c r="I47" s="190"/>
      <c r="J47" s="193" t="s">
        <v>1082</v>
      </c>
      <c r="K47" s="190" t="str">
        <f>'Crosswalk (CL)'!G54</f>
        <v>Number of targeted children receiving a dose of SMC in the intervention area</v>
      </c>
      <c r="L47" s="190" t="str">
        <f>'Crosswalk (CL)'!K54</f>
        <v>cOBjDRbvsyW</v>
      </c>
      <c r="M47" s="190" t="str">
        <f>'Crosswalk (CL)'!AA54</f>
        <v>Number of children in target age range in the intervention area</v>
      </c>
      <c r="N47" s="190" t="str">
        <f>'Crosswalk (CL)'!AK54</f>
        <v>jAD6Dh7z1d1</v>
      </c>
      <c r="O47" s="190" t="s">
        <v>850</v>
      </c>
    </row>
    <row r="48" spans="1:16" s="191" customFormat="1" ht="45">
      <c r="A48" s="184" t="s">
        <v>1067</v>
      </c>
      <c r="B48" s="184" t="str">
        <f>'Crosswalk (CL)'!B55</f>
        <v>PMP SMC 36</v>
      </c>
      <c r="C48" s="192"/>
      <c r="D48" s="184" t="str">
        <f>'Crosswalk (CL)'!C55</f>
        <v>Percentage of targeted children who receive a dose of SMC in the first cycle</v>
      </c>
      <c r="E48" s="184" t="str">
        <f t="shared" si="0"/>
        <v>IM PMP SMC 36  - Percentage of targeted children who receive a dose of SMC in the first cycle</v>
      </c>
      <c r="F48" s="190" t="s">
        <v>1127</v>
      </c>
      <c r="G48" s="190" t="str">
        <f t="shared" si="1"/>
        <v>Correct</v>
      </c>
      <c r="H48" s="190" t="str">
        <f t="shared" si="2"/>
        <v>Percentage of targeted children who receive a dose of SMC in the first cycle</v>
      </c>
      <c r="I48" s="190"/>
      <c r="J48" s="193" t="s">
        <v>1082</v>
      </c>
      <c r="K48" s="190" t="str">
        <f>'Crosswalk (CL)'!G55</f>
        <v>Number of targeted children who received a dose of SMC during the first cycle</v>
      </c>
      <c r="L48" s="190" t="str">
        <f>'Crosswalk (CL)'!K55</f>
        <v>HaSIpoMB2ub</v>
      </c>
      <c r="M48" s="190" t="str">
        <f>'Crosswalk (CL)'!AA55</f>
        <v>Number of children in target age range in the intervention area</v>
      </c>
      <c r="N48" s="190" t="str">
        <f>'Crosswalk (CL)'!AK55</f>
        <v>jAD6Dh7z1d1</v>
      </c>
      <c r="O48" s="190" t="s">
        <v>850</v>
      </c>
    </row>
    <row r="49" spans="1:16" s="191" customFormat="1" ht="45">
      <c r="A49" s="184" t="s">
        <v>1068</v>
      </c>
      <c r="B49" s="184" t="str">
        <f>'Crosswalk (CL)'!B56</f>
        <v>PMP SMC 37</v>
      </c>
      <c r="C49" s="192"/>
      <c r="D49" s="184" t="str">
        <f>'Crosswalk (CL)'!C56</f>
        <v>Percentage of targeted children who receive a dose of SMC in the second cycle</v>
      </c>
      <c r="E49" s="184" t="str">
        <f t="shared" si="0"/>
        <v>IM PMP SMC 37  - Percentage of targeted children who receive a dose of SMC in the second cycle</v>
      </c>
      <c r="F49" s="190" t="s">
        <v>1128</v>
      </c>
      <c r="G49" s="190" t="str">
        <f t="shared" si="1"/>
        <v>Correct</v>
      </c>
      <c r="H49" s="190" t="str">
        <f t="shared" si="2"/>
        <v>Percentage of targeted children who receive a dose of SMC in the second cycle</v>
      </c>
      <c r="I49" s="190"/>
      <c r="J49" s="193" t="s">
        <v>1082</v>
      </c>
      <c r="K49" s="190" t="str">
        <f>'Crosswalk (CL)'!G56</f>
        <v>Number of targeted children who received a dose of SMC during the second cycle</v>
      </c>
      <c r="L49" s="190" t="str">
        <f>'Crosswalk (CL)'!K56</f>
        <v>wot02J4aRZm</v>
      </c>
      <c r="M49" s="190" t="str">
        <f>'Crosswalk (CL)'!AA56</f>
        <v>Number of children in target age range in the intervention area</v>
      </c>
      <c r="N49" s="190" t="str">
        <f>'Crosswalk (CL)'!AK56</f>
        <v>jAD6Dh7z1d1</v>
      </c>
      <c r="O49" s="190" t="s">
        <v>850</v>
      </c>
    </row>
    <row r="50" spans="1:16" s="191" customFormat="1" ht="45">
      <c r="A50" s="184" t="s">
        <v>1069</v>
      </c>
      <c r="B50" s="184" t="str">
        <f>'Crosswalk (CL)'!B57</f>
        <v>PMP SMC 38</v>
      </c>
      <c r="C50" s="192"/>
      <c r="D50" s="184" t="str">
        <f>'Crosswalk (CL)'!C57</f>
        <v>Percentage of targeted children who receive a dose of SMC in the third cycle</v>
      </c>
      <c r="E50" s="184" t="str">
        <f t="shared" si="0"/>
        <v>IM PMP SMC 38  - Percentage of targeted children who receive a dose of SMC in the third cycle</v>
      </c>
      <c r="F50" s="190" t="s">
        <v>1129</v>
      </c>
      <c r="G50" s="190" t="str">
        <f t="shared" si="1"/>
        <v>Correct</v>
      </c>
      <c r="H50" s="190" t="str">
        <f t="shared" si="2"/>
        <v>Percentage of targeted children who receive a dose of SMC in the third cycle</v>
      </c>
      <c r="I50" s="190"/>
      <c r="J50" s="193" t="s">
        <v>1082</v>
      </c>
      <c r="K50" s="190" t="str">
        <f>'Crosswalk (CL)'!G57</f>
        <v>Number of targeted children who received a dose of SMC during the third cycle</v>
      </c>
      <c r="L50" s="190" t="str">
        <f>'Crosswalk (CL)'!K57</f>
        <v>ZCibgANrNQq</v>
      </c>
      <c r="M50" s="190" t="str">
        <f>'Crosswalk (CL)'!AA57</f>
        <v>Number of children in target age range in the intervention area</v>
      </c>
      <c r="N50" s="190" t="str">
        <f>'Crosswalk (CL)'!AK57</f>
        <v>jAD6Dh7z1d1</v>
      </c>
      <c r="O50" s="190" t="s">
        <v>850</v>
      </c>
    </row>
    <row r="51" spans="1:16" s="191" customFormat="1" ht="45">
      <c r="A51" s="184" t="s">
        <v>1070</v>
      </c>
      <c r="B51" s="184" t="str">
        <f>'Crosswalk (CL)'!B58</f>
        <v>PMP SMC 39</v>
      </c>
      <c r="C51" s="192"/>
      <c r="D51" s="184" t="str">
        <f>'Crosswalk (CL)'!C58</f>
        <v>Percentage of targeted children who receive a dose of SMC in the fourth cycle</v>
      </c>
      <c r="E51" s="184" t="str">
        <f t="shared" si="0"/>
        <v>IM PMP SMC 39  - Percentage of targeted children who receive a dose of SMC in the fourth cycle</v>
      </c>
      <c r="F51" s="190" t="s">
        <v>1130</v>
      </c>
      <c r="G51" s="190" t="str">
        <f t="shared" si="1"/>
        <v>Correct</v>
      </c>
      <c r="H51" s="190" t="str">
        <f t="shared" si="2"/>
        <v>Percentage of targeted children who receive a dose of SMC in the fourth cycle</v>
      </c>
      <c r="I51" s="190"/>
      <c r="J51" s="193" t="s">
        <v>1082</v>
      </c>
      <c r="K51" s="190" t="str">
        <f>'Crosswalk (CL)'!G58</f>
        <v>Number of targeted children who received a dose of SMC during the fourth cycle</v>
      </c>
      <c r="L51" s="190" t="str">
        <f>'Crosswalk (CL)'!K58</f>
        <v>Q71hAveCSGo</v>
      </c>
      <c r="M51" s="190" t="str">
        <f>'Crosswalk (CL)'!AA58</f>
        <v>Number of children in target age range in the intervention area</v>
      </c>
      <c r="N51" s="190" t="str">
        <f>'Crosswalk (CL)'!AK58</f>
        <v>jAD6Dh7z1d1</v>
      </c>
      <c r="O51" s="190" t="s">
        <v>850</v>
      </c>
    </row>
    <row r="52" spans="1:16" s="191" customFormat="1" ht="49">
      <c r="A52" s="184" t="s">
        <v>1071</v>
      </c>
      <c r="B52" s="184" t="str">
        <f>'Crosswalk (CL)'!B59</f>
        <v>PMP SMC 40</v>
      </c>
      <c r="C52" s="192"/>
      <c r="D52" s="184" t="str">
        <f>'Crosswalk (CL)'!C59</f>
        <v>Percentage of health workers trained to deliver SMC according to national guidelines</v>
      </c>
      <c r="E52" s="184" t="str">
        <f t="shared" si="0"/>
        <v>IM PMP SMC 40  - Percentage of health workers trained to deliver SMC according to national guidelines</v>
      </c>
      <c r="F52" s="190" t="s">
        <v>1131</v>
      </c>
      <c r="G52" s="190" t="str">
        <f t="shared" si="1"/>
        <v>Correct</v>
      </c>
      <c r="H52" s="190" t="str">
        <f t="shared" si="2"/>
        <v>Percentage of health workers trained to deliver SMC according to national guidelines</v>
      </c>
      <c r="I52" s="190"/>
      <c r="J52" s="193" t="s">
        <v>1082</v>
      </c>
      <c r="K52" s="190" t="str">
        <f>'Crosswalk (CL)'!G59</f>
        <v>Number of health workers who complete the training course on delivering SMC</v>
      </c>
      <c r="L52" s="190" t="str">
        <f>'Crosswalk (CL)'!K59</f>
        <v>y6qGAzE5DRa</v>
      </c>
      <c r="M52" s="190" t="str">
        <f>'Crosswalk (CL)'!AA59</f>
        <v>Total number of targeted health workers</v>
      </c>
      <c r="N52" s="190" t="str">
        <f>'Crosswalk (CL)'!AK59</f>
        <v>nE14FEYzkVX</v>
      </c>
      <c r="O52" s="190" t="s">
        <v>858</v>
      </c>
    </row>
    <row r="53" spans="1:16" s="191" customFormat="1" ht="49">
      <c r="A53" s="184" t="s">
        <v>1072</v>
      </c>
      <c r="B53" s="184" t="str">
        <f>'Crosswalk (CL)'!B60</f>
        <v>PMP SMC 41</v>
      </c>
      <c r="C53" s="192"/>
      <c r="D53" s="184" t="str">
        <f>'Crosswalk (CL)'!C60</f>
        <v>Percentage of targeted countries with annual SMC implementation plans</v>
      </c>
      <c r="E53" s="184" t="str">
        <f t="shared" si="0"/>
        <v>IM PMP SMC 41  - Percentage of targeted countries with annual SMC implementation plans</v>
      </c>
      <c r="F53" s="190" t="s">
        <v>1132</v>
      </c>
      <c r="G53" s="190" t="str">
        <f t="shared" si="1"/>
        <v>Correct</v>
      </c>
      <c r="H53" s="190" t="str">
        <f t="shared" si="2"/>
        <v>Percentage of targeted countries with annual SMC implementation plans</v>
      </c>
      <c r="I53" s="190"/>
      <c r="J53" s="193" t="s">
        <v>1082</v>
      </c>
      <c r="K53" s="190" t="str">
        <f>'Crosswalk (CL)'!G60</f>
        <v>Number of countries with annual operational SMC implementation plans</v>
      </c>
      <c r="L53" s="190" t="str">
        <f>'Crosswalk (CL)'!K60</f>
        <v>hBYYaPLEFFf</v>
      </c>
      <c r="M53" s="190" t="str">
        <f>'Crosswalk (CL)'!AA60</f>
        <v xml:space="preserve">Total number of targeted countries anticipated to have plans </v>
      </c>
      <c r="N53" s="190" t="str">
        <f>'Crosswalk (CL)'!AK60</f>
        <v>gN3w6Jx7q5h</v>
      </c>
      <c r="O53" s="190" t="s">
        <v>935</v>
      </c>
    </row>
    <row r="54" spans="1:16" s="191" customFormat="1" ht="60">
      <c r="A54" s="184" t="s">
        <v>759</v>
      </c>
      <c r="B54" s="184" t="str">
        <f>'Crosswalk (CL)'!B62</f>
        <v>PMP OR 42</v>
      </c>
      <c r="C54" s="192"/>
      <c r="D54" s="197" t="str">
        <f>'Crosswalk (CL)'!C62</f>
        <v>Contribution to national, regional or global guidance/policy documents related to malaria (including RH)</v>
      </c>
      <c r="E54" s="184" t="str">
        <f t="shared" si="0"/>
        <v>IM PMP OR 42  - Contribution to national, regional or global guidance/policy documents related to malaria (including RH)</v>
      </c>
      <c r="F54" s="190" t="s">
        <v>1133</v>
      </c>
      <c r="G54" s="190" t="str">
        <f t="shared" si="1"/>
        <v>Correct</v>
      </c>
      <c r="H54" s="190" t="str">
        <f t="shared" si="2"/>
        <v>Contribution to national, regional or global guidance/policy documents related to malaria (including RH)</v>
      </c>
      <c r="I54" s="190"/>
      <c r="J54" s="193" t="s">
        <v>1082</v>
      </c>
      <c r="K54" s="190" t="str">
        <f>'Crosswalk (CL)'!G62</f>
        <v>Contribution to national, regional guidance/policy documents or related to malaria (including RH)</v>
      </c>
      <c r="L54" s="190" t="str">
        <f>'Crosswalk (CL)'!K62</f>
        <v>tJXmW64MUxf</v>
      </c>
      <c r="M54" s="190" t="str">
        <f>'Crosswalk (CL)'!AA62</f>
        <v>Contribution to national, regional guidance/policy documents or related to malaria (including RH)</v>
      </c>
      <c r="N54" s="190" t="e">
        <f>'Crosswalk (CL)'!AK62</f>
        <v>#N/A</v>
      </c>
      <c r="O54" s="190">
        <v>1</v>
      </c>
      <c r="P54" s="191" t="s">
        <v>1398</v>
      </c>
    </row>
    <row r="55" spans="1:16" s="191" customFormat="1" ht="75" customHeight="1">
      <c r="A55" s="184" t="s">
        <v>760</v>
      </c>
      <c r="B55" s="184" t="str">
        <f>'Crosswalk (CL)'!B63</f>
        <v>PMP OR 43</v>
      </c>
      <c r="C55" s="192"/>
      <c r="D55" s="197" t="str">
        <f>'Crosswalk (CL)'!C63</f>
        <v>Number of program activity outputs disseminated to the global health community</v>
      </c>
      <c r="E55" s="184" t="str">
        <f t="shared" si="0"/>
        <v>IM PMP OR 43  - Number of program activity outputs disseminated to the global health community</v>
      </c>
      <c r="F55" s="190" t="s">
        <v>1134</v>
      </c>
      <c r="G55" s="190" t="str">
        <f t="shared" si="1"/>
        <v>Correct</v>
      </c>
      <c r="H55" s="190" t="str">
        <f t="shared" si="2"/>
        <v>Number of program activity outputs disseminated to the global health community</v>
      </c>
      <c r="I55" s="190"/>
      <c r="J55" s="193" t="s">
        <v>1082</v>
      </c>
      <c r="K55" s="190" t="str">
        <f>'Crosswalk (CL)'!G63</f>
        <v xml:space="preserve">By type of output (activity reports, operational research/evaluation reports, technical briefs, learning briefs, synthesis brief, discussion brief, infographic, case studies, peer-reviewed publications, webinars, oral/poster presentations, blog posts, short video clips, photos)   By dissemination channel </v>
      </c>
      <c r="L55" s="190" t="str">
        <f>'Crosswalk (CL)'!K63</f>
        <v>P4YDP2FNh3X</v>
      </c>
      <c r="M55" s="190" t="str">
        <f>'Crosswalk (CL)'!AA63</f>
        <v xml:space="preserve">By type of output (activity reports, operational research/evaluation reports, technical briefs, learning briefs, synthesis brief, discussion brief, infographic, case studies, peer-reviewed publications, webinars, oral/poster presentations, blog posts, short video clips, photos)   By dissemination channel </v>
      </c>
      <c r="N55" s="190" t="e">
        <f>'Crosswalk (CL)'!AK63</f>
        <v>#N/A</v>
      </c>
      <c r="O55" s="190">
        <v>1</v>
      </c>
      <c r="P55" s="191" t="s">
        <v>1398</v>
      </c>
    </row>
    <row r="56" spans="1:16" s="191" customFormat="1" ht="65">
      <c r="A56" s="184" t="s">
        <v>1073</v>
      </c>
      <c r="B56" s="184" t="str">
        <f>'Crosswalk (CL)'!B64</f>
        <v>PMP OR 44</v>
      </c>
      <c r="C56" s="192"/>
      <c r="D56" s="197" t="str">
        <f>'Crosswalk (CL)'!C64</f>
        <v>Participation in targeted national, regional or global level Working group(s) and/or taskforce(s)</v>
      </c>
      <c r="E56" s="184" t="str">
        <f t="shared" si="0"/>
        <v>IM PMP OR 44  - Participation in targeted national, regional or global level Working group(s) and/or taskforce(s)</v>
      </c>
      <c r="F56" s="190" t="s">
        <v>1135</v>
      </c>
      <c r="G56" s="190" t="str">
        <f t="shared" si="1"/>
        <v>Correct</v>
      </c>
      <c r="H56" s="190" t="str">
        <f t="shared" si="2"/>
        <v>Participation in targeted national, regional or global level Working group(s) and/or taskforce(s)</v>
      </c>
      <c r="I56" s="190"/>
      <c r="J56" s="193" t="s">
        <v>1082</v>
      </c>
      <c r="K56" s="190" t="str">
        <f>'Crosswalk (CL)'!G64</f>
        <v>Participation in national, regional or global working group(s) or taskforce(s) related to malaria (including RH)</v>
      </c>
      <c r="L56" s="190" t="str">
        <f>'Crosswalk (CL)'!K64</f>
        <v>XxfoDreiw9Z</v>
      </c>
      <c r="M56" s="190" t="str">
        <f>'Crosswalk (CL)'!AA64</f>
        <v>Participation in national, regional or global working group(s) or taskforce(s) related to malaria (including RH)</v>
      </c>
      <c r="N56" s="190" t="e">
        <f>'Crosswalk (CL)'!AK64</f>
        <v>#N/A</v>
      </c>
      <c r="O56" s="190">
        <v>1</v>
      </c>
      <c r="P56" s="191" t="s">
        <v>1398</v>
      </c>
    </row>
    <row r="57" spans="1:16" s="191" customFormat="1">
      <c r="A57" s="190"/>
      <c r="B57" s="190"/>
      <c r="C57" s="190"/>
      <c r="D57" s="190"/>
      <c r="E57" s="192"/>
      <c r="F57" s="190"/>
      <c r="G57" s="190"/>
      <c r="H57" s="190"/>
      <c r="I57" s="190"/>
      <c r="J57" s="190"/>
      <c r="K57" s="190"/>
      <c r="L57" s="190"/>
      <c r="M57" s="190"/>
      <c r="N57" s="190"/>
      <c r="O57" s="190"/>
    </row>
    <row r="58" spans="1:16" s="191" customFormat="1">
      <c r="A58" s="190"/>
      <c r="B58" s="190"/>
      <c r="C58" s="190"/>
      <c r="D58" s="190"/>
      <c r="E58" s="192"/>
      <c r="F58" s="190"/>
      <c r="G58" s="190"/>
      <c r="H58" s="190"/>
      <c r="I58" s="190"/>
      <c r="J58" s="190"/>
      <c r="K58" s="190"/>
      <c r="L58" s="190"/>
      <c r="M58" s="190"/>
      <c r="N58" s="190"/>
      <c r="O58" s="190"/>
    </row>
    <row r="59" spans="1:16" s="191" customFormat="1">
      <c r="A59" s="190"/>
      <c r="B59" s="190"/>
      <c r="C59" s="190"/>
      <c r="D59" s="190"/>
      <c r="E59" s="192"/>
      <c r="F59" s="190"/>
      <c r="G59" s="190"/>
      <c r="H59" s="190"/>
      <c r="I59" s="190"/>
      <c r="J59" s="190"/>
      <c r="K59" s="190"/>
      <c r="L59" s="190"/>
      <c r="M59" s="190"/>
      <c r="N59" s="190"/>
      <c r="O59" s="190"/>
    </row>
    <row r="60" spans="1:16" s="191" customFormat="1">
      <c r="A60" s="190"/>
      <c r="B60" s="190"/>
      <c r="C60" s="190"/>
      <c r="D60" s="190"/>
      <c r="E60" s="192"/>
      <c r="F60" s="190"/>
      <c r="G60" s="190"/>
      <c r="H60" s="190"/>
      <c r="I60" s="190"/>
      <c r="J60" s="190"/>
      <c r="K60" s="190"/>
      <c r="L60" s="190"/>
      <c r="M60" s="190"/>
      <c r="N60" s="190"/>
      <c r="O60" s="190"/>
    </row>
    <row r="61" spans="1:16" s="191" customFormat="1">
      <c r="A61" s="190"/>
      <c r="B61" s="190"/>
      <c r="C61" s="190"/>
      <c r="D61" s="190"/>
      <c r="E61" s="192"/>
      <c r="F61" s="190"/>
      <c r="G61" s="190"/>
      <c r="H61" s="190"/>
      <c r="I61" s="190"/>
      <c r="J61" s="190"/>
      <c r="K61" s="190"/>
      <c r="L61" s="190"/>
      <c r="M61" s="190"/>
      <c r="N61" s="190"/>
      <c r="O61" s="190"/>
    </row>
    <row r="62" spans="1:16" s="191" customFormat="1">
      <c r="A62" s="190"/>
      <c r="B62" s="190"/>
      <c r="C62" s="190"/>
      <c r="D62" s="190"/>
      <c r="E62" s="192"/>
      <c r="F62" s="190"/>
      <c r="G62" s="190"/>
      <c r="H62" s="190"/>
      <c r="I62" s="190"/>
      <c r="J62" s="190"/>
      <c r="K62" s="190"/>
      <c r="L62" s="190"/>
      <c r="M62" s="190"/>
      <c r="N62" s="190"/>
      <c r="O62" s="190"/>
    </row>
    <row r="63" spans="1:16" s="191" customFormat="1">
      <c r="A63" s="190"/>
      <c r="B63" s="190"/>
      <c r="C63" s="190"/>
      <c r="D63" s="190"/>
      <c r="E63" s="192"/>
      <c r="F63" s="190"/>
      <c r="G63" s="190"/>
      <c r="H63" s="190"/>
      <c r="I63" s="190"/>
      <c r="J63" s="190"/>
      <c r="K63" s="190"/>
      <c r="L63" s="190"/>
      <c r="M63" s="190"/>
      <c r="N63" s="190"/>
      <c r="O63" s="190"/>
    </row>
    <row r="64" spans="1:16" s="191" customFormat="1">
      <c r="A64" s="190"/>
      <c r="B64" s="190"/>
      <c r="C64" s="190"/>
      <c r="D64" s="190"/>
      <c r="E64" s="192"/>
      <c r="F64" s="190"/>
      <c r="G64" s="190"/>
      <c r="H64" s="190"/>
      <c r="I64" s="190"/>
      <c r="J64" s="190"/>
      <c r="K64" s="190"/>
      <c r="L64" s="190"/>
      <c r="M64" s="190"/>
      <c r="N64" s="190"/>
      <c r="O64" s="190"/>
    </row>
    <row r="65" spans="1:15" s="191" customFormat="1">
      <c r="A65" s="190"/>
      <c r="B65" s="190"/>
      <c r="C65" s="190"/>
      <c r="D65" s="190"/>
      <c r="E65" s="192"/>
      <c r="F65" s="190"/>
      <c r="G65" s="190"/>
      <c r="H65" s="190"/>
      <c r="I65" s="190"/>
      <c r="J65" s="190"/>
      <c r="K65" s="190"/>
      <c r="L65" s="190"/>
      <c r="M65" s="190"/>
      <c r="N65" s="190"/>
      <c r="O65" s="190"/>
    </row>
    <row r="66" spans="1:15" s="191" customFormat="1">
      <c r="A66" s="190"/>
      <c r="B66" s="190"/>
      <c r="C66" s="190"/>
      <c r="D66" s="190"/>
      <c r="E66" s="192"/>
      <c r="F66" s="190"/>
      <c r="G66" s="190"/>
      <c r="H66" s="190"/>
      <c r="I66" s="190"/>
      <c r="J66" s="190"/>
      <c r="K66" s="190"/>
      <c r="L66" s="190"/>
      <c r="M66" s="190"/>
      <c r="N66" s="190"/>
      <c r="O66" s="190"/>
    </row>
    <row r="67" spans="1:15" s="191" customFormat="1">
      <c r="A67" s="190"/>
      <c r="B67" s="190"/>
      <c r="C67" s="190"/>
      <c r="D67" s="190"/>
      <c r="E67" s="192"/>
      <c r="F67" s="190"/>
      <c r="G67" s="190"/>
      <c r="H67" s="190"/>
      <c r="I67" s="190"/>
      <c r="J67" s="190"/>
      <c r="K67" s="190"/>
      <c r="L67" s="190"/>
      <c r="M67" s="190"/>
      <c r="N67" s="190"/>
      <c r="O67" s="190"/>
    </row>
    <row r="68" spans="1:15" s="191" customFormat="1">
      <c r="A68" s="190"/>
      <c r="B68" s="190"/>
      <c r="C68" s="190"/>
      <c r="D68" s="190"/>
      <c r="E68" s="192"/>
      <c r="F68" s="190"/>
      <c r="G68" s="190"/>
      <c r="H68" s="190"/>
      <c r="I68" s="190"/>
      <c r="J68" s="190"/>
      <c r="K68" s="190"/>
      <c r="L68" s="190"/>
      <c r="M68" s="190"/>
      <c r="N68" s="190"/>
      <c r="O68" s="190"/>
    </row>
    <row r="69" spans="1:15" s="191" customFormat="1">
      <c r="A69" s="190"/>
      <c r="B69" s="190"/>
      <c r="C69" s="190"/>
      <c r="D69" s="190"/>
      <c r="E69" s="192"/>
      <c r="F69" s="190"/>
      <c r="G69" s="190"/>
      <c r="H69" s="190"/>
      <c r="I69" s="190"/>
      <c r="J69" s="190"/>
      <c r="K69" s="190"/>
      <c r="L69" s="190"/>
      <c r="M69" s="190"/>
      <c r="N69" s="190"/>
      <c r="O69" s="190"/>
    </row>
    <row r="70" spans="1:15" s="191" customFormat="1">
      <c r="A70" s="190"/>
      <c r="B70" s="190"/>
      <c r="C70" s="190"/>
      <c r="D70" s="190"/>
      <c r="E70" s="192"/>
      <c r="F70" s="190"/>
      <c r="G70" s="190"/>
      <c r="H70" s="190"/>
      <c r="I70" s="190"/>
      <c r="J70" s="190"/>
      <c r="K70" s="190"/>
      <c r="L70" s="190"/>
      <c r="M70" s="190"/>
      <c r="N70" s="190"/>
      <c r="O70" s="190"/>
    </row>
    <row r="71" spans="1:15" s="191" customFormat="1">
      <c r="A71" s="190"/>
      <c r="B71" s="190"/>
      <c r="C71" s="190"/>
      <c r="D71" s="190"/>
      <c r="E71" s="192"/>
      <c r="F71" s="190"/>
      <c r="G71" s="190"/>
      <c r="H71" s="190"/>
      <c r="I71" s="190"/>
      <c r="J71" s="190"/>
      <c r="K71" s="190"/>
      <c r="L71" s="190"/>
      <c r="M71" s="190"/>
      <c r="N71" s="190"/>
      <c r="O71" s="190"/>
    </row>
    <row r="72" spans="1:15" s="191" customFormat="1">
      <c r="A72" s="190"/>
      <c r="B72" s="190"/>
      <c r="C72" s="190"/>
      <c r="D72" s="190"/>
      <c r="E72" s="192"/>
      <c r="F72" s="190"/>
      <c r="G72" s="190"/>
      <c r="H72" s="190"/>
      <c r="I72" s="190"/>
      <c r="J72" s="190"/>
      <c r="K72" s="190"/>
      <c r="L72" s="190"/>
      <c r="M72" s="190"/>
      <c r="N72" s="190"/>
      <c r="O72" s="190"/>
    </row>
    <row r="73" spans="1:15" s="191" customFormat="1">
      <c r="A73" s="190"/>
      <c r="B73" s="190"/>
      <c r="C73" s="190"/>
      <c r="D73" s="190"/>
      <c r="E73" s="192"/>
      <c r="F73" s="190"/>
      <c r="G73" s="190"/>
      <c r="H73" s="190"/>
      <c r="I73" s="190"/>
      <c r="J73" s="190"/>
      <c r="K73" s="190"/>
      <c r="L73" s="190"/>
      <c r="M73" s="190"/>
      <c r="N73" s="190"/>
      <c r="O73" s="190"/>
    </row>
    <row r="74" spans="1:15" s="191" customFormat="1">
      <c r="A74" s="190"/>
      <c r="B74" s="190"/>
      <c r="C74" s="190"/>
      <c r="D74" s="190"/>
      <c r="E74" s="192"/>
      <c r="F74" s="190"/>
      <c r="G74" s="190"/>
      <c r="H74" s="190"/>
      <c r="I74" s="190"/>
      <c r="J74" s="190"/>
      <c r="K74" s="190"/>
      <c r="L74" s="190"/>
      <c r="M74" s="190"/>
      <c r="N74" s="190"/>
      <c r="O74" s="190"/>
    </row>
    <row r="75" spans="1:15" s="191" customFormat="1">
      <c r="A75" s="190"/>
      <c r="B75" s="190"/>
      <c r="C75" s="190"/>
      <c r="D75" s="190"/>
      <c r="E75" s="192"/>
      <c r="F75" s="190"/>
      <c r="G75" s="190"/>
      <c r="H75" s="190"/>
      <c r="I75" s="190"/>
      <c r="J75" s="190"/>
      <c r="K75" s="190"/>
      <c r="L75" s="190"/>
      <c r="M75" s="190"/>
      <c r="N75" s="190"/>
      <c r="O75" s="190"/>
    </row>
    <row r="76" spans="1:15" s="191" customFormat="1">
      <c r="A76" s="190"/>
      <c r="B76" s="190"/>
      <c r="C76" s="190"/>
      <c r="D76" s="190"/>
      <c r="E76" s="192"/>
      <c r="F76" s="190"/>
      <c r="G76" s="190"/>
      <c r="H76" s="190"/>
      <c r="I76" s="190"/>
      <c r="J76" s="190"/>
      <c r="K76" s="190"/>
      <c r="L76" s="190"/>
      <c r="M76" s="190"/>
      <c r="N76" s="190"/>
      <c r="O76" s="190"/>
    </row>
    <row r="77" spans="1:15" s="191" customFormat="1">
      <c r="A77" s="190"/>
      <c r="B77" s="190"/>
      <c r="C77" s="190"/>
      <c r="D77" s="190"/>
      <c r="E77" s="192"/>
      <c r="F77" s="190"/>
      <c r="G77" s="190"/>
      <c r="H77" s="190"/>
      <c r="I77" s="190"/>
      <c r="J77" s="190"/>
      <c r="K77" s="190"/>
      <c r="L77" s="190"/>
      <c r="M77" s="190"/>
      <c r="N77" s="190"/>
      <c r="O77" s="190"/>
    </row>
    <row r="78" spans="1:15" s="191" customFormat="1">
      <c r="A78" s="190"/>
      <c r="B78" s="190"/>
      <c r="C78" s="190"/>
      <c r="D78" s="190"/>
      <c r="E78" s="192"/>
      <c r="F78" s="190"/>
      <c r="G78" s="190"/>
      <c r="H78" s="190"/>
      <c r="I78" s="190"/>
      <c r="J78" s="190"/>
      <c r="K78" s="190"/>
      <c r="L78" s="190"/>
      <c r="M78" s="190"/>
      <c r="N78" s="190"/>
      <c r="O78" s="190"/>
    </row>
    <row r="79" spans="1:15" s="191" customFormat="1">
      <c r="A79" s="190"/>
      <c r="B79" s="190"/>
      <c r="C79" s="190"/>
      <c r="D79" s="190"/>
      <c r="E79" s="192"/>
      <c r="F79" s="190"/>
      <c r="G79" s="190"/>
      <c r="H79" s="190"/>
      <c r="I79" s="190"/>
      <c r="J79" s="190"/>
      <c r="K79" s="190"/>
      <c r="L79" s="190"/>
      <c r="M79" s="190"/>
      <c r="N79" s="190"/>
      <c r="O79" s="190"/>
    </row>
    <row r="80" spans="1:15" s="191" customFormat="1">
      <c r="A80" s="190"/>
      <c r="B80" s="190"/>
      <c r="C80" s="190"/>
      <c r="D80" s="190"/>
      <c r="E80" s="192"/>
      <c r="F80" s="190"/>
      <c r="G80" s="190"/>
      <c r="H80" s="190"/>
      <c r="I80" s="190"/>
      <c r="J80" s="190"/>
      <c r="K80" s="190"/>
      <c r="L80" s="190"/>
      <c r="M80" s="190"/>
      <c r="N80" s="190"/>
      <c r="O80" s="190"/>
    </row>
    <row r="81" spans="1:15" s="191" customFormat="1">
      <c r="A81" s="190"/>
      <c r="B81" s="190"/>
      <c r="C81" s="190"/>
      <c r="D81" s="190"/>
      <c r="E81" s="192"/>
      <c r="F81" s="190"/>
      <c r="G81" s="190"/>
      <c r="H81" s="190"/>
      <c r="I81" s="190"/>
      <c r="J81" s="190"/>
      <c r="K81" s="190"/>
      <c r="L81" s="190"/>
      <c r="M81" s="190"/>
      <c r="N81" s="190"/>
      <c r="O81" s="190"/>
    </row>
    <row r="82" spans="1:15" s="191" customFormat="1">
      <c r="A82" s="190"/>
      <c r="B82" s="190"/>
      <c r="C82" s="190"/>
      <c r="D82" s="190"/>
      <c r="E82" s="192"/>
      <c r="F82" s="190"/>
      <c r="G82" s="190"/>
      <c r="H82" s="190"/>
      <c r="I82" s="190"/>
      <c r="J82" s="190"/>
      <c r="K82" s="190"/>
      <c r="L82" s="190"/>
      <c r="M82" s="190"/>
      <c r="N82" s="190"/>
      <c r="O82" s="190"/>
    </row>
    <row r="83" spans="1:15" s="191" customFormat="1">
      <c r="A83" s="190"/>
      <c r="B83" s="190"/>
      <c r="C83" s="190"/>
      <c r="D83" s="190"/>
      <c r="E83" s="192"/>
      <c r="F83" s="190"/>
      <c r="G83" s="190"/>
      <c r="H83" s="190"/>
      <c r="I83" s="190"/>
      <c r="J83" s="190"/>
      <c r="K83" s="190"/>
      <c r="L83" s="190"/>
      <c r="M83" s="190"/>
      <c r="N83" s="190"/>
      <c r="O83" s="190"/>
    </row>
    <row r="84" spans="1:15" s="191" customFormat="1">
      <c r="A84" s="190"/>
      <c r="B84" s="190"/>
      <c r="C84" s="190"/>
      <c r="D84" s="190"/>
      <c r="E84" s="192"/>
      <c r="F84" s="190"/>
      <c r="G84" s="190"/>
      <c r="H84" s="190"/>
      <c r="I84" s="190"/>
      <c r="J84" s="190"/>
      <c r="K84" s="190"/>
      <c r="L84" s="190"/>
      <c r="M84" s="190"/>
      <c r="N84" s="190"/>
      <c r="O84" s="190"/>
    </row>
    <row r="85" spans="1:15" s="191" customFormat="1">
      <c r="A85" s="190"/>
      <c r="B85" s="190"/>
      <c r="C85" s="190"/>
      <c r="D85" s="190"/>
      <c r="E85" s="192"/>
      <c r="F85" s="190"/>
      <c r="G85" s="190"/>
      <c r="H85" s="190"/>
      <c r="I85" s="190"/>
      <c r="J85" s="190"/>
      <c r="K85" s="190"/>
      <c r="L85" s="190"/>
      <c r="M85" s="190"/>
      <c r="N85" s="190"/>
      <c r="O85" s="190"/>
    </row>
    <row r="86" spans="1:15" s="191" customFormat="1">
      <c r="A86" s="190"/>
      <c r="B86" s="190"/>
      <c r="C86" s="190"/>
      <c r="D86" s="190"/>
      <c r="E86" s="192"/>
      <c r="F86" s="190"/>
      <c r="G86" s="190"/>
      <c r="H86" s="190"/>
      <c r="I86" s="190"/>
      <c r="J86" s="190"/>
      <c r="K86" s="190"/>
      <c r="L86" s="190"/>
      <c r="M86" s="190"/>
      <c r="N86" s="190"/>
      <c r="O86" s="190"/>
    </row>
    <row r="87" spans="1:15" s="191" customFormat="1">
      <c r="A87" s="190"/>
      <c r="B87" s="190"/>
      <c r="C87" s="190"/>
      <c r="D87" s="190"/>
      <c r="E87" s="192"/>
      <c r="F87" s="190"/>
      <c r="G87" s="190"/>
      <c r="H87" s="190"/>
      <c r="I87" s="190"/>
      <c r="J87" s="190"/>
      <c r="K87" s="190"/>
      <c r="L87" s="190"/>
      <c r="M87" s="190"/>
      <c r="N87" s="190"/>
      <c r="O87" s="190"/>
    </row>
    <row r="88" spans="1:15" s="191" customFormat="1">
      <c r="A88" s="190"/>
      <c r="B88" s="190"/>
      <c r="C88" s="190"/>
      <c r="D88" s="190"/>
      <c r="E88" s="192"/>
      <c r="F88" s="190"/>
      <c r="G88" s="190"/>
      <c r="H88" s="190"/>
      <c r="I88" s="190"/>
      <c r="J88" s="190"/>
      <c r="K88" s="190"/>
      <c r="L88" s="190"/>
      <c r="M88" s="190"/>
      <c r="N88" s="190"/>
      <c r="O88" s="190"/>
    </row>
    <row r="89" spans="1:15" s="191" customFormat="1">
      <c r="A89" s="190"/>
      <c r="B89" s="190"/>
      <c r="C89" s="190"/>
      <c r="D89" s="190"/>
      <c r="E89" s="192"/>
      <c r="F89" s="190"/>
      <c r="G89" s="190"/>
      <c r="H89" s="190"/>
      <c r="I89" s="190"/>
      <c r="J89" s="190"/>
      <c r="K89" s="190"/>
      <c r="L89" s="190"/>
      <c r="M89" s="190"/>
      <c r="N89" s="190"/>
      <c r="O89" s="190"/>
    </row>
    <row r="90" spans="1:15" s="191" customFormat="1">
      <c r="A90" s="190"/>
      <c r="B90" s="190"/>
      <c r="C90" s="190"/>
      <c r="D90" s="190"/>
      <c r="E90" s="192"/>
      <c r="F90" s="190"/>
      <c r="G90" s="190"/>
      <c r="H90" s="190"/>
      <c r="I90" s="190"/>
      <c r="J90" s="190"/>
      <c r="K90" s="190"/>
      <c r="L90" s="190"/>
      <c r="M90" s="190"/>
      <c r="N90" s="190"/>
      <c r="O90" s="190"/>
    </row>
    <row r="91" spans="1:15" s="191" customFormat="1">
      <c r="A91" s="190"/>
      <c r="B91" s="190"/>
      <c r="C91" s="190"/>
      <c r="D91" s="190"/>
      <c r="E91" s="192"/>
      <c r="F91" s="190"/>
      <c r="G91" s="190"/>
      <c r="H91" s="190"/>
      <c r="I91" s="190"/>
      <c r="J91" s="190"/>
      <c r="K91" s="190"/>
      <c r="L91" s="190"/>
      <c r="M91" s="190"/>
      <c r="N91" s="190"/>
      <c r="O91" s="190"/>
    </row>
    <row r="92" spans="1:15" s="191" customFormat="1">
      <c r="A92" s="190"/>
      <c r="B92" s="190"/>
      <c r="C92" s="190"/>
      <c r="D92" s="190"/>
      <c r="E92" s="192"/>
      <c r="F92" s="190"/>
      <c r="G92" s="190"/>
      <c r="H92" s="190"/>
      <c r="I92" s="190"/>
      <c r="J92" s="190"/>
      <c r="K92" s="190"/>
      <c r="L92" s="190"/>
      <c r="M92" s="190"/>
      <c r="N92" s="190"/>
      <c r="O92" s="190"/>
    </row>
    <row r="93" spans="1:15" s="191" customFormat="1">
      <c r="A93" s="190"/>
      <c r="B93" s="190"/>
      <c r="C93" s="190"/>
      <c r="D93" s="190"/>
      <c r="E93" s="192"/>
      <c r="F93" s="190"/>
      <c r="G93" s="190"/>
      <c r="H93" s="190"/>
      <c r="I93" s="190"/>
      <c r="J93" s="190"/>
      <c r="K93" s="190"/>
      <c r="L93" s="190"/>
      <c r="M93" s="190"/>
      <c r="N93" s="190"/>
      <c r="O93" s="190"/>
    </row>
    <row r="94" spans="1:15" s="191" customFormat="1">
      <c r="A94" s="190"/>
      <c r="B94" s="190"/>
      <c r="C94" s="190"/>
      <c r="D94" s="190"/>
      <c r="E94" s="192"/>
      <c r="F94" s="190"/>
      <c r="G94" s="190"/>
      <c r="H94" s="190"/>
      <c r="I94" s="190"/>
      <c r="J94" s="190"/>
      <c r="K94" s="190"/>
      <c r="L94" s="190"/>
      <c r="M94" s="190"/>
      <c r="N94" s="190"/>
      <c r="O94" s="190"/>
    </row>
    <row r="95" spans="1:15" s="191" customFormat="1">
      <c r="A95" s="190"/>
      <c r="B95" s="190"/>
      <c r="C95" s="190"/>
      <c r="D95" s="190"/>
      <c r="E95" s="192"/>
      <c r="F95" s="190"/>
      <c r="G95" s="190"/>
      <c r="H95" s="190"/>
      <c r="I95" s="190"/>
      <c r="J95" s="190"/>
      <c r="K95" s="190"/>
      <c r="L95" s="190"/>
      <c r="M95" s="190"/>
      <c r="N95" s="190"/>
      <c r="O95" s="190"/>
    </row>
    <row r="96" spans="1:15" s="191" customFormat="1">
      <c r="A96" s="190"/>
      <c r="B96" s="190"/>
      <c r="C96" s="190"/>
      <c r="D96" s="190"/>
      <c r="E96" s="192"/>
      <c r="F96" s="190"/>
      <c r="G96" s="190"/>
      <c r="H96" s="190"/>
      <c r="I96" s="190"/>
      <c r="J96" s="190"/>
      <c r="K96" s="190"/>
      <c r="L96" s="190"/>
      <c r="M96" s="190"/>
      <c r="N96" s="190"/>
      <c r="O96" s="190"/>
    </row>
    <row r="97" spans="1:15" s="191" customFormat="1">
      <c r="A97" s="190"/>
      <c r="B97" s="190"/>
      <c r="C97" s="190"/>
      <c r="D97" s="190"/>
      <c r="E97" s="192"/>
      <c r="F97" s="190"/>
      <c r="G97" s="190"/>
      <c r="H97" s="190"/>
      <c r="I97" s="190"/>
      <c r="J97" s="190"/>
      <c r="K97" s="190"/>
      <c r="L97" s="190"/>
      <c r="M97" s="190"/>
      <c r="N97" s="190"/>
      <c r="O97" s="190"/>
    </row>
    <row r="98" spans="1:15" s="191" customFormat="1">
      <c r="A98" s="190"/>
      <c r="B98" s="190"/>
      <c r="C98" s="190"/>
      <c r="D98" s="190"/>
      <c r="E98" s="192"/>
      <c r="F98" s="190"/>
      <c r="G98" s="190"/>
      <c r="H98" s="190"/>
      <c r="I98" s="190"/>
      <c r="J98" s="190"/>
      <c r="K98" s="190"/>
      <c r="L98" s="190"/>
      <c r="M98" s="190"/>
      <c r="N98" s="190"/>
      <c r="O98" s="190"/>
    </row>
    <row r="99" spans="1:15" s="191" customFormat="1">
      <c r="A99" s="190"/>
      <c r="B99" s="190"/>
      <c r="C99" s="190"/>
      <c r="D99" s="190"/>
      <c r="E99" s="192"/>
      <c r="F99" s="190"/>
      <c r="G99" s="190"/>
      <c r="H99" s="190"/>
      <c r="I99" s="190"/>
      <c r="J99" s="190"/>
      <c r="K99" s="190"/>
      <c r="L99" s="190"/>
      <c r="M99" s="190"/>
      <c r="N99" s="190"/>
      <c r="O99" s="190"/>
    </row>
    <row r="100" spans="1:15" s="191" customFormat="1">
      <c r="A100" s="190"/>
      <c r="B100" s="190"/>
      <c r="C100" s="190"/>
      <c r="D100" s="190"/>
      <c r="E100" s="192"/>
      <c r="F100" s="190"/>
      <c r="G100" s="190"/>
      <c r="H100" s="190"/>
      <c r="I100" s="190"/>
      <c r="J100" s="190"/>
      <c r="K100" s="190"/>
      <c r="L100" s="190"/>
      <c r="M100" s="190"/>
      <c r="N100" s="190"/>
      <c r="O100" s="190"/>
    </row>
    <row r="101" spans="1:15" s="191" customFormat="1">
      <c r="A101" s="190"/>
      <c r="B101" s="190"/>
      <c r="C101" s="190"/>
      <c r="D101" s="190"/>
      <c r="E101" s="192"/>
      <c r="F101" s="190"/>
      <c r="G101" s="190"/>
      <c r="H101" s="190"/>
      <c r="I101" s="190"/>
      <c r="J101" s="190"/>
      <c r="K101" s="190"/>
      <c r="L101" s="190"/>
      <c r="M101" s="190"/>
      <c r="N101" s="190"/>
      <c r="O101" s="190"/>
    </row>
    <row r="102" spans="1:15" s="191" customFormat="1">
      <c r="A102" s="190"/>
      <c r="B102" s="190"/>
      <c r="C102" s="190"/>
      <c r="D102" s="190"/>
      <c r="E102" s="192"/>
      <c r="F102" s="190"/>
      <c r="G102" s="190"/>
      <c r="H102" s="190"/>
      <c r="I102" s="190"/>
      <c r="J102" s="190"/>
      <c r="K102" s="190"/>
      <c r="L102" s="190"/>
      <c r="M102" s="190"/>
      <c r="N102" s="190"/>
      <c r="O102" s="190"/>
    </row>
    <row r="103" spans="1:15" s="191" customFormat="1">
      <c r="A103" s="190"/>
      <c r="B103" s="190"/>
      <c r="C103" s="190"/>
      <c r="D103" s="190"/>
      <c r="E103" s="192"/>
      <c r="F103" s="190"/>
      <c r="G103" s="190"/>
      <c r="H103" s="190"/>
      <c r="I103" s="190"/>
      <c r="J103" s="190"/>
      <c r="K103" s="190"/>
      <c r="L103" s="190"/>
      <c r="M103" s="190"/>
      <c r="N103" s="190"/>
      <c r="O103" s="190"/>
    </row>
    <row r="104" spans="1:15" s="191" customFormat="1">
      <c r="A104" s="190"/>
      <c r="B104" s="190"/>
      <c r="C104" s="190"/>
      <c r="D104" s="190"/>
      <c r="E104" s="192"/>
      <c r="F104" s="190"/>
      <c r="G104" s="190"/>
      <c r="H104" s="190"/>
      <c r="I104" s="190"/>
      <c r="J104" s="190"/>
      <c r="K104" s="190"/>
      <c r="L104" s="190"/>
      <c r="M104" s="190"/>
      <c r="N104" s="190"/>
      <c r="O104" s="190"/>
    </row>
    <row r="105" spans="1:15" s="191" customFormat="1">
      <c r="A105" s="190"/>
      <c r="B105" s="190"/>
      <c r="C105" s="190"/>
      <c r="D105" s="190"/>
      <c r="E105" s="192"/>
      <c r="F105" s="190"/>
      <c r="G105" s="190"/>
      <c r="H105" s="190"/>
      <c r="I105" s="190"/>
      <c r="J105" s="190"/>
      <c r="K105" s="190"/>
      <c r="L105" s="190"/>
      <c r="M105" s="190"/>
      <c r="N105" s="190"/>
      <c r="O105" s="190"/>
    </row>
    <row r="106" spans="1:15" s="191" customFormat="1">
      <c r="A106" s="190"/>
      <c r="B106" s="190"/>
      <c r="C106" s="190"/>
      <c r="D106" s="190"/>
      <c r="E106" s="192"/>
      <c r="F106" s="190"/>
      <c r="G106" s="190"/>
      <c r="H106" s="190"/>
      <c r="I106" s="190"/>
      <c r="J106" s="190"/>
      <c r="K106" s="190"/>
      <c r="L106" s="190"/>
      <c r="M106" s="190"/>
      <c r="N106" s="190"/>
      <c r="O106" s="190"/>
    </row>
    <row r="107" spans="1:15" s="191" customFormat="1">
      <c r="A107" s="190"/>
      <c r="B107" s="190"/>
      <c r="C107" s="190"/>
      <c r="D107" s="190"/>
      <c r="E107" s="192"/>
      <c r="F107" s="190"/>
      <c r="G107" s="190"/>
      <c r="H107" s="190"/>
      <c r="I107" s="190"/>
      <c r="J107" s="190"/>
      <c r="K107" s="190"/>
      <c r="L107" s="190"/>
      <c r="M107" s="190"/>
      <c r="N107" s="190"/>
      <c r="O107" s="190"/>
    </row>
    <row r="108" spans="1:15" s="191" customFormat="1">
      <c r="A108" s="190"/>
      <c r="B108" s="190"/>
      <c r="C108" s="190"/>
      <c r="D108" s="190"/>
      <c r="E108" s="192"/>
      <c r="F108" s="190"/>
      <c r="G108" s="190"/>
      <c r="H108" s="190"/>
      <c r="I108" s="190"/>
      <c r="J108" s="190"/>
      <c r="K108" s="190"/>
      <c r="L108" s="190"/>
      <c r="M108" s="190"/>
      <c r="N108" s="190"/>
      <c r="O108" s="190"/>
    </row>
    <row r="109" spans="1:15" s="191" customFormat="1">
      <c r="A109" s="190"/>
      <c r="B109" s="190"/>
      <c r="C109" s="190"/>
      <c r="D109" s="190"/>
      <c r="E109" s="192"/>
      <c r="F109" s="190"/>
      <c r="G109" s="190"/>
      <c r="H109" s="190"/>
      <c r="I109" s="190"/>
      <c r="J109" s="190"/>
      <c r="K109" s="190"/>
      <c r="L109" s="190"/>
      <c r="M109" s="190"/>
      <c r="N109" s="190"/>
      <c r="O109" s="190"/>
    </row>
    <row r="110" spans="1:15" s="191" customFormat="1">
      <c r="A110" s="190"/>
      <c r="B110" s="190"/>
      <c r="C110" s="190"/>
      <c r="D110" s="190"/>
      <c r="E110" s="192"/>
      <c r="F110" s="190"/>
      <c r="G110" s="190"/>
      <c r="H110" s="190"/>
      <c r="I110" s="190"/>
      <c r="J110" s="190"/>
      <c r="K110" s="190"/>
      <c r="L110" s="190"/>
      <c r="M110" s="190"/>
      <c r="N110" s="190"/>
      <c r="O110" s="190"/>
    </row>
    <row r="111" spans="1:15" s="191" customFormat="1">
      <c r="A111" s="190"/>
      <c r="B111" s="190"/>
      <c r="C111" s="190"/>
      <c r="D111" s="190"/>
      <c r="E111" s="192"/>
      <c r="F111" s="190"/>
      <c r="G111" s="190"/>
      <c r="H111" s="190"/>
      <c r="I111" s="190"/>
      <c r="J111" s="190"/>
      <c r="K111" s="190"/>
      <c r="L111" s="190"/>
      <c r="M111" s="190"/>
      <c r="N111" s="190"/>
      <c r="O111" s="190"/>
    </row>
    <row r="112" spans="1:15" s="191" customFormat="1">
      <c r="A112" s="190"/>
      <c r="B112" s="190"/>
      <c r="C112" s="190"/>
      <c r="D112" s="190"/>
      <c r="E112" s="192"/>
      <c r="F112" s="190"/>
      <c r="G112" s="190"/>
      <c r="H112" s="190"/>
      <c r="I112" s="190"/>
      <c r="J112" s="190"/>
      <c r="K112" s="190"/>
      <c r="L112" s="190"/>
      <c r="M112" s="190"/>
      <c r="N112" s="190"/>
      <c r="O112" s="190"/>
    </row>
    <row r="113" spans="1:15" s="191" customFormat="1">
      <c r="A113" s="190"/>
      <c r="B113" s="190"/>
      <c r="C113" s="190"/>
      <c r="D113" s="190"/>
      <c r="E113" s="192"/>
      <c r="F113" s="190"/>
      <c r="G113" s="190"/>
      <c r="H113" s="190"/>
      <c r="I113" s="190"/>
      <c r="J113" s="190"/>
      <c r="K113" s="190"/>
      <c r="L113" s="190"/>
      <c r="M113" s="190"/>
      <c r="N113" s="190"/>
      <c r="O113" s="190"/>
    </row>
    <row r="114" spans="1:15" s="191" customFormat="1">
      <c r="A114" s="190"/>
      <c r="B114" s="190"/>
      <c r="C114" s="190"/>
      <c r="D114" s="190"/>
      <c r="E114" s="192"/>
      <c r="F114" s="190"/>
      <c r="G114" s="190"/>
      <c r="H114" s="190"/>
      <c r="I114" s="190"/>
      <c r="J114" s="190"/>
      <c r="K114" s="190"/>
      <c r="L114" s="190"/>
      <c r="M114" s="190"/>
      <c r="N114" s="190"/>
      <c r="O114" s="190"/>
    </row>
    <row r="115" spans="1:15" s="191" customFormat="1">
      <c r="A115" s="190"/>
      <c r="B115" s="190"/>
      <c r="C115" s="190"/>
      <c r="D115" s="190"/>
      <c r="E115" s="192"/>
      <c r="F115" s="190"/>
      <c r="G115" s="190"/>
      <c r="H115" s="190"/>
      <c r="I115" s="190"/>
      <c r="J115" s="190"/>
      <c r="K115" s="190"/>
      <c r="L115" s="190"/>
      <c r="M115" s="190"/>
      <c r="N115" s="190"/>
      <c r="O115" s="190"/>
    </row>
    <row r="116" spans="1:15" s="191" customFormat="1">
      <c r="A116" s="190"/>
      <c r="B116" s="190"/>
      <c r="C116" s="190"/>
      <c r="D116" s="190"/>
      <c r="E116" s="192"/>
      <c r="F116" s="190"/>
      <c r="G116" s="190"/>
      <c r="H116" s="190"/>
      <c r="I116" s="190"/>
      <c r="J116" s="190"/>
      <c r="K116" s="190"/>
      <c r="L116" s="190"/>
      <c r="M116" s="190"/>
      <c r="N116" s="190"/>
      <c r="O116" s="190"/>
    </row>
    <row r="117" spans="1:15" s="191" customFormat="1">
      <c r="A117" s="190"/>
      <c r="B117" s="190"/>
      <c r="C117" s="190"/>
      <c r="D117" s="190"/>
      <c r="E117" s="192"/>
      <c r="F117" s="190"/>
      <c r="G117" s="190"/>
      <c r="H117" s="190"/>
      <c r="I117" s="190"/>
      <c r="J117" s="190"/>
      <c r="K117" s="190"/>
      <c r="L117" s="190"/>
      <c r="M117" s="190"/>
      <c r="N117" s="190"/>
      <c r="O117" s="190"/>
    </row>
    <row r="118" spans="1:15" s="191" customFormat="1">
      <c r="A118" s="190"/>
      <c r="B118" s="190"/>
      <c r="C118" s="190"/>
      <c r="D118" s="190"/>
      <c r="E118" s="192"/>
      <c r="F118" s="190"/>
      <c r="G118" s="190"/>
      <c r="H118" s="190"/>
      <c r="I118" s="190"/>
      <c r="J118" s="190"/>
      <c r="K118" s="190"/>
      <c r="L118" s="190"/>
      <c r="M118" s="190"/>
      <c r="N118" s="190"/>
      <c r="O118" s="190"/>
    </row>
    <row r="119" spans="1:15" s="191" customFormat="1">
      <c r="A119" s="190"/>
      <c r="B119" s="190"/>
      <c r="C119" s="190"/>
      <c r="D119" s="190"/>
      <c r="E119" s="192"/>
      <c r="F119" s="190"/>
      <c r="G119" s="190"/>
      <c r="H119" s="190"/>
      <c r="I119" s="190"/>
      <c r="J119" s="190"/>
      <c r="K119" s="190"/>
      <c r="L119" s="190"/>
      <c r="M119" s="190"/>
      <c r="N119" s="190"/>
      <c r="O119" s="190"/>
    </row>
    <row r="120" spans="1:15" s="191" customFormat="1">
      <c r="A120" s="190"/>
      <c r="B120" s="190"/>
      <c r="C120" s="190"/>
      <c r="D120" s="190"/>
      <c r="E120" s="192"/>
      <c r="F120" s="190"/>
      <c r="G120" s="190"/>
      <c r="H120" s="190"/>
      <c r="I120" s="190"/>
      <c r="J120" s="190"/>
      <c r="K120" s="190"/>
      <c r="L120" s="190"/>
      <c r="M120" s="190"/>
      <c r="N120" s="190"/>
      <c r="O120" s="190"/>
    </row>
    <row r="121" spans="1:15" s="191" customFormat="1">
      <c r="A121" s="190"/>
      <c r="B121" s="190"/>
      <c r="C121" s="190"/>
      <c r="D121" s="190"/>
      <c r="E121" s="192"/>
      <c r="F121" s="190"/>
      <c r="G121" s="190"/>
      <c r="H121" s="190"/>
      <c r="I121" s="190"/>
      <c r="J121" s="190"/>
      <c r="K121" s="190"/>
      <c r="L121" s="190"/>
      <c r="M121" s="190"/>
      <c r="N121" s="190"/>
      <c r="O121" s="190"/>
    </row>
    <row r="122" spans="1:15" s="191" customFormat="1">
      <c r="A122" s="190"/>
      <c r="B122" s="190"/>
      <c r="C122" s="190"/>
      <c r="D122" s="190"/>
      <c r="E122" s="192"/>
      <c r="F122" s="190"/>
      <c r="G122" s="190"/>
      <c r="H122" s="190"/>
      <c r="I122" s="190"/>
      <c r="J122" s="190"/>
      <c r="K122" s="190"/>
      <c r="L122" s="190"/>
      <c r="M122" s="190"/>
      <c r="N122" s="190"/>
      <c r="O122" s="190"/>
    </row>
    <row r="123" spans="1:15" s="191" customFormat="1">
      <c r="A123" s="190"/>
      <c r="B123" s="190"/>
      <c r="C123" s="190"/>
      <c r="D123" s="190"/>
      <c r="E123" s="192"/>
      <c r="F123" s="190"/>
      <c r="G123" s="190"/>
      <c r="H123" s="190"/>
      <c r="I123" s="190"/>
      <c r="J123" s="190"/>
      <c r="K123" s="190"/>
      <c r="L123" s="190"/>
      <c r="M123" s="190"/>
      <c r="N123" s="190"/>
      <c r="O123" s="190"/>
    </row>
    <row r="124" spans="1:15" s="191" customFormat="1">
      <c r="A124" s="190"/>
      <c r="B124" s="190"/>
      <c r="C124" s="190"/>
      <c r="D124" s="190"/>
      <c r="E124" s="192"/>
      <c r="F124" s="190"/>
      <c r="G124" s="190"/>
      <c r="H124" s="190"/>
      <c r="I124" s="190"/>
      <c r="J124" s="190"/>
      <c r="K124" s="190"/>
      <c r="L124" s="190"/>
      <c r="M124" s="190"/>
      <c r="N124" s="190"/>
      <c r="O124" s="190"/>
    </row>
    <row r="125" spans="1:15" s="191" customFormat="1">
      <c r="A125" s="190"/>
      <c r="B125" s="190"/>
      <c r="C125" s="190"/>
      <c r="D125" s="190"/>
      <c r="E125" s="192"/>
      <c r="F125" s="190"/>
      <c r="G125" s="190"/>
      <c r="H125" s="190"/>
      <c r="I125" s="190"/>
      <c r="J125" s="190"/>
      <c r="K125" s="190"/>
      <c r="L125" s="190"/>
      <c r="M125" s="190"/>
      <c r="N125" s="190"/>
      <c r="O125" s="190"/>
    </row>
    <row r="126" spans="1:15" s="191" customFormat="1">
      <c r="A126" s="190"/>
      <c r="B126" s="190"/>
      <c r="C126" s="190"/>
      <c r="D126" s="190"/>
      <c r="E126" s="192"/>
      <c r="F126" s="190"/>
      <c r="G126" s="190"/>
      <c r="H126" s="190"/>
      <c r="I126" s="190"/>
      <c r="J126" s="190"/>
      <c r="K126" s="190"/>
      <c r="L126" s="190"/>
      <c r="M126" s="190"/>
      <c r="N126" s="190"/>
      <c r="O126" s="190"/>
    </row>
    <row r="127" spans="1:15" s="191" customFormat="1">
      <c r="A127" s="190"/>
      <c r="B127" s="190"/>
      <c r="C127" s="190"/>
      <c r="D127" s="190"/>
      <c r="E127" s="192"/>
      <c r="F127" s="190"/>
      <c r="G127" s="190"/>
      <c r="H127" s="190"/>
      <c r="I127" s="190"/>
      <c r="J127" s="190"/>
      <c r="K127" s="190"/>
      <c r="L127" s="190"/>
      <c r="M127" s="190"/>
      <c r="N127" s="190"/>
      <c r="O127" s="190"/>
    </row>
    <row r="128" spans="1:15" s="191" customFormat="1">
      <c r="A128" s="190"/>
      <c r="B128" s="190"/>
      <c r="C128" s="190"/>
      <c r="D128" s="190"/>
      <c r="E128" s="192"/>
      <c r="F128" s="190"/>
      <c r="G128" s="190"/>
      <c r="H128" s="190"/>
      <c r="I128" s="190"/>
      <c r="J128" s="190"/>
      <c r="K128" s="190"/>
      <c r="L128" s="190"/>
      <c r="M128" s="190"/>
      <c r="N128" s="190"/>
      <c r="O128" s="190"/>
    </row>
    <row r="129" spans="1:15" s="191" customFormat="1">
      <c r="A129" s="190"/>
      <c r="B129" s="190"/>
      <c r="C129" s="190"/>
      <c r="D129" s="190"/>
      <c r="E129" s="192"/>
      <c r="F129" s="190"/>
      <c r="G129" s="190"/>
      <c r="H129" s="190"/>
      <c r="I129" s="190"/>
      <c r="J129" s="190"/>
      <c r="K129" s="190"/>
      <c r="L129" s="190"/>
      <c r="M129" s="190"/>
      <c r="N129" s="190"/>
      <c r="O129" s="190"/>
    </row>
    <row r="130" spans="1:15" s="191" customFormat="1">
      <c r="A130" s="190"/>
      <c r="B130" s="190"/>
      <c r="C130" s="190"/>
      <c r="D130" s="190"/>
      <c r="E130" s="192"/>
      <c r="F130" s="190"/>
      <c r="G130" s="190"/>
      <c r="H130" s="190"/>
      <c r="I130" s="190"/>
      <c r="J130" s="190"/>
      <c r="K130" s="190"/>
      <c r="L130" s="190"/>
      <c r="M130" s="190"/>
      <c r="N130" s="190"/>
      <c r="O130" s="190"/>
    </row>
    <row r="131" spans="1:15" s="191" customFormat="1">
      <c r="A131" s="190"/>
      <c r="B131" s="190"/>
      <c r="C131" s="190"/>
      <c r="D131" s="190"/>
      <c r="E131" s="192"/>
      <c r="F131" s="190"/>
      <c r="G131" s="190"/>
      <c r="H131" s="190"/>
      <c r="I131" s="190"/>
      <c r="J131" s="190"/>
      <c r="K131" s="190"/>
      <c r="L131" s="190"/>
      <c r="M131" s="190"/>
      <c r="N131" s="190"/>
      <c r="O131" s="190"/>
    </row>
    <row r="132" spans="1:15" s="191" customFormat="1">
      <c r="A132" s="190"/>
      <c r="B132" s="190"/>
      <c r="C132" s="190"/>
      <c r="D132" s="190"/>
      <c r="E132" s="192"/>
      <c r="F132" s="190"/>
      <c r="G132" s="190"/>
      <c r="H132" s="190"/>
      <c r="I132" s="190"/>
      <c r="J132" s="190"/>
      <c r="K132" s="190"/>
      <c r="L132" s="190"/>
      <c r="M132" s="190"/>
      <c r="N132" s="190"/>
      <c r="O132" s="190"/>
    </row>
    <row r="133" spans="1:15" s="191" customFormat="1">
      <c r="A133" s="190"/>
      <c r="B133" s="190"/>
      <c r="C133" s="190"/>
      <c r="D133" s="190"/>
      <c r="E133" s="192"/>
      <c r="F133" s="190"/>
      <c r="G133" s="190"/>
      <c r="H133" s="190"/>
      <c r="I133" s="190"/>
      <c r="J133" s="190"/>
      <c r="K133" s="190"/>
      <c r="L133" s="190"/>
      <c r="M133" s="190"/>
      <c r="N133" s="190"/>
      <c r="O133" s="190"/>
    </row>
    <row r="134" spans="1:15" s="191" customFormat="1">
      <c r="A134" s="190"/>
      <c r="B134" s="190"/>
      <c r="C134" s="190"/>
      <c r="D134" s="190"/>
      <c r="E134" s="192"/>
      <c r="F134" s="190"/>
      <c r="G134" s="190"/>
      <c r="H134" s="190"/>
      <c r="I134" s="190"/>
      <c r="J134" s="190"/>
      <c r="K134" s="190"/>
      <c r="L134" s="190"/>
      <c r="M134" s="190"/>
      <c r="N134" s="190"/>
      <c r="O134" s="190"/>
    </row>
    <row r="135" spans="1:15" s="191" customFormat="1">
      <c r="A135" s="190"/>
      <c r="B135" s="190"/>
      <c r="C135" s="190"/>
      <c r="D135" s="190"/>
      <c r="E135" s="192"/>
      <c r="F135" s="190"/>
      <c r="G135" s="190"/>
      <c r="H135" s="190"/>
      <c r="I135" s="190"/>
      <c r="J135" s="190"/>
      <c r="K135" s="190"/>
      <c r="L135" s="190"/>
      <c r="M135" s="190"/>
      <c r="N135" s="190"/>
      <c r="O135" s="190"/>
    </row>
    <row r="136" spans="1:15" s="191" customFormat="1">
      <c r="A136" s="190"/>
      <c r="B136" s="190"/>
      <c r="C136" s="190"/>
      <c r="D136" s="190"/>
      <c r="E136" s="192"/>
      <c r="F136" s="190"/>
      <c r="G136" s="190"/>
      <c r="H136" s="190"/>
      <c r="I136" s="190"/>
      <c r="J136" s="190"/>
      <c r="K136" s="190"/>
      <c r="L136" s="190"/>
      <c r="M136" s="190"/>
      <c r="N136" s="190"/>
      <c r="O136" s="190"/>
    </row>
    <row r="137" spans="1:15" s="191" customFormat="1">
      <c r="A137" s="190"/>
      <c r="B137" s="190"/>
      <c r="C137" s="190"/>
      <c r="D137" s="190"/>
      <c r="E137" s="192"/>
      <c r="F137" s="190"/>
      <c r="G137" s="190"/>
      <c r="H137" s="190"/>
      <c r="I137" s="190"/>
      <c r="J137" s="190"/>
      <c r="K137" s="190"/>
      <c r="L137" s="190"/>
      <c r="M137" s="190"/>
      <c r="N137" s="190"/>
      <c r="O137" s="190"/>
    </row>
    <row r="138" spans="1:15" s="191" customFormat="1">
      <c r="A138" s="190"/>
      <c r="B138" s="190"/>
      <c r="C138" s="190"/>
      <c r="D138" s="190"/>
      <c r="E138" s="192"/>
      <c r="F138" s="190"/>
      <c r="G138" s="190"/>
      <c r="H138" s="190"/>
      <c r="I138" s="190"/>
      <c r="J138" s="190"/>
      <c r="K138" s="190"/>
      <c r="L138" s="190"/>
      <c r="M138" s="190"/>
      <c r="N138" s="190"/>
      <c r="O138" s="190"/>
    </row>
    <row r="139" spans="1:15" s="191" customFormat="1">
      <c r="A139" s="190"/>
      <c r="B139" s="190"/>
      <c r="C139" s="190"/>
      <c r="D139" s="190"/>
      <c r="E139" s="192"/>
      <c r="F139" s="190"/>
      <c r="G139" s="190"/>
      <c r="H139" s="190"/>
      <c r="I139" s="190"/>
      <c r="J139" s="190"/>
      <c r="K139" s="190"/>
      <c r="L139" s="190"/>
      <c r="M139" s="190"/>
      <c r="N139" s="190"/>
      <c r="O139" s="190"/>
    </row>
    <row r="140" spans="1:15" s="191" customFormat="1">
      <c r="A140" s="190"/>
      <c r="B140" s="190"/>
      <c r="C140" s="190"/>
      <c r="D140" s="190"/>
      <c r="E140" s="192"/>
      <c r="F140" s="190"/>
      <c r="G140" s="190"/>
      <c r="H140" s="190"/>
      <c r="I140" s="190"/>
      <c r="J140" s="190"/>
      <c r="K140" s="190"/>
      <c r="L140" s="190"/>
      <c r="M140" s="190"/>
      <c r="N140" s="190"/>
      <c r="O140" s="190"/>
    </row>
    <row r="141" spans="1:15" s="191" customFormat="1">
      <c r="A141" s="190"/>
      <c r="B141" s="190"/>
      <c r="C141" s="190"/>
      <c r="D141" s="190"/>
      <c r="E141" s="192"/>
      <c r="F141" s="190"/>
      <c r="G141" s="190"/>
      <c r="H141" s="190"/>
      <c r="I141" s="190"/>
      <c r="J141" s="190"/>
      <c r="K141" s="190"/>
      <c r="L141" s="190"/>
      <c r="M141" s="190"/>
      <c r="N141" s="190"/>
      <c r="O141" s="190"/>
    </row>
    <row r="142" spans="1:15" s="191" customFormat="1">
      <c r="A142" s="190"/>
      <c r="B142" s="190"/>
      <c r="C142" s="190"/>
      <c r="D142" s="190"/>
      <c r="E142" s="192"/>
      <c r="F142" s="190"/>
      <c r="G142" s="190"/>
      <c r="H142" s="190"/>
      <c r="I142" s="190"/>
      <c r="J142" s="190"/>
      <c r="K142" s="190"/>
      <c r="L142" s="190"/>
      <c r="M142" s="190"/>
      <c r="N142" s="190"/>
      <c r="O142" s="190"/>
    </row>
    <row r="143" spans="1:15" s="191" customFormat="1">
      <c r="A143" s="190"/>
      <c r="B143" s="190"/>
      <c r="C143" s="190"/>
      <c r="D143" s="190"/>
      <c r="E143" s="192"/>
      <c r="F143" s="190"/>
      <c r="G143" s="190"/>
      <c r="H143" s="190"/>
      <c r="I143" s="190"/>
      <c r="J143" s="190"/>
      <c r="K143" s="190"/>
      <c r="L143" s="190"/>
      <c r="M143" s="190"/>
      <c r="N143" s="190"/>
      <c r="O143" s="190"/>
    </row>
    <row r="144" spans="1:15" s="191" customFormat="1">
      <c r="A144" s="190"/>
      <c r="B144" s="190"/>
      <c r="C144" s="190"/>
      <c r="D144" s="190"/>
      <c r="E144" s="192"/>
      <c r="F144" s="190"/>
      <c r="G144" s="190"/>
      <c r="H144" s="190"/>
      <c r="I144" s="190"/>
      <c r="J144" s="190"/>
      <c r="K144" s="190"/>
      <c r="L144" s="190"/>
      <c r="M144" s="190"/>
      <c r="N144" s="190"/>
      <c r="O144" s="190"/>
    </row>
    <row r="145" spans="1:15" s="191" customFormat="1">
      <c r="A145" s="190"/>
      <c r="B145" s="190"/>
      <c r="C145" s="190"/>
      <c r="D145" s="190"/>
      <c r="E145" s="192"/>
      <c r="F145" s="190"/>
      <c r="G145" s="190"/>
      <c r="H145" s="190"/>
      <c r="I145" s="190"/>
      <c r="J145" s="190"/>
      <c r="K145" s="190"/>
      <c r="L145" s="190"/>
      <c r="M145" s="190"/>
      <c r="N145" s="190"/>
      <c r="O145" s="190"/>
    </row>
    <row r="146" spans="1:15" s="191" customFormat="1">
      <c r="A146" s="190"/>
      <c r="B146" s="190"/>
      <c r="C146" s="190"/>
      <c r="D146" s="190"/>
      <c r="E146" s="192"/>
      <c r="F146" s="190"/>
      <c r="G146" s="190"/>
      <c r="H146" s="190"/>
      <c r="I146" s="190"/>
      <c r="J146" s="190"/>
      <c r="K146" s="190"/>
      <c r="L146" s="190"/>
      <c r="M146" s="190"/>
      <c r="N146" s="190"/>
      <c r="O146" s="190"/>
    </row>
    <row r="147" spans="1:15" s="191" customFormat="1">
      <c r="A147" s="190"/>
      <c r="B147" s="190"/>
      <c r="C147" s="190"/>
      <c r="D147" s="190"/>
      <c r="E147" s="192"/>
      <c r="F147" s="190"/>
      <c r="G147" s="190"/>
      <c r="H147" s="190"/>
      <c r="I147" s="190"/>
      <c r="J147" s="190"/>
      <c r="K147" s="190"/>
      <c r="L147" s="190"/>
      <c r="M147" s="190"/>
      <c r="N147" s="190"/>
      <c r="O147" s="190"/>
    </row>
    <row r="148" spans="1:15" s="191" customFormat="1">
      <c r="A148" s="190"/>
      <c r="B148" s="190"/>
      <c r="C148" s="190"/>
      <c r="D148" s="190"/>
      <c r="E148" s="192"/>
      <c r="F148" s="190"/>
      <c r="G148" s="190"/>
      <c r="H148" s="190"/>
      <c r="I148" s="190"/>
      <c r="J148" s="190"/>
      <c r="K148" s="190"/>
      <c r="L148" s="190"/>
      <c r="M148" s="190"/>
      <c r="N148" s="190"/>
      <c r="O148" s="190"/>
    </row>
    <row r="149" spans="1:15" s="191" customFormat="1">
      <c r="A149" s="190"/>
      <c r="B149" s="190"/>
      <c r="C149" s="190"/>
      <c r="D149" s="190"/>
      <c r="E149" s="192"/>
      <c r="F149" s="190"/>
      <c r="G149" s="190"/>
      <c r="H149" s="190"/>
      <c r="I149" s="190"/>
      <c r="J149" s="190"/>
      <c r="K149" s="190"/>
      <c r="L149" s="190"/>
      <c r="M149" s="190"/>
      <c r="N149" s="190"/>
      <c r="O149" s="190"/>
    </row>
    <row r="150" spans="1:15" s="191" customFormat="1">
      <c r="A150" s="190"/>
      <c r="B150" s="190"/>
      <c r="C150" s="190"/>
      <c r="D150" s="190"/>
      <c r="E150" s="192"/>
      <c r="F150" s="190"/>
      <c r="G150" s="190"/>
      <c r="H150" s="190"/>
      <c r="I150" s="190"/>
      <c r="J150" s="190"/>
      <c r="K150" s="190"/>
      <c r="L150" s="190"/>
      <c r="M150" s="190"/>
      <c r="N150" s="190"/>
      <c r="O150" s="190"/>
    </row>
    <row r="151" spans="1:15" s="191" customFormat="1">
      <c r="A151" s="190"/>
      <c r="B151" s="190"/>
      <c r="C151" s="190"/>
      <c r="D151" s="190"/>
      <c r="E151" s="192"/>
      <c r="F151" s="190"/>
      <c r="G151" s="190"/>
      <c r="H151" s="190"/>
      <c r="I151" s="190"/>
      <c r="J151" s="190"/>
      <c r="K151" s="190"/>
      <c r="L151" s="190"/>
      <c r="M151" s="190"/>
      <c r="N151" s="190"/>
      <c r="O151" s="190"/>
    </row>
    <row r="152" spans="1:15" s="191" customFormat="1">
      <c r="A152" s="190"/>
      <c r="B152" s="190"/>
      <c r="C152" s="190"/>
      <c r="D152" s="190"/>
      <c r="E152" s="192"/>
      <c r="F152" s="190"/>
      <c r="G152" s="190"/>
      <c r="H152" s="190"/>
      <c r="I152" s="190"/>
      <c r="J152" s="190"/>
      <c r="K152" s="190"/>
      <c r="L152" s="190"/>
      <c r="M152" s="190"/>
      <c r="N152" s="190"/>
      <c r="O152" s="190"/>
    </row>
    <row r="153" spans="1:15" s="191" customFormat="1">
      <c r="A153" s="190"/>
      <c r="B153" s="190"/>
      <c r="C153" s="190"/>
      <c r="D153" s="190"/>
      <c r="E153" s="192"/>
      <c r="F153" s="190"/>
      <c r="G153" s="190"/>
      <c r="H153" s="190"/>
      <c r="I153" s="190"/>
      <c r="J153" s="190"/>
      <c r="K153" s="190"/>
      <c r="L153" s="190"/>
      <c r="M153" s="190"/>
      <c r="N153" s="190"/>
      <c r="O153" s="190"/>
    </row>
    <row r="154" spans="1:15" s="191" customFormat="1">
      <c r="A154" s="190"/>
      <c r="B154" s="190"/>
      <c r="C154" s="190"/>
      <c r="D154" s="190"/>
      <c r="E154" s="192"/>
      <c r="F154" s="190"/>
      <c r="G154" s="190"/>
      <c r="H154" s="190"/>
      <c r="I154" s="190"/>
      <c r="J154" s="190"/>
      <c r="K154" s="190"/>
      <c r="L154" s="190"/>
      <c r="M154" s="190"/>
      <c r="N154" s="190"/>
      <c r="O154" s="190"/>
    </row>
    <row r="155" spans="1:15" s="191" customFormat="1">
      <c r="A155" s="190"/>
      <c r="B155" s="190"/>
      <c r="C155" s="190"/>
      <c r="D155" s="190"/>
      <c r="E155" s="192"/>
      <c r="F155" s="190"/>
      <c r="G155" s="190"/>
      <c r="H155" s="190"/>
      <c r="I155" s="190"/>
      <c r="J155" s="190"/>
      <c r="K155" s="190"/>
      <c r="L155" s="190"/>
      <c r="M155" s="190"/>
      <c r="N155" s="190"/>
      <c r="O155" s="190"/>
    </row>
    <row r="156" spans="1:15" s="191" customFormat="1">
      <c r="A156" s="190"/>
      <c r="B156" s="190"/>
      <c r="C156" s="190"/>
      <c r="D156" s="190"/>
      <c r="E156" s="192"/>
      <c r="F156" s="190"/>
      <c r="G156" s="190"/>
      <c r="H156" s="190"/>
      <c r="I156" s="190"/>
      <c r="J156" s="190"/>
      <c r="K156" s="190"/>
      <c r="L156" s="190"/>
      <c r="M156" s="190"/>
      <c r="N156" s="190"/>
      <c r="O156" s="190"/>
    </row>
    <row r="157" spans="1:15" s="191" customFormat="1">
      <c r="A157" s="190"/>
      <c r="B157" s="190"/>
      <c r="C157" s="190"/>
      <c r="D157" s="190"/>
      <c r="E157" s="192"/>
      <c r="F157" s="190"/>
      <c r="G157" s="190"/>
      <c r="H157" s="190"/>
      <c r="I157" s="190"/>
      <c r="J157" s="190"/>
      <c r="K157" s="190"/>
      <c r="L157" s="190"/>
      <c r="M157" s="190"/>
      <c r="N157" s="190"/>
      <c r="O157" s="190"/>
    </row>
    <row r="158" spans="1:15" s="191" customFormat="1">
      <c r="A158" s="190"/>
      <c r="B158" s="190"/>
      <c r="C158" s="190"/>
      <c r="D158" s="190"/>
      <c r="E158" s="192"/>
      <c r="F158" s="190"/>
      <c r="G158" s="190"/>
      <c r="H158" s="190"/>
      <c r="I158" s="190"/>
      <c r="J158" s="190"/>
      <c r="K158" s="190"/>
      <c r="L158" s="190"/>
      <c r="M158" s="190"/>
      <c r="N158" s="190"/>
      <c r="O158" s="190"/>
    </row>
    <row r="159" spans="1:15" s="191" customFormat="1">
      <c r="A159" s="190"/>
      <c r="B159" s="190"/>
      <c r="C159" s="190"/>
      <c r="D159" s="190"/>
      <c r="E159" s="192"/>
      <c r="F159" s="190"/>
      <c r="G159" s="190"/>
      <c r="H159" s="190"/>
      <c r="I159" s="190"/>
      <c r="J159" s="190"/>
      <c r="K159" s="190"/>
      <c r="L159" s="190"/>
      <c r="M159" s="190"/>
      <c r="N159" s="190"/>
      <c r="O159" s="190"/>
    </row>
    <row r="160" spans="1:15" s="191" customFormat="1">
      <c r="A160" s="190"/>
      <c r="B160" s="190"/>
      <c r="C160" s="190"/>
      <c r="D160" s="190"/>
      <c r="E160" s="192"/>
      <c r="F160" s="190"/>
      <c r="G160" s="190"/>
      <c r="H160" s="190"/>
      <c r="I160" s="190"/>
      <c r="J160" s="190"/>
      <c r="K160" s="190"/>
      <c r="L160" s="190"/>
      <c r="M160" s="190"/>
      <c r="N160" s="190"/>
      <c r="O160" s="190"/>
    </row>
    <row r="161" spans="1:15" s="191" customFormat="1">
      <c r="A161" s="190"/>
      <c r="B161" s="190"/>
      <c r="C161" s="190"/>
      <c r="D161" s="190"/>
      <c r="E161" s="192"/>
      <c r="F161" s="190"/>
      <c r="G161" s="190"/>
      <c r="H161" s="190"/>
      <c r="I161" s="190"/>
      <c r="J161" s="190"/>
      <c r="K161" s="190"/>
      <c r="L161" s="190"/>
      <c r="M161" s="190"/>
      <c r="N161" s="190"/>
      <c r="O161" s="190"/>
    </row>
    <row r="162" spans="1:15" s="191" customFormat="1">
      <c r="A162" s="190"/>
      <c r="B162" s="190"/>
      <c r="C162" s="190"/>
      <c r="D162" s="190"/>
      <c r="E162" s="192"/>
      <c r="F162" s="190"/>
      <c r="G162" s="190"/>
      <c r="H162" s="190"/>
      <c r="I162" s="190"/>
      <c r="J162" s="190"/>
      <c r="K162" s="190"/>
      <c r="L162" s="190"/>
      <c r="M162" s="190"/>
      <c r="N162" s="190"/>
      <c r="O162" s="190"/>
    </row>
    <row r="163" spans="1:15" s="191" customFormat="1">
      <c r="A163" s="190"/>
      <c r="B163" s="190"/>
      <c r="C163" s="190"/>
      <c r="D163" s="190"/>
      <c r="E163" s="192"/>
      <c r="F163" s="190"/>
      <c r="G163" s="190"/>
      <c r="H163" s="190"/>
      <c r="I163" s="190"/>
      <c r="J163" s="190"/>
      <c r="K163" s="190"/>
      <c r="L163" s="190"/>
      <c r="M163" s="190"/>
      <c r="N163" s="190"/>
      <c r="O163" s="190"/>
    </row>
    <row r="164" spans="1:15" s="191" customFormat="1">
      <c r="A164" s="190"/>
      <c r="B164" s="190"/>
      <c r="C164" s="190"/>
      <c r="D164" s="190"/>
      <c r="E164" s="192"/>
      <c r="F164" s="190"/>
      <c r="G164" s="190"/>
      <c r="H164" s="190"/>
      <c r="I164" s="190"/>
      <c r="J164" s="190"/>
      <c r="K164" s="190"/>
      <c r="L164" s="190"/>
      <c r="M164" s="190"/>
      <c r="N164" s="190"/>
      <c r="O164" s="190"/>
    </row>
    <row r="165" spans="1:15" s="191" customFormat="1">
      <c r="A165" s="190"/>
      <c r="B165" s="190"/>
      <c r="C165" s="190"/>
      <c r="D165" s="190"/>
      <c r="E165" s="192"/>
      <c r="F165" s="190"/>
      <c r="G165" s="190"/>
      <c r="H165" s="190"/>
      <c r="I165" s="190"/>
      <c r="J165" s="190"/>
      <c r="K165" s="190"/>
      <c r="L165" s="190"/>
      <c r="M165" s="190"/>
      <c r="N165" s="190"/>
      <c r="O165" s="190"/>
    </row>
    <row r="166" spans="1:15" s="191" customFormat="1">
      <c r="A166" s="190"/>
      <c r="B166" s="190"/>
      <c r="C166" s="190"/>
      <c r="D166" s="190"/>
      <c r="E166" s="192"/>
      <c r="F166" s="190"/>
      <c r="G166" s="190"/>
      <c r="H166" s="190"/>
      <c r="I166" s="190"/>
      <c r="J166" s="190"/>
      <c r="K166" s="190"/>
      <c r="L166" s="190"/>
      <c r="M166" s="190"/>
      <c r="N166" s="190"/>
      <c r="O166" s="190"/>
    </row>
    <row r="167" spans="1:15" s="191" customFormat="1">
      <c r="A167" s="190"/>
      <c r="B167" s="190"/>
      <c r="C167" s="190"/>
      <c r="D167" s="190"/>
      <c r="E167" s="192"/>
      <c r="F167" s="190"/>
      <c r="G167" s="190"/>
      <c r="H167" s="190"/>
      <c r="I167" s="190"/>
      <c r="J167" s="190"/>
      <c r="K167" s="190"/>
      <c r="L167" s="190"/>
      <c r="M167" s="190"/>
      <c r="N167" s="190"/>
      <c r="O167" s="190"/>
    </row>
    <row r="168" spans="1:15" s="191" customFormat="1">
      <c r="A168" s="190"/>
      <c r="B168" s="190"/>
      <c r="C168" s="190"/>
      <c r="D168" s="190"/>
      <c r="E168" s="192"/>
      <c r="F168" s="190"/>
      <c r="G168" s="190"/>
      <c r="H168" s="190"/>
      <c r="I168" s="190"/>
      <c r="J168" s="190"/>
      <c r="K168" s="190"/>
      <c r="L168" s="190"/>
      <c r="M168" s="190"/>
      <c r="N168" s="190"/>
      <c r="O168" s="190"/>
    </row>
    <row r="169" spans="1:15" s="191" customFormat="1">
      <c r="A169" s="190"/>
      <c r="B169" s="190"/>
      <c r="C169" s="190"/>
      <c r="D169" s="190"/>
      <c r="E169" s="192"/>
      <c r="F169" s="190"/>
      <c r="G169" s="190"/>
      <c r="H169" s="190"/>
      <c r="I169" s="190"/>
      <c r="J169" s="190"/>
      <c r="K169" s="190"/>
      <c r="L169" s="190"/>
      <c r="M169" s="190"/>
      <c r="N169" s="190"/>
      <c r="O169" s="190"/>
    </row>
    <row r="170" spans="1:15" s="191" customFormat="1">
      <c r="A170" s="190"/>
      <c r="B170" s="190"/>
      <c r="C170" s="190"/>
      <c r="D170" s="190"/>
      <c r="E170" s="192"/>
      <c r="F170" s="190"/>
      <c r="G170" s="190"/>
      <c r="H170" s="190"/>
      <c r="I170" s="190"/>
      <c r="J170" s="190"/>
      <c r="K170" s="190"/>
      <c r="L170" s="190"/>
      <c r="M170" s="190"/>
      <c r="N170" s="190"/>
      <c r="O170" s="190"/>
    </row>
    <row r="171" spans="1:15" s="191" customFormat="1">
      <c r="A171" s="190"/>
      <c r="B171" s="190"/>
      <c r="C171" s="190"/>
      <c r="D171" s="190"/>
      <c r="E171" s="192"/>
      <c r="F171" s="190"/>
      <c r="G171" s="190"/>
      <c r="H171" s="190"/>
      <c r="I171" s="190"/>
      <c r="J171" s="190"/>
      <c r="K171" s="190"/>
      <c r="L171" s="190"/>
      <c r="M171" s="190"/>
      <c r="N171" s="190"/>
      <c r="O171" s="190"/>
    </row>
    <row r="172" spans="1:15" s="191" customFormat="1">
      <c r="A172" s="190"/>
      <c r="B172" s="190"/>
      <c r="C172" s="190"/>
      <c r="D172" s="190"/>
      <c r="E172" s="192"/>
      <c r="F172" s="190"/>
      <c r="G172" s="190"/>
      <c r="H172" s="190"/>
      <c r="I172" s="190"/>
      <c r="J172" s="190"/>
      <c r="K172" s="190"/>
      <c r="L172" s="190"/>
      <c r="M172" s="190"/>
      <c r="N172" s="190"/>
      <c r="O172" s="190"/>
    </row>
    <row r="173" spans="1:15" s="191" customFormat="1">
      <c r="A173" s="190"/>
      <c r="B173" s="190"/>
      <c r="C173" s="190"/>
      <c r="D173" s="190"/>
      <c r="E173" s="192"/>
      <c r="F173" s="190"/>
      <c r="G173" s="190"/>
      <c r="H173" s="190"/>
      <c r="I173" s="190"/>
      <c r="J173" s="190"/>
      <c r="K173" s="190"/>
      <c r="L173" s="190"/>
      <c r="M173" s="190"/>
      <c r="N173" s="190"/>
      <c r="O173" s="190"/>
    </row>
    <row r="174" spans="1:15" s="191" customFormat="1">
      <c r="A174" s="190"/>
      <c r="B174" s="190"/>
      <c r="C174" s="190"/>
      <c r="D174" s="190"/>
      <c r="E174" s="192"/>
      <c r="F174" s="190"/>
      <c r="G174" s="190"/>
      <c r="H174" s="190"/>
      <c r="I174" s="190"/>
      <c r="J174" s="190"/>
      <c r="K174" s="190"/>
      <c r="L174" s="190"/>
      <c r="M174" s="190"/>
      <c r="N174" s="190"/>
      <c r="O174" s="190"/>
    </row>
    <row r="175" spans="1:15" s="191" customFormat="1">
      <c r="A175" s="190"/>
      <c r="B175" s="190"/>
      <c r="C175" s="190"/>
      <c r="D175" s="190"/>
      <c r="E175" s="192"/>
      <c r="F175" s="190"/>
      <c r="G175" s="190"/>
      <c r="H175" s="190"/>
      <c r="I175" s="190"/>
      <c r="J175" s="190"/>
      <c r="K175" s="190"/>
      <c r="L175" s="190"/>
      <c r="M175" s="190"/>
      <c r="N175" s="190"/>
      <c r="O175" s="190"/>
    </row>
    <row r="176" spans="1:15" s="191" customFormat="1">
      <c r="A176" s="190"/>
      <c r="B176" s="190"/>
      <c r="C176" s="190"/>
      <c r="D176" s="190"/>
      <c r="E176" s="192"/>
      <c r="F176" s="190"/>
      <c r="G176" s="190"/>
      <c r="H176" s="190"/>
      <c r="I176" s="190"/>
      <c r="J176" s="190"/>
      <c r="K176" s="190"/>
      <c r="L176" s="190"/>
      <c r="M176" s="190"/>
      <c r="N176" s="190"/>
      <c r="O176" s="190"/>
    </row>
    <row r="177" spans="1:15" s="191" customFormat="1">
      <c r="A177" s="190"/>
      <c r="B177" s="190"/>
      <c r="C177" s="190"/>
      <c r="D177" s="190"/>
      <c r="E177" s="192"/>
      <c r="F177" s="190"/>
      <c r="G177" s="190"/>
      <c r="H177" s="190"/>
      <c r="I177" s="190"/>
      <c r="J177" s="190"/>
      <c r="K177" s="190"/>
      <c r="L177" s="190"/>
      <c r="M177" s="190"/>
      <c r="N177" s="190"/>
      <c r="O177" s="190"/>
    </row>
    <row r="178" spans="1:15" s="191" customFormat="1">
      <c r="A178" s="190"/>
      <c r="B178" s="190"/>
      <c r="C178" s="190"/>
      <c r="D178" s="190"/>
      <c r="E178" s="192"/>
      <c r="F178" s="190"/>
      <c r="G178" s="190"/>
      <c r="H178" s="190"/>
      <c r="I178" s="190"/>
      <c r="J178" s="190"/>
      <c r="K178" s="190"/>
      <c r="L178" s="190"/>
      <c r="M178" s="190"/>
      <c r="N178" s="190"/>
      <c r="O178" s="190"/>
    </row>
    <row r="179" spans="1:15" s="191" customFormat="1">
      <c r="A179" s="190"/>
      <c r="B179" s="190"/>
      <c r="C179" s="190"/>
      <c r="D179" s="190"/>
      <c r="E179" s="192"/>
      <c r="F179" s="190"/>
      <c r="G179" s="190"/>
      <c r="H179" s="190"/>
      <c r="I179" s="190"/>
      <c r="J179" s="190"/>
      <c r="K179" s="190"/>
      <c r="L179" s="190"/>
      <c r="M179" s="190"/>
      <c r="N179" s="190"/>
      <c r="O179" s="190"/>
    </row>
    <row r="180" spans="1:15" s="191" customFormat="1">
      <c r="A180" s="190"/>
      <c r="B180" s="190"/>
      <c r="C180" s="190"/>
      <c r="D180" s="190"/>
      <c r="E180" s="192"/>
      <c r="F180" s="190"/>
      <c r="G180" s="190"/>
      <c r="H180" s="190"/>
      <c r="I180" s="190"/>
      <c r="J180" s="190"/>
      <c r="K180" s="190"/>
      <c r="L180" s="190"/>
      <c r="M180" s="190"/>
      <c r="N180" s="190"/>
      <c r="O180" s="190"/>
    </row>
    <row r="181" spans="1:15" s="191" customFormat="1">
      <c r="A181" s="190"/>
      <c r="B181" s="190"/>
      <c r="C181" s="190"/>
      <c r="D181" s="190"/>
      <c r="E181" s="192"/>
      <c r="F181" s="190"/>
      <c r="G181" s="190"/>
      <c r="H181" s="190"/>
      <c r="I181" s="190"/>
      <c r="J181" s="190"/>
      <c r="K181" s="190"/>
      <c r="L181" s="190"/>
      <c r="M181" s="190"/>
      <c r="N181" s="190"/>
      <c r="O181" s="190"/>
    </row>
    <row r="182" spans="1:15" s="191" customFormat="1">
      <c r="A182" s="190"/>
      <c r="B182" s="190"/>
      <c r="C182" s="190"/>
      <c r="D182" s="190"/>
      <c r="E182" s="192"/>
      <c r="F182" s="190"/>
      <c r="G182" s="190"/>
      <c r="H182" s="190"/>
      <c r="I182" s="190"/>
      <c r="J182" s="190"/>
      <c r="K182" s="190"/>
      <c r="L182" s="190"/>
      <c r="M182" s="190"/>
      <c r="N182" s="190"/>
      <c r="O182" s="190"/>
    </row>
    <row r="183" spans="1:15" s="191" customFormat="1">
      <c r="A183" s="190"/>
      <c r="B183" s="190"/>
      <c r="C183" s="190"/>
      <c r="D183" s="190"/>
      <c r="E183" s="192"/>
      <c r="F183" s="190"/>
      <c r="G183" s="190"/>
      <c r="H183" s="190"/>
      <c r="I183" s="190"/>
      <c r="J183" s="190"/>
      <c r="K183" s="190"/>
      <c r="L183" s="190"/>
      <c r="M183" s="190"/>
      <c r="N183" s="190"/>
      <c r="O183" s="190"/>
    </row>
    <row r="184" spans="1:15" s="191" customFormat="1">
      <c r="A184" s="190"/>
      <c r="B184" s="190"/>
      <c r="C184" s="190"/>
      <c r="D184" s="190"/>
      <c r="E184" s="192"/>
      <c r="F184" s="190"/>
      <c r="G184" s="190"/>
      <c r="H184" s="190"/>
      <c r="I184" s="190"/>
      <c r="J184" s="190"/>
      <c r="K184" s="190"/>
      <c r="L184" s="190"/>
      <c r="M184" s="190"/>
      <c r="N184" s="190"/>
      <c r="O184" s="190"/>
    </row>
    <row r="185" spans="1:15" s="191" customFormat="1">
      <c r="A185" s="190"/>
      <c r="B185" s="190"/>
      <c r="C185" s="190"/>
      <c r="D185" s="190"/>
      <c r="E185" s="192"/>
      <c r="F185" s="190"/>
      <c r="G185" s="190"/>
      <c r="H185" s="190"/>
      <c r="I185" s="190"/>
      <c r="J185" s="190"/>
      <c r="K185" s="190"/>
      <c r="L185" s="190"/>
      <c r="M185" s="190"/>
      <c r="N185" s="190"/>
      <c r="O185" s="190"/>
    </row>
    <row r="186" spans="1:15" s="191" customFormat="1">
      <c r="A186" s="190"/>
      <c r="B186" s="190"/>
      <c r="C186" s="190"/>
      <c r="D186" s="190"/>
      <c r="E186" s="192"/>
      <c r="F186" s="190"/>
      <c r="G186" s="190"/>
      <c r="H186" s="190"/>
      <c r="I186" s="190"/>
      <c r="J186" s="190"/>
      <c r="K186" s="190"/>
      <c r="L186" s="190"/>
      <c r="M186" s="190"/>
      <c r="N186" s="190"/>
      <c r="O186" s="190"/>
    </row>
    <row r="187" spans="1:15" s="191" customFormat="1">
      <c r="A187" s="190"/>
      <c r="B187" s="190"/>
      <c r="C187" s="190"/>
      <c r="D187" s="190"/>
      <c r="E187" s="192"/>
      <c r="F187" s="190"/>
      <c r="G187" s="190"/>
      <c r="H187" s="190"/>
      <c r="I187" s="190"/>
      <c r="J187" s="190"/>
      <c r="K187" s="190"/>
      <c r="L187" s="190"/>
      <c r="M187" s="190"/>
      <c r="N187" s="190"/>
      <c r="O187" s="190"/>
    </row>
    <row r="188" spans="1:15" s="191" customFormat="1">
      <c r="A188" s="190"/>
      <c r="B188" s="190"/>
      <c r="C188" s="190"/>
      <c r="D188" s="190"/>
      <c r="E188" s="192"/>
      <c r="F188" s="190"/>
      <c r="G188" s="190"/>
      <c r="H188" s="190"/>
      <c r="I188" s="190"/>
      <c r="J188" s="190"/>
      <c r="K188" s="190"/>
      <c r="L188" s="190"/>
      <c r="M188" s="190"/>
      <c r="N188" s="190"/>
      <c r="O188" s="190"/>
    </row>
    <row r="189" spans="1:15" s="191" customFormat="1">
      <c r="A189" s="190"/>
      <c r="B189" s="190"/>
      <c r="C189" s="190"/>
      <c r="D189" s="190"/>
      <c r="E189" s="192"/>
      <c r="F189" s="190"/>
      <c r="G189" s="190"/>
      <c r="H189" s="190"/>
      <c r="I189" s="190"/>
      <c r="J189" s="190"/>
      <c r="K189" s="190"/>
      <c r="L189" s="190"/>
      <c r="M189" s="190"/>
      <c r="N189" s="190"/>
      <c r="O189" s="190"/>
    </row>
    <row r="190" spans="1:15" s="191" customFormat="1">
      <c r="A190" s="190"/>
      <c r="B190" s="190"/>
      <c r="C190" s="190"/>
      <c r="D190" s="190"/>
      <c r="E190" s="192"/>
      <c r="F190" s="190"/>
      <c r="G190" s="190"/>
      <c r="H190" s="190"/>
      <c r="I190" s="190"/>
      <c r="J190" s="190"/>
      <c r="K190" s="190"/>
      <c r="L190" s="190"/>
      <c r="M190" s="190"/>
      <c r="N190" s="190"/>
      <c r="O190" s="190"/>
    </row>
    <row r="191" spans="1:15" s="191" customFormat="1">
      <c r="A191" s="190"/>
      <c r="B191" s="190"/>
      <c r="C191" s="190"/>
      <c r="D191" s="190"/>
      <c r="E191" s="192"/>
      <c r="F191" s="190"/>
      <c r="G191" s="190"/>
      <c r="H191" s="190"/>
      <c r="I191" s="190"/>
      <c r="J191" s="190"/>
      <c r="K191" s="190"/>
      <c r="L191" s="190"/>
      <c r="M191" s="190"/>
      <c r="N191" s="190"/>
      <c r="O191" s="190"/>
    </row>
    <row r="192" spans="1:15" s="191" customFormat="1">
      <c r="A192" s="190"/>
      <c r="B192" s="190"/>
      <c r="C192" s="190"/>
      <c r="D192" s="190"/>
      <c r="E192" s="192"/>
      <c r="F192" s="190"/>
      <c r="G192" s="190"/>
      <c r="H192" s="190"/>
      <c r="I192" s="190"/>
      <c r="J192" s="190"/>
      <c r="K192" s="190"/>
      <c r="L192" s="190"/>
      <c r="M192" s="190"/>
      <c r="N192" s="190"/>
      <c r="O192" s="190"/>
    </row>
    <row r="193" spans="1:15" s="191" customFormat="1">
      <c r="A193" s="190"/>
      <c r="B193" s="190"/>
      <c r="C193" s="190"/>
      <c r="D193" s="190"/>
      <c r="E193" s="192"/>
      <c r="F193" s="190"/>
      <c r="G193" s="190"/>
      <c r="H193" s="190"/>
      <c r="I193" s="190"/>
      <c r="J193" s="190"/>
      <c r="K193" s="190"/>
      <c r="L193" s="190"/>
      <c r="M193" s="190"/>
      <c r="N193" s="190"/>
      <c r="O193" s="190"/>
    </row>
    <row r="194" spans="1:15" s="191" customFormat="1">
      <c r="A194" s="190"/>
      <c r="B194" s="190"/>
      <c r="C194" s="190"/>
      <c r="D194" s="190"/>
      <c r="E194" s="192"/>
      <c r="F194" s="190"/>
      <c r="G194" s="190"/>
      <c r="H194" s="190"/>
      <c r="I194" s="190"/>
      <c r="J194" s="190"/>
      <c r="K194" s="190"/>
      <c r="L194" s="190"/>
      <c r="M194" s="190"/>
      <c r="N194" s="190"/>
      <c r="O194" s="190"/>
    </row>
    <row r="195" spans="1:15" s="191" customFormat="1">
      <c r="A195" s="190"/>
      <c r="B195" s="190"/>
      <c r="C195" s="190"/>
      <c r="D195" s="190"/>
      <c r="E195" s="192"/>
      <c r="F195" s="190"/>
      <c r="G195" s="190"/>
      <c r="H195" s="190"/>
      <c r="I195" s="190"/>
      <c r="J195" s="190"/>
      <c r="K195" s="190"/>
      <c r="L195" s="190"/>
      <c r="M195" s="190"/>
      <c r="N195" s="190"/>
      <c r="O195" s="190"/>
    </row>
    <row r="196" spans="1:15" s="191" customFormat="1">
      <c r="A196" s="190"/>
      <c r="B196" s="190"/>
      <c r="C196" s="190"/>
      <c r="D196" s="190"/>
      <c r="E196" s="192"/>
      <c r="F196" s="190"/>
      <c r="G196" s="190"/>
      <c r="H196" s="190"/>
      <c r="I196" s="190"/>
      <c r="J196" s="190"/>
      <c r="K196" s="190"/>
      <c r="L196" s="190"/>
      <c r="M196" s="190"/>
      <c r="N196" s="190"/>
      <c r="O196" s="190"/>
    </row>
    <row r="197" spans="1:15" s="191" customFormat="1">
      <c r="A197" s="190"/>
      <c r="B197" s="190"/>
      <c r="C197" s="190"/>
      <c r="D197" s="190"/>
      <c r="E197" s="192"/>
      <c r="F197" s="190"/>
      <c r="G197" s="190"/>
      <c r="H197" s="190"/>
      <c r="I197" s="190"/>
      <c r="J197" s="190"/>
      <c r="K197" s="190"/>
      <c r="L197" s="190"/>
      <c r="M197" s="190"/>
      <c r="N197" s="190"/>
      <c r="O197" s="190"/>
    </row>
    <row r="198" spans="1:15" s="191" customFormat="1">
      <c r="A198" s="190"/>
      <c r="B198" s="190"/>
      <c r="C198" s="190"/>
      <c r="D198" s="190"/>
      <c r="E198" s="192"/>
      <c r="F198" s="190"/>
      <c r="G198" s="190"/>
      <c r="H198" s="190"/>
      <c r="I198" s="190"/>
      <c r="J198" s="190"/>
      <c r="K198" s="190"/>
      <c r="L198" s="190"/>
      <c r="M198" s="190"/>
      <c r="N198" s="190"/>
      <c r="O198" s="190"/>
    </row>
    <row r="199" spans="1:15" s="191" customFormat="1">
      <c r="A199" s="190"/>
      <c r="B199" s="190"/>
      <c r="C199" s="190"/>
      <c r="D199" s="190"/>
      <c r="E199" s="192"/>
      <c r="F199" s="190"/>
      <c r="G199" s="190"/>
      <c r="H199" s="190"/>
      <c r="I199" s="190"/>
      <c r="J199" s="190"/>
      <c r="K199" s="190"/>
      <c r="L199" s="190"/>
      <c r="M199" s="190"/>
      <c r="N199" s="190"/>
      <c r="O199" s="190"/>
    </row>
    <row r="200" spans="1:15" s="191" customFormat="1">
      <c r="A200" s="190"/>
      <c r="B200" s="190"/>
      <c r="C200" s="190"/>
      <c r="D200" s="190"/>
      <c r="E200" s="192"/>
      <c r="F200" s="190"/>
      <c r="G200" s="190"/>
      <c r="H200" s="190"/>
      <c r="I200" s="190"/>
      <c r="J200" s="190"/>
      <c r="K200" s="190"/>
      <c r="L200" s="190"/>
      <c r="M200" s="190"/>
      <c r="N200" s="190"/>
      <c r="O200" s="190"/>
    </row>
    <row r="201" spans="1:15" s="191" customFormat="1">
      <c r="A201" s="190"/>
      <c r="B201" s="190"/>
      <c r="C201" s="190"/>
      <c r="D201" s="190"/>
      <c r="E201" s="192"/>
      <c r="F201" s="190"/>
      <c r="G201" s="190"/>
      <c r="H201" s="190"/>
      <c r="I201" s="190"/>
      <c r="J201" s="190"/>
      <c r="K201" s="190"/>
      <c r="L201" s="190"/>
      <c r="M201" s="190"/>
      <c r="N201" s="190"/>
      <c r="O201" s="190"/>
    </row>
    <row r="202" spans="1:15" s="191" customFormat="1">
      <c r="A202" s="190"/>
      <c r="B202" s="190"/>
      <c r="C202" s="190"/>
      <c r="D202" s="190"/>
      <c r="E202" s="192"/>
      <c r="F202" s="190"/>
      <c r="G202" s="190"/>
      <c r="H202" s="190"/>
      <c r="I202" s="190"/>
      <c r="J202" s="190"/>
      <c r="K202" s="190"/>
      <c r="L202" s="190"/>
      <c r="M202" s="190"/>
      <c r="N202" s="190"/>
      <c r="O202" s="190"/>
    </row>
    <row r="203" spans="1:15" s="191" customFormat="1">
      <c r="A203" s="190"/>
      <c r="B203" s="190"/>
      <c r="C203" s="190"/>
      <c r="D203" s="190"/>
      <c r="E203" s="192"/>
      <c r="F203" s="190"/>
      <c r="G203" s="190"/>
      <c r="H203" s="190"/>
      <c r="I203" s="190"/>
      <c r="J203" s="190"/>
      <c r="K203" s="190"/>
      <c r="L203" s="190"/>
      <c r="M203" s="190"/>
      <c r="N203" s="190"/>
      <c r="O203" s="190"/>
    </row>
    <row r="204" spans="1:15" s="191" customFormat="1">
      <c r="A204" s="190"/>
      <c r="B204" s="190"/>
      <c r="C204" s="190"/>
      <c r="D204" s="190"/>
      <c r="E204" s="192"/>
      <c r="F204" s="190"/>
      <c r="G204" s="190"/>
      <c r="H204" s="190"/>
      <c r="I204" s="190"/>
      <c r="J204" s="190"/>
      <c r="K204" s="190"/>
      <c r="L204" s="190"/>
      <c r="M204" s="190"/>
      <c r="N204" s="190"/>
      <c r="O204" s="190"/>
    </row>
    <row r="205" spans="1:15" s="191" customFormat="1">
      <c r="A205" s="190"/>
      <c r="B205" s="190"/>
      <c r="C205" s="190"/>
      <c r="D205" s="190"/>
      <c r="E205" s="192"/>
      <c r="F205" s="190"/>
      <c r="G205" s="190"/>
      <c r="H205" s="190"/>
      <c r="I205" s="190"/>
      <c r="J205" s="190"/>
      <c r="K205" s="190"/>
      <c r="L205" s="190"/>
      <c r="M205" s="190"/>
      <c r="N205" s="190"/>
      <c r="O205" s="190"/>
    </row>
    <row r="206" spans="1:15" s="191" customFormat="1">
      <c r="A206" s="190"/>
      <c r="B206" s="190"/>
      <c r="C206" s="190"/>
      <c r="D206" s="190"/>
      <c r="E206" s="192"/>
      <c r="F206" s="190"/>
      <c r="G206" s="190"/>
      <c r="H206" s="190"/>
      <c r="I206" s="190"/>
      <c r="J206" s="190"/>
      <c r="K206" s="190"/>
      <c r="L206" s="190"/>
      <c r="M206" s="190"/>
      <c r="N206" s="190"/>
      <c r="O206" s="190"/>
    </row>
    <row r="207" spans="1:15" s="191" customFormat="1">
      <c r="A207" s="190"/>
      <c r="B207" s="190"/>
      <c r="C207" s="190"/>
      <c r="D207" s="190"/>
      <c r="E207" s="192"/>
      <c r="F207" s="190"/>
      <c r="G207" s="190"/>
      <c r="H207" s="190"/>
      <c r="I207" s="190"/>
      <c r="J207" s="190"/>
      <c r="K207" s="190"/>
      <c r="L207" s="190"/>
      <c r="M207" s="190"/>
      <c r="N207" s="190"/>
      <c r="O207" s="190"/>
    </row>
    <row r="208" spans="1:15" s="191" customFormat="1">
      <c r="A208" s="190"/>
      <c r="B208" s="190"/>
      <c r="C208" s="190"/>
      <c r="D208" s="190"/>
      <c r="E208" s="192"/>
      <c r="F208" s="190"/>
      <c r="G208" s="190"/>
      <c r="H208" s="190"/>
      <c r="I208" s="190"/>
      <c r="J208" s="190"/>
      <c r="K208" s="190"/>
      <c r="L208" s="190"/>
      <c r="M208" s="190"/>
      <c r="N208" s="190"/>
      <c r="O208" s="190"/>
    </row>
    <row r="209" spans="1:15" s="191" customFormat="1">
      <c r="A209" s="190"/>
      <c r="B209" s="190"/>
      <c r="C209" s="190"/>
      <c r="D209" s="190"/>
      <c r="E209" s="192"/>
      <c r="F209" s="190"/>
      <c r="G209" s="190"/>
      <c r="H209" s="190"/>
      <c r="I209" s="190"/>
      <c r="J209" s="190"/>
      <c r="K209" s="190"/>
      <c r="L209" s="190"/>
      <c r="M209" s="190"/>
      <c r="N209" s="190"/>
      <c r="O209" s="190"/>
    </row>
    <row r="210" spans="1:15" s="191" customFormat="1">
      <c r="A210" s="190"/>
      <c r="B210" s="190"/>
      <c r="C210" s="190"/>
      <c r="D210" s="190"/>
      <c r="E210" s="192"/>
      <c r="F210" s="190"/>
      <c r="G210" s="190"/>
      <c r="H210" s="190"/>
      <c r="I210" s="190"/>
      <c r="J210" s="190"/>
      <c r="K210" s="190"/>
      <c r="L210" s="190"/>
      <c r="M210" s="190"/>
      <c r="N210" s="190"/>
      <c r="O210" s="190"/>
    </row>
    <row r="211" spans="1:15" s="191" customFormat="1">
      <c r="A211" s="190"/>
      <c r="B211" s="190"/>
      <c r="C211" s="190"/>
      <c r="D211" s="190"/>
      <c r="E211" s="192"/>
      <c r="F211" s="190"/>
      <c r="G211" s="190"/>
      <c r="H211" s="190"/>
      <c r="I211" s="190"/>
      <c r="J211" s="190"/>
      <c r="K211" s="190"/>
      <c r="L211" s="190"/>
      <c r="M211" s="190"/>
      <c r="N211" s="190"/>
      <c r="O211" s="190"/>
    </row>
    <row r="212" spans="1:15" s="191" customFormat="1">
      <c r="A212" s="190"/>
      <c r="B212" s="190"/>
      <c r="C212" s="190"/>
      <c r="D212" s="190"/>
      <c r="E212" s="192"/>
      <c r="F212" s="190"/>
      <c r="G212" s="190"/>
      <c r="H212" s="190"/>
      <c r="I212" s="190"/>
      <c r="J212" s="190"/>
      <c r="K212" s="190"/>
      <c r="L212" s="190"/>
      <c r="M212" s="190"/>
      <c r="N212" s="190"/>
      <c r="O212" s="190"/>
    </row>
    <row r="213" spans="1:15" s="191" customFormat="1">
      <c r="A213" s="190"/>
      <c r="B213" s="190"/>
      <c r="C213" s="190"/>
      <c r="D213" s="190"/>
      <c r="E213" s="192"/>
      <c r="F213" s="190"/>
      <c r="G213" s="190"/>
      <c r="H213" s="190"/>
      <c r="I213" s="190"/>
      <c r="J213" s="190"/>
      <c r="K213" s="190"/>
      <c r="L213" s="190"/>
      <c r="M213" s="190"/>
      <c r="N213" s="190"/>
      <c r="O213" s="190"/>
    </row>
    <row r="214" spans="1:15" s="191" customFormat="1">
      <c r="A214" s="190"/>
      <c r="B214" s="190"/>
      <c r="C214" s="190"/>
      <c r="D214" s="190"/>
      <c r="E214" s="192"/>
      <c r="F214" s="190"/>
      <c r="G214" s="190"/>
      <c r="H214" s="190"/>
      <c r="I214" s="190"/>
      <c r="J214" s="190"/>
      <c r="K214" s="190"/>
      <c r="L214" s="190"/>
      <c r="M214" s="190"/>
      <c r="N214" s="190"/>
      <c r="O214" s="190"/>
    </row>
    <row r="215" spans="1:15" s="191" customFormat="1">
      <c r="A215" s="190"/>
      <c r="B215" s="190"/>
      <c r="C215" s="190"/>
      <c r="D215" s="190"/>
      <c r="E215" s="192"/>
      <c r="F215" s="190"/>
      <c r="G215" s="190"/>
      <c r="H215" s="190"/>
      <c r="I215" s="190"/>
      <c r="J215" s="190"/>
      <c r="K215" s="190"/>
      <c r="L215" s="190"/>
      <c r="M215" s="190"/>
      <c r="N215" s="190"/>
      <c r="O215" s="190"/>
    </row>
    <row r="216" spans="1:15" s="191" customFormat="1">
      <c r="A216" s="190"/>
      <c r="B216" s="190"/>
      <c r="C216" s="190"/>
      <c r="D216" s="190"/>
      <c r="E216" s="192"/>
      <c r="F216" s="190"/>
      <c r="G216" s="190"/>
      <c r="H216" s="190"/>
      <c r="I216" s="190"/>
      <c r="J216" s="190"/>
      <c r="K216" s="190"/>
      <c r="L216" s="190"/>
      <c r="M216" s="190"/>
      <c r="N216" s="190"/>
      <c r="O216" s="190"/>
    </row>
    <row r="217" spans="1:15" s="191" customFormat="1">
      <c r="A217" s="190"/>
      <c r="B217" s="190"/>
      <c r="C217" s="190"/>
      <c r="D217" s="190"/>
      <c r="E217" s="192"/>
      <c r="F217" s="190"/>
      <c r="G217" s="190"/>
      <c r="H217" s="190"/>
      <c r="I217" s="190"/>
      <c r="J217" s="190"/>
      <c r="K217" s="190"/>
      <c r="L217" s="190"/>
      <c r="M217" s="190"/>
      <c r="N217" s="190"/>
      <c r="O217" s="190"/>
    </row>
    <row r="218" spans="1:15" s="191" customFormat="1">
      <c r="A218" s="190"/>
      <c r="B218" s="190"/>
      <c r="C218" s="190"/>
      <c r="D218" s="190"/>
      <c r="E218" s="192"/>
      <c r="F218" s="190"/>
      <c r="G218" s="190"/>
      <c r="H218" s="190"/>
      <c r="I218" s="190"/>
      <c r="J218" s="190"/>
      <c r="K218" s="190"/>
      <c r="L218" s="190"/>
      <c r="M218" s="190"/>
      <c r="N218" s="190"/>
      <c r="O218" s="190"/>
    </row>
    <row r="219" spans="1:15" s="191" customFormat="1">
      <c r="A219" s="190"/>
      <c r="B219" s="190"/>
      <c r="C219" s="190"/>
      <c r="D219" s="190"/>
      <c r="E219" s="192"/>
      <c r="F219" s="190"/>
      <c r="G219" s="190"/>
      <c r="H219" s="190"/>
      <c r="I219" s="190"/>
      <c r="J219" s="190"/>
      <c r="K219" s="190"/>
      <c r="L219" s="190"/>
      <c r="M219" s="190"/>
      <c r="N219" s="190"/>
      <c r="O219" s="190"/>
    </row>
    <row r="220" spans="1:15" s="191" customFormat="1">
      <c r="A220" s="190"/>
      <c r="B220" s="190"/>
      <c r="C220" s="190"/>
      <c r="D220" s="190"/>
      <c r="E220" s="192"/>
      <c r="F220" s="190"/>
      <c r="G220" s="190"/>
      <c r="H220" s="190"/>
      <c r="I220" s="190"/>
      <c r="J220" s="190"/>
      <c r="K220" s="190"/>
      <c r="L220" s="190"/>
      <c r="M220" s="190"/>
      <c r="N220" s="190"/>
      <c r="O220" s="190"/>
    </row>
    <row r="221" spans="1:15" s="191" customFormat="1">
      <c r="A221" s="190"/>
      <c r="B221" s="190"/>
      <c r="C221" s="190"/>
      <c r="D221" s="190"/>
      <c r="E221" s="192"/>
      <c r="F221" s="190"/>
      <c r="G221" s="190"/>
      <c r="H221" s="190"/>
      <c r="I221" s="190"/>
      <c r="J221" s="190"/>
      <c r="K221" s="190"/>
      <c r="L221" s="190"/>
      <c r="M221" s="190"/>
      <c r="N221" s="190"/>
      <c r="O221" s="190"/>
    </row>
    <row r="222" spans="1:15" s="191" customFormat="1">
      <c r="A222" s="190"/>
      <c r="B222" s="190"/>
      <c r="C222" s="190"/>
      <c r="D222" s="190"/>
      <c r="E222" s="192"/>
      <c r="F222" s="190"/>
      <c r="G222" s="190"/>
      <c r="H222" s="190"/>
      <c r="I222" s="190"/>
      <c r="J222" s="190"/>
      <c r="K222" s="190"/>
      <c r="L222" s="190"/>
      <c r="M222" s="190"/>
      <c r="N222" s="190"/>
      <c r="O222" s="190"/>
    </row>
    <row r="223" spans="1:15" s="191" customFormat="1">
      <c r="A223" s="190"/>
      <c r="B223" s="190"/>
      <c r="C223" s="190"/>
      <c r="D223" s="190"/>
      <c r="E223" s="192"/>
      <c r="F223" s="190"/>
      <c r="G223" s="190"/>
      <c r="H223" s="190"/>
      <c r="I223" s="190"/>
      <c r="J223" s="190"/>
      <c r="K223" s="190"/>
      <c r="L223" s="190"/>
      <c r="M223" s="190"/>
      <c r="N223" s="190"/>
      <c r="O223" s="190"/>
    </row>
    <row r="224" spans="1:15" s="191" customFormat="1">
      <c r="A224" s="190"/>
      <c r="B224" s="190"/>
      <c r="C224" s="190"/>
      <c r="D224" s="190"/>
      <c r="E224" s="192"/>
      <c r="F224" s="190"/>
      <c r="G224" s="190"/>
      <c r="H224" s="190"/>
      <c r="I224" s="190"/>
      <c r="J224" s="190"/>
      <c r="K224" s="190"/>
      <c r="L224" s="190"/>
      <c r="M224" s="190"/>
      <c r="N224" s="190"/>
      <c r="O224" s="190"/>
    </row>
    <row r="225" spans="1:15" s="191" customFormat="1">
      <c r="A225" s="190"/>
      <c r="B225" s="190"/>
      <c r="C225" s="190"/>
      <c r="D225" s="190"/>
      <c r="E225" s="192"/>
      <c r="F225" s="190"/>
      <c r="G225" s="190"/>
      <c r="H225" s="190"/>
      <c r="I225" s="190"/>
      <c r="J225" s="190"/>
      <c r="K225" s="190"/>
      <c r="L225" s="190"/>
      <c r="M225" s="190"/>
      <c r="N225" s="190"/>
      <c r="O225" s="190"/>
    </row>
    <row r="226" spans="1:15" s="191" customFormat="1">
      <c r="A226" s="190"/>
      <c r="B226" s="190"/>
      <c r="C226" s="190"/>
      <c r="D226" s="190"/>
      <c r="E226" s="192"/>
      <c r="F226" s="190"/>
      <c r="G226" s="190"/>
      <c r="H226" s="190"/>
      <c r="I226" s="190"/>
      <c r="J226" s="190"/>
      <c r="K226" s="190"/>
      <c r="L226" s="190"/>
      <c r="M226" s="190"/>
      <c r="N226" s="190"/>
      <c r="O226" s="190"/>
    </row>
    <row r="227" spans="1:15" s="191" customFormat="1">
      <c r="A227" s="190"/>
      <c r="B227" s="190"/>
      <c r="C227" s="190"/>
      <c r="D227" s="190"/>
      <c r="E227" s="192"/>
      <c r="F227" s="190"/>
      <c r="G227" s="190"/>
      <c r="H227" s="190"/>
      <c r="I227" s="190"/>
      <c r="J227" s="190"/>
      <c r="K227" s="190"/>
      <c r="L227" s="190"/>
      <c r="M227" s="190"/>
      <c r="N227" s="190"/>
      <c r="O227" s="190"/>
    </row>
    <row r="228" spans="1:15" s="191" customFormat="1">
      <c r="A228" s="190"/>
      <c r="B228" s="190"/>
      <c r="C228" s="190"/>
      <c r="D228" s="190"/>
      <c r="E228" s="192"/>
      <c r="F228" s="190"/>
      <c r="G228" s="190"/>
      <c r="H228" s="190"/>
      <c r="I228" s="190"/>
      <c r="J228" s="190"/>
      <c r="K228" s="190"/>
      <c r="L228" s="190"/>
      <c r="M228" s="190"/>
      <c r="N228" s="190"/>
      <c r="O228" s="190"/>
    </row>
    <row r="229" spans="1:15" s="191" customFormat="1">
      <c r="A229" s="190"/>
      <c r="B229" s="190"/>
      <c r="C229" s="190"/>
      <c r="D229" s="190"/>
      <c r="E229" s="192"/>
      <c r="F229" s="190"/>
      <c r="G229" s="190"/>
      <c r="H229" s="190"/>
      <c r="I229" s="190"/>
      <c r="J229" s="190"/>
      <c r="K229" s="190"/>
      <c r="L229" s="190"/>
      <c r="M229" s="190"/>
      <c r="N229" s="190"/>
      <c r="O229" s="190"/>
    </row>
    <row r="230" spans="1:15" s="191" customFormat="1">
      <c r="A230" s="190"/>
      <c r="B230" s="190"/>
      <c r="C230" s="190"/>
      <c r="D230" s="190"/>
      <c r="E230" s="192"/>
      <c r="F230" s="190"/>
      <c r="G230" s="190"/>
      <c r="H230" s="190"/>
      <c r="I230" s="190"/>
      <c r="J230" s="190"/>
      <c r="K230" s="190"/>
      <c r="L230" s="190"/>
      <c r="M230" s="190"/>
      <c r="N230" s="190"/>
      <c r="O230" s="190"/>
    </row>
    <row r="231" spans="1:15" s="191" customFormat="1">
      <c r="A231" s="190"/>
      <c r="B231" s="190"/>
      <c r="C231" s="190"/>
      <c r="D231" s="190"/>
      <c r="E231" s="192"/>
      <c r="F231" s="190"/>
      <c r="G231" s="190"/>
      <c r="H231" s="190"/>
      <c r="I231" s="190"/>
      <c r="J231" s="190"/>
      <c r="K231" s="190"/>
      <c r="L231" s="190"/>
      <c r="M231" s="190"/>
      <c r="N231" s="190"/>
      <c r="O231" s="190"/>
    </row>
    <row r="232" spans="1:15" s="191" customFormat="1">
      <c r="A232" s="190"/>
      <c r="B232" s="190"/>
      <c r="C232" s="190"/>
      <c r="D232" s="190"/>
      <c r="E232" s="192"/>
      <c r="F232" s="190"/>
      <c r="G232" s="190"/>
      <c r="H232" s="190"/>
      <c r="I232" s="190"/>
      <c r="J232" s="190"/>
      <c r="K232" s="190"/>
      <c r="L232" s="190"/>
      <c r="M232" s="190"/>
      <c r="N232" s="190"/>
      <c r="O232" s="190"/>
    </row>
    <row r="233" spans="1:15" s="191" customFormat="1">
      <c r="A233" s="190"/>
      <c r="B233" s="190"/>
      <c r="C233" s="190"/>
      <c r="D233" s="190"/>
      <c r="E233" s="192"/>
      <c r="F233" s="190"/>
      <c r="G233" s="190"/>
      <c r="H233" s="190"/>
      <c r="I233" s="190"/>
      <c r="J233" s="190"/>
      <c r="K233" s="190"/>
      <c r="L233" s="190"/>
      <c r="M233" s="190"/>
      <c r="N233" s="190"/>
      <c r="O233" s="190"/>
    </row>
    <row r="234" spans="1:15" s="191" customFormat="1">
      <c r="A234" s="190"/>
      <c r="B234" s="190"/>
      <c r="C234" s="190"/>
      <c r="D234" s="190"/>
      <c r="E234" s="192"/>
      <c r="F234" s="190"/>
      <c r="G234" s="190"/>
      <c r="H234" s="190"/>
      <c r="I234" s="190"/>
      <c r="J234" s="190"/>
      <c r="K234" s="190"/>
      <c r="L234" s="190"/>
      <c r="M234" s="190"/>
      <c r="N234" s="190"/>
      <c r="O234" s="190"/>
    </row>
    <row r="235" spans="1:15" s="191" customFormat="1">
      <c r="A235" s="190"/>
      <c r="B235" s="190"/>
      <c r="C235" s="190"/>
      <c r="D235" s="190"/>
      <c r="E235" s="192"/>
      <c r="F235" s="190"/>
      <c r="G235" s="190"/>
      <c r="H235" s="190"/>
      <c r="I235" s="190"/>
      <c r="J235" s="190"/>
      <c r="K235" s="190"/>
      <c r="L235" s="190"/>
      <c r="M235" s="190"/>
      <c r="N235" s="190"/>
      <c r="O235" s="190"/>
    </row>
    <row r="236" spans="1:15" s="191" customFormat="1">
      <c r="A236" s="190"/>
      <c r="B236" s="190"/>
      <c r="C236" s="190"/>
      <c r="D236" s="190"/>
      <c r="E236" s="192"/>
      <c r="F236" s="190"/>
      <c r="G236" s="190"/>
      <c r="H236" s="190"/>
      <c r="I236" s="190"/>
      <c r="J236" s="190"/>
      <c r="K236" s="190"/>
      <c r="L236" s="190"/>
      <c r="M236" s="190"/>
      <c r="N236" s="190"/>
      <c r="O236" s="190"/>
    </row>
    <row r="237" spans="1:15" s="191" customFormat="1">
      <c r="A237" s="190"/>
      <c r="B237" s="190"/>
      <c r="C237" s="190"/>
      <c r="D237" s="190"/>
      <c r="E237" s="192"/>
      <c r="F237" s="190"/>
      <c r="G237" s="190"/>
      <c r="H237" s="190"/>
      <c r="I237" s="190"/>
      <c r="J237" s="190"/>
      <c r="K237" s="190"/>
      <c r="L237" s="190"/>
      <c r="M237" s="190"/>
      <c r="N237" s="190"/>
      <c r="O237" s="190"/>
    </row>
    <row r="238" spans="1:15" s="191" customFormat="1">
      <c r="A238" s="190"/>
      <c r="B238" s="190"/>
      <c r="C238" s="190"/>
      <c r="D238" s="190"/>
      <c r="E238" s="192"/>
      <c r="F238" s="190"/>
      <c r="G238" s="190"/>
      <c r="H238" s="190"/>
      <c r="I238" s="190"/>
      <c r="J238" s="190"/>
      <c r="K238" s="190"/>
      <c r="L238" s="190"/>
      <c r="M238" s="190"/>
      <c r="N238" s="190"/>
      <c r="O238" s="190"/>
    </row>
    <row r="239" spans="1:15" s="191" customFormat="1">
      <c r="A239" s="190"/>
      <c r="B239" s="190"/>
      <c r="C239" s="190"/>
      <c r="D239" s="190"/>
      <c r="E239" s="192"/>
      <c r="F239" s="190"/>
      <c r="G239" s="190"/>
      <c r="H239" s="190"/>
      <c r="I239" s="190"/>
      <c r="J239" s="190"/>
      <c r="K239" s="190"/>
      <c r="L239" s="190"/>
      <c r="M239" s="190"/>
      <c r="N239" s="190"/>
      <c r="O239" s="190"/>
    </row>
    <row r="240" spans="1:15" s="191" customFormat="1">
      <c r="A240" s="190"/>
      <c r="B240" s="190"/>
      <c r="C240" s="190"/>
      <c r="D240" s="190"/>
      <c r="E240" s="192"/>
      <c r="F240" s="190"/>
      <c r="G240" s="190"/>
      <c r="H240" s="190"/>
      <c r="I240" s="190"/>
      <c r="J240" s="190"/>
      <c r="K240" s="190"/>
      <c r="L240" s="190"/>
      <c r="M240" s="190"/>
      <c r="N240" s="190"/>
      <c r="O240" s="190"/>
    </row>
    <row r="241" spans="1:15" s="191" customFormat="1">
      <c r="A241" s="190"/>
      <c r="B241" s="190"/>
      <c r="C241" s="190"/>
      <c r="D241" s="190"/>
      <c r="E241" s="192"/>
      <c r="F241" s="190"/>
      <c r="G241" s="190"/>
      <c r="H241" s="190"/>
      <c r="I241" s="190"/>
      <c r="J241" s="190"/>
      <c r="K241" s="190"/>
      <c r="L241" s="190"/>
      <c r="M241" s="190"/>
      <c r="N241" s="190"/>
      <c r="O241" s="190"/>
    </row>
    <row r="242" spans="1:15" s="191" customFormat="1">
      <c r="A242" s="190"/>
      <c r="B242" s="190"/>
      <c r="C242" s="190"/>
      <c r="D242" s="190"/>
      <c r="E242" s="192"/>
      <c r="F242" s="190"/>
      <c r="G242" s="190"/>
      <c r="H242" s="190"/>
      <c r="I242" s="190"/>
      <c r="J242" s="190"/>
      <c r="K242" s="190"/>
      <c r="L242" s="190"/>
      <c r="M242" s="190"/>
      <c r="N242" s="190"/>
      <c r="O242" s="190"/>
    </row>
    <row r="243" spans="1:15" s="191" customFormat="1">
      <c r="A243" s="190"/>
      <c r="B243" s="190"/>
      <c r="C243" s="190"/>
      <c r="D243" s="190"/>
      <c r="E243" s="192"/>
      <c r="F243" s="190"/>
      <c r="G243" s="190"/>
      <c r="H243" s="190"/>
      <c r="I243" s="190"/>
      <c r="J243" s="190"/>
      <c r="K243" s="190"/>
      <c r="L243" s="190"/>
      <c r="M243" s="190"/>
      <c r="N243" s="190"/>
      <c r="O243" s="190"/>
    </row>
    <row r="244" spans="1:15" s="191" customFormat="1">
      <c r="A244" s="190"/>
      <c r="B244" s="190"/>
      <c r="C244" s="190"/>
      <c r="D244" s="190"/>
      <c r="E244" s="192"/>
      <c r="F244" s="190"/>
      <c r="G244" s="190"/>
      <c r="H244" s="190"/>
      <c r="I244" s="190"/>
      <c r="J244" s="190"/>
      <c r="K244" s="190"/>
      <c r="L244" s="190"/>
      <c r="M244" s="190"/>
      <c r="N244" s="190"/>
      <c r="O244" s="190"/>
    </row>
    <row r="245" spans="1:15" s="191" customFormat="1">
      <c r="A245" s="190"/>
      <c r="B245" s="190"/>
      <c r="C245" s="190"/>
      <c r="D245" s="190"/>
      <c r="E245" s="192"/>
      <c r="F245" s="190"/>
      <c r="G245" s="190"/>
      <c r="H245" s="190"/>
      <c r="I245" s="190"/>
      <c r="J245" s="190"/>
      <c r="K245" s="190"/>
      <c r="L245" s="190"/>
      <c r="M245" s="190"/>
      <c r="N245" s="190"/>
      <c r="O245" s="190"/>
    </row>
    <row r="246" spans="1:15" s="191" customFormat="1">
      <c r="A246" s="190"/>
      <c r="B246" s="190"/>
      <c r="C246" s="190"/>
      <c r="D246" s="190"/>
      <c r="E246" s="192"/>
      <c r="F246" s="190"/>
      <c r="G246" s="190"/>
      <c r="H246" s="190"/>
      <c r="I246" s="190"/>
      <c r="J246" s="190"/>
      <c r="K246" s="190"/>
      <c r="L246" s="190"/>
      <c r="M246" s="190"/>
      <c r="N246" s="190"/>
      <c r="O246" s="190"/>
    </row>
    <row r="247" spans="1:15" s="191" customFormat="1">
      <c r="A247" s="190"/>
      <c r="B247" s="190"/>
      <c r="C247" s="190"/>
      <c r="D247" s="190"/>
      <c r="E247" s="192"/>
      <c r="F247" s="190"/>
      <c r="G247" s="190"/>
      <c r="H247" s="190"/>
      <c r="I247" s="190"/>
      <c r="J247" s="190"/>
      <c r="K247" s="190"/>
      <c r="L247" s="190"/>
      <c r="M247" s="190"/>
      <c r="N247" s="190"/>
      <c r="O247" s="190"/>
    </row>
    <row r="248" spans="1:15" s="191" customFormat="1">
      <c r="A248" s="190"/>
      <c r="B248" s="190"/>
      <c r="C248" s="190"/>
      <c r="D248" s="190"/>
      <c r="E248" s="192"/>
      <c r="F248" s="190"/>
      <c r="G248" s="190"/>
      <c r="H248" s="190"/>
      <c r="I248" s="190"/>
      <c r="J248" s="190"/>
      <c r="K248" s="190"/>
      <c r="L248" s="190"/>
      <c r="M248" s="190"/>
      <c r="N248" s="190"/>
      <c r="O248" s="190"/>
    </row>
    <row r="249" spans="1:15" s="191" customFormat="1">
      <c r="A249" s="190"/>
      <c r="B249" s="190"/>
      <c r="C249" s="190"/>
      <c r="D249" s="190"/>
      <c r="E249" s="192"/>
      <c r="F249" s="190"/>
      <c r="G249" s="190"/>
      <c r="H249" s="190"/>
      <c r="I249" s="190"/>
      <c r="J249" s="190"/>
      <c r="K249" s="190"/>
      <c r="L249" s="190"/>
      <c r="M249" s="190"/>
      <c r="N249" s="190"/>
      <c r="O249" s="190"/>
    </row>
    <row r="250" spans="1:15" s="191" customFormat="1">
      <c r="A250" s="190"/>
      <c r="B250" s="190"/>
      <c r="C250" s="190"/>
      <c r="D250" s="190"/>
      <c r="E250" s="192"/>
      <c r="F250" s="190"/>
      <c r="G250" s="190"/>
      <c r="H250" s="190"/>
      <c r="I250" s="190"/>
      <c r="J250" s="190"/>
      <c r="K250" s="190"/>
      <c r="L250" s="190"/>
      <c r="M250" s="190"/>
      <c r="N250" s="190"/>
      <c r="O250" s="190"/>
    </row>
    <row r="251" spans="1:15" s="191" customFormat="1">
      <c r="A251" s="190"/>
      <c r="B251" s="190"/>
      <c r="C251" s="190"/>
      <c r="D251" s="190"/>
      <c r="E251" s="192"/>
      <c r="F251" s="190"/>
      <c r="G251" s="190"/>
      <c r="H251" s="190"/>
      <c r="I251" s="190"/>
      <c r="J251" s="190"/>
      <c r="K251" s="190"/>
      <c r="L251" s="190"/>
      <c r="M251" s="190"/>
      <c r="N251" s="190"/>
      <c r="O251" s="190"/>
    </row>
    <row r="252" spans="1:15" s="191" customFormat="1">
      <c r="A252" s="190"/>
      <c r="B252" s="190"/>
      <c r="C252" s="190"/>
      <c r="D252" s="190"/>
      <c r="E252" s="192"/>
      <c r="F252" s="190"/>
      <c r="G252" s="190"/>
      <c r="H252" s="190"/>
      <c r="I252" s="190"/>
      <c r="J252" s="190"/>
      <c r="K252" s="190"/>
      <c r="L252" s="190"/>
      <c r="M252" s="190"/>
      <c r="N252" s="190"/>
      <c r="O252" s="190"/>
    </row>
    <row r="253" spans="1:15" s="191" customFormat="1">
      <c r="A253" s="190"/>
      <c r="B253" s="190"/>
      <c r="C253" s="190"/>
      <c r="D253" s="190"/>
      <c r="E253" s="192"/>
      <c r="F253" s="190"/>
      <c r="G253" s="190"/>
      <c r="H253" s="190"/>
      <c r="I253" s="190"/>
      <c r="J253" s="190"/>
      <c r="K253" s="190"/>
      <c r="L253" s="190"/>
      <c r="M253" s="190"/>
      <c r="N253" s="190"/>
      <c r="O253" s="190"/>
    </row>
  </sheetData>
  <autoFilter ref="P1:P253" xr:uid="{6B22BD0B-12A9-1949-A39F-601FD3308BCC}"/>
  <phoneticPr fontId="2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11BD9-2720-BA43-A04A-4B68A9193A1B}">
  <dimension ref="A1:I56"/>
  <sheetViews>
    <sheetView workbookViewId="0">
      <selection activeCell="E45" sqref="E45"/>
    </sheetView>
  </sheetViews>
  <sheetFormatPr baseColWidth="10" defaultRowHeight="15"/>
  <cols>
    <col min="1" max="1" width="18.83203125" customWidth="1"/>
    <col min="2" max="2" width="32.33203125" customWidth="1"/>
    <col min="3" max="3" width="17" customWidth="1"/>
    <col min="4" max="4" width="46.6640625" customWidth="1"/>
    <col min="5" max="5" width="74.83203125" customWidth="1"/>
    <col min="6" max="6" width="35" customWidth="1"/>
    <col min="7" max="7" width="20.5" customWidth="1"/>
    <col min="8" max="8" width="28.1640625" customWidth="1"/>
    <col min="9" max="9" width="25.33203125" customWidth="1"/>
  </cols>
  <sheetData>
    <row r="1" spans="1:9">
      <c r="A1" t="s">
        <v>767</v>
      </c>
      <c r="B1" t="s">
        <v>766</v>
      </c>
      <c r="C1" t="s">
        <v>1074</v>
      </c>
      <c r="D1" t="s">
        <v>768</v>
      </c>
      <c r="E1" t="s">
        <v>1075</v>
      </c>
      <c r="F1" t="s">
        <v>1078</v>
      </c>
      <c r="G1" t="s">
        <v>1154</v>
      </c>
      <c r="H1" t="s">
        <v>1080</v>
      </c>
      <c r="I1" t="s">
        <v>1155</v>
      </c>
    </row>
    <row r="2" spans="1:9">
      <c r="A2" t="s">
        <v>625</v>
      </c>
      <c r="B2" t="s">
        <v>1156</v>
      </c>
      <c r="C2" t="s">
        <v>1137</v>
      </c>
      <c r="D2" t="s">
        <v>1095</v>
      </c>
      <c r="E2" t="s">
        <v>412</v>
      </c>
      <c r="F2" t="s">
        <v>168</v>
      </c>
      <c r="G2" t="s">
        <v>1157</v>
      </c>
      <c r="H2" t="s">
        <v>169</v>
      </c>
      <c r="I2" t="s">
        <v>1158</v>
      </c>
    </row>
    <row r="3" spans="1:9">
      <c r="A3" t="s">
        <v>626</v>
      </c>
      <c r="B3" t="s">
        <v>1159</v>
      </c>
      <c r="C3" t="s">
        <v>1138</v>
      </c>
      <c r="D3" t="s">
        <v>1094</v>
      </c>
      <c r="E3" t="s">
        <v>413</v>
      </c>
      <c r="F3" t="s">
        <v>168</v>
      </c>
      <c r="G3" t="s">
        <v>1160</v>
      </c>
      <c r="H3" t="s">
        <v>169</v>
      </c>
      <c r="I3" t="s">
        <v>1161</v>
      </c>
    </row>
    <row r="4" spans="1:9">
      <c r="A4" t="s">
        <v>628</v>
      </c>
      <c r="B4" t="s">
        <v>1162</v>
      </c>
      <c r="C4" t="s">
        <v>647</v>
      </c>
      <c r="D4" t="s">
        <v>1093</v>
      </c>
      <c r="E4" t="s">
        <v>5</v>
      </c>
      <c r="F4" t="s">
        <v>168</v>
      </c>
      <c r="G4" t="s">
        <v>1163</v>
      </c>
      <c r="H4" t="s">
        <v>169</v>
      </c>
      <c r="I4" t="s">
        <v>1164</v>
      </c>
    </row>
    <row r="5" spans="1:9">
      <c r="A5" t="s">
        <v>630</v>
      </c>
      <c r="B5" t="s">
        <v>1165</v>
      </c>
      <c r="C5" t="s">
        <v>648</v>
      </c>
      <c r="D5" t="s">
        <v>1166</v>
      </c>
      <c r="E5" t="s">
        <v>6</v>
      </c>
      <c r="F5" t="s">
        <v>633</v>
      </c>
      <c r="G5" t="s">
        <v>1164</v>
      </c>
      <c r="H5" t="s">
        <v>7</v>
      </c>
      <c r="I5" t="s">
        <v>1167</v>
      </c>
    </row>
    <row r="6" spans="1:9">
      <c r="A6" t="s">
        <v>636</v>
      </c>
      <c r="B6" t="s">
        <v>1168</v>
      </c>
      <c r="C6" t="s">
        <v>1139</v>
      </c>
      <c r="D6" t="s">
        <v>1169</v>
      </c>
      <c r="E6" t="s">
        <v>631</v>
      </c>
      <c r="F6" t="s">
        <v>633</v>
      </c>
      <c r="G6" t="s">
        <v>1158</v>
      </c>
      <c r="H6" t="s">
        <v>7</v>
      </c>
      <c r="I6" t="s">
        <v>1170</v>
      </c>
    </row>
    <row r="7" spans="1:9">
      <c r="A7" t="s">
        <v>639</v>
      </c>
      <c r="B7" t="s">
        <v>1171</v>
      </c>
      <c r="C7" t="s">
        <v>1140</v>
      </c>
      <c r="D7" t="s">
        <v>1090</v>
      </c>
      <c r="E7" t="s">
        <v>632</v>
      </c>
      <c r="F7" t="s">
        <v>633</v>
      </c>
      <c r="G7" t="s">
        <v>1161</v>
      </c>
      <c r="H7" t="s">
        <v>7</v>
      </c>
      <c r="I7" t="s">
        <v>1172</v>
      </c>
    </row>
    <row r="8" spans="1:9">
      <c r="A8" t="s">
        <v>646</v>
      </c>
      <c r="B8" t="s">
        <v>1173</v>
      </c>
      <c r="C8" t="s">
        <v>645</v>
      </c>
      <c r="D8" t="s">
        <v>1174</v>
      </c>
      <c r="E8" t="s">
        <v>178</v>
      </c>
      <c r="F8" t="s">
        <v>180</v>
      </c>
      <c r="G8" t="s">
        <v>1175</v>
      </c>
      <c r="H8" t="s">
        <v>12</v>
      </c>
      <c r="I8" t="s">
        <v>1176</v>
      </c>
    </row>
    <row r="9" spans="1:9">
      <c r="A9" t="s">
        <v>1177</v>
      </c>
      <c r="B9" t="s">
        <v>1178</v>
      </c>
      <c r="C9" t="s">
        <v>761</v>
      </c>
      <c r="D9" t="s">
        <v>1088</v>
      </c>
      <c r="E9" t="s">
        <v>9</v>
      </c>
      <c r="F9" t="s">
        <v>192</v>
      </c>
      <c r="G9" t="s">
        <v>1179</v>
      </c>
      <c r="H9" t="s">
        <v>193</v>
      </c>
      <c r="I9" t="s">
        <v>1180</v>
      </c>
    </row>
    <row r="10" spans="1:9">
      <c r="A10" t="s">
        <v>1181</v>
      </c>
      <c r="B10" t="s">
        <v>1182</v>
      </c>
      <c r="C10" t="s">
        <v>991</v>
      </c>
      <c r="D10" t="s">
        <v>1183</v>
      </c>
      <c r="E10" t="s">
        <v>123</v>
      </c>
      <c r="F10" t="s">
        <v>197</v>
      </c>
      <c r="G10" t="s">
        <v>1184</v>
      </c>
      <c r="H10" t="s">
        <v>193</v>
      </c>
      <c r="I10" t="s">
        <v>1185</v>
      </c>
    </row>
    <row r="11" spans="1:9">
      <c r="A11" t="s">
        <v>1186</v>
      </c>
      <c r="B11" t="s">
        <v>1187</v>
      </c>
      <c r="C11" t="s">
        <v>1016</v>
      </c>
      <c r="D11" t="s">
        <v>1188</v>
      </c>
      <c r="E11" t="s">
        <v>124</v>
      </c>
      <c r="F11" t="s">
        <v>200</v>
      </c>
      <c r="G11" t="s">
        <v>1189</v>
      </c>
      <c r="H11" t="s">
        <v>11</v>
      </c>
      <c r="I11" t="s">
        <v>1190</v>
      </c>
    </row>
    <row r="12" spans="1:9">
      <c r="A12" t="s">
        <v>1191</v>
      </c>
      <c r="B12" t="s">
        <v>1192</v>
      </c>
      <c r="C12" t="s">
        <v>1141</v>
      </c>
      <c r="D12" t="s">
        <v>1193</v>
      </c>
      <c r="E12" t="s">
        <v>752</v>
      </c>
      <c r="F12" t="s">
        <v>206</v>
      </c>
      <c r="G12" t="s">
        <v>1194</v>
      </c>
      <c r="H12" t="s">
        <v>18</v>
      </c>
      <c r="I12" t="s">
        <v>1195</v>
      </c>
    </row>
    <row r="13" spans="1:9">
      <c r="A13" t="s">
        <v>1196</v>
      </c>
      <c r="B13" t="s">
        <v>1197</v>
      </c>
      <c r="C13" t="s">
        <v>1142</v>
      </c>
      <c r="D13" t="s">
        <v>1084</v>
      </c>
      <c r="E13" t="s">
        <v>753</v>
      </c>
      <c r="F13">
        <v>0</v>
      </c>
      <c r="G13" t="s">
        <v>1198</v>
      </c>
      <c r="H13">
        <v>0</v>
      </c>
      <c r="I13" t="s">
        <v>1195</v>
      </c>
    </row>
    <row r="14" spans="1:9">
      <c r="A14" t="s">
        <v>1199</v>
      </c>
      <c r="B14" t="s">
        <v>1200</v>
      </c>
      <c r="C14" t="s">
        <v>1143</v>
      </c>
      <c r="D14" t="s">
        <v>1097</v>
      </c>
      <c r="E14" t="s">
        <v>1201</v>
      </c>
      <c r="F14" t="s">
        <v>209</v>
      </c>
      <c r="G14" t="s">
        <v>1180</v>
      </c>
      <c r="H14" t="s">
        <v>17</v>
      </c>
      <c r="I14" t="s">
        <v>1202</v>
      </c>
    </row>
    <row r="15" spans="1:9">
      <c r="A15" t="s">
        <v>1203</v>
      </c>
      <c r="B15" t="s">
        <v>1204</v>
      </c>
      <c r="C15" t="s">
        <v>1144</v>
      </c>
      <c r="D15" t="s">
        <v>1096</v>
      </c>
      <c r="E15" t="s">
        <v>1004</v>
      </c>
      <c r="F15" t="s">
        <v>1005</v>
      </c>
      <c r="G15" t="s">
        <v>1185</v>
      </c>
      <c r="H15" t="s">
        <v>17</v>
      </c>
      <c r="I15" t="s">
        <v>1202</v>
      </c>
    </row>
    <row r="16" spans="1:9">
      <c r="A16" t="s">
        <v>1205</v>
      </c>
      <c r="B16" t="s">
        <v>1206</v>
      </c>
      <c r="C16" t="s">
        <v>1145</v>
      </c>
      <c r="D16" t="s">
        <v>1207</v>
      </c>
      <c r="E16" t="s">
        <v>1010</v>
      </c>
      <c r="F16" t="s">
        <v>14</v>
      </c>
      <c r="G16" t="s">
        <v>1208</v>
      </c>
      <c r="H16" t="s">
        <v>212</v>
      </c>
      <c r="I16" t="s">
        <v>1209</v>
      </c>
    </row>
    <row r="17" spans="1:9">
      <c r="A17" t="s">
        <v>1210</v>
      </c>
      <c r="B17" t="s">
        <v>1211</v>
      </c>
      <c r="C17" t="s">
        <v>1146</v>
      </c>
      <c r="D17" t="s">
        <v>1212</v>
      </c>
      <c r="E17" t="s">
        <v>1013</v>
      </c>
      <c r="F17" t="s">
        <v>14</v>
      </c>
      <c r="G17" t="s">
        <v>1213</v>
      </c>
      <c r="H17" t="s">
        <v>212</v>
      </c>
      <c r="I17" t="s">
        <v>1209</v>
      </c>
    </row>
    <row r="18" spans="1:9">
      <c r="A18" t="s">
        <v>1214</v>
      </c>
      <c r="B18" t="s">
        <v>1215</v>
      </c>
      <c r="C18" t="s">
        <v>1019</v>
      </c>
      <c r="D18" t="s">
        <v>1216</v>
      </c>
      <c r="E18" t="s">
        <v>218</v>
      </c>
      <c r="F18" t="s">
        <v>220</v>
      </c>
      <c r="G18" t="s">
        <v>1217</v>
      </c>
      <c r="H18" t="s">
        <v>221</v>
      </c>
      <c r="I18">
        <v>1</v>
      </c>
    </row>
    <row r="19" spans="1:9">
      <c r="A19" t="s">
        <v>1218</v>
      </c>
      <c r="B19" t="s">
        <v>1219</v>
      </c>
      <c r="C19" t="s">
        <v>1020</v>
      </c>
      <c r="D19" t="s">
        <v>1101</v>
      </c>
      <c r="E19" t="s">
        <v>217</v>
      </c>
      <c r="F19" t="s">
        <v>222</v>
      </c>
      <c r="G19" t="s">
        <v>1220</v>
      </c>
      <c r="H19" t="s">
        <v>221</v>
      </c>
      <c r="I19">
        <v>1</v>
      </c>
    </row>
    <row r="20" spans="1:9">
      <c r="A20" t="s">
        <v>1221</v>
      </c>
      <c r="B20" t="s">
        <v>1222</v>
      </c>
      <c r="C20" t="s">
        <v>1021</v>
      </c>
      <c r="D20" t="s">
        <v>1223</v>
      </c>
      <c r="E20" t="s">
        <v>1224</v>
      </c>
      <c r="F20" t="s">
        <v>230</v>
      </c>
      <c r="G20" t="s">
        <v>1225</v>
      </c>
      <c r="H20" t="s">
        <v>1226</v>
      </c>
      <c r="I20" t="s">
        <v>1227</v>
      </c>
    </row>
    <row r="21" spans="1:9">
      <c r="A21" t="s">
        <v>1228</v>
      </c>
      <c r="B21" t="s">
        <v>1229</v>
      </c>
      <c r="C21" t="s">
        <v>754</v>
      </c>
      <c r="D21" t="s">
        <v>1108</v>
      </c>
      <c r="E21" t="s">
        <v>232</v>
      </c>
      <c r="F21" t="s">
        <v>233</v>
      </c>
      <c r="G21" t="s">
        <v>1230</v>
      </c>
      <c r="H21" t="s">
        <v>234</v>
      </c>
      <c r="I21" t="s">
        <v>1230</v>
      </c>
    </row>
    <row r="22" spans="1:9">
      <c r="A22" t="s">
        <v>1231</v>
      </c>
      <c r="B22" t="s">
        <v>1232</v>
      </c>
      <c r="C22" t="s">
        <v>1147</v>
      </c>
      <c r="D22" t="s">
        <v>1107</v>
      </c>
      <c r="E22" t="s">
        <v>1023</v>
      </c>
      <c r="F22" t="s">
        <v>1024</v>
      </c>
      <c r="G22" t="s">
        <v>1233</v>
      </c>
      <c r="H22" t="s">
        <v>1026</v>
      </c>
      <c r="I22" t="s">
        <v>1233</v>
      </c>
    </row>
    <row r="23" spans="1:9">
      <c r="A23" t="s">
        <v>1234</v>
      </c>
      <c r="B23" t="s">
        <v>1235</v>
      </c>
      <c r="C23" t="s">
        <v>1148</v>
      </c>
      <c r="D23" t="s">
        <v>1236</v>
      </c>
      <c r="E23" t="s">
        <v>1027</v>
      </c>
      <c r="F23" t="s">
        <v>1028</v>
      </c>
      <c r="G23" t="s">
        <v>1237</v>
      </c>
      <c r="H23" t="s">
        <v>1030</v>
      </c>
      <c r="I23" t="s">
        <v>1237</v>
      </c>
    </row>
    <row r="24" spans="1:9">
      <c r="A24" t="s">
        <v>1238</v>
      </c>
      <c r="B24" t="s">
        <v>1239</v>
      </c>
      <c r="C24" t="s">
        <v>1031</v>
      </c>
      <c r="D24" t="s">
        <v>1240</v>
      </c>
      <c r="E24" t="s">
        <v>134</v>
      </c>
      <c r="F24" t="s">
        <v>236</v>
      </c>
      <c r="G24" t="s">
        <v>1241</v>
      </c>
      <c r="H24" t="s">
        <v>479</v>
      </c>
      <c r="I24" t="s">
        <v>1242</v>
      </c>
    </row>
    <row r="25" spans="1:9">
      <c r="A25" t="s">
        <v>1243</v>
      </c>
      <c r="B25" t="s">
        <v>1244</v>
      </c>
      <c r="C25" t="s">
        <v>1149</v>
      </c>
      <c r="D25" t="s">
        <v>1245</v>
      </c>
      <c r="E25" t="s">
        <v>1041</v>
      </c>
      <c r="F25" t="s">
        <v>1042</v>
      </c>
      <c r="G25" t="s">
        <v>1246</v>
      </c>
      <c r="H25" t="s">
        <v>479</v>
      </c>
      <c r="I25" t="s">
        <v>1242</v>
      </c>
    </row>
    <row r="26" spans="1:9">
      <c r="A26" t="s">
        <v>1247</v>
      </c>
      <c r="B26" t="s">
        <v>1248</v>
      </c>
      <c r="C26" t="s">
        <v>1150</v>
      </c>
      <c r="D26" t="s">
        <v>1249</v>
      </c>
      <c r="E26" t="s">
        <v>1250</v>
      </c>
      <c r="F26" t="s">
        <v>236</v>
      </c>
      <c r="G26" t="s">
        <v>1251</v>
      </c>
      <c r="H26" t="s">
        <v>479</v>
      </c>
      <c r="I26" t="s">
        <v>1242</v>
      </c>
    </row>
    <row r="27" spans="1:9">
      <c r="A27" t="s">
        <v>1252</v>
      </c>
      <c r="B27" t="s">
        <v>1253</v>
      </c>
      <c r="C27" t="s">
        <v>1046</v>
      </c>
      <c r="D27" t="s">
        <v>1254</v>
      </c>
      <c r="E27" t="s">
        <v>240</v>
      </c>
      <c r="F27" t="s">
        <v>241</v>
      </c>
      <c r="G27" t="s">
        <v>1255</v>
      </c>
      <c r="H27" t="s">
        <v>482</v>
      </c>
      <c r="I27" t="s">
        <v>1256</v>
      </c>
    </row>
    <row r="28" spans="1:9">
      <c r="A28" t="s">
        <v>1257</v>
      </c>
      <c r="B28" t="s">
        <v>1258</v>
      </c>
      <c r="C28" t="s">
        <v>1047</v>
      </c>
      <c r="D28" t="s">
        <v>1259</v>
      </c>
      <c r="E28" t="s">
        <v>1260</v>
      </c>
      <c r="F28" t="s">
        <v>246</v>
      </c>
      <c r="G28" t="s">
        <v>1261</v>
      </c>
      <c r="H28" t="s">
        <v>485</v>
      </c>
      <c r="I28" t="s">
        <v>1262</v>
      </c>
    </row>
    <row r="29" spans="1:9">
      <c r="A29" t="s">
        <v>1263</v>
      </c>
      <c r="B29" t="s">
        <v>1264</v>
      </c>
      <c r="C29" t="s">
        <v>1050</v>
      </c>
      <c r="D29" t="s">
        <v>1265</v>
      </c>
      <c r="E29" t="s">
        <v>1266</v>
      </c>
      <c r="F29" t="s">
        <v>20</v>
      </c>
      <c r="G29" t="s">
        <v>1267</v>
      </c>
      <c r="H29" t="s">
        <v>88</v>
      </c>
      <c r="I29" t="s">
        <v>1268</v>
      </c>
    </row>
    <row r="30" spans="1:9">
      <c r="A30" t="s">
        <v>1269</v>
      </c>
      <c r="B30" t="s">
        <v>1270</v>
      </c>
      <c r="C30" t="s">
        <v>1051</v>
      </c>
      <c r="D30" t="s">
        <v>1271</v>
      </c>
      <c r="E30" t="s">
        <v>22</v>
      </c>
      <c r="F30" t="s">
        <v>252</v>
      </c>
      <c r="G30" t="s">
        <v>1272</v>
      </c>
      <c r="H30" t="s">
        <v>90</v>
      </c>
      <c r="I30" t="s">
        <v>1273</v>
      </c>
    </row>
    <row r="31" spans="1:9">
      <c r="A31" t="s">
        <v>1274</v>
      </c>
      <c r="B31" t="s">
        <v>1275</v>
      </c>
      <c r="C31" t="s">
        <v>1052</v>
      </c>
      <c r="D31" t="s">
        <v>1276</v>
      </c>
      <c r="E31" t="s">
        <v>1277</v>
      </c>
      <c r="F31" t="s">
        <v>26</v>
      </c>
      <c r="G31" t="s">
        <v>1278</v>
      </c>
      <c r="H31" t="s">
        <v>11</v>
      </c>
      <c r="I31" t="s">
        <v>1279</v>
      </c>
    </row>
    <row r="32" spans="1:9">
      <c r="A32" t="s">
        <v>1280</v>
      </c>
      <c r="B32" t="s">
        <v>1281</v>
      </c>
      <c r="C32" t="s">
        <v>1053</v>
      </c>
      <c r="D32" t="s">
        <v>1282</v>
      </c>
      <c r="E32" t="s">
        <v>139</v>
      </c>
      <c r="F32" t="s">
        <v>257</v>
      </c>
      <c r="G32" t="s">
        <v>1283</v>
      </c>
      <c r="H32" t="s">
        <v>258</v>
      </c>
      <c r="I32" t="s">
        <v>1284</v>
      </c>
    </row>
    <row r="33" spans="1:9">
      <c r="A33" t="s">
        <v>1285</v>
      </c>
      <c r="B33" t="s">
        <v>1286</v>
      </c>
      <c r="C33" t="s">
        <v>1054</v>
      </c>
      <c r="D33" t="s">
        <v>1287</v>
      </c>
      <c r="E33" t="s">
        <v>140</v>
      </c>
      <c r="F33" t="s">
        <v>260</v>
      </c>
      <c r="G33" t="s">
        <v>1279</v>
      </c>
      <c r="H33" t="s">
        <v>28</v>
      </c>
      <c r="I33" t="s">
        <v>1288</v>
      </c>
    </row>
    <row r="34" spans="1:9">
      <c r="A34" t="s">
        <v>1289</v>
      </c>
      <c r="B34" t="s">
        <v>1290</v>
      </c>
      <c r="C34" t="s">
        <v>1055</v>
      </c>
      <c r="D34" t="s">
        <v>1291</v>
      </c>
      <c r="E34" t="s">
        <v>141</v>
      </c>
      <c r="F34" t="s">
        <v>262</v>
      </c>
      <c r="G34" t="s">
        <v>1292</v>
      </c>
      <c r="H34" t="s">
        <v>1293</v>
      </c>
      <c r="I34" t="s">
        <v>1294</v>
      </c>
    </row>
    <row r="35" spans="1:9">
      <c r="A35" t="s">
        <v>1295</v>
      </c>
      <c r="B35" t="s">
        <v>1296</v>
      </c>
      <c r="C35" t="s">
        <v>1056</v>
      </c>
      <c r="D35" t="s">
        <v>1297</v>
      </c>
      <c r="E35" t="s">
        <v>1298</v>
      </c>
      <c r="F35" t="s">
        <v>265</v>
      </c>
      <c r="G35" t="s">
        <v>1299</v>
      </c>
      <c r="H35" t="s">
        <v>1293</v>
      </c>
      <c r="I35" t="s">
        <v>1300</v>
      </c>
    </row>
    <row r="36" spans="1:9">
      <c r="A36" t="s">
        <v>1301</v>
      </c>
      <c r="B36" t="s">
        <v>1302</v>
      </c>
      <c r="C36" t="s">
        <v>1059</v>
      </c>
      <c r="D36" t="s">
        <v>1303</v>
      </c>
      <c r="E36" t="s">
        <v>1304</v>
      </c>
      <c r="F36" t="s">
        <v>269</v>
      </c>
      <c r="G36" t="s">
        <v>1305</v>
      </c>
      <c r="H36" t="s">
        <v>221</v>
      </c>
      <c r="I36">
        <v>1</v>
      </c>
    </row>
    <row r="37" spans="1:9">
      <c r="A37" t="s">
        <v>1306</v>
      </c>
      <c r="B37" t="s">
        <v>1307</v>
      </c>
      <c r="C37" t="s">
        <v>756</v>
      </c>
      <c r="D37" t="s">
        <v>1308</v>
      </c>
      <c r="E37" t="s">
        <v>144</v>
      </c>
      <c r="F37" t="s">
        <v>280</v>
      </c>
      <c r="G37" t="s">
        <v>1309</v>
      </c>
      <c r="H37" t="s">
        <v>498</v>
      </c>
      <c r="I37" t="s">
        <v>1310</v>
      </c>
    </row>
    <row r="38" spans="1:9">
      <c r="A38" t="s">
        <v>1311</v>
      </c>
      <c r="B38" t="s">
        <v>1312</v>
      </c>
      <c r="C38" t="s">
        <v>755</v>
      </c>
      <c r="D38" t="s">
        <v>1313</v>
      </c>
      <c r="E38" t="s">
        <v>278</v>
      </c>
      <c r="F38" t="s">
        <v>282</v>
      </c>
      <c r="G38" t="s">
        <v>1314</v>
      </c>
      <c r="H38" t="s">
        <v>498</v>
      </c>
      <c r="I38" t="s">
        <v>1310</v>
      </c>
    </row>
    <row r="39" spans="1:9">
      <c r="A39" t="s">
        <v>1315</v>
      </c>
      <c r="B39" t="s">
        <v>1316</v>
      </c>
      <c r="C39" t="s">
        <v>1060</v>
      </c>
      <c r="D39" t="s">
        <v>1118</v>
      </c>
      <c r="E39" t="s">
        <v>1317</v>
      </c>
      <c r="F39" t="s">
        <v>283</v>
      </c>
      <c r="G39" t="s">
        <v>1318</v>
      </c>
      <c r="H39" t="s">
        <v>498</v>
      </c>
      <c r="I39" t="s">
        <v>1310</v>
      </c>
    </row>
    <row r="40" spans="1:9">
      <c r="A40" t="s">
        <v>1319</v>
      </c>
      <c r="B40" t="s">
        <v>1320</v>
      </c>
      <c r="C40" t="s">
        <v>1061</v>
      </c>
      <c r="D40" t="s">
        <v>1321</v>
      </c>
      <c r="E40" t="s">
        <v>1322</v>
      </c>
      <c r="F40" t="s">
        <v>284</v>
      </c>
      <c r="G40" t="s">
        <v>1323</v>
      </c>
      <c r="H40" t="s">
        <v>498</v>
      </c>
      <c r="I40" t="s">
        <v>1310</v>
      </c>
    </row>
    <row r="41" spans="1:9">
      <c r="A41" t="s">
        <v>1324</v>
      </c>
      <c r="B41" t="s">
        <v>1325</v>
      </c>
      <c r="C41" t="s">
        <v>1062</v>
      </c>
      <c r="D41" t="s">
        <v>1326</v>
      </c>
      <c r="E41" t="s">
        <v>34</v>
      </c>
      <c r="F41" t="s">
        <v>285</v>
      </c>
      <c r="G41" t="s">
        <v>1327</v>
      </c>
      <c r="H41" t="s">
        <v>24</v>
      </c>
      <c r="I41" t="s">
        <v>1328</v>
      </c>
    </row>
    <row r="42" spans="1:9">
      <c r="A42" t="s">
        <v>1329</v>
      </c>
      <c r="B42" t="s">
        <v>1330</v>
      </c>
      <c r="C42" t="s">
        <v>1063</v>
      </c>
      <c r="D42" t="s">
        <v>1331</v>
      </c>
      <c r="E42" t="s">
        <v>148</v>
      </c>
      <c r="F42" t="s">
        <v>286</v>
      </c>
      <c r="G42" t="s">
        <v>1332</v>
      </c>
      <c r="H42" t="s">
        <v>24</v>
      </c>
      <c r="I42" t="s">
        <v>1333</v>
      </c>
    </row>
    <row r="43" spans="1:9">
      <c r="A43" t="s">
        <v>1334</v>
      </c>
      <c r="B43" t="s">
        <v>1335</v>
      </c>
      <c r="C43" t="s">
        <v>1064</v>
      </c>
      <c r="D43" t="s">
        <v>1336</v>
      </c>
      <c r="E43" t="s">
        <v>149</v>
      </c>
      <c r="F43" t="s">
        <v>293</v>
      </c>
      <c r="G43" t="s">
        <v>1337</v>
      </c>
      <c r="H43" t="s">
        <v>17</v>
      </c>
      <c r="I43" t="s">
        <v>1338</v>
      </c>
    </row>
    <row r="44" spans="1:9">
      <c r="A44" t="s">
        <v>1339</v>
      </c>
      <c r="B44" t="s">
        <v>1340</v>
      </c>
      <c r="C44" t="s">
        <v>1065</v>
      </c>
      <c r="D44" t="s">
        <v>1341</v>
      </c>
      <c r="E44" t="s">
        <v>1342</v>
      </c>
      <c r="F44" t="s">
        <v>299</v>
      </c>
      <c r="G44" t="s">
        <v>1343</v>
      </c>
      <c r="H44" t="s">
        <v>221</v>
      </c>
      <c r="I44">
        <v>1</v>
      </c>
    </row>
    <row r="45" spans="1:9">
      <c r="A45" t="s">
        <v>1344</v>
      </c>
      <c r="B45" t="s">
        <v>1345</v>
      </c>
      <c r="C45" t="s">
        <v>1066</v>
      </c>
      <c r="D45" t="s">
        <v>1346</v>
      </c>
      <c r="E45" t="s">
        <v>297</v>
      </c>
      <c r="F45" t="s">
        <v>298</v>
      </c>
      <c r="G45" t="s">
        <v>1347</v>
      </c>
      <c r="H45" t="s">
        <v>298</v>
      </c>
      <c r="I45">
        <v>1</v>
      </c>
    </row>
    <row r="46" spans="1:9">
      <c r="A46" t="s">
        <v>1348</v>
      </c>
      <c r="B46" t="s">
        <v>1349</v>
      </c>
      <c r="C46" t="s">
        <v>757</v>
      </c>
      <c r="D46" t="s">
        <v>1350</v>
      </c>
      <c r="E46" t="s">
        <v>1351</v>
      </c>
      <c r="F46" t="s">
        <v>312</v>
      </c>
      <c r="G46" t="s">
        <v>1352</v>
      </c>
      <c r="H46" t="s">
        <v>311</v>
      </c>
      <c r="I46" t="s">
        <v>1353</v>
      </c>
    </row>
    <row r="47" spans="1:9">
      <c r="A47" t="s">
        <v>1354</v>
      </c>
      <c r="B47" t="s">
        <v>1355</v>
      </c>
      <c r="C47" t="s">
        <v>758</v>
      </c>
      <c r="D47" t="s">
        <v>1356</v>
      </c>
      <c r="E47" t="s">
        <v>1357</v>
      </c>
      <c r="F47" t="s">
        <v>314</v>
      </c>
      <c r="G47" t="s">
        <v>1358</v>
      </c>
      <c r="H47" t="s">
        <v>311</v>
      </c>
      <c r="I47" t="s">
        <v>1353</v>
      </c>
    </row>
    <row r="48" spans="1:9">
      <c r="A48" t="s">
        <v>1359</v>
      </c>
      <c r="B48" t="s">
        <v>1360</v>
      </c>
      <c r="C48" t="s">
        <v>1067</v>
      </c>
      <c r="D48" t="s">
        <v>1127</v>
      </c>
      <c r="E48" t="s">
        <v>316</v>
      </c>
      <c r="F48" t="s">
        <v>317</v>
      </c>
      <c r="G48" t="s">
        <v>1361</v>
      </c>
      <c r="H48" t="s">
        <v>311</v>
      </c>
      <c r="I48" t="s">
        <v>1353</v>
      </c>
    </row>
    <row r="49" spans="1:9">
      <c r="A49" t="s">
        <v>1362</v>
      </c>
      <c r="B49" t="s">
        <v>1363</v>
      </c>
      <c r="C49" t="s">
        <v>1068</v>
      </c>
      <c r="D49" t="s">
        <v>1364</v>
      </c>
      <c r="E49" t="s">
        <v>318</v>
      </c>
      <c r="F49" t="s">
        <v>321</v>
      </c>
      <c r="G49" t="s">
        <v>1365</v>
      </c>
      <c r="H49" t="s">
        <v>311</v>
      </c>
      <c r="I49" t="s">
        <v>1353</v>
      </c>
    </row>
    <row r="50" spans="1:9">
      <c r="A50" t="s">
        <v>1366</v>
      </c>
      <c r="B50" t="s">
        <v>1367</v>
      </c>
      <c r="C50" t="s">
        <v>1069</v>
      </c>
      <c r="D50" t="s">
        <v>1368</v>
      </c>
      <c r="E50" t="s">
        <v>319</v>
      </c>
      <c r="F50" t="s">
        <v>322</v>
      </c>
      <c r="G50" t="s">
        <v>1369</v>
      </c>
      <c r="H50" t="s">
        <v>311</v>
      </c>
      <c r="I50" t="s">
        <v>1353</v>
      </c>
    </row>
    <row r="51" spans="1:9">
      <c r="A51" t="s">
        <v>1370</v>
      </c>
      <c r="B51" t="s">
        <v>1371</v>
      </c>
      <c r="C51" t="s">
        <v>1070</v>
      </c>
      <c r="D51" t="s">
        <v>1372</v>
      </c>
      <c r="E51" t="s">
        <v>320</v>
      </c>
      <c r="F51" t="s">
        <v>323</v>
      </c>
      <c r="G51" t="s">
        <v>1373</v>
      </c>
      <c r="H51" t="s">
        <v>311</v>
      </c>
      <c r="I51" t="s">
        <v>1353</v>
      </c>
    </row>
    <row r="52" spans="1:9">
      <c r="A52" t="s">
        <v>1374</v>
      </c>
      <c r="B52" t="s">
        <v>1375</v>
      </c>
      <c r="C52" t="s">
        <v>1071</v>
      </c>
      <c r="D52" t="s">
        <v>1376</v>
      </c>
      <c r="E52" t="s">
        <v>326</v>
      </c>
      <c r="F52" t="s">
        <v>327</v>
      </c>
      <c r="G52" t="s">
        <v>1377</v>
      </c>
      <c r="H52" t="s">
        <v>17</v>
      </c>
      <c r="I52" t="s">
        <v>1378</v>
      </c>
    </row>
    <row r="53" spans="1:9">
      <c r="A53" t="s">
        <v>1379</v>
      </c>
      <c r="B53" t="s">
        <v>1380</v>
      </c>
      <c r="C53" t="s">
        <v>1072</v>
      </c>
      <c r="D53" t="s">
        <v>1381</v>
      </c>
      <c r="E53" t="s">
        <v>328</v>
      </c>
      <c r="F53" t="s">
        <v>330</v>
      </c>
      <c r="G53" t="s">
        <v>1382</v>
      </c>
      <c r="H53" t="s">
        <v>329</v>
      </c>
      <c r="I53" t="s">
        <v>1383</v>
      </c>
    </row>
    <row r="54" spans="1:9">
      <c r="A54" t="s">
        <v>1384</v>
      </c>
      <c r="B54" t="s">
        <v>1385</v>
      </c>
      <c r="C54" t="s">
        <v>759</v>
      </c>
      <c r="D54" t="s">
        <v>1386</v>
      </c>
      <c r="E54" t="s">
        <v>335</v>
      </c>
      <c r="F54" t="s">
        <v>336</v>
      </c>
      <c r="G54" t="s">
        <v>1387</v>
      </c>
      <c r="H54" t="s">
        <v>336</v>
      </c>
      <c r="I54">
        <v>1</v>
      </c>
    </row>
    <row r="55" spans="1:9">
      <c r="A55" t="s">
        <v>1388</v>
      </c>
      <c r="B55" t="s">
        <v>1389</v>
      </c>
      <c r="C55" t="s">
        <v>760</v>
      </c>
      <c r="D55" t="s">
        <v>1390</v>
      </c>
      <c r="E55" t="s">
        <v>404</v>
      </c>
      <c r="F55" t="s">
        <v>1391</v>
      </c>
      <c r="G55" t="s">
        <v>1392</v>
      </c>
      <c r="H55" t="s">
        <v>1391</v>
      </c>
      <c r="I55">
        <v>1</v>
      </c>
    </row>
    <row r="56" spans="1:9">
      <c r="A56" t="s">
        <v>1393</v>
      </c>
      <c r="B56" t="s">
        <v>1394</v>
      </c>
      <c r="C56" t="s">
        <v>1073</v>
      </c>
      <c r="D56" t="s">
        <v>1395</v>
      </c>
      <c r="E56" t="s">
        <v>337</v>
      </c>
      <c r="F56" t="s">
        <v>338</v>
      </c>
      <c r="G56" t="s">
        <v>1396</v>
      </c>
      <c r="H56" t="s">
        <v>338</v>
      </c>
      <c r="I56">
        <v>1</v>
      </c>
    </row>
  </sheetData>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62D04-2604-0547-8976-F005CA0A7BEC}">
  <dimension ref="N2:Q60"/>
  <sheetViews>
    <sheetView workbookViewId="0">
      <selection activeCell="D28" sqref="D28"/>
    </sheetView>
  </sheetViews>
  <sheetFormatPr baseColWidth="10" defaultRowHeight="15"/>
  <cols>
    <col min="1" max="1" width="18.33203125" customWidth="1"/>
    <col min="2" max="2" width="82" customWidth="1"/>
    <col min="3" max="3" width="14" customWidth="1"/>
    <col min="16" max="16" width="10.83203125" customWidth="1"/>
  </cols>
  <sheetData>
    <row r="2" spans="14:17">
      <c r="N2" s="71"/>
      <c r="O2" s="71"/>
      <c r="P2" s="127"/>
      <c r="Q2" s="71"/>
    </row>
    <row r="3" spans="14:17">
      <c r="N3" s="71"/>
      <c r="O3" s="71"/>
      <c r="P3" s="127"/>
      <c r="Q3" s="71"/>
    </row>
    <row r="4" spans="14:17">
      <c r="N4" s="71"/>
      <c r="O4" s="71"/>
      <c r="P4" s="127"/>
      <c r="Q4" s="71"/>
    </row>
    <row r="5" spans="14:17">
      <c r="N5" s="71"/>
      <c r="O5" s="71"/>
      <c r="P5" s="127"/>
      <c r="Q5" s="71"/>
    </row>
    <row r="6" spans="14:17">
      <c r="N6" s="71"/>
      <c r="O6" s="71"/>
      <c r="P6" s="127"/>
      <c r="Q6" s="71"/>
    </row>
    <row r="7" spans="14:17">
      <c r="N7" s="71"/>
      <c r="O7" s="71"/>
      <c r="P7" s="127"/>
      <c r="Q7" s="71"/>
    </row>
    <row r="8" spans="14:17">
      <c r="N8" s="71"/>
      <c r="O8" s="71"/>
      <c r="P8" s="127"/>
      <c r="Q8" s="71"/>
    </row>
    <row r="9" spans="14:17">
      <c r="N9" s="177"/>
      <c r="O9" s="177"/>
      <c r="P9" s="177"/>
      <c r="Q9" s="71"/>
    </row>
    <row r="10" spans="14:17">
      <c r="N10" s="72"/>
      <c r="O10" s="72"/>
      <c r="P10" s="127"/>
      <c r="Q10" s="71"/>
    </row>
    <row r="11" spans="14:17">
      <c r="N11" s="71"/>
      <c r="O11" s="71"/>
      <c r="P11" s="127"/>
      <c r="Q11" s="71"/>
    </row>
    <row r="12" spans="14:17">
      <c r="N12" s="72"/>
      <c r="O12" s="72"/>
      <c r="P12" s="127"/>
      <c r="Q12" s="71"/>
    </row>
    <row r="13" spans="14:17">
      <c r="N13" s="72"/>
      <c r="O13" s="72"/>
      <c r="P13" s="127"/>
      <c r="Q13" s="71"/>
    </row>
    <row r="14" spans="14:17">
      <c r="N14" s="71"/>
      <c r="O14" s="71"/>
      <c r="P14" s="127"/>
      <c r="Q14" s="71"/>
    </row>
    <row r="15" spans="14:17">
      <c r="N15" s="71"/>
      <c r="O15" s="71"/>
      <c r="P15" s="127"/>
      <c r="Q15" s="71"/>
    </row>
    <row r="16" spans="14:17">
      <c r="N16" s="71"/>
      <c r="O16" s="71"/>
      <c r="P16" s="127"/>
      <c r="Q16" s="71"/>
    </row>
    <row r="17" spans="14:17">
      <c r="N17" s="71"/>
      <c r="O17" s="71"/>
      <c r="P17" s="127"/>
      <c r="Q17" s="71"/>
    </row>
    <row r="18" spans="14:17">
      <c r="N18" s="72"/>
      <c r="O18" s="72"/>
      <c r="P18" s="127"/>
      <c r="Q18" s="71"/>
    </row>
    <row r="19" spans="14:17">
      <c r="N19" s="71"/>
      <c r="O19" s="71"/>
      <c r="P19" s="127"/>
      <c r="Q19" s="71"/>
    </row>
    <row r="20" spans="14:17" ht="16">
      <c r="N20" s="101"/>
      <c r="O20" s="148"/>
      <c r="P20" s="99"/>
      <c r="Q20" s="71"/>
    </row>
    <row r="21" spans="14:17">
      <c r="N21" s="72"/>
      <c r="O21" s="72"/>
      <c r="P21" s="127"/>
      <c r="Q21" s="71"/>
    </row>
    <row r="22" spans="14:17">
      <c r="N22" s="71"/>
      <c r="O22" s="71"/>
      <c r="P22" s="127"/>
      <c r="Q22" s="71"/>
    </row>
    <row r="23" spans="14:17">
      <c r="N23" s="71"/>
      <c r="O23" s="71"/>
      <c r="P23" s="127"/>
      <c r="Q23" s="71"/>
    </row>
    <row r="24" spans="14:17">
      <c r="N24" s="71"/>
      <c r="O24" s="71"/>
      <c r="P24" s="127"/>
      <c r="Q24" s="71"/>
    </row>
    <row r="25" spans="14:17">
      <c r="N25" s="71"/>
      <c r="O25" s="71"/>
      <c r="P25" s="127"/>
      <c r="Q25" s="71"/>
    </row>
    <row r="26" spans="14:17">
      <c r="N26" s="71"/>
      <c r="O26" s="71"/>
      <c r="P26" s="127"/>
      <c r="Q26" s="71"/>
    </row>
    <row r="27" spans="14:17">
      <c r="N27" s="71"/>
      <c r="O27" s="71"/>
      <c r="P27" s="127"/>
      <c r="Q27" s="71"/>
    </row>
    <row r="28" spans="14:17">
      <c r="N28" s="71"/>
      <c r="O28" s="71"/>
      <c r="P28" s="127"/>
      <c r="Q28" s="71"/>
    </row>
    <row r="29" spans="14:17">
      <c r="N29" s="71"/>
      <c r="O29" s="71"/>
      <c r="P29" s="127"/>
      <c r="Q29" s="71"/>
    </row>
    <row r="30" spans="14:17">
      <c r="N30" s="71"/>
      <c r="O30" s="71"/>
      <c r="P30" s="127"/>
      <c r="Q30" s="71"/>
    </row>
    <row r="31" spans="14:17">
      <c r="N31" s="71"/>
      <c r="O31" s="71"/>
      <c r="P31" s="127"/>
      <c r="Q31" s="71"/>
    </row>
    <row r="32" spans="14:17">
      <c r="N32" s="72"/>
      <c r="O32" s="72"/>
      <c r="P32" s="127"/>
      <c r="Q32" s="71"/>
    </row>
    <row r="33" spans="14:17">
      <c r="N33" s="71"/>
      <c r="O33" s="71"/>
      <c r="P33" s="151"/>
      <c r="Q33" s="71"/>
    </row>
    <row r="34" spans="14:17">
      <c r="N34" s="72"/>
      <c r="O34" s="72"/>
      <c r="P34" s="151"/>
      <c r="Q34" s="71"/>
    </row>
    <row r="35" spans="14:17">
      <c r="N35" s="71"/>
      <c r="O35" s="71"/>
      <c r="P35" s="127"/>
      <c r="Q35" s="71"/>
    </row>
    <row r="36" spans="14:17">
      <c r="N36" s="71"/>
      <c r="O36" s="71"/>
      <c r="P36" s="127"/>
      <c r="Q36" s="71"/>
    </row>
    <row r="37" spans="14:17">
      <c r="N37" s="71"/>
      <c r="O37" s="71"/>
      <c r="P37" s="151"/>
      <c r="Q37" s="71"/>
    </row>
    <row r="38" spans="14:17" ht="16">
      <c r="N38" s="105"/>
      <c r="O38" s="105"/>
      <c r="P38" s="105"/>
      <c r="Q38" s="71"/>
    </row>
    <row r="39" spans="14:17">
      <c r="N39" s="71"/>
      <c r="O39" s="71"/>
      <c r="P39" s="127"/>
      <c r="Q39" s="71"/>
    </row>
    <row r="40" spans="14:17">
      <c r="N40" s="71"/>
      <c r="O40" s="71"/>
      <c r="P40" s="127"/>
      <c r="Q40" s="71"/>
    </row>
    <row r="41" spans="14:17">
      <c r="N41" s="71"/>
      <c r="O41" s="71"/>
      <c r="P41" s="127"/>
      <c r="Q41" s="71"/>
    </row>
    <row r="42" spans="14:17">
      <c r="N42" s="71"/>
      <c r="O42" s="71"/>
      <c r="P42" s="127"/>
      <c r="Q42" s="71"/>
    </row>
    <row r="43" spans="14:17">
      <c r="N43" s="71"/>
      <c r="O43" s="71"/>
      <c r="P43" s="127"/>
      <c r="Q43" s="71"/>
    </row>
    <row r="44" spans="14:17">
      <c r="N44" s="71"/>
      <c r="O44" s="71"/>
      <c r="P44" s="127"/>
      <c r="Q44" s="71"/>
    </row>
    <row r="45" spans="14:17">
      <c r="N45" s="71"/>
      <c r="O45" s="71"/>
      <c r="P45" s="127"/>
      <c r="Q45" s="71"/>
    </row>
    <row r="46" spans="14:17">
      <c r="N46" s="71"/>
      <c r="O46" s="71"/>
      <c r="P46" s="151"/>
      <c r="Q46" s="71"/>
    </row>
    <row r="47" spans="14:17">
      <c r="N47" s="71"/>
      <c r="O47" s="71"/>
      <c r="P47" s="151"/>
      <c r="Q47" s="71"/>
    </row>
    <row r="48" spans="14:17" ht="16">
      <c r="N48" s="105"/>
      <c r="O48" s="105"/>
      <c r="P48" s="105"/>
      <c r="Q48" s="71"/>
    </row>
    <row r="49" spans="14:17">
      <c r="N49" s="71"/>
      <c r="O49" s="71"/>
      <c r="P49" s="71"/>
      <c r="Q49" s="71"/>
    </row>
    <row r="50" spans="14:17">
      <c r="N50" s="71"/>
      <c r="O50" s="71"/>
      <c r="P50" s="72"/>
      <c r="Q50" s="71"/>
    </row>
    <row r="51" spans="14:17">
      <c r="N51" s="71"/>
      <c r="O51" s="71"/>
      <c r="P51" s="72"/>
      <c r="Q51" s="71"/>
    </row>
    <row r="52" spans="14:17">
      <c r="N52" s="71"/>
      <c r="O52" s="71"/>
      <c r="P52" s="72"/>
      <c r="Q52" s="71"/>
    </row>
    <row r="53" spans="14:17">
      <c r="N53" s="71"/>
      <c r="O53" s="71"/>
      <c r="P53" s="72"/>
      <c r="Q53" s="71"/>
    </row>
    <row r="54" spans="14:17">
      <c r="N54" s="71"/>
      <c r="O54" s="71"/>
      <c r="P54" s="72"/>
      <c r="Q54" s="71"/>
    </row>
    <row r="55" spans="14:17">
      <c r="N55" s="71"/>
      <c r="O55" s="71"/>
      <c r="P55" s="71"/>
      <c r="Q55" s="71"/>
    </row>
    <row r="56" spans="14:17">
      <c r="N56" s="71"/>
      <c r="O56" s="71"/>
      <c r="P56" s="151"/>
      <c r="Q56" s="71"/>
    </row>
    <row r="57" spans="14:17" ht="16">
      <c r="N57" s="104"/>
      <c r="O57" s="104"/>
      <c r="P57" s="104"/>
      <c r="Q57" s="71"/>
    </row>
    <row r="58" spans="14:17">
      <c r="N58" s="71"/>
      <c r="O58" s="71"/>
      <c r="P58" s="127"/>
      <c r="Q58" s="71"/>
    </row>
    <row r="59" spans="14:17">
      <c r="N59" s="71"/>
      <c r="O59" s="71"/>
      <c r="P59" s="127"/>
      <c r="Q59" s="71"/>
    </row>
    <row r="60" spans="14:17">
      <c r="N60" s="71"/>
      <c r="O60" s="71"/>
      <c r="P60" s="127"/>
      <c r="Q60" s="71"/>
    </row>
  </sheetData>
  <sortState xmlns:xlrd2="http://schemas.microsoft.com/office/spreadsheetml/2017/richdata2" ref="A1:C60">
    <sortCondition ref="B1"/>
  </sortState>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F444F-C117-4E97-896C-18FF2EA73459}">
  <sheetPr codeName="Sheet3"/>
  <dimension ref="A1:AC263"/>
  <sheetViews>
    <sheetView zoomScale="70" zoomScaleNormal="70" workbookViewId="0">
      <selection activeCell="B81" sqref="B81"/>
    </sheetView>
  </sheetViews>
  <sheetFormatPr baseColWidth="10" defaultColWidth="14.5" defaultRowHeight="13"/>
  <cols>
    <col min="1" max="1" width="18.6640625" style="49" customWidth="1"/>
    <col min="2" max="2" width="98.5" style="49" bestFit="1" customWidth="1"/>
    <col min="3" max="3" width="12.1640625" style="49" bestFit="1" customWidth="1"/>
    <col min="4" max="4" width="14" style="49" bestFit="1" customWidth="1"/>
    <col min="5" max="6" width="11" style="49" bestFit="1" customWidth="1"/>
    <col min="7" max="7" width="12.1640625" style="49" bestFit="1" customWidth="1"/>
    <col min="8" max="9" width="11" style="49" bestFit="1" customWidth="1"/>
    <col min="10" max="10" width="12.1640625" style="49" bestFit="1" customWidth="1"/>
    <col min="11" max="12" width="11" style="49" bestFit="1" customWidth="1"/>
    <col min="13" max="13" width="12.1640625" style="49" bestFit="1" customWidth="1"/>
    <col min="14" max="15" width="11" style="49" bestFit="1" customWidth="1"/>
    <col min="16" max="16" width="12.1640625" style="49" bestFit="1" customWidth="1"/>
    <col min="17" max="18" width="11" style="49" bestFit="1" customWidth="1"/>
    <col min="19" max="19" width="12.1640625" style="49" bestFit="1" customWidth="1"/>
    <col min="20" max="20" width="11" style="49" bestFit="1" customWidth="1"/>
    <col min="21" max="16384" width="14.5" style="49"/>
  </cols>
  <sheetData>
    <row r="1" spans="1:14" s="40" customFormat="1">
      <c r="A1" s="48"/>
      <c r="B1" s="48"/>
      <c r="C1" s="48"/>
      <c r="D1" s="48"/>
      <c r="E1" s="48"/>
      <c r="F1" s="48"/>
      <c r="G1" s="48"/>
      <c r="H1" s="48"/>
      <c r="I1" s="48"/>
      <c r="J1" s="48"/>
      <c r="K1" s="48"/>
      <c r="L1" s="48"/>
      <c r="M1" s="48"/>
    </row>
    <row r="2" spans="1:14" s="40" customFormat="1">
      <c r="A2" s="37" t="s">
        <v>43</v>
      </c>
      <c r="B2" s="38" t="s">
        <v>242</v>
      </c>
      <c r="I2" s="40" t="s">
        <v>44</v>
      </c>
    </row>
    <row r="3" spans="1:14" s="40" customFormat="1">
      <c r="A3" s="41" t="s">
        <v>45</v>
      </c>
      <c r="B3" s="42" t="s">
        <v>46</v>
      </c>
      <c r="C3" s="67"/>
    </row>
    <row r="4" spans="1:14" s="40" customFormat="1">
      <c r="A4" s="43" t="s">
        <v>47</v>
      </c>
      <c r="B4" s="42" t="s">
        <v>349</v>
      </c>
      <c r="C4" s="44"/>
      <c r="D4" s="44"/>
      <c r="E4" s="44"/>
      <c r="F4" s="44"/>
      <c r="G4" s="44"/>
      <c r="H4" s="44"/>
      <c r="I4" s="44"/>
      <c r="J4" s="44"/>
      <c r="K4" s="44"/>
      <c r="L4" s="44"/>
      <c r="M4" s="44"/>
    </row>
    <row r="5" spans="1:14" s="40" customFormat="1">
      <c r="A5" s="45" t="s">
        <v>48</v>
      </c>
      <c r="B5" s="67"/>
      <c r="C5" s="44"/>
      <c r="D5" s="44"/>
      <c r="E5" s="44"/>
      <c r="F5" s="44"/>
      <c r="G5" s="44"/>
      <c r="H5" s="44"/>
      <c r="I5" s="44"/>
      <c r="J5" s="44"/>
      <c r="K5" s="44"/>
      <c r="L5" s="44"/>
      <c r="M5" s="44"/>
      <c r="N5" s="44"/>
    </row>
    <row r="6" spans="1:14" s="40" customFormat="1">
      <c r="A6" s="121"/>
      <c r="B6" s="121"/>
      <c r="C6" s="55"/>
      <c r="D6" s="55"/>
      <c r="E6" s="128"/>
      <c r="F6" s="55"/>
      <c r="G6" s="55"/>
      <c r="H6" s="128"/>
      <c r="I6" s="55"/>
      <c r="J6" s="55"/>
      <c r="K6" s="128"/>
      <c r="L6" s="55"/>
      <c r="M6" s="55"/>
      <c r="N6" s="55"/>
    </row>
    <row r="7" spans="1:14" s="40" customFormat="1">
      <c r="A7" s="57" t="s">
        <v>70</v>
      </c>
      <c r="B7" s="58"/>
      <c r="C7" s="58"/>
      <c r="D7" s="58"/>
      <c r="E7" s="58"/>
      <c r="F7" s="58"/>
      <c r="G7" s="58"/>
      <c r="H7" s="58"/>
      <c r="I7" s="58"/>
      <c r="J7" s="58"/>
      <c r="K7" s="58"/>
      <c r="L7" s="55"/>
      <c r="M7" s="55"/>
      <c r="N7" s="55"/>
    </row>
    <row r="8" spans="1:14" s="40" customFormat="1">
      <c r="A8" s="55"/>
      <c r="B8" s="55"/>
      <c r="C8" s="55"/>
      <c r="D8" s="55"/>
      <c r="E8" s="55"/>
      <c r="F8" s="55"/>
      <c r="G8" s="55"/>
      <c r="H8" s="55"/>
      <c r="I8" s="55"/>
      <c r="J8" s="55"/>
      <c r="K8" s="55"/>
      <c r="L8" s="55"/>
      <c r="M8" s="55"/>
      <c r="N8" s="55"/>
    </row>
    <row r="9" spans="1:14" s="40" customFormat="1">
      <c r="A9" s="55"/>
      <c r="B9" s="55"/>
      <c r="C9" s="208" t="s">
        <v>61</v>
      </c>
      <c r="D9" s="208"/>
      <c r="E9" s="208"/>
      <c r="F9" s="208" t="s">
        <v>62</v>
      </c>
      <c r="G9" s="208"/>
      <c r="H9" s="208"/>
      <c r="I9" s="212" t="s">
        <v>51</v>
      </c>
      <c r="J9" s="212"/>
      <c r="K9" s="212"/>
      <c r="L9" s="55"/>
      <c r="M9" s="55"/>
      <c r="N9" s="55"/>
    </row>
    <row r="10" spans="1:14" s="42" customFormat="1">
      <c r="A10" s="55"/>
      <c r="B10" s="55"/>
      <c r="C10" s="138" t="s">
        <v>49</v>
      </c>
      <c r="D10" s="139" t="s">
        <v>50</v>
      </c>
      <c r="E10" s="139" t="s">
        <v>51</v>
      </c>
      <c r="F10" s="138" t="s">
        <v>49</v>
      </c>
      <c r="G10" s="139" t="s">
        <v>50</v>
      </c>
      <c r="H10" s="139" t="s">
        <v>51</v>
      </c>
      <c r="I10" s="138" t="s">
        <v>49</v>
      </c>
      <c r="J10" s="139" t="s">
        <v>50</v>
      </c>
      <c r="K10" s="139" t="s">
        <v>51</v>
      </c>
      <c r="L10" s="55"/>
      <c r="M10" s="55"/>
      <c r="N10" s="55"/>
    </row>
    <row r="11" spans="1:14" s="42" customFormat="1">
      <c r="A11" s="61" t="s">
        <v>354</v>
      </c>
      <c r="B11" s="141" t="s">
        <v>355</v>
      </c>
      <c r="C11" s="61"/>
      <c r="D11" s="61"/>
      <c r="E11" s="61"/>
      <c r="F11" s="61"/>
      <c r="G11" s="61"/>
      <c r="H11" s="61"/>
      <c r="I11" s="61"/>
      <c r="J11" s="61"/>
      <c r="K11" s="61"/>
      <c r="L11" s="55"/>
      <c r="M11" s="55"/>
      <c r="N11" s="55"/>
    </row>
    <row r="12" spans="1:14" s="40" customFormat="1">
      <c r="A12" s="61" t="s">
        <v>183</v>
      </c>
      <c r="B12" s="142" t="s">
        <v>109</v>
      </c>
      <c r="C12" s="61"/>
      <c r="D12" s="61"/>
      <c r="E12" s="61"/>
      <c r="F12" s="61"/>
      <c r="G12" s="61"/>
      <c r="H12" s="61"/>
      <c r="I12" s="61"/>
      <c r="J12" s="61"/>
      <c r="K12" s="61"/>
      <c r="L12" s="55"/>
      <c r="M12" s="55"/>
      <c r="N12" s="55"/>
    </row>
    <row r="13" spans="1:14" s="40" customFormat="1">
      <c r="A13" s="129" t="s">
        <v>184</v>
      </c>
      <c r="B13" s="75" t="s">
        <v>110</v>
      </c>
      <c r="C13" s="61"/>
      <c r="D13" s="61"/>
      <c r="E13" s="61"/>
      <c r="F13" s="61"/>
      <c r="G13" s="61"/>
      <c r="H13" s="61"/>
      <c r="I13" s="61"/>
      <c r="J13" s="61"/>
      <c r="K13" s="61"/>
      <c r="L13" s="55"/>
      <c r="M13" s="55"/>
      <c r="N13" s="55"/>
    </row>
    <row r="14" spans="1:14" s="40" customFormat="1">
      <c r="A14" s="80" t="s">
        <v>366</v>
      </c>
      <c r="B14" s="75" t="s">
        <v>363</v>
      </c>
      <c r="C14" s="61"/>
      <c r="D14" s="61"/>
      <c r="E14" s="61"/>
      <c r="F14" s="61"/>
      <c r="G14" s="61"/>
      <c r="H14" s="61"/>
      <c r="I14" s="61"/>
      <c r="J14" s="61"/>
      <c r="K14" s="61"/>
      <c r="L14" s="55"/>
      <c r="M14" s="55"/>
      <c r="N14" s="55"/>
    </row>
    <row r="15" spans="1:14" s="40" customFormat="1">
      <c r="A15" s="80" t="s">
        <v>367</v>
      </c>
      <c r="B15" s="75" t="s">
        <v>364</v>
      </c>
      <c r="C15" s="61"/>
      <c r="D15" s="61"/>
      <c r="E15" s="61"/>
      <c r="F15" s="61"/>
      <c r="G15" s="61"/>
      <c r="H15" s="61"/>
      <c r="I15" s="61"/>
      <c r="J15" s="61"/>
      <c r="K15" s="61"/>
      <c r="L15" s="55"/>
      <c r="M15" s="55"/>
      <c r="N15" s="55"/>
    </row>
    <row r="16" spans="1:14" s="40" customFormat="1">
      <c r="A16" s="80" t="s">
        <v>368</v>
      </c>
      <c r="B16" s="75" t="s">
        <v>365</v>
      </c>
      <c r="C16" s="61"/>
      <c r="D16" s="61"/>
      <c r="E16" s="61"/>
      <c r="F16" s="61"/>
      <c r="G16" s="61"/>
      <c r="H16" s="61"/>
      <c r="I16" s="61"/>
      <c r="J16" s="61"/>
      <c r="K16" s="61"/>
      <c r="L16" s="55"/>
      <c r="M16" s="55"/>
      <c r="N16" s="55"/>
    </row>
    <row r="17" spans="1:29" s="40" customFormat="1">
      <c r="A17" s="55"/>
      <c r="B17" s="55"/>
      <c r="C17" s="140"/>
      <c r="D17" s="55"/>
      <c r="E17" s="55"/>
      <c r="F17" s="55"/>
      <c r="G17" s="55"/>
      <c r="H17" s="55"/>
      <c r="I17" s="55"/>
      <c r="J17" s="55"/>
      <c r="K17" s="55"/>
      <c r="L17" s="55"/>
      <c r="M17" s="55"/>
      <c r="N17" s="55"/>
    </row>
    <row r="18" spans="1:29" s="40" customFormat="1">
      <c r="A18" s="55"/>
      <c r="B18" s="55"/>
      <c r="C18" s="208" t="s">
        <v>61</v>
      </c>
      <c r="D18" s="208"/>
      <c r="E18" s="208"/>
      <c r="F18" s="208"/>
      <c r="G18" s="208"/>
      <c r="H18" s="208"/>
      <c r="I18" s="208"/>
      <c r="J18" s="208"/>
      <c r="K18" s="208"/>
      <c r="L18" s="208" t="s">
        <v>62</v>
      </c>
      <c r="M18" s="208"/>
      <c r="N18" s="208"/>
      <c r="O18" s="208"/>
      <c r="P18" s="208"/>
      <c r="Q18" s="208"/>
      <c r="R18" s="208"/>
      <c r="S18" s="208"/>
      <c r="T18" s="208"/>
      <c r="U18" s="208" t="s">
        <v>51</v>
      </c>
      <c r="V18" s="208"/>
      <c r="W18" s="208"/>
      <c r="X18" s="208"/>
      <c r="Y18" s="208"/>
      <c r="Z18" s="208"/>
      <c r="AA18" s="208"/>
      <c r="AB18" s="208"/>
      <c r="AC18" s="208"/>
    </row>
    <row r="19" spans="1:29" s="40" customFormat="1">
      <c r="A19" s="55"/>
      <c r="B19" s="55"/>
      <c r="C19" s="209" t="s">
        <v>52</v>
      </c>
      <c r="D19" s="210"/>
      <c r="E19" s="211"/>
      <c r="F19" s="209" t="s">
        <v>53</v>
      </c>
      <c r="G19" s="210"/>
      <c r="H19" s="211"/>
      <c r="I19" s="209" t="s">
        <v>51</v>
      </c>
      <c r="J19" s="210"/>
      <c r="K19" s="211"/>
      <c r="L19" s="209" t="s">
        <v>52</v>
      </c>
      <c r="M19" s="210"/>
      <c r="N19" s="211"/>
      <c r="O19" s="209" t="s">
        <v>53</v>
      </c>
      <c r="P19" s="210"/>
      <c r="Q19" s="211"/>
      <c r="R19" s="209" t="s">
        <v>51</v>
      </c>
      <c r="S19" s="210"/>
      <c r="T19" s="211"/>
      <c r="U19" s="209" t="s">
        <v>52</v>
      </c>
      <c r="V19" s="210"/>
      <c r="W19" s="211"/>
      <c r="X19" s="209" t="s">
        <v>53</v>
      </c>
      <c r="Y19" s="210"/>
      <c r="Z19" s="211"/>
      <c r="AA19" s="209" t="s">
        <v>51</v>
      </c>
      <c r="AB19" s="210"/>
      <c r="AC19" s="211"/>
    </row>
    <row r="20" spans="1:29" s="42" customFormat="1">
      <c r="A20" s="55"/>
      <c r="B20" s="55"/>
      <c r="C20" s="59" t="s">
        <v>49</v>
      </c>
      <c r="D20" s="60" t="s">
        <v>50</v>
      </c>
      <c r="E20" s="63" t="s">
        <v>51</v>
      </c>
      <c r="F20" s="59" t="s">
        <v>49</v>
      </c>
      <c r="G20" s="60" t="s">
        <v>50</v>
      </c>
      <c r="H20" s="63" t="s">
        <v>51</v>
      </c>
      <c r="I20" s="59" t="s">
        <v>49</v>
      </c>
      <c r="J20" s="60" t="s">
        <v>50</v>
      </c>
      <c r="K20" s="63" t="s">
        <v>51</v>
      </c>
      <c r="L20" s="59" t="s">
        <v>49</v>
      </c>
      <c r="M20" s="60" t="s">
        <v>50</v>
      </c>
      <c r="N20" s="63" t="s">
        <v>51</v>
      </c>
      <c r="O20" s="59" t="s">
        <v>49</v>
      </c>
      <c r="P20" s="60" t="s">
        <v>50</v>
      </c>
      <c r="Q20" s="63" t="s">
        <v>51</v>
      </c>
      <c r="R20" s="59" t="s">
        <v>49</v>
      </c>
      <c r="S20" s="60" t="s">
        <v>50</v>
      </c>
      <c r="T20" s="63" t="s">
        <v>51</v>
      </c>
      <c r="U20" s="59" t="s">
        <v>49</v>
      </c>
      <c r="V20" s="60" t="s">
        <v>50</v>
      </c>
      <c r="W20" s="63" t="s">
        <v>51</v>
      </c>
      <c r="X20" s="59" t="s">
        <v>49</v>
      </c>
      <c r="Y20" s="60" t="s">
        <v>50</v>
      </c>
      <c r="Z20" s="63" t="s">
        <v>51</v>
      </c>
      <c r="AA20" s="59" t="s">
        <v>49</v>
      </c>
      <c r="AB20" s="60" t="s">
        <v>50</v>
      </c>
      <c r="AC20" s="63" t="s">
        <v>51</v>
      </c>
    </row>
    <row r="21" spans="1:29" s="40" customFormat="1">
      <c r="A21" s="61" t="s">
        <v>358</v>
      </c>
      <c r="B21" s="141" t="s">
        <v>359</v>
      </c>
      <c r="C21" s="61"/>
      <c r="D21" s="61"/>
      <c r="E21" s="64"/>
      <c r="F21" s="61"/>
      <c r="G21" s="61"/>
      <c r="H21" s="64"/>
      <c r="I21" s="61"/>
      <c r="J21" s="61"/>
      <c r="K21" s="64"/>
      <c r="L21" s="61"/>
      <c r="M21" s="61"/>
      <c r="N21" s="64"/>
      <c r="O21" s="61"/>
      <c r="P21" s="61"/>
      <c r="Q21" s="64"/>
      <c r="R21" s="61"/>
      <c r="S21" s="61"/>
      <c r="T21" s="64"/>
      <c r="U21" s="61"/>
      <c r="V21" s="61"/>
      <c r="W21" s="64"/>
      <c r="X21" s="61"/>
      <c r="Y21" s="61"/>
      <c r="Z21" s="64"/>
      <c r="AA21" s="61"/>
      <c r="AB21" s="61"/>
      <c r="AC21" s="64"/>
    </row>
    <row r="22" spans="1:29" s="40" customFormat="1">
      <c r="A22" s="61" t="s">
        <v>182</v>
      </c>
      <c r="B22" s="141" t="s">
        <v>54</v>
      </c>
      <c r="C22" s="61"/>
      <c r="D22" s="61"/>
      <c r="E22" s="64"/>
      <c r="F22" s="61"/>
      <c r="G22" s="61"/>
      <c r="H22" s="64"/>
      <c r="I22" s="61"/>
      <c r="J22" s="61"/>
      <c r="K22" s="64"/>
      <c r="L22" s="61"/>
      <c r="M22" s="61"/>
      <c r="N22" s="64"/>
      <c r="O22" s="61"/>
      <c r="P22" s="61"/>
      <c r="Q22" s="64"/>
      <c r="R22" s="61"/>
      <c r="S22" s="61"/>
      <c r="T22" s="64"/>
      <c r="U22" s="61"/>
      <c r="V22" s="61"/>
      <c r="W22" s="64"/>
      <c r="X22" s="61"/>
      <c r="Y22" s="61"/>
      <c r="Z22" s="64"/>
      <c r="AA22" s="61"/>
      <c r="AB22" s="61"/>
      <c r="AC22" s="64"/>
    </row>
    <row r="23" spans="1:29" s="40" customFormat="1">
      <c r="A23" s="61" t="s">
        <v>185</v>
      </c>
      <c r="B23" s="141" t="s">
        <v>56</v>
      </c>
      <c r="C23" s="61"/>
      <c r="D23" s="61"/>
      <c r="E23" s="64"/>
      <c r="F23" s="61"/>
      <c r="G23" s="61"/>
      <c r="H23" s="64"/>
      <c r="I23" s="61"/>
      <c r="J23" s="61"/>
      <c r="K23" s="64"/>
      <c r="L23" s="61"/>
      <c r="M23" s="61"/>
      <c r="N23" s="64"/>
      <c r="O23" s="61"/>
      <c r="P23" s="61"/>
      <c r="Q23" s="64"/>
      <c r="R23" s="61"/>
      <c r="S23" s="61"/>
      <c r="T23" s="64"/>
      <c r="U23" s="61"/>
      <c r="V23" s="61"/>
      <c r="W23" s="64"/>
      <c r="X23" s="61"/>
      <c r="Y23" s="61"/>
      <c r="Z23" s="64"/>
      <c r="AA23" s="61"/>
      <c r="AB23" s="61"/>
      <c r="AC23" s="64"/>
    </row>
    <row r="24" spans="1:29" s="40" customFormat="1">
      <c r="A24" s="61" t="s">
        <v>360</v>
      </c>
      <c r="B24" s="141" t="s">
        <v>361</v>
      </c>
      <c r="C24" s="61"/>
      <c r="D24" s="61"/>
      <c r="E24" s="64"/>
      <c r="F24" s="61"/>
      <c r="G24" s="61"/>
      <c r="H24" s="64"/>
      <c r="I24" s="61"/>
      <c r="J24" s="61"/>
      <c r="K24" s="64"/>
      <c r="L24" s="61"/>
      <c r="M24" s="61"/>
      <c r="N24" s="64"/>
      <c r="O24" s="61"/>
      <c r="P24" s="61"/>
      <c r="Q24" s="64"/>
      <c r="R24" s="61"/>
      <c r="S24" s="61"/>
      <c r="T24" s="64"/>
      <c r="U24" s="61"/>
      <c r="V24" s="61"/>
      <c r="W24" s="64"/>
      <c r="X24" s="61"/>
      <c r="Y24" s="61"/>
      <c r="Z24" s="64"/>
      <c r="AA24" s="61"/>
      <c r="AB24" s="61"/>
      <c r="AC24" s="64"/>
    </row>
    <row r="25" spans="1:29" s="40" customFormat="1">
      <c r="A25" s="61" t="s">
        <v>181</v>
      </c>
      <c r="B25" s="141" t="s">
        <v>55</v>
      </c>
      <c r="C25" s="61"/>
      <c r="D25" s="61"/>
      <c r="E25" s="64"/>
      <c r="F25" s="61"/>
      <c r="G25" s="61"/>
      <c r="H25" s="64"/>
      <c r="I25" s="61"/>
      <c r="J25" s="61"/>
      <c r="K25" s="64"/>
      <c r="L25" s="61"/>
      <c r="M25" s="61"/>
      <c r="N25" s="64"/>
      <c r="O25" s="61"/>
      <c r="P25" s="61"/>
      <c r="Q25" s="64"/>
      <c r="R25" s="61"/>
      <c r="S25" s="61"/>
      <c r="T25" s="64"/>
      <c r="U25" s="61"/>
      <c r="V25" s="61"/>
      <c r="W25" s="64"/>
      <c r="X25" s="61"/>
      <c r="Y25" s="61"/>
      <c r="Z25" s="64"/>
      <c r="AA25" s="61"/>
      <c r="AB25" s="61"/>
      <c r="AC25" s="64"/>
    </row>
    <row r="26" spans="1:29" s="40" customFormat="1">
      <c r="A26" s="61" t="s">
        <v>186</v>
      </c>
      <c r="B26" s="141" t="s">
        <v>57</v>
      </c>
      <c r="C26" s="130"/>
      <c r="D26" s="130"/>
      <c r="E26" s="134"/>
      <c r="F26" s="130"/>
      <c r="G26" s="130"/>
      <c r="H26" s="134"/>
      <c r="I26" s="130"/>
      <c r="J26" s="130"/>
      <c r="K26" s="134"/>
      <c r="L26" s="130"/>
      <c r="M26" s="130"/>
      <c r="N26" s="134"/>
      <c r="O26" s="130"/>
      <c r="P26" s="130"/>
      <c r="Q26" s="134"/>
      <c r="R26" s="130"/>
      <c r="S26" s="130"/>
      <c r="T26" s="134"/>
      <c r="U26" s="130"/>
      <c r="V26" s="130"/>
      <c r="W26" s="134"/>
      <c r="X26" s="130"/>
      <c r="Y26" s="130"/>
      <c r="Z26" s="134"/>
      <c r="AA26" s="130"/>
      <c r="AB26" s="130"/>
      <c r="AC26" s="134"/>
    </row>
    <row r="27" spans="1:29" s="40" customFormat="1">
      <c r="A27" s="61" t="s">
        <v>385</v>
      </c>
      <c r="B27" s="143" t="s">
        <v>376</v>
      </c>
      <c r="C27" s="80"/>
      <c r="D27" s="80"/>
      <c r="E27" s="135"/>
      <c r="F27" s="80"/>
      <c r="G27" s="80"/>
      <c r="H27" s="135"/>
      <c r="I27" s="80"/>
      <c r="J27" s="80"/>
      <c r="K27" s="135"/>
      <c r="L27" s="80"/>
      <c r="M27" s="80"/>
      <c r="N27" s="135"/>
      <c r="O27" s="80"/>
      <c r="P27" s="80"/>
      <c r="Q27" s="135"/>
      <c r="R27" s="80"/>
      <c r="S27" s="80"/>
      <c r="T27" s="135"/>
      <c r="U27" s="80"/>
      <c r="V27" s="80"/>
      <c r="W27" s="135"/>
      <c r="X27" s="80"/>
      <c r="Y27" s="80"/>
      <c r="Z27" s="135"/>
      <c r="AA27" s="80"/>
      <c r="AB27" s="80"/>
      <c r="AC27" s="135"/>
    </row>
    <row r="28" spans="1:29" s="40" customFormat="1">
      <c r="A28" s="61" t="s">
        <v>386</v>
      </c>
      <c r="B28" s="143" t="s">
        <v>377</v>
      </c>
      <c r="C28" s="80"/>
      <c r="D28" s="80"/>
      <c r="E28" s="135"/>
      <c r="F28" s="80"/>
      <c r="G28" s="80"/>
      <c r="H28" s="135"/>
      <c r="I28" s="80"/>
      <c r="J28" s="80"/>
      <c r="K28" s="135"/>
      <c r="L28" s="80"/>
      <c r="M28" s="80"/>
      <c r="N28" s="135"/>
      <c r="O28" s="80"/>
      <c r="P28" s="80"/>
      <c r="Q28" s="135"/>
      <c r="R28" s="80"/>
      <c r="S28" s="80"/>
      <c r="T28" s="135"/>
      <c r="U28" s="80"/>
      <c r="V28" s="80"/>
      <c r="W28" s="135"/>
      <c r="X28" s="80"/>
      <c r="Y28" s="80"/>
      <c r="Z28" s="135"/>
      <c r="AA28" s="80"/>
      <c r="AB28" s="80"/>
      <c r="AC28" s="135"/>
    </row>
    <row r="29" spans="1:29" s="40" customFormat="1">
      <c r="A29" s="61" t="s">
        <v>387</v>
      </c>
      <c r="B29" s="143" t="s">
        <v>375</v>
      </c>
      <c r="C29" s="80"/>
      <c r="D29" s="80"/>
      <c r="E29" s="135"/>
      <c r="F29" s="80"/>
      <c r="G29" s="80"/>
      <c r="H29" s="135"/>
      <c r="I29" s="80"/>
      <c r="J29" s="80"/>
      <c r="K29" s="135"/>
      <c r="L29" s="80"/>
      <c r="M29" s="80"/>
      <c r="N29" s="135"/>
      <c r="O29" s="80"/>
      <c r="P29" s="80"/>
      <c r="Q29" s="135"/>
      <c r="R29" s="80"/>
      <c r="S29" s="80"/>
      <c r="T29" s="135"/>
      <c r="U29" s="80"/>
      <c r="V29" s="80"/>
      <c r="W29" s="135"/>
      <c r="X29" s="80"/>
      <c r="Y29" s="80"/>
      <c r="Z29" s="135"/>
      <c r="AA29" s="80"/>
      <c r="AB29" s="80"/>
      <c r="AC29" s="135"/>
    </row>
    <row r="30" spans="1:29" s="40" customFormat="1">
      <c r="A30" s="61" t="s">
        <v>381</v>
      </c>
      <c r="B30" s="143" t="s">
        <v>379</v>
      </c>
      <c r="C30" s="80"/>
      <c r="D30" s="80"/>
      <c r="E30" s="135"/>
      <c r="F30" s="80"/>
      <c r="G30" s="80"/>
      <c r="H30" s="135"/>
      <c r="I30" s="80"/>
      <c r="J30" s="80"/>
      <c r="K30" s="135"/>
      <c r="L30" s="80"/>
      <c r="M30" s="80"/>
      <c r="N30" s="135"/>
      <c r="O30" s="80"/>
      <c r="P30" s="80"/>
      <c r="Q30" s="135"/>
      <c r="R30" s="80"/>
      <c r="S30" s="80"/>
      <c r="T30" s="135"/>
      <c r="U30" s="80"/>
      <c r="V30" s="80"/>
      <c r="W30" s="135"/>
      <c r="X30" s="80"/>
      <c r="Y30" s="80"/>
      <c r="Z30" s="135"/>
      <c r="AA30" s="80"/>
      <c r="AB30" s="80"/>
      <c r="AC30" s="135"/>
    </row>
    <row r="31" spans="1:29" s="40" customFormat="1">
      <c r="A31" s="61" t="s">
        <v>383</v>
      </c>
      <c r="B31" s="143" t="s">
        <v>380</v>
      </c>
      <c r="C31" s="80"/>
      <c r="D31" s="80"/>
      <c r="E31" s="135"/>
      <c r="F31" s="80"/>
      <c r="G31" s="80"/>
      <c r="H31" s="135"/>
      <c r="I31" s="80"/>
      <c r="J31" s="80"/>
      <c r="K31" s="135"/>
      <c r="L31" s="80"/>
      <c r="M31" s="80"/>
      <c r="N31" s="135"/>
      <c r="O31" s="80"/>
      <c r="P31" s="80"/>
      <c r="Q31" s="135"/>
      <c r="R31" s="80"/>
      <c r="S31" s="80"/>
      <c r="T31" s="135"/>
      <c r="U31" s="80"/>
      <c r="V31" s="80"/>
      <c r="W31" s="135"/>
      <c r="X31" s="80"/>
      <c r="Y31" s="80"/>
      <c r="Z31" s="135"/>
      <c r="AA31" s="80"/>
      <c r="AB31" s="80"/>
      <c r="AC31" s="135"/>
    </row>
    <row r="32" spans="1:29" s="40" customFormat="1">
      <c r="A32" s="61" t="s">
        <v>384</v>
      </c>
      <c r="B32" s="143" t="s">
        <v>378</v>
      </c>
      <c r="C32" s="80"/>
      <c r="D32" s="80"/>
      <c r="E32" s="135"/>
      <c r="F32" s="80"/>
      <c r="G32" s="80"/>
      <c r="H32" s="135"/>
      <c r="I32" s="80"/>
      <c r="J32" s="80"/>
      <c r="K32" s="135"/>
      <c r="L32" s="80"/>
      <c r="M32" s="80"/>
      <c r="N32" s="135"/>
      <c r="O32" s="80"/>
      <c r="P32" s="80"/>
      <c r="Q32" s="135"/>
      <c r="R32" s="80"/>
      <c r="S32" s="80"/>
      <c r="T32" s="135"/>
      <c r="U32" s="80"/>
      <c r="V32" s="80"/>
      <c r="W32" s="135"/>
      <c r="X32" s="80"/>
      <c r="Y32" s="80"/>
      <c r="Z32" s="135"/>
      <c r="AA32" s="80"/>
      <c r="AB32" s="80"/>
      <c r="AC32" s="135"/>
    </row>
    <row r="33" spans="1:20" s="40" customFormat="1">
      <c r="A33" s="55"/>
      <c r="B33" s="55"/>
      <c r="C33" s="55"/>
      <c r="D33" s="55"/>
      <c r="E33" s="55"/>
      <c r="F33" s="55"/>
      <c r="G33" s="55"/>
      <c r="H33" s="55"/>
      <c r="I33" s="55"/>
      <c r="J33" s="55"/>
      <c r="K33" s="55"/>
      <c r="L33" s="55"/>
      <c r="M33" s="55"/>
      <c r="N33" s="55"/>
    </row>
    <row r="34" spans="1:20" s="40" customFormat="1">
      <c r="A34" s="57" t="s">
        <v>58</v>
      </c>
      <c r="B34" s="120"/>
      <c r="C34" s="58"/>
      <c r="D34" s="58"/>
      <c r="E34" s="58"/>
      <c r="F34" s="58"/>
      <c r="G34" s="58"/>
      <c r="H34" s="69"/>
      <c r="I34" s="58"/>
      <c r="J34" s="58"/>
      <c r="K34" s="58"/>
      <c r="L34" s="55"/>
      <c r="M34" s="55"/>
      <c r="N34" s="55"/>
    </row>
    <row r="35" spans="1:20" s="40" customFormat="1">
      <c r="A35" s="131"/>
      <c r="B35" s="132"/>
      <c r="C35" s="44"/>
      <c r="D35" s="44"/>
      <c r="E35" s="44"/>
      <c r="F35" s="44"/>
      <c r="G35" s="44"/>
      <c r="H35" s="133"/>
      <c r="I35" s="44"/>
      <c r="J35" s="44"/>
      <c r="K35" s="44"/>
      <c r="L35" s="55"/>
      <c r="M35" s="55"/>
      <c r="N35" s="55"/>
    </row>
    <row r="36" spans="1:20" s="40" customFormat="1">
      <c r="A36" s="131"/>
      <c r="B36" s="132"/>
      <c r="C36" s="208" t="s">
        <v>61</v>
      </c>
      <c r="D36" s="208"/>
      <c r="E36" s="208"/>
      <c r="F36" s="208" t="s">
        <v>62</v>
      </c>
      <c r="G36" s="208"/>
      <c r="H36" s="208"/>
      <c r="I36" s="212" t="s">
        <v>51</v>
      </c>
      <c r="J36" s="212"/>
      <c r="K36" s="212"/>
      <c r="L36" s="55"/>
      <c r="M36" s="55"/>
      <c r="N36" s="55"/>
    </row>
    <row r="37" spans="1:20" s="40" customFormat="1">
      <c r="A37" s="124"/>
      <c r="B37" s="124"/>
      <c r="C37" s="138" t="s">
        <v>49</v>
      </c>
      <c r="D37" s="139" t="s">
        <v>50</v>
      </c>
      <c r="E37" s="139" t="s">
        <v>51</v>
      </c>
      <c r="F37" s="138" t="s">
        <v>49</v>
      </c>
      <c r="G37" s="139" t="s">
        <v>50</v>
      </c>
      <c r="H37" s="139" t="s">
        <v>51</v>
      </c>
      <c r="I37" s="138" t="s">
        <v>49</v>
      </c>
      <c r="J37" s="139" t="s">
        <v>50</v>
      </c>
      <c r="K37" s="139" t="s">
        <v>51</v>
      </c>
      <c r="L37" s="55"/>
      <c r="M37" s="55"/>
      <c r="N37" s="55"/>
    </row>
    <row r="38" spans="1:20" s="40" customFormat="1">
      <c r="A38" s="61" t="s">
        <v>394</v>
      </c>
      <c r="B38" s="141" t="s">
        <v>370</v>
      </c>
      <c r="C38" s="61"/>
      <c r="D38" s="61"/>
      <c r="E38" s="61"/>
      <c r="F38" s="61"/>
      <c r="G38" s="61"/>
      <c r="H38" s="61"/>
      <c r="I38" s="61"/>
      <c r="J38" s="61"/>
      <c r="K38" s="61"/>
      <c r="L38" s="55"/>
      <c r="M38" s="55"/>
      <c r="N38" s="55"/>
    </row>
    <row r="39" spans="1:20" s="40" customFormat="1">
      <c r="A39" s="61" t="s">
        <v>395</v>
      </c>
      <c r="B39" s="141" t="s">
        <v>371</v>
      </c>
      <c r="C39" s="61"/>
      <c r="D39" s="61"/>
      <c r="E39" s="61"/>
      <c r="F39" s="61"/>
      <c r="G39" s="61"/>
      <c r="H39" s="61"/>
      <c r="I39" s="61"/>
      <c r="J39" s="61"/>
      <c r="K39" s="61"/>
      <c r="L39" s="55"/>
      <c r="M39" s="55"/>
      <c r="N39" s="55"/>
    </row>
    <row r="40" spans="1:20" s="40" customFormat="1">
      <c r="A40" s="61" t="s">
        <v>396</v>
      </c>
      <c r="B40" s="141" t="s">
        <v>60</v>
      </c>
      <c r="C40" s="61"/>
      <c r="D40" s="61"/>
      <c r="E40" s="61"/>
      <c r="F40" s="61"/>
      <c r="G40" s="61"/>
      <c r="H40" s="61"/>
      <c r="I40" s="61"/>
      <c r="J40" s="61"/>
      <c r="K40" s="61"/>
      <c r="L40" s="55"/>
      <c r="M40" s="55"/>
      <c r="N40" s="55"/>
    </row>
    <row r="41" spans="1:20" s="40" customFormat="1">
      <c r="A41" s="61" t="s">
        <v>388</v>
      </c>
      <c r="B41" s="141" t="s">
        <v>372</v>
      </c>
      <c r="C41" s="61"/>
      <c r="D41" s="61"/>
      <c r="E41" s="61"/>
      <c r="F41" s="61"/>
      <c r="G41" s="61"/>
      <c r="H41" s="61"/>
      <c r="I41" s="61"/>
      <c r="J41" s="61"/>
      <c r="K41" s="61"/>
      <c r="L41" s="55"/>
      <c r="M41" s="55"/>
      <c r="N41" s="55"/>
    </row>
    <row r="42" spans="1:20" s="40" customFormat="1">
      <c r="A42" s="61" t="s">
        <v>389</v>
      </c>
      <c r="B42" s="141" t="s">
        <v>373</v>
      </c>
      <c r="C42" s="61"/>
      <c r="D42" s="61"/>
      <c r="E42" s="61"/>
      <c r="F42" s="61"/>
      <c r="G42" s="61"/>
      <c r="H42" s="61"/>
      <c r="I42" s="61"/>
      <c r="J42" s="61"/>
      <c r="K42" s="61"/>
      <c r="L42" s="55"/>
      <c r="M42" s="55"/>
      <c r="N42" s="55"/>
    </row>
    <row r="43" spans="1:20" s="40" customFormat="1">
      <c r="A43" s="61" t="s">
        <v>390</v>
      </c>
      <c r="B43" s="141" t="s">
        <v>374</v>
      </c>
      <c r="C43" s="61"/>
      <c r="D43" s="61"/>
      <c r="E43" s="61"/>
      <c r="F43" s="61"/>
      <c r="G43" s="61"/>
      <c r="H43" s="61"/>
      <c r="I43" s="61"/>
      <c r="J43" s="61"/>
      <c r="K43" s="61"/>
      <c r="L43" s="55"/>
      <c r="M43" s="55"/>
      <c r="N43" s="55"/>
    </row>
    <row r="44" spans="1:20" s="40" customFormat="1">
      <c r="A44" s="121"/>
      <c r="B44" s="145"/>
      <c r="C44" s="55"/>
      <c r="D44" s="55"/>
      <c r="E44" s="55"/>
      <c r="F44" s="66"/>
      <c r="G44" s="55"/>
      <c r="H44" s="55"/>
      <c r="I44" s="55"/>
      <c r="J44" s="55"/>
      <c r="K44" s="55"/>
      <c r="L44" s="55"/>
      <c r="M44" s="55"/>
      <c r="N44" s="55"/>
      <c r="O44" s="66"/>
      <c r="P44" s="55"/>
      <c r="Q44" s="55"/>
      <c r="R44" s="55"/>
      <c r="S44" s="55"/>
      <c r="T44" s="55"/>
    </row>
    <row r="45" spans="1:20" s="40" customFormat="1" ht="15">
      <c r="A45" s="122"/>
      <c r="B45" s="47"/>
      <c r="C45" s="50" t="s">
        <v>61</v>
      </c>
      <c r="D45" s="50" t="s">
        <v>62</v>
      </c>
      <c r="E45" s="63" t="s">
        <v>51</v>
      </c>
      <c r="F45" s="66"/>
      <c r="G45" s="55"/>
      <c r="H45" s="55"/>
      <c r="I45" s="55"/>
      <c r="J45" s="55"/>
      <c r="K45" s="55"/>
      <c r="L45" s="55"/>
      <c r="M45" s="55"/>
      <c r="N45" s="55"/>
      <c r="O45" s="66"/>
      <c r="P45" s="55"/>
      <c r="Q45" s="55"/>
      <c r="R45" s="55"/>
      <c r="S45" s="55"/>
      <c r="T45" s="55"/>
    </row>
    <row r="46" spans="1:20" s="40" customFormat="1">
      <c r="A46" s="61" t="s">
        <v>392</v>
      </c>
      <c r="B46" s="144" t="s">
        <v>63</v>
      </c>
      <c r="C46" s="51"/>
      <c r="D46" s="78"/>
      <c r="E46" s="64"/>
      <c r="F46" s="55"/>
      <c r="G46" s="55"/>
      <c r="H46" s="128"/>
      <c r="I46" s="55"/>
      <c r="J46" s="55"/>
      <c r="K46" s="128"/>
      <c r="L46" s="55"/>
      <c r="M46" s="55"/>
      <c r="N46" s="55"/>
    </row>
    <row r="47" spans="1:20" s="42" customFormat="1">
      <c r="A47" s="61" t="s">
        <v>393</v>
      </c>
      <c r="B47" s="144" t="s">
        <v>64</v>
      </c>
      <c r="C47" s="51"/>
      <c r="D47" s="78"/>
      <c r="E47" s="64"/>
      <c r="F47" s="66"/>
      <c r="G47" s="55"/>
      <c r="H47" s="55"/>
      <c r="I47" s="55"/>
      <c r="J47" s="55"/>
      <c r="K47" s="55"/>
      <c r="L47" s="55"/>
      <c r="M47" s="55"/>
      <c r="N47" s="55"/>
      <c r="O47" s="66"/>
      <c r="P47" s="55"/>
      <c r="Q47" s="55"/>
      <c r="R47" s="55"/>
      <c r="S47" s="55"/>
      <c r="T47" s="55"/>
    </row>
    <row r="48" spans="1:20" s="40" customFormat="1">
      <c r="A48" s="47"/>
      <c r="B48" s="47"/>
      <c r="L48" s="55"/>
      <c r="M48" s="55"/>
      <c r="N48" s="55"/>
    </row>
    <row r="49" spans="1:14" s="40" customFormat="1">
      <c r="A49" s="57" t="s">
        <v>65</v>
      </c>
      <c r="B49" s="57"/>
      <c r="C49" s="57"/>
      <c r="D49" s="57"/>
      <c r="E49" s="57"/>
      <c r="F49" s="57"/>
      <c r="G49" s="57"/>
      <c r="H49" s="57"/>
      <c r="I49" s="57"/>
      <c r="J49" s="57"/>
      <c r="K49" s="57"/>
      <c r="L49" s="55"/>
      <c r="M49" s="55"/>
      <c r="N49" s="55"/>
    </row>
    <row r="50" spans="1:14" s="40" customFormat="1">
      <c r="A50" s="42"/>
      <c r="B50" s="42"/>
      <c r="C50" s="42"/>
      <c r="L50" s="55"/>
      <c r="M50" s="55"/>
      <c r="N50" s="55"/>
    </row>
    <row r="51" spans="1:14" s="40" customFormat="1">
      <c r="A51" s="51" t="s">
        <v>273</v>
      </c>
      <c r="B51" s="141" t="s">
        <v>66</v>
      </c>
      <c r="C51" s="51"/>
      <c r="L51" s="55"/>
      <c r="M51" s="55"/>
      <c r="N51" s="55"/>
    </row>
    <row r="52" spans="1:14" s="40" customFormat="1">
      <c r="A52" s="51" t="s">
        <v>274</v>
      </c>
      <c r="B52" s="141" t="s">
        <v>67</v>
      </c>
      <c r="C52" s="51"/>
      <c r="L52" s="55"/>
      <c r="M52" s="55"/>
      <c r="N52" s="55"/>
    </row>
    <row r="53" spans="1:14" s="40" customFormat="1">
      <c r="A53" s="51" t="s">
        <v>277</v>
      </c>
      <c r="B53" s="141" t="s">
        <v>68</v>
      </c>
      <c r="C53" s="51"/>
      <c r="L53" s="55"/>
      <c r="M53" s="55"/>
      <c r="N53" s="55"/>
    </row>
    <row r="54" spans="1:14" s="40" customFormat="1">
      <c r="A54" s="51" t="s">
        <v>276</v>
      </c>
      <c r="B54" s="141" t="s">
        <v>279</v>
      </c>
      <c r="C54" s="51"/>
      <c r="L54" s="55"/>
      <c r="M54" s="55"/>
      <c r="N54" s="55"/>
    </row>
    <row r="55" spans="1:14" s="40" customFormat="1">
      <c r="A55" s="51" t="s">
        <v>275</v>
      </c>
      <c r="B55" s="141" t="s">
        <v>69</v>
      </c>
      <c r="C55" s="51"/>
      <c r="L55" s="55"/>
      <c r="M55" s="55"/>
      <c r="N55" s="55"/>
    </row>
    <row r="56" spans="1:14" s="40" customFormat="1">
      <c r="A56" s="121"/>
      <c r="B56" s="121"/>
      <c r="C56" s="55"/>
      <c r="L56" s="55"/>
      <c r="M56" s="55"/>
      <c r="N56" s="55"/>
    </row>
    <row r="57" spans="1:14" s="40" customFormat="1">
      <c r="A57" s="57" t="s">
        <v>353</v>
      </c>
      <c r="B57" s="57"/>
      <c r="C57" s="57"/>
      <c r="D57" s="57"/>
      <c r="E57" s="57"/>
      <c r="F57" s="57"/>
      <c r="G57" s="57"/>
      <c r="H57" s="57"/>
      <c r="I57" s="57"/>
      <c r="J57" s="57"/>
      <c r="K57" s="57"/>
      <c r="L57" s="55"/>
      <c r="M57" s="55"/>
      <c r="N57" s="55"/>
    </row>
    <row r="58" spans="1:14" s="40" customFormat="1">
      <c r="A58" s="131"/>
      <c r="B58" s="131"/>
      <c r="C58" s="131"/>
      <c r="D58" s="131"/>
      <c r="E58" s="131"/>
      <c r="F58" s="131"/>
      <c r="G58" s="131"/>
      <c r="H58" s="131"/>
      <c r="I58" s="131"/>
      <c r="J58" s="131"/>
      <c r="K58" s="131"/>
      <c r="L58" s="55"/>
      <c r="M58" s="55"/>
      <c r="N58" s="55"/>
    </row>
    <row r="59" spans="1:14" s="40" customFormat="1">
      <c r="A59" s="55"/>
      <c r="B59" s="55"/>
      <c r="C59" s="213" t="s">
        <v>77</v>
      </c>
      <c r="D59" s="214"/>
      <c r="E59" s="214"/>
      <c r="F59" s="215"/>
      <c r="G59" s="213" t="s">
        <v>78</v>
      </c>
      <c r="H59" s="214"/>
      <c r="I59" s="214"/>
      <c r="J59" s="215"/>
      <c r="K59" s="213" t="s">
        <v>74</v>
      </c>
      <c r="L59" s="214"/>
      <c r="M59" s="214"/>
      <c r="N59" s="215"/>
    </row>
    <row r="60" spans="1:14" s="40" customFormat="1">
      <c r="A60" s="51" t="s">
        <v>350</v>
      </c>
      <c r="B60" s="141" t="s">
        <v>352</v>
      </c>
      <c r="C60" s="114" t="s">
        <v>79</v>
      </c>
      <c r="D60" s="114" t="s">
        <v>80</v>
      </c>
      <c r="E60" s="114" t="s">
        <v>74</v>
      </c>
      <c r="F60" s="114" t="s">
        <v>51</v>
      </c>
      <c r="G60" s="114" t="s">
        <v>79</v>
      </c>
      <c r="H60" s="114" t="s">
        <v>80</v>
      </c>
      <c r="I60" s="114" t="s">
        <v>74</v>
      </c>
      <c r="J60" s="114" t="s">
        <v>51</v>
      </c>
      <c r="K60" s="114" t="s">
        <v>79</v>
      </c>
      <c r="L60" s="114" t="s">
        <v>80</v>
      </c>
      <c r="M60" s="114" t="s">
        <v>74</v>
      </c>
      <c r="N60" s="114" t="s">
        <v>51</v>
      </c>
    </row>
    <row r="61" spans="1:14" s="40" customFormat="1">
      <c r="A61" s="51" t="s">
        <v>351</v>
      </c>
      <c r="B61" s="141" t="s">
        <v>398</v>
      </c>
      <c r="C61" s="113"/>
      <c r="D61" s="113"/>
      <c r="E61" s="113"/>
      <c r="F61" s="113"/>
      <c r="G61" s="113"/>
      <c r="H61" s="113"/>
      <c r="I61" s="113"/>
      <c r="J61" s="113"/>
      <c r="K61" s="113"/>
      <c r="L61" s="113"/>
      <c r="M61" s="113"/>
      <c r="N61" s="113"/>
    </row>
    <row r="62" spans="1:14" s="40" customFormat="1">
      <c r="A62" s="54"/>
      <c r="B62" s="55"/>
      <c r="C62" s="56"/>
      <c r="D62" s="56"/>
      <c r="E62" s="56"/>
      <c r="F62" s="56"/>
      <c r="G62" s="55"/>
      <c r="H62" s="55"/>
      <c r="I62" s="55"/>
      <c r="J62" s="55"/>
      <c r="K62" s="55"/>
      <c r="L62" s="55"/>
      <c r="M62" s="55"/>
      <c r="N62" s="55"/>
    </row>
    <row r="63" spans="1:14" s="40" customFormat="1">
      <c r="A63" s="48"/>
      <c r="B63" s="48"/>
      <c r="C63" s="48"/>
      <c r="D63" s="48"/>
      <c r="E63" s="48"/>
      <c r="F63" s="48"/>
      <c r="G63" s="48"/>
      <c r="H63" s="48"/>
      <c r="I63" s="48"/>
      <c r="J63" s="48"/>
      <c r="K63" s="48"/>
      <c r="L63" s="48"/>
      <c r="M63" s="48"/>
    </row>
    <row r="64" spans="1:14" s="40" customFormat="1">
      <c r="A64" s="37" t="s">
        <v>43</v>
      </c>
      <c r="B64" s="38" t="s">
        <v>187</v>
      </c>
      <c r="C64" s="39"/>
    </row>
    <row r="65" spans="1:20" s="40" customFormat="1">
      <c r="A65" s="41" t="s">
        <v>45</v>
      </c>
      <c r="B65" s="42" t="s">
        <v>46</v>
      </c>
    </row>
    <row r="66" spans="1:20" s="40" customFormat="1">
      <c r="A66" s="43" t="s">
        <v>47</v>
      </c>
      <c r="B66" s="42" t="s">
        <v>349</v>
      </c>
      <c r="D66" s="42"/>
      <c r="E66" s="47"/>
    </row>
    <row r="67" spans="1:20" s="40" customFormat="1">
      <c r="A67" s="45" t="s">
        <v>48</v>
      </c>
      <c r="D67" s="42"/>
      <c r="E67" s="47"/>
    </row>
    <row r="68" spans="1:20" s="40" customFormat="1">
      <c r="B68" s="42"/>
      <c r="C68" s="47"/>
    </row>
    <row r="69" spans="1:20" s="40" customFormat="1">
      <c r="A69" s="57" t="s">
        <v>70</v>
      </c>
      <c r="B69" s="120"/>
      <c r="C69" s="58"/>
      <c r="D69" s="58"/>
      <c r="E69" s="58"/>
      <c r="F69" s="58"/>
      <c r="G69" s="58"/>
      <c r="H69" s="58"/>
      <c r="I69" s="58"/>
      <c r="J69" s="58"/>
    </row>
    <row r="70" spans="1:20" s="40" customFormat="1">
      <c r="A70" s="47"/>
      <c r="B70" s="47"/>
    </row>
    <row r="71" spans="1:20" s="40" customFormat="1" ht="15">
      <c r="A71" s="122"/>
      <c r="B71" s="122"/>
      <c r="C71" s="216" t="s">
        <v>72</v>
      </c>
      <c r="D71" s="216"/>
      <c r="E71" s="216"/>
      <c r="F71" s="216" t="s">
        <v>343</v>
      </c>
      <c r="G71" s="216"/>
      <c r="H71" s="216"/>
      <c r="I71" s="216" t="s">
        <v>344</v>
      </c>
      <c r="J71" s="216"/>
      <c r="K71" s="216"/>
      <c r="L71" s="216" t="s">
        <v>73</v>
      </c>
      <c r="M71" s="216"/>
      <c r="N71" s="216"/>
      <c r="O71" s="213" t="s">
        <v>74</v>
      </c>
      <c r="P71" s="214"/>
      <c r="Q71" s="215"/>
      <c r="R71" s="213" t="s">
        <v>51</v>
      </c>
      <c r="S71" s="214"/>
      <c r="T71" s="215"/>
    </row>
    <row r="72" spans="1:20" s="40" customFormat="1" ht="15">
      <c r="A72" s="122"/>
      <c r="B72" s="122"/>
      <c r="C72" s="83" t="s">
        <v>61</v>
      </c>
      <c r="D72" s="83" t="s">
        <v>62</v>
      </c>
      <c r="E72" s="83" t="s">
        <v>51</v>
      </c>
      <c r="F72" s="83" t="s">
        <v>61</v>
      </c>
      <c r="G72" s="83" t="s">
        <v>62</v>
      </c>
      <c r="H72" s="83" t="s">
        <v>51</v>
      </c>
      <c r="I72" s="83" t="s">
        <v>61</v>
      </c>
      <c r="J72" s="83" t="s">
        <v>62</v>
      </c>
      <c r="K72" s="83" t="s">
        <v>51</v>
      </c>
      <c r="L72" s="83" t="s">
        <v>61</v>
      </c>
      <c r="M72" s="83" t="s">
        <v>62</v>
      </c>
      <c r="N72" s="83" t="s">
        <v>51</v>
      </c>
      <c r="O72" s="83" t="s">
        <v>61</v>
      </c>
      <c r="P72" s="83" t="s">
        <v>62</v>
      </c>
      <c r="Q72" s="68" t="s">
        <v>51</v>
      </c>
      <c r="R72" s="83" t="s">
        <v>61</v>
      </c>
      <c r="S72" s="83" t="s">
        <v>62</v>
      </c>
      <c r="T72" s="68" t="s">
        <v>51</v>
      </c>
    </row>
    <row r="73" spans="1:20" s="40" customFormat="1">
      <c r="A73" s="61" t="s">
        <v>71</v>
      </c>
      <c r="B73" s="51" t="s">
        <v>75</v>
      </c>
      <c r="C73" s="65"/>
      <c r="D73" s="65"/>
      <c r="E73" s="46"/>
      <c r="F73" s="46"/>
      <c r="G73" s="46"/>
      <c r="H73" s="46"/>
      <c r="I73" s="46"/>
      <c r="J73" s="46"/>
      <c r="K73" s="46"/>
      <c r="L73" s="46"/>
      <c r="M73" s="46"/>
      <c r="N73" s="46"/>
      <c r="O73" s="46"/>
      <c r="P73" s="65"/>
      <c r="Q73" s="62"/>
      <c r="R73" s="61"/>
      <c r="S73" s="61"/>
      <c r="T73" s="61"/>
    </row>
    <row r="74" spans="1:20" s="40" customFormat="1">
      <c r="A74" s="61" t="s">
        <v>188</v>
      </c>
      <c r="B74" s="51" t="s">
        <v>76</v>
      </c>
      <c r="C74" s="65"/>
      <c r="D74" s="65"/>
      <c r="E74" s="46"/>
      <c r="F74" s="46"/>
      <c r="G74" s="46"/>
      <c r="H74" s="46"/>
      <c r="I74" s="46"/>
      <c r="J74" s="46"/>
      <c r="K74" s="46"/>
      <c r="L74" s="46"/>
      <c r="M74" s="46"/>
      <c r="N74" s="46"/>
      <c r="O74" s="46"/>
      <c r="P74" s="65"/>
      <c r="Q74" s="62"/>
      <c r="R74" s="61"/>
      <c r="S74" s="61"/>
      <c r="T74" s="61"/>
    </row>
    <row r="75" spans="1:20" s="40" customFormat="1">
      <c r="A75" s="47"/>
      <c r="B75" s="47"/>
    </row>
    <row r="76" spans="1:20" s="40" customFormat="1">
      <c r="A76" s="47"/>
      <c r="B76" s="47"/>
      <c r="C76" s="213" t="s">
        <v>77</v>
      </c>
      <c r="D76" s="214"/>
      <c r="E76" s="214"/>
      <c r="F76" s="215"/>
      <c r="G76" s="213" t="s">
        <v>78</v>
      </c>
      <c r="H76" s="214"/>
      <c r="I76" s="214"/>
      <c r="J76" s="215"/>
      <c r="K76" s="213" t="s">
        <v>74</v>
      </c>
      <c r="L76" s="214"/>
      <c r="M76" s="214"/>
      <c r="N76" s="215"/>
    </row>
    <row r="77" spans="1:20" s="40" customFormat="1">
      <c r="A77" s="47"/>
      <c r="B77" s="47"/>
      <c r="C77" s="114" t="s">
        <v>79</v>
      </c>
      <c r="D77" s="114" t="s">
        <v>80</v>
      </c>
      <c r="E77" s="114" t="s">
        <v>74</v>
      </c>
      <c r="F77" s="114" t="s">
        <v>51</v>
      </c>
      <c r="G77" s="114" t="s">
        <v>79</v>
      </c>
      <c r="H77" s="114" t="s">
        <v>80</v>
      </c>
      <c r="I77" s="114" t="s">
        <v>74</v>
      </c>
      <c r="J77" s="114" t="s">
        <v>51</v>
      </c>
      <c r="K77" s="114" t="s">
        <v>79</v>
      </c>
      <c r="L77" s="114" t="s">
        <v>80</v>
      </c>
      <c r="M77" s="114" t="s">
        <v>74</v>
      </c>
      <c r="N77" s="114" t="s">
        <v>51</v>
      </c>
    </row>
    <row r="78" spans="1:20" s="40" customFormat="1">
      <c r="A78" s="65" t="s">
        <v>202</v>
      </c>
      <c r="B78" s="80" t="s">
        <v>81</v>
      </c>
      <c r="C78" s="83"/>
      <c r="D78" s="83"/>
      <c r="E78" s="83"/>
      <c r="F78" s="83"/>
      <c r="G78" s="83"/>
      <c r="H78" s="83"/>
      <c r="I78" s="83"/>
      <c r="J78" s="83"/>
      <c r="K78" s="83"/>
      <c r="L78" s="83"/>
      <c r="M78" s="83"/>
      <c r="N78" s="83"/>
    </row>
    <row r="79" spans="1:20" s="40" customFormat="1">
      <c r="A79" s="65" t="s">
        <v>400</v>
      </c>
      <c r="B79" s="80" t="s">
        <v>399</v>
      </c>
      <c r="C79" s="136"/>
      <c r="D79" s="136"/>
      <c r="E79" s="136"/>
      <c r="F79" s="136"/>
      <c r="G79" s="136"/>
      <c r="H79" s="136"/>
      <c r="I79" s="136"/>
      <c r="J79" s="136"/>
      <c r="K79" s="136"/>
      <c r="L79" s="136"/>
      <c r="M79" s="136"/>
      <c r="N79" s="136"/>
    </row>
    <row r="80" spans="1:20" s="40" customFormat="1">
      <c r="A80" s="65" t="s">
        <v>203</v>
      </c>
      <c r="B80" s="80" t="s">
        <v>82</v>
      </c>
      <c r="C80" s="83"/>
      <c r="D80" s="83"/>
      <c r="E80" s="83"/>
      <c r="F80" s="83"/>
      <c r="G80" s="83"/>
      <c r="H80" s="83"/>
      <c r="I80" s="83"/>
      <c r="J80" s="83"/>
      <c r="K80" s="83"/>
      <c r="L80" s="83"/>
      <c r="M80" s="83"/>
      <c r="N80" s="83"/>
    </row>
    <row r="81" spans="1:20" s="40" customFormat="1">
      <c r="A81" s="65" t="s">
        <v>204</v>
      </c>
      <c r="B81" s="80" t="s">
        <v>83</v>
      </c>
      <c r="C81" s="83"/>
      <c r="D81" s="83"/>
      <c r="E81" s="83"/>
      <c r="F81" s="83"/>
      <c r="G81" s="83"/>
      <c r="H81" s="83"/>
      <c r="I81" s="83"/>
      <c r="J81" s="83"/>
      <c r="K81" s="83"/>
      <c r="L81" s="83"/>
      <c r="M81" s="83"/>
      <c r="N81" s="83"/>
    </row>
    <row r="82" spans="1:20" s="40" customFormat="1">
      <c r="A82" s="47"/>
      <c r="B82" s="47"/>
      <c r="C82" s="115"/>
      <c r="D82" s="115"/>
      <c r="E82" s="115"/>
      <c r="F82" s="115"/>
      <c r="G82" s="115"/>
      <c r="H82" s="115"/>
      <c r="I82" s="115"/>
      <c r="J82" s="115"/>
      <c r="K82" s="115"/>
      <c r="L82" s="115"/>
      <c r="M82" s="115"/>
      <c r="N82" s="115"/>
    </row>
    <row r="83" spans="1:20" s="40" customFormat="1">
      <c r="A83" s="57" t="s">
        <v>58</v>
      </c>
      <c r="B83" s="120"/>
      <c r="C83" s="58"/>
      <c r="D83" s="58"/>
      <c r="E83" s="58"/>
      <c r="F83" s="58"/>
      <c r="G83" s="58"/>
      <c r="H83" s="69"/>
      <c r="I83" s="58"/>
      <c r="J83" s="58"/>
    </row>
    <row r="84" spans="1:20" s="40" customFormat="1">
      <c r="A84" s="47"/>
      <c r="B84" s="47"/>
      <c r="C84" s="42"/>
      <c r="D84" s="42"/>
      <c r="E84" s="42"/>
      <c r="F84" s="42"/>
      <c r="G84" s="42"/>
      <c r="H84" s="42"/>
      <c r="I84" s="42"/>
      <c r="J84" s="42"/>
      <c r="K84" s="42"/>
      <c r="L84" s="42"/>
      <c r="M84" s="42"/>
      <c r="N84" s="42"/>
      <c r="O84" s="42"/>
      <c r="P84" s="42"/>
      <c r="Q84" s="42"/>
    </row>
    <row r="85" spans="1:20" s="40" customFormat="1">
      <c r="A85" s="47"/>
      <c r="B85" s="47"/>
      <c r="C85" s="216" t="s">
        <v>72</v>
      </c>
      <c r="D85" s="216"/>
      <c r="E85" s="216"/>
      <c r="F85" s="216" t="s">
        <v>343</v>
      </c>
      <c r="G85" s="216"/>
      <c r="H85" s="216"/>
      <c r="I85" s="216" t="s">
        <v>344</v>
      </c>
      <c r="J85" s="216"/>
      <c r="K85" s="216"/>
      <c r="L85" s="216" t="s">
        <v>73</v>
      </c>
      <c r="M85" s="216"/>
      <c r="N85" s="216"/>
      <c r="O85" s="213" t="s">
        <v>74</v>
      </c>
      <c r="P85" s="214"/>
      <c r="Q85" s="215"/>
      <c r="R85" s="213" t="s">
        <v>51</v>
      </c>
      <c r="S85" s="214"/>
      <c r="T85" s="215"/>
    </row>
    <row r="86" spans="1:20" s="40" customFormat="1">
      <c r="A86" s="47"/>
      <c r="B86" s="47"/>
      <c r="C86" s="83" t="s">
        <v>61</v>
      </c>
      <c r="D86" s="83" t="s">
        <v>62</v>
      </c>
      <c r="E86" s="83" t="s">
        <v>51</v>
      </c>
      <c r="F86" s="83" t="s">
        <v>61</v>
      </c>
      <c r="G86" s="83" t="s">
        <v>62</v>
      </c>
      <c r="H86" s="83" t="s">
        <v>51</v>
      </c>
      <c r="I86" s="83" t="s">
        <v>61</v>
      </c>
      <c r="J86" s="83" t="s">
        <v>62</v>
      </c>
      <c r="K86" s="83" t="s">
        <v>51</v>
      </c>
      <c r="L86" s="83" t="s">
        <v>61</v>
      </c>
      <c r="M86" s="83" t="s">
        <v>62</v>
      </c>
      <c r="N86" s="83" t="s">
        <v>51</v>
      </c>
      <c r="O86" s="83" t="s">
        <v>61</v>
      </c>
      <c r="P86" s="83" t="s">
        <v>62</v>
      </c>
      <c r="Q86" s="68" t="s">
        <v>51</v>
      </c>
      <c r="R86" s="83" t="s">
        <v>61</v>
      </c>
      <c r="S86" s="83" t="s">
        <v>62</v>
      </c>
      <c r="T86" s="68" t="s">
        <v>51</v>
      </c>
    </row>
    <row r="87" spans="1:20" s="40" customFormat="1">
      <c r="A87" s="51" t="s">
        <v>245</v>
      </c>
      <c r="B87" s="78" t="s">
        <v>86</v>
      </c>
      <c r="C87" s="65"/>
      <c r="D87" s="65"/>
      <c r="E87" s="46"/>
      <c r="F87" s="46"/>
      <c r="G87" s="46"/>
      <c r="H87" s="46"/>
      <c r="I87" s="46"/>
      <c r="J87" s="46"/>
      <c r="K87" s="46"/>
      <c r="L87" s="46"/>
      <c r="M87" s="46"/>
      <c r="N87" s="46"/>
      <c r="O87" s="46"/>
      <c r="P87" s="65"/>
      <c r="Q87" s="62"/>
      <c r="R87" s="61"/>
      <c r="S87" s="61"/>
      <c r="T87" s="61"/>
    </row>
    <row r="88" spans="1:20" s="40" customFormat="1">
      <c r="A88" s="51" t="s">
        <v>244</v>
      </c>
      <c r="B88" s="78" t="s">
        <v>243</v>
      </c>
      <c r="C88" s="65"/>
      <c r="D88" s="65"/>
      <c r="E88" s="46"/>
      <c r="F88" s="46"/>
      <c r="G88" s="46"/>
      <c r="H88" s="46"/>
      <c r="I88" s="46"/>
      <c r="J88" s="46"/>
      <c r="K88" s="46"/>
      <c r="L88" s="46"/>
      <c r="M88" s="46"/>
      <c r="N88" s="46"/>
      <c r="O88" s="46"/>
      <c r="P88" s="65"/>
      <c r="Q88" s="62"/>
      <c r="R88" s="61"/>
      <c r="S88" s="61"/>
      <c r="T88" s="61"/>
    </row>
    <row r="89" spans="1:20" s="40" customFormat="1">
      <c r="A89" s="51" t="s">
        <v>248</v>
      </c>
      <c r="B89" s="78" t="s">
        <v>87</v>
      </c>
      <c r="C89" s="65"/>
      <c r="D89" s="65"/>
      <c r="E89" s="46"/>
      <c r="F89" s="46"/>
      <c r="G89" s="46"/>
      <c r="H89" s="46"/>
      <c r="I89" s="46"/>
      <c r="J89" s="46"/>
      <c r="K89" s="46"/>
      <c r="L89" s="46"/>
      <c r="M89" s="46"/>
      <c r="N89" s="46"/>
      <c r="O89" s="46"/>
      <c r="P89" s="65"/>
      <c r="Q89" s="62"/>
      <c r="R89" s="61"/>
      <c r="S89" s="61"/>
      <c r="T89" s="61"/>
    </row>
    <row r="90" spans="1:20" s="40" customFormat="1">
      <c r="A90" s="51" t="s">
        <v>85</v>
      </c>
      <c r="B90" s="78" t="s">
        <v>247</v>
      </c>
      <c r="C90" s="65"/>
      <c r="D90" s="65"/>
      <c r="E90" s="46"/>
      <c r="F90" s="46"/>
      <c r="G90" s="46"/>
      <c r="H90" s="46"/>
      <c r="I90" s="46"/>
      <c r="J90" s="46"/>
      <c r="K90" s="46"/>
      <c r="L90" s="46"/>
      <c r="M90" s="46"/>
      <c r="N90" s="46"/>
      <c r="O90" s="46"/>
      <c r="P90" s="65"/>
      <c r="Q90" s="62"/>
      <c r="R90" s="61"/>
      <c r="S90" s="61"/>
      <c r="T90" s="61"/>
    </row>
    <row r="91" spans="1:20" s="40" customFormat="1">
      <c r="A91" s="51" t="s">
        <v>251</v>
      </c>
      <c r="B91" s="78" t="s">
        <v>88</v>
      </c>
      <c r="C91" s="65"/>
      <c r="D91" s="65"/>
      <c r="E91" s="46"/>
      <c r="F91" s="46"/>
      <c r="G91" s="46"/>
      <c r="H91" s="46"/>
      <c r="I91" s="46"/>
      <c r="J91" s="46"/>
      <c r="K91" s="46"/>
      <c r="L91" s="46"/>
      <c r="M91" s="46"/>
      <c r="N91" s="46"/>
      <c r="O91" s="46"/>
      <c r="P91" s="65"/>
      <c r="Q91" s="62"/>
      <c r="R91" s="61"/>
      <c r="S91" s="61"/>
      <c r="T91" s="61"/>
    </row>
    <row r="92" spans="1:20" s="40" customFormat="1">
      <c r="A92" s="51" t="s">
        <v>250</v>
      </c>
      <c r="B92" s="78" t="s">
        <v>89</v>
      </c>
      <c r="C92" s="65"/>
      <c r="D92" s="65"/>
      <c r="E92" s="46"/>
      <c r="F92" s="46"/>
      <c r="G92" s="46"/>
      <c r="H92" s="46"/>
      <c r="I92" s="46"/>
      <c r="J92" s="46"/>
      <c r="K92" s="46"/>
      <c r="L92" s="46"/>
      <c r="M92" s="46"/>
      <c r="N92" s="46"/>
      <c r="O92" s="46"/>
      <c r="P92" s="65"/>
      <c r="Q92" s="62"/>
      <c r="R92" s="61"/>
      <c r="S92" s="61"/>
      <c r="T92" s="61"/>
    </row>
    <row r="93" spans="1:20" s="40" customFormat="1">
      <c r="A93" s="51" t="s">
        <v>254</v>
      </c>
      <c r="B93" s="78" t="s">
        <v>90</v>
      </c>
      <c r="C93" s="65"/>
      <c r="D93" s="65"/>
      <c r="E93" s="46"/>
      <c r="F93" s="46"/>
      <c r="G93" s="46"/>
      <c r="H93" s="46"/>
      <c r="I93" s="46"/>
      <c r="J93" s="46"/>
      <c r="K93" s="46"/>
      <c r="L93" s="46"/>
      <c r="M93" s="46"/>
      <c r="N93" s="46"/>
      <c r="O93" s="46"/>
      <c r="P93" s="65"/>
      <c r="Q93" s="62"/>
      <c r="R93" s="61"/>
      <c r="S93" s="61"/>
      <c r="T93" s="61"/>
    </row>
    <row r="94" spans="1:20" s="40" customFormat="1">
      <c r="A94" s="51" t="s">
        <v>253</v>
      </c>
      <c r="B94" s="79" t="s">
        <v>91</v>
      </c>
      <c r="C94" s="65"/>
      <c r="D94" s="65"/>
      <c r="E94" s="46"/>
      <c r="F94" s="46"/>
      <c r="G94" s="46"/>
      <c r="H94" s="46"/>
      <c r="I94" s="46"/>
      <c r="J94" s="46"/>
      <c r="K94" s="46"/>
      <c r="L94" s="46"/>
      <c r="M94" s="46"/>
      <c r="N94" s="46"/>
      <c r="O94" s="46"/>
      <c r="P94" s="65"/>
      <c r="Q94" s="62"/>
      <c r="R94" s="61"/>
      <c r="S94" s="61"/>
      <c r="T94" s="61"/>
    </row>
    <row r="95" spans="1:20" s="40" customFormat="1">
      <c r="A95" s="121"/>
      <c r="B95" s="123"/>
    </row>
    <row r="96" spans="1:20" s="40" customFormat="1">
      <c r="A96" s="47"/>
      <c r="B96" s="47"/>
      <c r="C96" s="213" t="s">
        <v>77</v>
      </c>
      <c r="D96" s="214"/>
      <c r="E96" s="214"/>
      <c r="F96" s="215"/>
      <c r="G96" s="213" t="s">
        <v>78</v>
      </c>
      <c r="H96" s="214"/>
      <c r="I96" s="214"/>
      <c r="J96" s="215"/>
      <c r="K96" s="213" t="s">
        <v>74</v>
      </c>
      <c r="L96" s="214"/>
      <c r="M96" s="214"/>
      <c r="N96" s="215"/>
    </row>
    <row r="97" spans="1:20" s="40" customFormat="1">
      <c r="A97" s="47"/>
      <c r="B97" s="47"/>
      <c r="C97" s="114" t="s">
        <v>79</v>
      </c>
      <c r="D97" s="114" t="s">
        <v>80</v>
      </c>
      <c r="E97" s="114" t="s">
        <v>74</v>
      </c>
      <c r="F97" s="114" t="s">
        <v>51</v>
      </c>
      <c r="G97" s="114" t="s">
        <v>79</v>
      </c>
      <c r="H97" s="114" t="s">
        <v>80</v>
      </c>
      <c r="I97" s="114" t="s">
        <v>74</v>
      </c>
      <c r="J97" s="114" t="s">
        <v>51</v>
      </c>
      <c r="K97" s="114" t="s">
        <v>79</v>
      </c>
      <c r="L97" s="114" t="s">
        <v>80</v>
      </c>
      <c r="M97" s="114" t="s">
        <v>74</v>
      </c>
      <c r="N97" s="114" t="s">
        <v>51</v>
      </c>
    </row>
    <row r="98" spans="1:20" s="40" customFormat="1">
      <c r="A98" s="65" t="s">
        <v>261</v>
      </c>
      <c r="B98" s="80" t="s">
        <v>92</v>
      </c>
      <c r="C98" s="83"/>
      <c r="D98" s="83"/>
      <c r="E98" s="83"/>
      <c r="F98" s="83"/>
      <c r="G98" s="83"/>
      <c r="H98" s="83"/>
      <c r="I98" s="83"/>
      <c r="J98" s="83"/>
      <c r="K98" s="83"/>
      <c r="L98" s="83"/>
      <c r="M98" s="83"/>
      <c r="N98" s="83"/>
    </row>
    <row r="99" spans="1:20" s="40" customFormat="1">
      <c r="A99" s="65" t="s">
        <v>84</v>
      </c>
      <c r="B99" s="80" t="s">
        <v>81</v>
      </c>
      <c r="C99" s="83"/>
      <c r="D99" s="83"/>
      <c r="E99" s="83"/>
      <c r="F99" s="83"/>
      <c r="G99" s="83"/>
      <c r="H99" s="83"/>
      <c r="I99" s="83"/>
      <c r="J99" s="83"/>
      <c r="K99" s="83"/>
      <c r="L99" s="83"/>
      <c r="M99" s="83"/>
      <c r="N99" s="83"/>
    </row>
    <row r="100" spans="1:20" s="40" customFormat="1">
      <c r="A100" s="65" t="s">
        <v>59</v>
      </c>
      <c r="B100" s="80" t="s">
        <v>93</v>
      </c>
      <c r="C100" s="116"/>
      <c r="D100" s="116"/>
      <c r="E100" s="116"/>
      <c r="F100" s="116"/>
      <c r="G100" s="116"/>
      <c r="H100" s="116"/>
      <c r="I100" s="116"/>
      <c r="J100" s="116"/>
      <c r="K100" s="116"/>
      <c r="L100" s="116"/>
      <c r="M100" s="116"/>
      <c r="N100" s="116"/>
    </row>
    <row r="101" spans="1:20" s="40" customFormat="1">
      <c r="A101" s="121"/>
      <c r="B101" s="125"/>
      <c r="C101" s="81"/>
    </row>
    <row r="102" spans="1:20" s="40" customFormat="1">
      <c r="A102" s="57" t="s">
        <v>65</v>
      </c>
      <c r="B102" s="57"/>
      <c r="C102" s="57"/>
      <c r="D102" s="57"/>
      <c r="E102" s="57"/>
      <c r="F102" s="57"/>
      <c r="G102" s="57"/>
      <c r="H102" s="57"/>
      <c r="I102" s="57"/>
      <c r="J102" s="57"/>
    </row>
    <row r="103" spans="1:20" s="40" customFormat="1">
      <c r="A103" s="42"/>
      <c r="B103" s="42"/>
    </row>
    <row r="104" spans="1:20" s="40" customFormat="1">
      <c r="A104" s="42"/>
      <c r="B104" s="42"/>
      <c r="C104" s="216" t="s">
        <v>72</v>
      </c>
      <c r="D104" s="216"/>
      <c r="E104" s="216"/>
      <c r="F104" s="216" t="s">
        <v>343</v>
      </c>
      <c r="G104" s="216"/>
      <c r="H104" s="216"/>
      <c r="I104" s="216" t="s">
        <v>344</v>
      </c>
      <c r="J104" s="216"/>
      <c r="K104" s="216"/>
      <c r="L104" s="216" t="s">
        <v>73</v>
      </c>
      <c r="M104" s="216"/>
      <c r="N104" s="216"/>
      <c r="O104" s="213" t="s">
        <v>74</v>
      </c>
      <c r="P104" s="214"/>
      <c r="Q104" s="215"/>
      <c r="R104" s="213" t="s">
        <v>51</v>
      </c>
      <c r="S104" s="214"/>
      <c r="T104" s="215"/>
    </row>
    <row r="105" spans="1:20" s="40" customFormat="1">
      <c r="A105" s="42"/>
      <c r="B105" s="42"/>
      <c r="C105" s="83" t="s">
        <v>61</v>
      </c>
      <c r="D105" s="83" t="s">
        <v>62</v>
      </c>
      <c r="E105" s="83" t="s">
        <v>51</v>
      </c>
      <c r="F105" s="83" t="s">
        <v>61</v>
      </c>
      <c r="G105" s="83" t="s">
        <v>62</v>
      </c>
      <c r="H105" s="83" t="s">
        <v>51</v>
      </c>
      <c r="I105" s="83" t="s">
        <v>61</v>
      </c>
      <c r="J105" s="83" t="s">
        <v>62</v>
      </c>
      <c r="K105" s="83" t="s">
        <v>51</v>
      </c>
      <c r="L105" s="83" t="s">
        <v>61</v>
      </c>
      <c r="M105" s="83" t="s">
        <v>62</v>
      </c>
      <c r="N105" s="83" t="s">
        <v>51</v>
      </c>
      <c r="O105" s="83" t="s">
        <v>61</v>
      </c>
      <c r="P105" s="83" t="s">
        <v>62</v>
      </c>
      <c r="Q105" s="68" t="s">
        <v>51</v>
      </c>
      <c r="R105" s="83" t="s">
        <v>61</v>
      </c>
      <c r="S105" s="83" t="s">
        <v>62</v>
      </c>
      <c r="T105" s="68" t="s">
        <v>51</v>
      </c>
    </row>
    <row r="106" spans="1:20" s="40" customFormat="1">
      <c r="A106" s="51" t="s">
        <v>289</v>
      </c>
      <c r="B106" s="78" t="s">
        <v>94</v>
      </c>
      <c r="C106" s="65"/>
      <c r="D106" s="65"/>
      <c r="E106" s="46"/>
      <c r="F106" s="46"/>
      <c r="G106" s="46"/>
      <c r="H106" s="46"/>
      <c r="I106" s="46"/>
      <c r="J106" s="46"/>
      <c r="K106" s="46"/>
      <c r="L106" s="46"/>
      <c r="M106" s="46"/>
      <c r="N106" s="46"/>
      <c r="O106" s="46"/>
      <c r="P106" s="65"/>
      <c r="Q106" s="62"/>
      <c r="R106" s="61"/>
      <c r="S106" s="61"/>
      <c r="T106" s="61"/>
    </row>
    <row r="107" spans="1:20" s="40" customFormat="1">
      <c r="A107" s="51" t="s">
        <v>290</v>
      </c>
      <c r="B107" s="78" t="s">
        <v>287</v>
      </c>
      <c r="C107" s="65"/>
      <c r="D107" s="65"/>
      <c r="E107" s="46"/>
      <c r="F107" s="46"/>
      <c r="G107" s="46"/>
      <c r="H107" s="46"/>
      <c r="I107" s="46"/>
      <c r="J107" s="46"/>
      <c r="K107" s="46"/>
      <c r="L107" s="46"/>
      <c r="M107" s="46"/>
      <c r="N107" s="46"/>
      <c r="O107" s="46"/>
      <c r="P107" s="65"/>
      <c r="Q107" s="62"/>
      <c r="R107" s="61"/>
      <c r="S107" s="61"/>
      <c r="T107" s="61"/>
    </row>
    <row r="108" spans="1:20" s="40" customFormat="1">
      <c r="A108" s="51" t="s">
        <v>291</v>
      </c>
      <c r="B108" s="78" t="s">
        <v>95</v>
      </c>
      <c r="C108" s="65"/>
      <c r="D108" s="65"/>
      <c r="E108" s="46"/>
      <c r="F108" s="46"/>
      <c r="G108" s="46"/>
      <c r="H108" s="46"/>
      <c r="I108" s="46"/>
      <c r="J108" s="46"/>
      <c r="K108" s="46"/>
      <c r="L108" s="46"/>
      <c r="M108" s="46"/>
      <c r="N108" s="46"/>
      <c r="O108" s="46"/>
      <c r="P108" s="65"/>
      <c r="Q108" s="62"/>
      <c r="R108" s="61"/>
      <c r="S108" s="61"/>
      <c r="T108" s="61"/>
    </row>
    <row r="109" spans="1:20" s="40" customFormat="1">
      <c r="A109" s="51" t="s">
        <v>292</v>
      </c>
      <c r="B109" s="78" t="s">
        <v>288</v>
      </c>
      <c r="C109" s="65"/>
      <c r="D109" s="65"/>
      <c r="E109" s="46"/>
      <c r="F109" s="46"/>
      <c r="G109" s="46"/>
      <c r="H109" s="46"/>
      <c r="I109" s="46"/>
      <c r="J109" s="46"/>
      <c r="K109" s="46"/>
      <c r="L109" s="46"/>
      <c r="M109" s="46"/>
      <c r="N109" s="46"/>
      <c r="O109" s="46"/>
      <c r="P109" s="65"/>
      <c r="Q109" s="62"/>
      <c r="R109" s="61"/>
      <c r="S109" s="61"/>
      <c r="T109" s="61"/>
    </row>
    <row r="110" spans="1:20" s="40" customFormat="1"/>
    <row r="111" spans="1:20" s="40" customFormat="1">
      <c r="A111" s="48"/>
      <c r="B111" s="48"/>
      <c r="C111" s="48"/>
      <c r="D111" s="48"/>
      <c r="E111" s="48"/>
      <c r="F111" s="48"/>
      <c r="G111" s="48"/>
      <c r="H111" s="48"/>
      <c r="I111" s="48"/>
      <c r="J111" s="48"/>
      <c r="K111" s="48"/>
      <c r="L111" s="48"/>
      <c r="M111" s="48"/>
    </row>
    <row r="112" spans="1:20" s="40" customFormat="1">
      <c r="A112" s="37" t="s">
        <v>43</v>
      </c>
      <c r="B112" s="38" t="s">
        <v>194</v>
      </c>
      <c r="I112" s="40" t="s">
        <v>44</v>
      </c>
    </row>
    <row r="113" spans="1:20" s="40" customFormat="1">
      <c r="A113" s="41" t="s">
        <v>45</v>
      </c>
      <c r="B113" s="42" t="s">
        <v>46</v>
      </c>
    </row>
    <row r="114" spans="1:20" s="40" customFormat="1">
      <c r="A114" s="43" t="s">
        <v>47</v>
      </c>
      <c r="B114" s="42" t="s">
        <v>349</v>
      </c>
      <c r="C114" s="44"/>
      <c r="D114" s="44"/>
      <c r="E114" s="44"/>
      <c r="F114" s="44"/>
      <c r="G114" s="44"/>
      <c r="H114" s="44"/>
      <c r="I114" s="44"/>
      <c r="J114" s="44"/>
      <c r="K114" s="44"/>
      <c r="L114" s="44"/>
      <c r="M114" s="44"/>
    </row>
    <row r="115" spans="1:20" s="40" customFormat="1">
      <c r="A115" s="45" t="s">
        <v>48</v>
      </c>
      <c r="B115" s="40" t="s">
        <v>35</v>
      </c>
      <c r="C115" s="56"/>
      <c r="D115" s="56"/>
      <c r="E115" s="56"/>
      <c r="F115" s="56"/>
      <c r="G115" s="55"/>
      <c r="H115" s="55"/>
      <c r="I115" s="55"/>
      <c r="J115" s="55"/>
      <c r="K115" s="55"/>
      <c r="L115" s="55"/>
      <c r="M115" s="55"/>
      <c r="N115" s="55"/>
    </row>
    <row r="116" spans="1:20" s="40" customFormat="1">
      <c r="A116" s="54"/>
      <c r="B116" s="55"/>
      <c r="C116" s="56"/>
      <c r="D116" s="56"/>
      <c r="E116" s="56"/>
      <c r="F116" s="56"/>
      <c r="G116" s="55"/>
      <c r="H116" s="55"/>
      <c r="I116" s="55"/>
      <c r="J116" s="55"/>
      <c r="K116" s="55"/>
      <c r="L116" s="55"/>
      <c r="M116" s="55"/>
      <c r="N116" s="55"/>
    </row>
    <row r="117" spans="1:20" s="40" customFormat="1">
      <c r="A117" s="57" t="s">
        <v>70</v>
      </c>
      <c r="B117" s="120"/>
      <c r="C117" s="58"/>
      <c r="D117" s="58"/>
      <c r="E117" s="58"/>
      <c r="F117" s="58"/>
      <c r="G117" s="58"/>
      <c r="H117" s="58"/>
      <c r="I117" s="58"/>
      <c r="J117" s="58"/>
      <c r="K117" s="55"/>
      <c r="L117" s="55"/>
      <c r="M117" s="55"/>
      <c r="N117" s="55"/>
    </row>
    <row r="118" spans="1:20" s="40" customFormat="1">
      <c r="A118" s="121"/>
      <c r="B118" s="121"/>
    </row>
    <row r="119" spans="1:20" s="40" customFormat="1">
      <c r="A119" s="121"/>
      <c r="B119" s="121"/>
      <c r="C119" s="213" t="s">
        <v>77</v>
      </c>
      <c r="D119" s="214"/>
      <c r="E119" s="214"/>
      <c r="F119" s="215"/>
      <c r="G119" s="213" t="s">
        <v>78</v>
      </c>
      <c r="H119" s="214"/>
      <c r="I119" s="214"/>
      <c r="J119" s="215"/>
      <c r="K119" s="213" t="s">
        <v>74</v>
      </c>
      <c r="L119" s="214"/>
      <c r="M119" s="214"/>
      <c r="N119" s="215"/>
    </row>
    <row r="120" spans="1:20" s="40" customFormat="1">
      <c r="A120" s="121"/>
      <c r="B120" s="121"/>
      <c r="C120" s="114" t="s">
        <v>79</v>
      </c>
      <c r="D120" s="114" t="s">
        <v>80</v>
      </c>
      <c r="E120" s="114" t="s">
        <v>74</v>
      </c>
      <c r="F120" s="114" t="s">
        <v>51</v>
      </c>
      <c r="G120" s="114" t="s">
        <v>79</v>
      </c>
      <c r="H120" s="114" t="s">
        <v>80</v>
      </c>
      <c r="I120" s="114" t="s">
        <v>74</v>
      </c>
      <c r="J120" s="114" t="s">
        <v>51</v>
      </c>
      <c r="K120" s="114" t="s">
        <v>79</v>
      </c>
      <c r="L120" s="114" t="s">
        <v>80</v>
      </c>
      <c r="M120" s="114" t="s">
        <v>74</v>
      </c>
      <c r="N120" s="114" t="s">
        <v>51</v>
      </c>
    </row>
    <row r="121" spans="1:20" s="40" customFormat="1">
      <c r="A121" s="80" t="s">
        <v>208</v>
      </c>
      <c r="B121" s="80" t="s">
        <v>102</v>
      </c>
      <c r="C121" s="83"/>
      <c r="D121" s="83"/>
      <c r="E121" s="83"/>
      <c r="F121" s="83"/>
      <c r="G121" s="83"/>
      <c r="H121" s="83"/>
      <c r="I121" s="83"/>
      <c r="J121" s="83"/>
      <c r="K121" s="83"/>
      <c r="L121" s="83"/>
      <c r="M121" s="83"/>
      <c r="N121" s="83"/>
    </row>
    <row r="122" spans="1:20" s="40" customFormat="1">
      <c r="A122" s="80" t="s">
        <v>207</v>
      </c>
      <c r="B122" s="80" t="s">
        <v>402</v>
      </c>
      <c r="C122" s="136"/>
      <c r="D122" s="136"/>
      <c r="E122" s="136"/>
      <c r="F122" s="136"/>
      <c r="G122" s="136"/>
      <c r="H122" s="136"/>
      <c r="I122" s="136"/>
      <c r="J122" s="136"/>
      <c r="K122" s="136"/>
      <c r="L122" s="136"/>
      <c r="M122" s="136"/>
      <c r="N122" s="136"/>
    </row>
    <row r="123" spans="1:20" s="40" customFormat="1">
      <c r="A123" s="80" t="s">
        <v>207</v>
      </c>
      <c r="B123" s="80" t="s">
        <v>403</v>
      </c>
      <c r="C123" s="83"/>
      <c r="D123" s="83"/>
      <c r="E123" s="83"/>
      <c r="F123" s="83"/>
      <c r="G123" s="83"/>
      <c r="H123" s="83"/>
      <c r="I123" s="83"/>
      <c r="J123" s="83"/>
      <c r="K123" s="83"/>
      <c r="L123" s="83"/>
      <c r="M123" s="83"/>
      <c r="N123" s="83"/>
    </row>
    <row r="124" spans="1:20" s="40" customFormat="1">
      <c r="A124" s="47"/>
      <c r="B124" s="47"/>
      <c r="C124" s="53"/>
      <c r="D124" s="53"/>
      <c r="E124" s="53"/>
      <c r="F124" s="53"/>
      <c r="G124" s="53"/>
      <c r="H124" s="53"/>
      <c r="I124" s="53"/>
      <c r="J124" s="53"/>
      <c r="K124" s="55"/>
      <c r="L124" s="55"/>
      <c r="M124" s="55"/>
      <c r="N124" s="55"/>
    </row>
    <row r="125" spans="1:20" s="40" customFormat="1">
      <c r="A125" s="47"/>
      <c r="B125" s="47"/>
      <c r="C125" s="216" t="s">
        <v>72</v>
      </c>
      <c r="D125" s="216"/>
      <c r="E125" s="216"/>
      <c r="F125" s="216" t="s">
        <v>343</v>
      </c>
      <c r="G125" s="216"/>
      <c r="H125" s="216"/>
      <c r="I125" s="216" t="s">
        <v>344</v>
      </c>
      <c r="J125" s="216"/>
      <c r="K125" s="216"/>
      <c r="L125" s="216" t="s">
        <v>73</v>
      </c>
      <c r="M125" s="216"/>
      <c r="N125" s="216"/>
      <c r="O125" s="213" t="s">
        <v>74</v>
      </c>
      <c r="P125" s="214"/>
      <c r="Q125" s="215"/>
      <c r="R125" s="213" t="s">
        <v>51</v>
      </c>
      <c r="S125" s="214"/>
      <c r="T125" s="215"/>
    </row>
    <row r="126" spans="1:20" s="40" customFormat="1">
      <c r="A126" s="47"/>
      <c r="B126" s="47"/>
      <c r="C126" s="83" t="s">
        <v>61</v>
      </c>
      <c r="D126" s="83" t="s">
        <v>62</v>
      </c>
      <c r="E126" s="83" t="s">
        <v>51</v>
      </c>
      <c r="F126" s="83" t="s">
        <v>61</v>
      </c>
      <c r="G126" s="83" t="s">
        <v>62</v>
      </c>
      <c r="H126" s="83" t="s">
        <v>51</v>
      </c>
      <c r="I126" s="83" t="s">
        <v>61</v>
      </c>
      <c r="J126" s="83" t="s">
        <v>62</v>
      </c>
      <c r="K126" s="83" t="s">
        <v>51</v>
      </c>
      <c r="L126" s="83" t="s">
        <v>61</v>
      </c>
      <c r="M126" s="83" t="s">
        <v>62</v>
      </c>
      <c r="N126" s="83" t="s">
        <v>51</v>
      </c>
      <c r="O126" s="83" t="s">
        <v>61</v>
      </c>
      <c r="P126" s="83" t="s">
        <v>62</v>
      </c>
      <c r="Q126" s="68" t="s">
        <v>51</v>
      </c>
      <c r="R126" s="83" t="s">
        <v>61</v>
      </c>
      <c r="S126" s="83" t="s">
        <v>62</v>
      </c>
      <c r="T126" s="68" t="s">
        <v>51</v>
      </c>
    </row>
    <row r="127" spans="1:20" s="40" customFormat="1">
      <c r="A127" s="80" t="s">
        <v>211</v>
      </c>
      <c r="B127" s="80" t="s">
        <v>111</v>
      </c>
      <c r="C127" s="65"/>
      <c r="D127" s="65"/>
      <c r="E127" s="46"/>
      <c r="F127" s="46"/>
      <c r="G127" s="46"/>
      <c r="H127" s="46"/>
      <c r="I127" s="46"/>
      <c r="J127" s="46"/>
      <c r="K127" s="46"/>
      <c r="L127" s="46"/>
      <c r="M127" s="46"/>
      <c r="N127" s="46"/>
      <c r="O127" s="46"/>
      <c r="P127" s="65"/>
      <c r="Q127" s="62"/>
      <c r="R127" s="61"/>
      <c r="S127" s="61"/>
      <c r="T127" s="61"/>
    </row>
    <row r="128" spans="1:20" s="40" customFormat="1">
      <c r="A128" s="80" t="s">
        <v>198</v>
      </c>
      <c r="B128" s="80" t="s">
        <v>96</v>
      </c>
      <c r="C128" s="65"/>
      <c r="D128" s="65"/>
      <c r="E128" s="46"/>
      <c r="F128" s="46"/>
      <c r="G128" s="46"/>
      <c r="H128" s="46"/>
      <c r="I128" s="46"/>
      <c r="J128" s="46"/>
      <c r="K128" s="46"/>
      <c r="L128" s="46"/>
      <c r="M128" s="46"/>
      <c r="N128" s="46"/>
      <c r="O128" s="46"/>
      <c r="P128" s="65"/>
      <c r="Q128" s="62"/>
      <c r="R128" s="61"/>
      <c r="S128" s="61"/>
      <c r="T128" s="61"/>
    </row>
    <row r="129" spans="1:20" s="40" customFormat="1">
      <c r="A129" s="80" t="s">
        <v>196</v>
      </c>
      <c r="B129" s="77" t="s">
        <v>97</v>
      </c>
      <c r="C129" s="65"/>
      <c r="D129" s="65"/>
      <c r="E129" s="46"/>
      <c r="F129" s="46"/>
      <c r="G129" s="46"/>
      <c r="H129" s="46"/>
      <c r="I129" s="46"/>
      <c r="J129" s="46"/>
      <c r="K129" s="46"/>
      <c r="L129" s="46"/>
      <c r="M129" s="46"/>
      <c r="N129" s="46"/>
      <c r="O129" s="46"/>
      <c r="P129" s="65"/>
      <c r="Q129" s="62"/>
      <c r="R129" s="61"/>
      <c r="S129" s="61"/>
      <c r="T129" s="61"/>
    </row>
    <row r="130" spans="1:20" s="40" customFormat="1">
      <c r="A130" s="51" t="s">
        <v>195</v>
      </c>
      <c r="B130" s="51" t="s">
        <v>98</v>
      </c>
      <c r="C130" s="65"/>
      <c r="D130" s="65"/>
      <c r="E130" s="46"/>
      <c r="F130" s="46"/>
      <c r="G130" s="46"/>
      <c r="H130" s="46"/>
      <c r="I130" s="46"/>
      <c r="J130" s="46"/>
      <c r="K130" s="46"/>
      <c r="L130" s="46"/>
      <c r="M130" s="46"/>
      <c r="N130" s="46"/>
      <c r="O130" s="46"/>
      <c r="P130" s="65"/>
      <c r="Q130" s="62"/>
      <c r="R130" s="61"/>
      <c r="S130" s="61"/>
      <c r="T130" s="61"/>
    </row>
    <row r="131" spans="1:20" s="40" customFormat="1">
      <c r="A131" s="51" t="s">
        <v>199</v>
      </c>
      <c r="B131" s="51" t="s">
        <v>348</v>
      </c>
      <c r="C131" s="65"/>
      <c r="D131" s="65"/>
      <c r="E131" s="46"/>
      <c r="F131" s="46"/>
      <c r="G131" s="46"/>
      <c r="H131" s="46"/>
      <c r="I131" s="46"/>
      <c r="J131" s="46"/>
      <c r="K131" s="46"/>
      <c r="L131" s="46"/>
      <c r="M131" s="46"/>
      <c r="N131" s="46"/>
      <c r="O131" s="46"/>
      <c r="P131" s="65"/>
      <c r="Q131" s="62"/>
      <c r="R131" s="61"/>
      <c r="S131" s="61"/>
      <c r="T131" s="61"/>
    </row>
    <row r="132" spans="1:20" s="40" customFormat="1">
      <c r="A132" s="80" t="s">
        <v>213</v>
      </c>
      <c r="B132" s="80" t="s">
        <v>99</v>
      </c>
      <c r="C132" s="65"/>
      <c r="D132" s="65"/>
      <c r="E132" s="46"/>
      <c r="F132" s="46"/>
      <c r="G132" s="46"/>
      <c r="H132" s="46"/>
      <c r="I132" s="46"/>
      <c r="J132" s="46"/>
      <c r="K132" s="46"/>
      <c r="L132" s="46"/>
      <c r="M132" s="46"/>
      <c r="N132" s="46"/>
      <c r="O132" s="46"/>
      <c r="P132" s="65"/>
      <c r="Q132" s="62"/>
      <c r="R132" s="61"/>
      <c r="S132" s="61"/>
      <c r="T132" s="61"/>
    </row>
    <row r="133" spans="1:20" s="40" customFormat="1">
      <c r="A133" s="80" t="s">
        <v>214</v>
      </c>
      <c r="B133" s="80" t="s">
        <v>100</v>
      </c>
      <c r="C133" s="65"/>
      <c r="D133" s="65"/>
      <c r="E133" s="46"/>
      <c r="F133" s="46"/>
      <c r="G133" s="46"/>
      <c r="H133" s="46"/>
      <c r="I133" s="46"/>
      <c r="J133" s="46"/>
      <c r="K133" s="46"/>
      <c r="L133" s="46"/>
      <c r="M133" s="46"/>
      <c r="N133" s="46"/>
      <c r="O133" s="46"/>
      <c r="P133" s="65"/>
      <c r="Q133" s="62"/>
      <c r="R133" s="61"/>
      <c r="S133" s="61"/>
      <c r="T133" s="61"/>
    </row>
    <row r="134" spans="1:20" s="40" customFormat="1">
      <c r="A134" s="80" t="s">
        <v>215</v>
      </c>
      <c r="B134" s="80" t="s">
        <v>101</v>
      </c>
      <c r="C134" s="65"/>
      <c r="D134" s="65"/>
      <c r="E134" s="46"/>
      <c r="F134" s="46"/>
      <c r="G134" s="46"/>
      <c r="H134" s="46"/>
      <c r="I134" s="46"/>
      <c r="J134" s="46"/>
      <c r="K134" s="46"/>
      <c r="L134" s="46"/>
      <c r="M134" s="46"/>
      <c r="N134" s="46"/>
      <c r="O134" s="46"/>
      <c r="P134" s="65"/>
      <c r="Q134" s="62"/>
      <c r="R134" s="61"/>
      <c r="S134" s="61"/>
      <c r="T134" s="61"/>
    </row>
    <row r="135" spans="1:20" s="40" customFormat="1">
      <c r="A135" s="121"/>
      <c r="B135" s="121"/>
      <c r="C135" s="55"/>
      <c r="D135" s="55"/>
      <c r="E135" s="55"/>
      <c r="F135" s="55"/>
      <c r="G135" s="55"/>
      <c r="H135" s="55"/>
      <c r="I135" s="55"/>
      <c r="J135" s="55"/>
      <c r="K135" s="55"/>
      <c r="L135" s="55"/>
      <c r="M135" s="55"/>
      <c r="N135" s="55"/>
      <c r="O135" s="54"/>
      <c r="P135" s="54"/>
      <c r="Q135" s="54"/>
    </row>
    <row r="136" spans="1:20" s="40" customFormat="1">
      <c r="A136" s="57" t="s">
        <v>58</v>
      </c>
      <c r="B136" s="120"/>
      <c r="C136" s="58"/>
      <c r="D136" s="58"/>
      <c r="E136" s="58"/>
      <c r="F136" s="58"/>
      <c r="G136" s="58"/>
      <c r="H136" s="69"/>
      <c r="I136" s="58"/>
      <c r="J136" s="58"/>
      <c r="K136" s="55"/>
      <c r="L136" s="55"/>
      <c r="M136" s="55"/>
      <c r="N136" s="55"/>
    </row>
    <row r="137" spans="1:20" s="40" customFormat="1">
      <c r="A137" s="47"/>
      <c r="B137" s="47"/>
      <c r="C137" s="53"/>
      <c r="D137" s="53"/>
      <c r="E137" s="53"/>
      <c r="F137" s="53"/>
      <c r="G137" s="53"/>
      <c r="H137" s="53"/>
      <c r="I137" s="53"/>
      <c r="J137" s="53"/>
      <c r="K137" s="55"/>
      <c r="L137" s="55"/>
      <c r="M137" s="55"/>
      <c r="N137" s="55"/>
    </row>
    <row r="138" spans="1:20" s="40" customFormat="1">
      <c r="A138" s="47"/>
      <c r="B138" s="47"/>
      <c r="C138" s="216" t="s">
        <v>72</v>
      </c>
      <c r="D138" s="216"/>
      <c r="E138" s="216"/>
      <c r="F138" s="216" t="s">
        <v>343</v>
      </c>
      <c r="G138" s="216"/>
      <c r="H138" s="216"/>
      <c r="I138" s="216" t="s">
        <v>344</v>
      </c>
      <c r="J138" s="216"/>
      <c r="K138" s="216"/>
      <c r="L138" s="216" t="s">
        <v>73</v>
      </c>
      <c r="M138" s="216"/>
      <c r="N138" s="216"/>
      <c r="O138" s="213" t="s">
        <v>74</v>
      </c>
      <c r="P138" s="214"/>
      <c r="Q138" s="215"/>
      <c r="R138" s="213" t="s">
        <v>51</v>
      </c>
      <c r="S138" s="214"/>
      <c r="T138" s="215"/>
    </row>
    <row r="139" spans="1:20" s="40" customFormat="1">
      <c r="A139" s="47"/>
      <c r="B139" s="47"/>
      <c r="C139" s="83" t="s">
        <v>61</v>
      </c>
      <c r="D139" s="83" t="s">
        <v>62</v>
      </c>
      <c r="E139" s="83" t="s">
        <v>51</v>
      </c>
      <c r="F139" s="83" t="s">
        <v>61</v>
      </c>
      <c r="G139" s="83" t="s">
        <v>62</v>
      </c>
      <c r="H139" s="83" t="s">
        <v>51</v>
      </c>
      <c r="I139" s="83" t="s">
        <v>61</v>
      </c>
      <c r="J139" s="83" t="s">
        <v>62</v>
      </c>
      <c r="K139" s="83" t="s">
        <v>51</v>
      </c>
      <c r="L139" s="83" t="s">
        <v>61</v>
      </c>
      <c r="M139" s="83" t="s">
        <v>62</v>
      </c>
      <c r="N139" s="83" t="s">
        <v>51</v>
      </c>
      <c r="O139" s="83" t="s">
        <v>61</v>
      </c>
      <c r="P139" s="83" t="s">
        <v>62</v>
      </c>
      <c r="Q139" s="68" t="s">
        <v>51</v>
      </c>
      <c r="R139" s="83" t="s">
        <v>61</v>
      </c>
      <c r="S139" s="83" t="s">
        <v>62</v>
      </c>
      <c r="T139" s="68" t="s">
        <v>51</v>
      </c>
    </row>
    <row r="140" spans="1:20" s="40" customFormat="1">
      <c r="A140" s="51" t="s">
        <v>267</v>
      </c>
      <c r="B140" s="51" t="s">
        <v>103</v>
      </c>
      <c r="C140" s="65"/>
      <c r="D140" s="65"/>
      <c r="E140" s="46"/>
      <c r="F140" s="46"/>
      <c r="G140" s="46"/>
      <c r="H140" s="46"/>
      <c r="I140" s="46"/>
      <c r="J140" s="46"/>
      <c r="K140" s="46"/>
      <c r="L140" s="46"/>
      <c r="M140" s="46"/>
      <c r="N140" s="46"/>
      <c r="O140" s="46"/>
      <c r="P140" s="65"/>
      <c r="Q140" s="62"/>
      <c r="R140" s="61"/>
      <c r="S140" s="61"/>
      <c r="T140" s="61"/>
    </row>
    <row r="141" spans="1:20" s="40" customFormat="1">
      <c r="A141" s="51" t="s">
        <v>266</v>
      </c>
      <c r="B141" s="51" t="s">
        <v>104</v>
      </c>
      <c r="C141" s="65"/>
      <c r="D141" s="65"/>
      <c r="E141" s="46"/>
      <c r="F141" s="46"/>
      <c r="G141" s="46"/>
      <c r="H141" s="46"/>
      <c r="I141" s="46"/>
      <c r="J141" s="46"/>
      <c r="K141" s="46"/>
      <c r="L141" s="46"/>
      <c r="M141" s="46"/>
      <c r="N141" s="46"/>
      <c r="O141" s="46"/>
      <c r="P141" s="65"/>
      <c r="Q141" s="62"/>
      <c r="R141" s="61"/>
      <c r="S141" s="61"/>
      <c r="T141" s="61"/>
    </row>
    <row r="142" spans="1:20" s="40" customFormat="1">
      <c r="A142" s="51" t="s">
        <v>264</v>
      </c>
      <c r="B142" s="51" t="s">
        <v>105</v>
      </c>
      <c r="C142" s="65"/>
      <c r="D142" s="65"/>
      <c r="E142" s="46"/>
      <c r="F142" s="46"/>
      <c r="G142" s="46"/>
      <c r="H142" s="46"/>
      <c r="I142" s="46"/>
      <c r="J142" s="46"/>
      <c r="K142" s="46"/>
      <c r="L142" s="46"/>
      <c r="M142" s="46"/>
      <c r="N142" s="46"/>
      <c r="O142" s="46"/>
      <c r="P142" s="65"/>
      <c r="Q142" s="62"/>
      <c r="R142" s="61"/>
      <c r="S142" s="61"/>
      <c r="T142" s="61"/>
    </row>
    <row r="143" spans="1:20" s="40" customFormat="1">
      <c r="A143" s="51" t="s">
        <v>263</v>
      </c>
      <c r="B143" s="51" t="s">
        <v>106</v>
      </c>
      <c r="C143" s="65"/>
      <c r="D143" s="65"/>
      <c r="E143" s="46"/>
      <c r="F143" s="46"/>
      <c r="G143" s="46"/>
      <c r="H143" s="46"/>
      <c r="I143" s="46"/>
      <c r="J143" s="46"/>
      <c r="K143" s="46"/>
      <c r="L143" s="46"/>
      <c r="M143" s="46"/>
      <c r="N143" s="46"/>
      <c r="O143" s="46"/>
      <c r="P143" s="65"/>
      <c r="Q143" s="62"/>
      <c r="R143" s="61"/>
      <c r="S143" s="61"/>
      <c r="T143" s="61"/>
    </row>
    <row r="144" spans="1:20" s="40" customFormat="1">
      <c r="A144" s="47"/>
      <c r="B144" s="47"/>
      <c r="K144" s="55"/>
      <c r="L144" s="55"/>
      <c r="M144" s="55"/>
      <c r="N144" s="55"/>
    </row>
    <row r="145" spans="1:20" s="40" customFormat="1">
      <c r="A145" s="57" t="s">
        <v>65</v>
      </c>
      <c r="B145" s="57"/>
      <c r="C145" s="57"/>
      <c r="D145" s="57"/>
      <c r="E145" s="57"/>
      <c r="F145" s="57"/>
      <c r="G145" s="57"/>
      <c r="H145" s="57"/>
      <c r="I145" s="57"/>
      <c r="J145" s="57"/>
      <c r="K145" s="55"/>
      <c r="L145" s="55"/>
      <c r="M145" s="55"/>
      <c r="N145" s="55"/>
    </row>
    <row r="146" spans="1:20" s="40" customFormat="1">
      <c r="A146" s="42"/>
      <c r="B146" s="42"/>
      <c r="K146" s="55"/>
      <c r="L146" s="55"/>
      <c r="M146" s="55"/>
      <c r="N146" s="55"/>
    </row>
    <row r="147" spans="1:20" s="40" customFormat="1">
      <c r="A147" s="42"/>
      <c r="B147" s="42"/>
      <c r="C147" s="216" t="s">
        <v>72</v>
      </c>
      <c r="D147" s="216"/>
      <c r="E147" s="216"/>
      <c r="F147" s="216" t="s">
        <v>343</v>
      </c>
      <c r="G147" s="216"/>
      <c r="H147" s="216"/>
      <c r="I147" s="216" t="s">
        <v>344</v>
      </c>
      <c r="J147" s="216"/>
      <c r="K147" s="216"/>
      <c r="L147" s="216" t="s">
        <v>73</v>
      </c>
      <c r="M147" s="216"/>
      <c r="N147" s="216"/>
      <c r="O147" s="213" t="s">
        <v>74</v>
      </c>
      <c r="P147" s="214"/>
      <c r="Q147" s="215"/>
      <c r="R147" s="213" t="s">
        <v>51</v>
      </c>
      <c r="S147" s="214"/>
      <c r="T147" s="215"/>
    </row>
    <row r="148" spans="1:20" s="40" customFormat="1">
      <c r="A148" s="42"/>
      <c r="B148" s="42"/>
      <c r="C148" s="83" t="s">
        <v>61</v>
      </c>
      <c r="D148" s="83" t="s">
        <v>62</v>
      </c>
      <c r="E148" s="83" t="s">
        <v>51</v>
      </c>
      <c r="F148" s="83" t="s">
        <v>61</v>
      </c>
      <c r="G148" s="83" t="s">
        <v>62</v>
      </c>
      <c r="H148" s="83" t="s">
        <v>51</v>
      </c>
      <c r="I148" s="83" t="s">
        <v>61</v>
      </c>
      <c r="J148" s="83" t="s">
        <v>62</v>
      </c>
      <c r="K148" s="83" t="s">
        <v>51</v>
      </c>
      <c r="L148" s="83" t="s">
        <v>61</v>
      </c>
      <c r="M148" s="83" t="s">
        <v>62</v>
      </c>
      <c r="N148" s="83" t="s">
        <v>51</v>
      </c>
      <c r="O148" s="83" t="s">
        <v>61</v>
      </c>
      <c r="P148" s="83" t="s">
        <v>62</v>
      </c>
      <c r="Q148" s="68" t="s">
        <v>51</v>
      </c>
      <c r="R148" s="83" t="s">
        <v>61</v>
      </c>
      <c r="S148" s="83" t="s">
        <v>62</v>
      </c>
      <c r="T148" s="68" t="s">
        <v>51</v>
      </c>
    </row>
    <row r="149" spans="1:20" s="40" customFormat="1">
      <c r="A149" s="51" t="s">
        <v>295</v>
      </c>
      <c r="B149" s="51" t="s">
        <v>107</v>
      </c>
      <c r="C149" s="65"/>
      <c r="D149" s="65"/>
      <c r="E149" s="46"/>
      <c r="F149" s="46"/>
      <c r="G149" s="46"/>
      <c r="H149" s="46"/>
      <c r="I149" s="46"/>
      <c r="J149" s="46"/>
      <c r="K149" s="46"/>
      <c r="L149" s="46"/>
      <c r="M149" s="46"/>
      <c r="N149" s="46"/>
      <c r="O149" s="46"/>
      <c r="P149" s="65"/>
      <c r="Q149" s="62"/>
      <c r="R149" s="61"/>
      <c r="S149" s="61"/>
      <c r="T149" s="61"/>
    </row>
    <row r="150" spans="1:20" s="40" customFormat="1">
      <c r="A150" s="51" t="s">
        <v>294</v>
      </c>
      <c r="B150" s="51" t="s">
        <v>108</v>
      </c>
      <c r="C150" s="65"/>
      <c r="D150" s="65"/>
      <c r="E150" s="46"/>
      <c r="F150" s="46"/>
      <c r="G150" s="46"/>
      <c r="H150" s="46"/>
      <c r="I150" s="46"/>
      <c r="J150" s="46"/>
      <c r="K150" s="46"/>
      <c r="L150" s="46"/>
      <c r="M150" s="46"/>
      <c r="N150" s="46"/>
      <c r="O150" s="46"/>
      <c r="P150" s="65"/>
      <c r="Q150" s="62"/>
      <c r="R150" s="61"/>
      <c r="S150" s="61"/>
      <c r="T150" s="61"/>
    </row>
    <row r="151" spans="1:20" s="40" customFormat="1"/>
    <row r="152" spans="1:20" s="40" customFormat="1">
      <c r="A152" s="48"/>
      <c r="B152" s="48"/>
      <c r="C152" s="48"/>
      <c r="D152" s="48"/>
      <c r="E152" s="48"/>
      <c r="F152" s="48"/>
      <c r="G152" s="48"/>
      <c r="H152" s="48"/>
      <c r="I152" s="48"/>
      <c r="J152" s="48"/>
      <c r="K152" s="48"/>
      <c r="L152" s="48"/>
      <c r="M152" s="48"/>
    </row>
    <row r="153" spans="1:20" s="40" customFormat="1">
      <c r="A153" s="37" t="s">
        <v>43</v>
      </c>
      <c r="B153" s="52" t="s">
        <v>624</v>
      </c>
      <c r="I153" s="40" t="s">
        <v>44</v>
      </c>
    </row>
    <row r="154" spans="1:20" s="40" customFormat="1">
      <c r="A154" s="41" t="s">
        <v>45</v>
      </c>
      <c r="B154" s="42"/>
    </row>
    <row r="155" spans="1:20" s="40" customFormat="1">
      <c r="A155" s="43" t="s">
        <v>47</v>
      </c>
      <c r="B155" s="44"/>
      <c r="C155" s="44"/>
      <c r="D155" s="44"/>
      <c r="E155" s="44"/>
      <c r="F155" s="44"/>
      <c r="G155" s="44"/>
      <c r="H155" s="44"/>
      <c r="I155" s="44"/>
      <c r="J155" s="44"/>
      <c r="K155" s="44"/>
      <c r="L155" s="44"/>
      <c r="M155" s="44"/>
    </row>
    <row r="156" spans="1:20" s="40" customFormat="1">
      <c r="A156" s="45" t="s">
        <v>48</v>
      </c>
      <c r="C156" s="53"/>
      <c r="D156" s="53"/>
      <c r="E156" s="53"/>
      <c r="F156" s="53"/>
      <c r="G156" s="53"/>
      <c r="H156" s="53"/>
      <c r="I156" s="53"/>
    </row>
    <row r="157" spans="1:20" s="40" customFormat="1"/>
    <row r="158" spans="1:20" s="40" customFormat="1">
      <c r="A158" s="48"/>
      <c r="B158" s="48"/>
      <c r="C158" s="48"/>
      <c r="D158" s="48"/>
      <c r="E158" s="48"/>
      <c r="F158" s="48"/>
      <c r="G158" s="48"/>
      <c r="H158" s="48"/>
      <c r="I158" s="48"/>
      <c r="J158" s="48"/>
      <c r="K158" s="48"/>
      <c r="L158" s="48"/>
      <c r="M158" s="48"/>
    </row>
    <row r="159" spans="1:20" s="40" customFormat="1">
      <c r="A159" s="37" t="s">
        <v>43</v>
      </c>
      <c r="B159" s="52" t="s">
        <v>345</v>
      </c>
      <c r="I159" s="40" t="s">
        <v>44</v>
      </c>
    </row>
    <row r="160" spans="1:20" s="40" customFormat="1">
      <c r="A160" s="41" t="s">
        <v>45</v>
      </c>
      <c r="B160" s="42" t="s">
        <v>15</v>
      </c>
    </row>
    <row r="161" spans="1:13" s="40" customFormat="1">
      <c r="A161" s="43" t="s">
        <v>47</v>
      </c>
      <c r="B161" s="44" t="s">
        <v>223</v>
      </c>
      <c r="C161" s="44"/>
      <c r="D161" s="44"/>
      <c r="E161" s="44"/>
      <c r="F161" s="44"/>
      <c r="G161" s="44"/>
      <c r="H161" s="44"/>
      <c r="I161" s="44"/>
      <c r="J161" s="44"/>
      <c r="K161" s="44"/>
      <c r="L161" s="44"/>
      <c r="M161" s="44"/>
    </row>
    <row r="162" spans="1:13" s="40" customFormat="1">
      <c r="A162" s="45" t="s">
        <v>48</v>
      </c>
      <c r="B162" s="40" t="s">
        <v>35</v>
      </c>
      <c r="C162" s="53"/>
      <c r="D162" s="53"/>
      <c r="E162" s="53"/>
      <c r="F162" s="53"/>
      <c r="G162" s="53"/>
      <c r="H162" s="53"/>
      <c r="I162" s="53"/>
    </row>
    <row r="163" spans="1:13" s="40" customFormat="1">
      <c r="A163" s="52"/>
      <c r="C163" s="53"/>
      <c r="D163" s="53"/>
      <c r="E163" s="53"/>
      <c r="F163" s="53"/>
      <c r="G163" s="53"/>
      <c r="H163" s="53"/>
      <c r="I163" s="53"/>
    </row>
    <row r="164" spans="1:13" s="40" customFormat="1" ht="14">
      <c r="A164" s="46" t="s">
        <v>226</v>
      </c>
      <c r="B164" s="76" t="s">
        <v>224</v>
      </c>
      <c r="C164" s="94" t="s">
        <v>225</v>
      </c>
    </row>
    <row r="165" spans="1:13" s="40" customFormat="1" ht="14">
      <c r="A165" s="46" t="s">
        <v>227</v>
      </c>
      <c r="B165" s="76" t="s">
        <v>272</v>
      </c>
      <c r="C165" s="94" t="s">
        <v>225</v>
      </c>
      <c r="D165" s="53"/>
    </row>
    <row r="166" spans="1:13" s="54" customFormat="1" ht="14">
      <c r="A166" s="46" t="s">
        <v>270</v>
      </c>
      <c r="B166" s="117" t="s">
        <v>271</v>
      </c>
      <c r="C166" s="94" t="s">
        <v>225</v>
      </c>
    </row>
    <row r="167" spans="1:13" s="40" customFormat="1" ht="14">
      <c r="A167" s="46" t="s">
        <v>301</v>
      </c>
      <c r="B167" s="76" t="s">
        <v>300</v>
      </c>
      <c r="C167" s="94" t="s">
        <v>225</v>
      </c>
    </row>
    <row r="168" spans="1:13" s="40" customFormat="1" ht="28">
      <c r="A168" s="46" t="s">
        <v>302</v>
      </c>
      <c r="B168" s="76" t="s">
        <v>303</v>
      </c>
      <c r="C168" s="110" t="s">
        <v>225</v>
      </c>
    </row>
    <row r="169" spans="1:13" s="40" customFormat="1" ht="14">
      <c r="A169" s="46" t="s">
        <v>331</v>
      </c>
      <c r="B169" s="76" t="s">
        <v>333</v>
      </c>
      <c r="C169" s="94" t="s">
        <v>225</v>
      </c>
    </row>
    <row r="170" spans="1:13" s="40" customFormat="1" ht="14">
      <c r="A170" s="46" t="s">
        <v>332</v>
      </c>
      <c r="B170" s="76" t="s">
        <v>334</v>
      </c>
      <c r="C170" s="94" t="s">
        <v>225</v>
      </c>
    </row>
    <row r="171" spans="1:13" s="40" customFormat="1"/>
    <row r="172" spans="1:13" s="40" customFormat="1" ht="14">
      <c r="A172" s="46" t="s">
        <v>340</v>
      </c>
      <c r="B172" s="76" t="s">
        <v>336</v>
      </c>
      <c r="C172" s="94"/>
    </row>
    <row r="173" spans="1:13" s="40" customFormat="1" ht="14">
      <c r="A173" s="46" t="s">
        <v>341</v>
      </c>
      <c r="B173" s="76" t="s">
        <v>404</v>
      </c>
      <c r="C173" s="94"/>
    </row>
    <row r="174" spans="1:13" s="40" customFormat="1" ht="14">
      <c r="A174" s="46" t="s">
        <v>342</v>
      </c>
      <c r="B174" s="76" t="s">
        <v>338</v>
      </c>
      <c r="C174" s="94"/>
    </row>
    <row r="175" spans="1:13" s="40" customFormat="1"/>
    <row r="176" spans="1:13" s="40" customFormat="1"/>
    <row r="177" s="40" customFormat="1"/>
    <row r="178" s="40" customFormat="1"/>
    <row r="179" s="40" customFormat="1"/>
    <row r="180" s="40" customFormat="1"/>
    <row r="181" s="40" customFormat="1"/>
    <row r="182" s="40" customFormat="1"/>
    <row r="183" s="40" customFormat="1"/>
    <row r="184" s="40" customFormat="1"/>
    <row r="185" s="40" customFormat="1"/>
    <row r="186" s="40" customFormat="1"/>
    <row r="187" s="40" customFormat="1"/>
    <row r="188" s="40" customFormat="1"/>
    <row r="189" s="40" customFormat="1"/>
    <row r="190" s="40" customFormat="1"/>
    <row r="191" s="40" customFormat="1"/>
    <row r="192" s="40" customFormat="1"/>
    <row r="193" s="40" customFormat="1"/>
    <row r="194" s="40" customFormat="1"/>
    <row r="195" s="40" customFormat="1"/>
    <row r="196" s="40" customFormat="1"/>
    <row r="197" s="40" customFormat="1"/>
    <row r="198" s="40" customFormat="1"/>
    <row r="199" s="40" customFormat="1"/>
    <row r="200" s="40" customFormat="1"/>
    <row r="201" s="40" customFormat="1"/>
    <row r="202" s="40" customFormat="1"/>
    <row r="203" s="40" customFormat="1"/>
    <row r="204" s="40" customFormat="1"/>
    <row r="205" s="40" customFormat="1"/>
    <row r="206" s="40" customFormat="1"/>
    <row r="207" s="40" customFormat="1"/>
    <row r="208" s="40" customFormat="1"/>
    <row r="209" s="40" customFormat="1"/>
    <row r="210" s="40" customFormat="1"/>
    <row r="211" s="40" customFormat="1"/>
    <row r="212" s="40" customFormat="1"/>
    <row r="213" s="40" customFormat="1"/>
    <row r="214" s="40" customFormat="1"/>
    <row r="215" s="40" customFormat="1"/>
    <row r="216" s="40" customFormat="1"/>
    <row r="217" s="40" customFormat="1"/>
    <row r="218" s="40" customFormat="1"/>
    <row r="219" s="40" customFormat="1"/>
    <row r="220" s="40" customFormat="1"/>
    <row r="221" s="40" customFormat="1"/>
    <row r="222" s="40" customFormat="1"/>
    <row r="223" s="40" customFormat="1"/>
    <row r="224" s="40" customFormat="1"/>
    <row r="225" s="40" customFormat="1"/>
    <row r="226" s="40" customFormat="1"/>
    <row r="227" s="40" customFormat="1"/>
    <row r="228" s="40" customFormat="1"/>
    <row r="229" s="40" customFormat="1"/>
    <row r="230" s="40" customFormat="1"/>
    <row r="231" s="40" customFormat="1"/>
    <row r="232" s="40" customFormat="1"/>
    <row r="233" s="40" customFormat="1"/>
    <row r="234" s="40" customFormat="1"/>
    <row r="235" s="40" customFormat="1"/>
    <row r="236" s="40" customFormat="1"/>
    <row r="237" s="40" customFormat="1"/>
    <row r="238" s="40" customFormat="1"/>
    <row r="239" s="40" customFormat="1"/>
    <row r="240" s="40" customFormat="1"/>
    <row r="241" s="40" customFormat="1"/>
    <row r="242" s="40" customFormat="1"/>
    <row r="243" s="40" customFormat="1"/>
    <row r="244" s="40" customFormat="1"/>
    <row r="245" s="40" customFormat="1"/>
    <row r="246" s="40" customFormat="1"/>
    <row r="247" s="40" customFormat="1"/>
    <row r="248" s="40" customFormat="1"/>
    <row r="249" s="40" customFormat="1"/>
    <row r="250" s="40" customFormat="1"/>
    <row r="251" s="40" customFormat="1"/>
    <row r="252" s="40" customFormat="1"/>
    <row r="253" s="40" customFormat="1"/>
    <row r="254" s="40" customFormat="1"/>
    <row r="255" s="40" customFormat="1"/>
    <row r="256" s="40" customFormat="1"/>
    <row r="257" s="40" customFormat="1"/>
    <row r="258" s="40" customFormat="1"/>
    <row r="259" s="40" customFormat="1"/>
    <row r="260" s="40" customFormat="1"/>
    <row r="261" s="40" customFormat="1"/>
    <row r="262" s="40" customFormat="1"/>
    <row r="263" s="40" customFormat="1"/>
  </sheetData>
  <mergeCells count="66">
    <mergeCell ref="C138:E138"/>
    <mergeCell ref="F138:H138"/>
    <mergeCell ref="I138:K138"/>
    <mergeCell ref="L138:N138"/>
    <mergeCell ref="O138:Q138"/>
    <mergeCell ref="G119:J119"/>
    <mergeCell ref="K119:N119"/>
    <mergeCell ref="R147:T147"/>
    <mergeCell ref="L125:N125"/>
    <mergeCell ref="O125:Q125"/>
    <mergeCell ref="R125:T125"/>
    <mergeCell ref="R138:T138"/>
    <mergeCell ref="I125:K125"/>
    <mergeCell ref="L147:N147"/>
    <mergeCell ref="O147:Q147"/>
    <mergeCell ref="C147:E147"/>
    <mergeCell ref="F147:H147"/>
    <mergeCell ref="I147:K147"/>
    <mergeCell ref="R71:T71"/>
    <mergeCell ref="L85:N85"/>
    <mergeCell ref="O85:Q85"/>
    <mergeCell ref="R85:T85"/>
    <mergeCell ref="C104:E104"/>
    <mergeCell ref="F104:H104"/>
    <mergeCell ref="I104:K104"/>
    <mergeCell ref="L104:N104"/>
    <mergeCell ref="O104:Q104"/>
    <mergeCell ref="R104:T104"/>
    <mergeCell ref="C125:E125"/>
    <mergeCell ref="F125:H125"/>
    <mergeCell ref="C119:F119"/>
    <mergeCell ref="O71:Q71"/>
    <mergeCell ref="C76:F76"/>
    <mergeCell ref="G76:J76"/>
    <mergeCell ref="K76:N76"/>
    <mergeCell ref="C85:E85"/>
    <mergeCell ref="F85:H85"/>
    <mergeCell ref="I85:K85"/>
    <mergeCell ref="C36:E36"/>
    <mergeCell ref="F36:H36"/>
    <mergeCell ref="I36:K36"/>
    <mergeCell ref="C96:F96"/>
    <mergeCell ref="G96:J96"/>
    <mergeCell ref="K96:N96"/>
    <mergeCell ref="L71:N71"/>
    <mergeCell ref="I71:K71"/>
    <mergeCell ref="C71:E71"/>
    <mergeCell ref="F71:H71"/>
    <mergeCell ref="C59:F59"/>
    <mergeCell ref="G59:J59"/>
    <mergeCell ref="K59:N59"/>
    <mergeCell ref="U18:AC18"/>
    <mergeCell ref="U19:W19"/>
    <mergeCell ref="X19:Z19"/>
    <mergeCell ref="AA19:AC19"/>
    <mergeCell ref="C9:E9"/>
    <mergeCell ref="F9:H9"/>
    <mergeCell ref="I9:K9"/>
    <mergeCell ref="C18:K18"/>
    <mergeCell ref="L18:T18"/>
    <mergeCell ref="L19:N19"/>
    <mergeCell ref="O19:Q19"/>
    <mergeCell ref="R19:T19"/>
    <mergeCell ref="I19:K19"/>
    <mergeCell ref="C19:E19"/>
    <mergeCell ref="F19:H19"/>
  </mergeCells>
  <phoneticPr fontId="22" type="noConversion"/>
  <pageMargins left="0.7" right="0.7" top="0.75" bottom="0.75" header="0.3" footer="0.3"/>
  <pageSetup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54E37-4D6C-40D4-86DF-BBA848FFA01F}">
  <dimension ref="A1:H7"/>
  <sheetViews>
    <sheetView workbookViewId="0"/>
  </sheetViews>
  <sheetFormatPr baseColWidth="10" defaultColWidth="8.83203125" defaultRowHeight="15"/>
  <cols>
    <col min="1" max="1" width="18.6640625" customWidth="1"/>
    <col min="2" max="2" width="17.6640625" customWidth="1"/>
    <col min="3" max="3" width="15.83203125" customWidth="1"/>
    <col min="4" max="4" width="17" customWidth="1"/>
    <col min="5" max="5" width="14.5" customWidth="1"/>
    <col min="8" max="8" width="19.83203125" customWidth="1"/>
  </cols>
  <sheetData>
    <row r="1" spans="1:8">
      <c r="A1" s="162" t="s">
        <v>598</v>
      </c>
      <c r="B1" s="164" t="s">
        <v>599</v>
      </c>
      <c r="C1" s="164" t="s">
        <v>600</v>
      </c>
      <c r="D1" s="164" t="s">
        <v>601</v>
      </c>
      <c r="E1" s="164" t="s">
        <v>602</v>
      </c>
      <c r="H1" s="167"/>
    </row>
    <row r="2" spans="1:8">
      <c r="A2" s="165" t="s">
        <v>80</v>
      </c>
      <c r="B2" s="161" t="s">
        <v>80</v>
      </c>
      <c r="C2" s="161" t="s">
        <v>612</v>
      </c>
      <c r="D2" s="161" t="s">
        <v>80</v>
      </c>
      <c r="E2" s="161" t="s">
        <v>80</v>
      </c>
    </row>
    <row r="3" spans="1:8">
      <c r="A3" s="217" t="s">
        <v>611</v>
      </c>
      <c r="B3" s="161" t="s">
        <v>79</v>
      </c>
      <c r="C3" s="161" t="s">
        <v>611</v>
      </c>
      <c r="D3" s="166"/>
      <c r="E3" s="161" t="s">
        <v>79</v>
      </c>
    </row>
    <row r="4" spans="1:8">
      <c r="A4" s="218"/>
      <c r="B4" s="168"/>
      <c r="C4" s="161" t="s">
        <v>613</v>
      </c>
      <c r="D4" s="168"/>
      <c r="E4" s="168"/>
    </row>
    <row r="5" spans="1:8">
      <c r="A5" s="171" t="s">
        <v>604</v>
      </c>
      <c r="B5" s="172" t="s">
        <v>623</v>
      </c>
      <c r="C5" s="172" t="s">
        <v>623</v>
      </c>
      <c r="D5" s="173" t="s">
        <v>623</v>
      </c>
      <c r="E5" s="173" t="s">
        <v>623</v>
      </c>
    </row>
    <row r="6" spans="1:8">
      <c r="A6" s="169" t="s">
        <v>51</v>
      </c>
      <c r="B6" s="161" t="s">
        <v>51</v>
      </c>
      <c r="C6" s="161" t="s">
        <v>51</v>
      </c>
      <c r="D6" s="166"/>
      <c r="E6" s="161" t="s">
        <v>51</v>
      </c>
    </row>
    <row r="7" spans="1:8">
      <c r="A7" s="161" t="s">
        <v>74</v>
      </c>
      <c r="B7" s="161" t="s">
        <v>603</v>
      </c>
      <c r="C7" s="166"/>
      <c r="D7" s="166"/>
      <c r="E7" s="161" t="s">
        <v>603</v>
      </c>
    </row>
  </sheetData>
  <mergeCells count="1">
    <mergeCell ref="A3:A4"/>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9A869-C1DC-4828-A002-5829298530A2}">
  <dimension ref="A1:G11"/>
  <sheetViews>
    <sheetView workbookViewId="0">
      <selection activeCell="G10" sqref="G10"/>
    </sheetView>
  </sheetViews>
  <sheetFormatPr baseColWidth="10" defaultColWidth="8.83203125" defaultRowHeight="15"/>
  <cols>
    <col min="1" max="1" width="25.1640625" customWidth="1"/>
    <col min="2" max="2" width="15.6640625" customWidth="1"/>
    <col min="3" max="3" width="19" customWidth="1"/>
    <col min="4" max="4" width="18" customWidth="1"/>
    <col min="5" max="5" width="16" customWidth="1"/>
    <col min="7" max="7" width="20.83203125" customWidth="1"/>
  </cols>
  <sheetData>
    <row r="1" spans="1:7">
      <c r="A1" s="163" t="s">
        <v>605</v>
      </c>
      <c r="B1" s="164" t="s">
        <v>599</v>
      </c>
      <c r="C1" s="164" t="s">
        <v>600</v>
      </c>
      <c r="D1" s="164" t="s">
        <v>601</v>
      </c>
      <c r="E1" s="164" t="s">
        <v>602</v>
      </c>
      <c r="G1" s="167" t="s">
        <v>619</v>
      </c>
    </row>
    <row r="2" spans="1:7">
      <c r="A2" s="217" t="s">
        <v>77</v>
      </c>
      <c r="B2" s="161" t="s">
        <v>77</v>
      </c>
      <c r="C2" s="161" t="s">
        <v>77</v>
      </c>
      <c r="D2" s="161" t="s">
        <v>77</v>
      </c>
      <c r="E2" s="161" t="s">
        <v>77</v>
      </c>
      <c r="G2" t="s">
        <v>620</v>
      </c>
    </row>
    <row r="3" spans="1:7">
      <c r="A3" s="218"/>
      <c r="B3" s="166"/>
      <c r="C3" s="166"/>
      <c r="D3" s="161" t="s">
        <v>617</v>
      </c>
      <c r="E3" s="166"/>
      <c r="G3" t="s">
        <v>621</v>
      </c>
    </row>
    <row r="4" spans="1:7">
      <c r="A4" s="161" t="s">
        <v>606</v>
      </c>
      <c r="B4" s="161" t="s">
        <v>607</v>
      </c>
      <c r="C4" s="161" t="s">
        <v>78</v>
      </c>
      <c r="D4" s="161" t="s">
        <v>618</v>
      </c>
      <c r="E4" s="166"/>
      <c r="G4" t="s">
        <v>622</v>
      </c>
    </row>
    <row r="5" spans="1:7">
      <c r="A5" s="219" t="s">
        <v>51</v>
      </c>
      <c r="B5" s="166"/>
      <c r="C5" s="161" t="s">
        <v>51</v>
      </c>
      <c r="D5" s="166"/>
      <c r="E5" s="166"/>
    </row>
    <row r="6" spans="1:7">
      <c r="A6" s="220"/>
      <c r="B6" s="161" t="s">
        <v>608</v>
      </c>
      <c r="C6" s="166"/>
      <c r="D6" s="166"/>
      <c r="E6" s="166"/>
    </row>
    <row r="7" spans="1:7">
      <c r="A7" s="220"/>
      <c r="B7" s="161" t="s">
        <v>609</v>
      </c>
      <c r="C7" s="161" t="s">
        <v>615</v>
      </c>
      <c r="D7" s="166"/>
      <c r="E7" s="166"/>
    </row>
    <row r="8" spans="1:7">
      <c r="A8" s="220"/>
      <c r="B8" s="161" t="s">
        <v>610</v>
      </c>
      <c r="C8" s="166"/>
      <c r="D8" s="166"/>
      <c r="E8" s="166"/>
    </row>
    <row r="9" spans="1:7">
      <c r="A9" s="220"/>
      <c r="B9" s="166"/>
      <c r="C9" s="161" t="s">
        <v>616</v>
      </c>
      <c r="D9" s="166"/>
      <c r="E9" s="166"/>
    </row>
    <row r="10" spans="1:7">
      <c r="A10" s="221"/>
      <c r="B10" s="166"/>
      <c r="C10" s="161" t="s">
        <v>614</v>
      </c>
      <c r="D10" s="166"/>
      <c r="E10" s="166"/>
    </row>
    <row r="11" spans="1:7">
      <c r="A11" s="161" t="s">
        <v>74</v>
      </c>
      <c r="B11" s="161" t="s">
        <v>74</v>
      </c>
      <c r="C11" s="161"/>
      <c r="D11" s="161"/>
      <c r="E11" s="161"/>
    </row>
  </sheetData>
  <mergeCells count="2">
    <mergeCell ref="A2:A3"/>
    <mergeCell ref="A5:A10"/>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82C77CDACA01944B9F811D26F5B07B0" ma:contentTypeVersion="11" ma:contentTypeDescription="Create a new document." ma:contentTypeScope="" ma:versionID="4f3477c4e0f385554695eb2e03be29a7">
  <xsd:schema xmlns:xsd="http://www.w3.org/2001/XMLSchema" xmlns:xs="http://www.w3.org/2001/XMLSchema" xmlns:p="http://schemas.microsoft.com/office/2006/metadata/properties" xmlns:ns2="92b8ac8e-041f-418d-b141-32591a9ffe0f" xmlns:ns3="511cbbe0-691a-4a12-b295-dda921a8eed2" targetNamespace="http://schemas.microsoft.com/office/2006/metadata/properties" ma:root="true" ma:fieldsID="0e8b51eec338314ce8208357b2b494e5" ns2:_="" ns3:_="">
    <xsd:import namespace="92b8ac8e-041f-418d-b141-32591a9ffe0f"/>
    <xsd:import namespace="511cbbe0-691a-4a12-b295-dda921a8eed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b8ac8e-041f-418d-b141-32591a9ffe0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1cbbe0-691a-4a12-b295-dda921a8eed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11cbbe0-691a-4a12-b295-dda921a8eed2">
      <UserInfo>
        <DisplayName>Cristina Lussiana</DisplayName>
        <AccountId>6</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F02D352-D629-437A-8052-F27F266218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b8ac8e-041f-418d-b141-32591a9ffe0f"/>
    <ds:schemaRef ds:uri="511cbbe0-691a-4a12-b295-dda921a8ee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60132B-2A01-4B80-B8A6-B642DE256F98}">
  <ds:schemaRefs>
    <ds:schemaRef ds:uri="http://purl.org/dc/terms/"/>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dcmitype/"/>
    <ds:schemaRef ds:uri="92b8ac8e-041f-418d-b141-32591a9ffe0f"/>
    <ds:schemaRef ds:uri="http://www.w3.org/XML/1998/namespace"/>
    <ds:schemaRef ds:uri="511cbbe0-691a-4a12-b295-dda921a8eed2"/>
  </ds:schemaRefs>
</ds:datastoreItem>
</file>

<file path=customXml/itemProps3.xml><?xml version="1.0" encoding="utf-8"?>
<ds:datastoreItem xmlns:ds="http://schemas.openxmlformats.org/officeDocument/2006/customXml" ds:itemID="{759E468E-A8F5-4E70-AECB-C2C9774E6E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Crosswalk</vt:lpstr>
      <vt:lpstr>Crosswalk (CL)</vt:lpstr>
      <vt:lpstr>IM data elements</vt:lpstr>
      <vt:lpstr>IM Indicator Blueprint</vt:lpstr>
      <vt:lpstr>IM Indicator (DHIS2)</vt:lpstr>
      <vt:lpstr>Sheet1</vt:lpstr>
      <vt:lpstr>Data entry forms</vt:lpstr>
      <vt:lpstr>Service channel</vt:lpstr>
      <vt:lpstr>Facility level</vt:lpstr>
      <vt:lpstr>Country</vt:lpstr>
      <vt:lpstr>im_des</vt:lpstr>
      <vt:lpstr>im_des2</vt:lpstr>
      <vt:lpstr>im_ind</vt:lpstr>
      <vt:lpstr>im_ind2</vt:lpstr>
      <vt:lpstr>im_ind3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Tabitha Kibuka</dc:creator>
  <cp:keywords/>
  <dc:description/>
  <cp:lastModifiedBy>Microsoft Office User</cp:lastModifiedBy>
  <cp:revision/>
  <dcterms:created xsi:type="dcterms:W3CDTF">2018-12-21T13:32:15Z</dcterms:created>
  <dcterms:modified xsi:type="dcterms:W3CDTF">2019-11-11T09:21:29Z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0x010100782C77CDACA01944B9F811D26F5B07B0</vt:lpwstr>
  </property>
  <property fmtid="{D5CDD505-2E9C-101B-9397-08002B2CF9AE}" pid="3" name="xd_Signature">
    <vt:bool>false</vt:bool>
  </property>
  <property fmtid="{D5CDD505-2E9C-101B-9397-08002B2CF9AE}" pid="4" name="xd_ProgID">
    <vt:lpwstr/>
  </property>
  <property fmtid="{D5CDD505-2E9C-101B-9397-08002B2CF9AE}" pid="5" name="ComplianceAssetId">
    <vt:lpwstr/>
  </property>
  <property fmtid="{D5CDD505-2E9C-101B-9397-08002B2CF9AE}" pid="6" name="TemplateUrl">
    <vt:lpwstr/>
  </property>
</Properties>
</file>