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<sst xmlns="http://schemas.openxmlformats.org/spreadsheetml/2006/main" count="104" uniqueCount="46">
  <si>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</si>
  <si>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</si>
  <si>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</si>
  <si>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</si>
  <si>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</si>
  <si>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</si>
  <si>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</si>
  <si>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</si>
  <si>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</si>
  <si>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</si>
  <si>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</si>
  <si>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</si>
  <si>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</si>
  <si>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</si>
  <si>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</si>
  <si>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</si>
  <si>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</si>
  <si>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</si>
  <si>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</si>
  <si>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</si>
  <si>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</si>
  <si>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</si>
  <si>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</si>
  <si>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</si>
  <si>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</si>
  <si>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</si>
  <si>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</si>
  <si>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</si>
  <si>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Foobar1</t>
  </si>
  <si>
    <t xml:space="preserve">fb1</t>
  </si>
  <si>
    <t xml:space="preserve">meconium</t>
  </si>
  <si>
    <t xml:space="preserve">MetaG</t>
  </si>
  <si>
    <t xml:space="preserve">RDP</t>
  </si>
  <si>
    <t xml:space="preserve">3d</t>
  </si>
  <si>
    <t xml:space="preserve">2w</t>
  </si>
  <si>
    <t xml:space="preserve">6w</t>
  </si>
  <si>
    <t xml:space="preserve">3m</t>
  </si>
  <si>
    <t xml:space="preserve">6m</t>
  </si>
  <si>
    <t xml:space="preserve">9m</t>
  </si>
  <si>
    <t xml:space="preserve">1y</t>
  </si>
  <si>
    <t xml:space="preserve">1.5y</t>
  </si>
  <si>
    <t xml:space="preserve">2y</t>
  </si>
  <si>
    <t xml:space="preserve">2.5y</t>
  </si>
  <si>
    <t xml:space="preserve">3y</t>
  </si>
  <si>
    <t xml:space="preserve">Foobar2</t>
  </si>
  <si>
    <t xml:space="preserve">fb2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</si>
</sst>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0.00;[RED]0.00"/>
    <numFmt numFmtId="167" formatCode="D\-MMM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7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2" activeCellId="0" sqref="B2"/>
    </sheetView>
  </sheetViews>
  <sheetFormatPr defaultRowHeight="13.8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17.85"/>
    <col collapsed="false" customWidth="true" hidden="false" outlineLevel="0" max="3" min="3" style="1" width="12.43"/>
    <col collapsed="false" customWidth="true" hidden="false" outlineLevel="0" max="4" min="4" style="0" width="8.7"/>
    <col collapsed="false" customWidth="true" hidden="false" outlineLevel="0" max="5" min="5" style="0" width="17"/>
    <col collapsed="false" customWidth="true" hidden="false" outlineLevel="0" max="6" min="6" style="1" width="12.13"/>
    <col collapsed="false" customWidth="true" hidden="false" outlineLevel="0" max="9" min="7" style="0" width="9.85"/>
    <col collapsed="false" customWidth="true" hidden="false" outlineLevel="0" max="10" min="10" style="0" width="10.43"/>
    <col collapsed="false" customWidth="true" hidden="false" outlineLevel="0" max="11" min="11" style="0" width="10.71"/>
    <col collapsed="false" customWidth="true" hidden="false" outlineLevel="0" max="13" min="12" style="0" width="8.85"/>
    <col collapsed="false" customWidth="true" hidden="false" outlineLevel="0" max="14" min="14" style="1" width="13.43"/>
    <col collapsed="false" customWidth="true" hidden="false" outlineLevel="0" max="15" min="15" style="2" width="19"/>
    <col collapsed="false" customWidth="true" hidden="false" outlineLevel="0" max="16" min="16" style="0" width="12.71"/>
    <col collapsed="false" customWidth="true" hidden="false" outlineLevel="0" max="19" min="17" style="0" width="8.85"/>
    <col collapsed="false" customWidth="true" hidden="false" outlineLevel="0" max="20" min="20" style="0" width="15.43"/>
    <col collapsed="false" customWidth="true" hidden="false" outlineLevel="0" max="21" min="21" style="0" width="8.85"/>
    <col collapsed="false" customWidth="true" hidden="false" outlineLevel="0" max="22" min="22" style="0" width="7.7"/>
    <col collapsed="false" customWidth="true" hidden="false" outlineLevel="0" max="25" min="23" style="0" width="8.85"/>
    <col collapsed="false" customWidth="true" hidden="false" outlineLevel="0" max="28" min="26" style="0" width="16.71"/>
    <col collapsed="false" customWidth="true" hidden="false" outlineLevel="0" max="1025" min="29" style="0" width="8.85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8" t="s">
        <v>13</v>
      </c>
      <c r="O1" s="9" t="s">
        <v>14</v>
      </c>
      <c r="P1" s="6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</row>
    <row r="2" s="7" customFormat="true" ht="14.9" hidden="false" customHeight="false" outlineLevel="0" collapsed="false">
      <c r="A2" s="7" t="s">
        <v>28</v>
      </c>
      <c r="B2" s="7" t="s">
        <v>29</v>
      </c>
      <c r="C2" s="1" t="n">
        <v>7306</v>
      </c>
      <c r="D2" s="7" t="n">
        <v>1</v>
      </c>
      <c r="E2" s="6" t="s">
        <v>30</v>
      </c>
      <c r="F2" s="1" t="n">
        <v>7306</v>
      </c>
      <c r="G2" s="7" t="n">
        <v>2000</v>
      </c>
      <c r="H2" s="10" t="n">
        <v>-3.21</v>
      </c>
      <c r="I2" s="7" t="n">
        <v>1</v>
      </c>
      <c r="J2" s="7" t="n">
        <v>1</v>
      </c>
      <c r="K2" s="7" t="n">
        <v>1</v>
      </c>
      <c r="L2" s="7" t="n">
        <v>2</v>
      </c>
      <c r="M2" s="7" t="n">
        <v>2</v>
      </c>
      <c r="N2" s="1" t="n">
        <v>367</v>
      </c>
      <c r="O2" s="2" t="n">
        <f aca="false">(C2-N2)/365.25</f>
        <v>18.9979466119097</v>
      </c>
      <c r="P2" s="7" t="n">
        <v>40</v>
      </c>
      <c r="Q2" s="7" t="n">
        <v>50</v>
      </c>
      <c r="R2" s="7" t="n">
        <v>1.5</v>
      </c>
      <c r="S2" s="7" t="n">
        <f aca="false">P2/R2^2</f>
        <v>17.7777777777778</v>
      </c>
      <c r="T2" s="7" t="n">
        <v>1</v>
      </c>
      <c r="U2" s="7" t="n">
        <f aca="false">Q2-P2</f>
        <v>10</v>
      </c>
      <c r="V2" s="7" t="n">
        <v>1</v>
      </c>
      <c r="W2" s="7" t="n">
        <v>1</v>
      </c>
      <c r="X2" s="7" t="n">
        <v>3</v>
      </c>
      <c r="Y2" s="7" t="n">
        <v>2</v>
      </c>
      <c r="Z2" s="7" t="s">
        <v>31</v>
      </c>
      <c r="AA2" s="7" t="s">
        <v>32</v>
      </c>
    </row>
    <row r="3" customFormat="false" ht="14.9" hidden="false" customHeight="false" outlineLevel="0" collapsed="false">
      <c r="A3" s="7" t="str">
        <f aca="false">$A2</f>
        <v>Foobar1</v>
      </c>
      <c r="C3" s="1" t="n">
        <f aca="false">$C2</f>
        <v>7306</v>
      </c>
      <c r="D3" s="0" t="n">
        <v>1</v>
      </c>
      <c r="E3" s="6" t="s">
        <v>33</v>
      </c>
      <c r="F3" s="1" t="n">
        <v>7309</v>
      </c>
      <c r="G3" s="0" t="n">
        <v>2200</v>
      </c>
      <c r="H3" s="10" t="n">
        <v>-2.72</v>
      </c>
      <c r="I3" s="0" t="n">
        <v>1</v>
      </c>
      <c r="J3" s="0" t="n">
        <v>1</v>
      </c>
      <c r="K3" s="0" t="n">
        <v>1</v>
      </c>
      <c r="L3" s="0" t="n">
        <v>2</v>
      </c>
      <c r="M3" s="0" t="n">
        <v>2</v>
      </c>
      <c r="N3" s="1" t="n">
        <f aca="false">$N2</f>
        <v>367</v>
      </c>
      <c r="O3" s="2" t="n">
        <f aca="false">(C3-N3)/365.25</f>
        <v>18.9979466119097</v>
      </c>
      <c r="P3" s="7" t="n">
        <f aca="false">$P2</f>
        <v>40</v>
      </c>
      <c r="Q3" s="7" t="n">
        <f aca="false">$Q2</f>
        <v>50</v>
      </c>
      <c r="R3" s="0" t="n">
        <f aca="false">$R2</f>
        <v>1.5</v>
      </c>
      <c r="S3" s="0" t="n">
        <f aca="false">P3/R3^2</f>
        <v>17.7777777777778</v>
      </c>
      <c r="T3" s="0" t="n">
        <v>1</v>
      </c>
      <c r="U3" s="0" t="n">
        <f aca="false">Q3-P3</f>
        <v>10</v>
      </c>
      <c r="V3" s="0" t="n">
        <v>1</v>
      </c>
      <c r="W3" s="0" t="n">
        <v>1</v>
      </c>
      <c r="X3" s="0" t="n">
        <v>3</v>
      </c>
      <c r="Y3" s="0" t="n">
        <v>2</v>
      </c>
      <c r="Z3" s="7" t="s">
        <v>31</v>
      </c>
      <c r="AA3" s="7" t="s">
        <v>32</v>
      </c>
      <c r="AB3" s="7"/>
    </row>
    <row r="4" customFormat="false" ht="14.9" hidden="false" customHeight="false" outlineLevel="0" collapsed="false">
      <c r="A4" s="7" t="str">
        <f aca="false">$A3</f>
        <v>Foobar1</v>
      </c>
      <c r="C4" s="1" t="n">
        <f aca="false">$C3</f>
        <v>7306</v>
      </c>
      <c r="D4" s="0" t="n">
        <v>1</v>
      </c>
      <c r="E4" s="6" t="s">
        <v>34</v>
      </c>
      <c r="F4" s="1" t="n">
        <v>7320</v>
      </c>
      <c r="G4" s="0" t="n">
        <f aca="false">G3+200</f>
        <v>2400</v>
      </c>
      <c r="H4" s="10" t="n">
        <v>-2.99</v>
      </c>
      <c r="I4" s="0" t="n">
        <v>1</v>
      </c>
      <c r="J4" s="0" t="n">
        <v>1</v>
      </c>
      <c r="K4" s="7" t="n">
        <v>1</v>
      </c>
      <c r="L4" s="0" t="n">
        <v>2</v>
      </c>
      <c r="M4" s="0" t="n">
        <v>2</v>
      </c>
      <c r="N4" s="1" t="n">
        <f aca="false">$N3</f>
        <v>367</v>
      </c>
      <c r="O4" s="2" t="n">
        <f aca="false">(C4-N4)/365.25</f>
        <v>18.9979466119097</v>
      </c>
      <c r="P4" s="7" t="n">
        <f aca="false">$P3</f>
        <v>40</v>
      </c>
      <c r="Q4" s="7" t="n">
        <f aca="false">$Q3</f>
        <v>50</v>
      </c>
      <c r="R4" s="0" t="n">
        <f aca="false">$R3</f>
        <v>1.5</v>
      </c>
      <c r="S4" s="0" t="n">
        <f aca="false">P4/R4^2</f>
        <v>17.7777777777778</v>
      </c>
      <c r="T4" s="0" t="n">
        <v>1</v>
      </c>
      <c r="U4" s="0" t="n">
        <f aca="false">Q4-P4</f>
        <v>10</v>
      </c>
      <c r="V4" s="0" t="n">
        <v>1</v>
      </c>
      <c r="W4" s="0" t="n">
        <v>1</v>
      </c>
      <c r="X4" s="0" t="n">
        <v>3</v>
      </c>
      <c r="Y4" s="0" t="n">
        <v>2</v>
      </c>
      <c r="Z4" s="7" t="s">
        <v>31</v>
      </c>
      <c r="AA4" s="7" t="s">
        <v>32</v>
      </c>
      <c r="AB4" s="7"/>
    </row>
    <row r="5" customFormat="false" ht="14.9" hidden="false" customHeight="false" outlineLevel="0" collapsed="false">
      <c r="A5" s="7" t="str">
        <f aca="false">$A4</f>
        <v>Foobar1</v>
      </c>
      <c r="C5" s="1" t="n">
        <f aca="false">$C4</f>
        <v>7306</v>
      </c>
      <c r="D5" s="0" t="n">
        <v>1</v>
      </c>
      <c r="E5" s="6" t="s">
        <v>35</v>
      </c>
      <c r="F5" s="1" t="n">
        <v>7351</v>
      </c>
      <c r="G5" s="0" t="n">
        <f aca="false">G4+200</f>
        <v>2600</v>
      </c>
      <c r="H5" s="10" t="n">
        <v>-4.54</v>
      </c>
      <c r="I5" s="0" t="n">
        <v>1</v>
      </c>
      <c r="J5" s="0" t="n">
        <v>1</v>
      </c>
      <c r="K5" s="7" t="n">
        <v>1</v>
      </c>
      <c r="L5" s="0" t="n">
        <v>2</v>
      </c>
      <c r="M5" s="0" t="n">
        <v>2</v>
      </c>
      <c r="N5" s="1" t="n">
        <f aca="false">$N4</f>
        <v>367</v>
      </c>
      <c r="O5" s="2" t="n">
        <f aca="false">(C5-N5)/365.25</f>
        <v>18.9979466119097</v>
      </c>
      <c r="P5" s="7" t="n">
        <f aca="false">$P4</f>
        <v>40</v>
      </c>
      <c r="Q5" s="7" t="n">
        <f aca="false">$Q4</f>
        <v>50</v>
      </c>
      <c r="R5" s="0" t="n">
        <f aca="false">$R4</f>
        <v>1.5</v>
      </c>
      <c r="S5" s="0" t="n">
        <f aca="false">P5/R5^2</f>
        <v>17.7777777777778</v>
      </c>
      <c r="T5" s="0" t="n">
        <v>1</v>
      </c>
      <c r="U5" s="0" t="n">
        <f aca="false">Q5-P5</f>
        <v>10</v>
      </c>
      <c r="V5" s="0" t="n">
        <v>1</v>
      </c>
      <c r="W5" s="0" t="n">
        <v>1</v>
      </c>
      <c r="X5" s="0" t="n">
        <v>3</v>
      </c>
      <c r="Y5" s="0" t="n">
        <v>2</v>
      </c>
      <c r="Z5" s="7" t="s">
        <v>31</v>
      </c>
      <c r="AA5" s="7" t="s">
        <v>32</v>
      </c>
      <c r="AB5" s="7"/>
    </row>
    <row r="6" customFormat="false" ht="14.9" hidden="false" customHeight="false" outlineLevel="0" collapsed="false">
      <c r="A6" s="7" t="str">
        <f aca="false">$A5</f>
        <v>Foobar1</v>
      </c>
      <c r="C6" s="1" t="n">
        <f aca="false">$C5</f>
        <v>7306</v>
      </c>
      <c r="D6" s="0" t="n">
        <v>1</v>
      </c>
      <c r="E6" s="6" t="s">
        <v>36</v>
      </c>
      <c r="F6" s="1" t="n">
        <v>7397</v>
      </c>
      <c r="G6" s="0" t="n">
        <f aca="false">G5+200</f>
        <v>2800</v>
      </c>
      <c r="H6" s="10" t="n">
        <v>-5.8</v>
      </c>
      <c r="I6" s="0" t="n">
        <v>1</v>
      </c>
      <c r="J6" s="0" t="n">
        <v>1</v>
      </c>
      <c r="K6" s="7" t="n">
        <v>1</v>
      </c>
      <c r="L6" s="0" t="n">
        <v>2</v>
      </c>
      <c r="M6" s="0" t="n">
        <v>2</v>
      </c>
      <c r="N6" s="1" t="n">
        <f aca="false">$N5</f>
        <v>367</v>
      </c>
      <c r="O6" s="2" t="n">
        <f aca="false">(C6-N6)/365.25</f>
        <v>18.9979466119097</v>
      </c>
      <c r="P6" s="7" t="n">
        <f aca="false">$P5</f>
        <v>40</v>
      </c>
      <c r="Q6" s="7" t="n">
        <f aca="false">$Q5</f>
        <v>50</v>
      </c>
      <c r="R6" s="0" t="n">
        <f aca="false">$R5</f>
        <v>1.5</v>
      </c>
      <c r="S6" s="0" t="n">
        <f aca="false">P6/R6^2</f>
        <v>17.7777777777778</v>
      </c>
      <c r="T6" s="0" t="n">
        <v>1</v>
      </c>
      <c r="U6" s="0" t="n">
        <f aca="false">Q6-P6</f>
        <v>10</v>
      </c>
      <c r="V6" s="0" t="n">
        <v>1</v>
      </c>
      <c r="W6" s="0" t="n">
        <v>1</v>
      </c>
      <c r="X6" s="0" t="n">
        <v>3</v>
      </c>
      <c r="Y6" s="0" t="n">
        <v>2</v>
      </c>
      <c r="Z6" s="7" t="s">
        <v>31</v>
      </c>
      <c r="AA6" s="7" t="s">
        <v>32</v>
      </c>
      <c r="AB6" s="7"/>
    </row>
    <row r="7" customFormat="false" ht="14.9" hidden="false" customHeight="false" outlineLevel="0" collapsed="false">
      <c r="A7" s="7" t="str">
        <f aca="false">$A6</f>
        <v>Foobar1</v>
      </c>
      <c r="C7" s="1" t="n">
        <f aca="false">$C6</f>
        <v>7306</v>
      </c>
      <c r="D7" s="0" t="n">
        <v>1</v>
      </c>
      <c r="E7" s="6" t="s">
        <v>37</v>
      </c>
      <c r="F7" s="1" t="n">
        <v>7488</v>
      </c>
      <c r="G7" s="0" t="n">
        <f aca="false">G6+200</f>
        <v>3000</v>
      </c>
      <c r="H7" s="10" t="n">
        <v>-6.91</v>
      </c>
      <c r="I7" s="0" t="n">
        <v>1</v>
      </c>
      <c r="J7" s="0" t="n">
        <v>1</v>
      </c>
      <c r="K7" s="7" t="n">
        <v>1</v>
      </c>
      <c r="L7" s="0" t="n">
        <v>2</v>
      </c>
      <c r="M7" s="0" t="n">
        <v>2</v>
      </c>
      <c r="N7" s="1" t="n">
        <f aca="false">$N6</f>
        <v>367</v>
      </c>
      <c r="O7" s="2" t="n">
        <f aca="false">(C7-N7)/365.25</f>
        <v>18.9979466119097</v>
      </c>
      <c r="P7" s="7" t="n">
        <f aca="false">$P6</f>
        <v>40</v>
      </c>
      <c r="Q7" s="7" t="n">
        <f aca="false">$Q6</f>
        <v>50</v>
      </c>
      <c r="R7" s="0" t="n">
        <f aca="false">$R6</f>
        <v>1.5</v>
      </c>
      <c r="S7" s="0" t="n">
        <f aca="false">P7/R7^2</f>
        <v>17.7777777777778</v>
      </c>
      <c r="T7" s="0" t="n">
        <v>1</v>
      </c>
      <c r="U7" s="0" t="n">
        <f aca="false">Q7-P7</f>
        <v>10</v>
      </c>
      <c r="V7" s="0" t="n">
        <v>1</v>
      </c>
      <c r="W7" s="0" t="n">
        <v>1</v>
      </c>
      <c r="X7" s="0" t="n">
        <v>3</v>
      </c>
      <c r="Y7" s="0" t="n">
        <v>2</v>
      </c>
      <c r="Z7" s="7" t="s">
        <v>31</v>
      </c>
      <c r="AA7" s="7" t="s">
        <v>32</v>
      </c>
      <c r="AB7" s="7"/>
    </row>
    <row r="8" customFormat="false" ht="14.9" hidden="false" customHeight="false" outlineLevel="0" collapsed="false">
      <c r="A8" s="7" t="str">
        <f aca="false">$A7</f>
        <v>Foobar1</v>
      </c>
      <c r="C8" s="1" t="n">
        <f aca="false">$C7</f>
        <v>7306</v>
      </c>
      <c r="D8" s="0" t="n">
        <v>1</v>
      </c>
      <c r="E8" s="6" t="s">
        <v>38</v>
      </c>
      <c r="F8" s="1" t="n">
        <v>7580</v>
      </c>
      <c r="G8" s="0" t="n">
        <f aca="false">G7+200</f>
        <v>3200</v>
      </c>
      <c r="H8" s="10" t="n">
        <v>-7.23</v>
      </c>
      <c r="I8" s="0" t="n">
        <v>1</v>
      </c>
      <c r="J8" s="0" t="n">
        <v>1</v>
      </c>
      <c r="K8" s="7" t="n">
        <v>4</v>
      </c>
      <c r="L8" s="0" t="n">
        <v>2</v>
      </c>
      <c r="M8" s="0" t="n">
        <v>2</v>
      </c>
      <c r="N8" s="1" t="n">
        <f aca="false">$N7</f>
        <v>367</v>
      </c>
      <c r="O8" s="2" t="n">
        <f aca="false">(C8-N8)/365.25</f>
        <v>18.9979466119097</v>
      </c>
      <c r="P8" s="7" t="n">
        <f aca="false">$P7</f>
        <v>40</v>
      </c>
      <c r="Q8" s="7" t="n">
        <f aca="false">$Q7</f>
        <v>50</v>
      </c>
      <c r="R8" s="0" t="n">
        <f aca="false">$R7</f>
        <v>1.5</v>
      </c>
      <c r="S8" s="0" t="n">
        <f aca="false">P8/R8^2</f>
        <v>17.7777777777778</v>
      </c>
      <c r="T8" s="0" t="n">
        <v>1</v>
      </c>
      <c r="U8" s="0" t="n">
        <f aca="false">Q8-P8</f>
        <v>10</v>
      </c>
      <c r="V8" s="0" t="n">
        <v>1</v>
      </c>
      <c r="W8" s="0" t="n">
        <v>1</v>
      </c>
      <c r="X8" s="0" t="n">
        <v>3</v>
      </c>
      <c r="Y8" s="0" t="n">
        <v>2</v>
      </c>
      <c r="Z8" s="7" t="s">
        <v>31</v>
      </c>
      <c r="AA8" s="7" t="s">
        <v>32</v>
      </c>
      <c r="AB8" s="7"/>
    </row>
    <row r="9" customFormat="false" ht="14.9" hidden="false" customHeight="false" outlineLevel="0" collapsed="false">
      <c r="A9" s="7" t="str">
        <f aca="false">$A8</f>
        <v>Foobar1</v>
      </c>
      <c r="C9" s="1" t="n">
        <f aca="false">$C8</f>
        <v>7306</v>
      </c>
      <c r="D9" s="0" t="n">
        <v>1</v>
      </c>
      <c r="E9" s="6" t="s">
        <v>39</v>
      </c>
      <c r="F9" s="1" t="n">
        <v>7672</v>
      </c>
      <c r="G9" s="0" t="n">
        <f aca="false">G8+200</f>
        <v>3400</v>
      </c>
      <c r="H9" s="10" t="n">
        <v>-7.33</v>
      </c>
      <c r="I9" s="0" t="n">
        <v>1</v>
      </c>
      <c r="J9" s="0" t="n">
        <v>1</v>
      </c>
      <c r="K9" s="7" t="n">
        <v>4</v>
      </c>
      <c r="L9" s="0" t="n">
        <v>2</v>
      </c>
      <c r="M9" s="0" t="n">
        <v>2</v>
      </c>
      <c r="N9" s="1" t="n">
        <f aca="false">$N8</f>
        <v>367</v>
      </c>
      <c r="O9" s="2" t="n">
        <f aca="false">(C9-N9)/365.25</f>
        <v>18.9979466119097</v>
      </c>
      <c r="P9" s="7" t="n">
        <f aca="false">$P8</f>
        <v>40</v>
      </c>
      <c r="Q9" s="7" t="n">
        <f aca="false">$Q8</f>
        <v>50</v>
      </c>
      <c r="R9" s="0" t="n">
        <f aca="false">$R8</f>
        <v>1.5</v>
      </c>
      <c r="S9" s="0" t="n">
        <f aca="false">P9/R9^2</f>
        <v>17.7777777777778</v>
      </c>
      <c r="T9" s="0" t="n">
        <v>1</v>
      </c>
      <c r="U9" s="0" t="n">
        <f aca="false">Q9-P9</f>
        <v>10</v>
      </c>
      <c r="V9" s="0" t="n">
        <v>1</v>
      </c>
      <c r="W9" s="0" t="n">
        <v>1</v>
      </c>
      <c r="X9" s="0" t="n">
        <v>3</v>
      </c>
      <c r="Y9" s="0" t="n">
        <v>2</v>
      </c>
      <c r="Z9" s="7" t="s">
        <v>31</v>
      </c>
      <c r="AA9" s="7" t="s">
        <v>32</v>
      </c>
      <c r="AB9" s="7"/>
    </row>
    <row r="10" customFormat="false" ht="14.9" hidden="false" customHeight="false" outlineLevel="0" collapsed="false">
      <c r="A10" s="7" t="str">
        <f aca="false">$A9</f>
        <v>Foobar1</v>
      </c>
      <c r="C10" s="1" t="n">
        <f aca="false">$C9</f>
        <v>7306</v>
      </c>
      <c r="D10" s="0" t="n">
        <v>1</v>
      </c>
      <c r="E10" s="0" t="s">
        <v>40</v>
      </c>
      <c r="F10" s="1" t="n">
        <v>7853</v>
      </c>
      <c r="G10" s="0" t="n">
        <v>5000</v>
      </c>
      <c r="H10" s="10" t="n">
        <v>-6.05</v>
      </c>
      <c r="I10" s="0" t="n">
        <v>1</v>
      </c>
      <c r="J10" s="0" t="n">
        <v>1</v>
      </c>
      <c r="K10" s="7" t="n">
        <v>4</v>
      </c>
      <c r="L10" s="0" t="n">
        <v>2</v>
      </c>
      <c r="M10" s="0" t="n">
        <v>2</v>
      </c>
      <c r="N10" s="1" t="n">
        <f aca="false">$N9</f>
        <v>367</v>
      </c>
      <c r="O10" s="2" t="n">
        <f aca="false">(C10-N10)/365.25</f>
        <v>18.9979466119097</v>
      </c>
      <c r="P10" s="7" t="n">
        <f aca="false">$P9</f>
        <v>40</v>
      </c>
      <c r="Q10" s="7" t="n">
        <f aca="false">$Q9</f>
        <v>50</v>
      </c>
      <c r="R10" s="0" t="n">
        <f aca="false">$R9</f>
        <v>1.5</v>
      </c>
      <c r="S10" s="0" t="n">
        <f aca="false">P10/R10^2</f>
        <v>17.7777777777778</v>
      </c>
      <c r="T10" s="0" t="n">
        <v>1</v>
      </c>
      <c r="U10" s="0" t="n">
        <f aca="false">Q10-P10</f>
        <v>10</v>
      </c>
      <c r="V10" s="0" t="n">
        <v>1</v>
      </c>
      <c r="W10" s="0" t="n">
        <v>1</v>
      </c>
      <c r="X10" s="0" t="n">
        <v>3</v>
      </c>
      <c r="Y10" s="0" t="n">
        <v>2</v>
      </c>
      <c r="Z10" s="7" t="s">
        <v>31</v>
      </c>
      <c r="AA10" s="7" t="s">
        <v>32</v>
      </c>
      <c r="AB10" s="7"/>
    </row>
    <row r="11" customFormat="false" ht="14.9" hidden="false" customHeight="false" outlineLevel="0" collapsed="false">
      <c r="A11" s="7" t="str">
        <f aca="false">$A10</f>
        <v>Foobar1</v>
      </c>
      <c r="C11" s="1" t="n">
        <f aca="false">$C10</f>
        <v>7306</v>
      </c>
      <c r="D11" s="0" t="n">
        <v>1</v>
      </c>
      <c r="E11" s="0" t="s">
        <v>41</v>
      </c>
      <c r="F11" s="1" t="n">
        <v>8037</v>
      </c>
      <c r="G11" s="0" t="n">
        <f aca="false">G10+1000</f>
        <v>6000</v>
      </c>
      <c r="H11" s="10" t="n">
        <v>-5.53</v>
      </c>
      <c r="I11" s="0" t="n">
        <v>1</v>
      </c>
      <c r="J11" s="0" t="n">
        <v>1</v>
      </c>
      <c r="K11" s="7" t="n">
        <v>4</v>
      </c>
      <c r="L11" s="0" t="n">
        <v>2</v>
      </c>
      <c r="M11" s="0" t="n">
        <v>2</v>
      </c>
      <c r="N11" s="1" t="n">
        <f aca="false">$N10</f>
        <v>367</v>
      </c>
      <c r="O11" s="2" t="n">
        <f aca="false">(C11-N11)/365.25</f>
        <v>18.9979466119097</v>
      </c>
      <c r="P11" s="7" t="n">
        <f aca="false">$P10</f>
        <v>40</v>
      </c>
      <c r="Q11" s="7" t="n">
        <f aca="false">$Q10</f>
        <v>50</v>
      </c>
      <c r="R11" s="0" t="n">
        <f aca="false">$R10</f>
        <v>1.5</v>
      </c>
      <c r="S11" s="0" t="n">
        <f aca="false">P11/R11^2</f>
        <v>17.7777777777778</v>
      </c>
      <c r="T11" s="0" t="n">
        <v>1</v>
      </c>
      <c r="U11" s="0" t="n">
        <f aca="false">Q11-P11</f>
        <v>10</v>
      </c>
      <c r="V11" s="0" t="n">
        <v>1</v>
      </c>
      <c r="W11" s="0" t="n">
        <v>1</v>
      </c>
      <c r="X11" s="0" t="n">
        <v>3</v>
      </c>
      <c r="Y11" s="0" t="n">
        <v>2</v>
      </c>
      <c r="Z11" s="7" t="s">
        <v>31</v>
      </c>
      <c r="AA11" s="7" t="s">
        <v>32</v>
      </c>
      <c r="AB11" s="7"/>
    </row>
    <row r="12" customFormat="false" ht="14.9" hidden="false" customHeight="false" outlineLevel="0" collapsed="false">
      <c r="A12" s="7" t="str">
        <f aca="false">$A11</f>
        <v>Foobar1</v>
      </c>
      <c r="C12" s="1" t="n">
        <f aca="false">$C11</f>
        <v>7306</v>
      </c>
      <c r="D12" s="0" t="n">
        <v>1</v>
      </c>
      <c r="E12" s="11" t="s">
        <v>42</v>
      </c>
      <c r="F12" s="1" t="n">
        <v>8218</v>
      </c>
      <c r="G12" s="0" t="n">
        <f aca="false">G11+1000</f>
        <v>7000</v>
      </c>
      <c r="H12" s="10" t="n">
        <v>-5.04</v>
      </c>
      <c r="I12" s="0" t="n">
        <v>1</v>
      </c>
      <c r="J12" s="0" t="n">
        <v>1</v>
      </c>
      <c r="K12" s="7" t="n">
        <v>4</v>
      </c>
      <c r="L12" s="0" t="n">
        <v>2</v>
      </c>
      <c r="M12" s="0" t="n">
        <v>2</v>
      </c>
      <c r="N12" s="1" t="n">
        <f aca="false">$N11</f>
        <v>367</v>
      </c>
      <c r="O12" s="2" t="n">
        <f aca="false">(C12-N12)/365.25</f>
        <v>18.9979466119097</v>
      </c>
      <c r="P12" s="7" t="n">
        <f aca="false">$P11</f>
        <v>40</v>
      </c>
      <c r="Q12" s="7" t="n">
        <f aca="false">$Q11</f>
        <v>50</v>
      </c>
      <c r="R12" s="0" t="n">
        <f aca="false">$R11</f>
        <v>1.5</v>
      </c>
      <c r="S12" s="0" t="n">
        <f aca="false">P12/R12^2</f>
        <v>17.7777777777778</v>
      </c>
      <c r="T12" s="0" t="n">
        <v>1</v>
      </c>
      <c r="U12" s="0" t="n">
        <f aca="false">Q12-P12</f>
        <v>10</v>
      </c>
      <c r="V12" s="0" t="n">
        <v>1</v>
      </c>
      <c r="W12" s="0" t="n">
        <v>1</v>
      </c>
      <c r="X12" s="0" t="n">
        <v>3</v>
      </c>
      <c r="Y12" s="0" t="n">
        <v>2</v>
      </c>
      <c r="Z12" s="7" t="s">
        <v>31</v>
      </c>
      <c r="AA12" s="7" t="s">
        <v>32</v>
      </c>
      <c r="AB12" s="7"/>
    </row>
    <row r="13" customFormat="false" ht="13.8" hidden="false" customHeight="false" outlineLevel="0" collapsed="false">
      <c r="A13" s="7" t="str">
        <f aca="false">$A12</f>
        <v>Foobar1</v>
      </c>
      <c r="C13" s="1" t="n">
        <f aca="false">$C12</f>
        <v>7306</v>
      </c>
      <c r="D13" s="0" t="n">
        <v>1</v>
      </c>
      <c r="E13" s="0" t="s">
        <v>43</v>
      </c>
      <c r="F13" s="1" t="n">
        <v>8403</v>
      </c>
      <c r="J13" s="0" t="n">
        <v>1</v>
      </c>
      <c r="K13" s="7" t="n">
        <v>4</v>
      </c>
      <c r="L13" s="0" t="n">
        <v>2</v>
      </c>
      <c r="M13" s="0" t="n">
        <v>2</v>
      </c>
      <c r="N13" s="1" t="n">
        <f aca="false">$N12</f>
        <v>367</v>
      </c>
      <c r="O13" s="2" t="n">
        <f aca="false">(C13-N13)/365.25</f>
        <v>18.9979466119097</v>
      </c>
      <c r="P13" s="7" t="n">
        <f aca="false">$P12</f>
        <v>40</v>
      </c>
      <c r="Q13" s="7" t="n">
        <f aca="false">$Q12</f>
        <v>50</v>
      </c>
      <c r="R13" s="0" t="n">
        <f aca="false">$R12</f>
        <v>1.5</v>
      </c>
      <c r="S13" s="0" t="n">
        <f aca="false">P13/R13^2</f>
        <v>17.7777777777778</v>
      </c>
      <c r="T13" s="0" t="n">
        <v>1</v>
      </c>
      <c r="U13" s="0" t="n">
        <f aca="false">Q13-P13</f>
        <v>10</v>
      </c>
      <c r="V13" s="0" t="n">
        <v>1</v>
      </c>
      <c r="W13" s="0" t="n">
        <v>1</v>
      </c>
      <c r="X13" s="0" t="n">
        <v>3</v>
      </c>
      <c r="Y13" s="0" t="n">
        <v>2</v>
      </c>
      <c r="Z13" s="7" t="s">
        <v>31</v>
      </c>
      <c r="AA13" s="7" t="s">
        <v>32</v>
      </c>
      <c r="AB13" s="7"/>
    </row>
    <row r="14" s="7" customFormat="true" ht="14.9" hidden="false" customHeight="false" outlineLevel="0" collapsed="false">
      <c r="A14" s="7" t="s">
        <v>44</v>
      </c>
      <c r="B14" s="7" t="s">
        <v>45</v>
      </c>
      <c r="C14" s="1" t="n">
        <v>7704</v>
      </c>
      <c r="D14" s="7" t="n">
        <v>2</v>
      </c>
      <c r="E14" s="6" t="s">
        <v>30</v>
      </c>
      <c r="F14" s="1" t="n">
        <v>7704</v>
      </c>
      <c r="G14" s="7" t="n">
        <v>3000</v>
      </c>
      <c r="H14" s="10" t="n">
        <v>-0.52</v>
      </c>
      <c r="I14" s="7" t="n">
        <v>3</v>
      </c>
      <c r="J14" s="7" t="n">
        <v>2</v>
      </c>
      <c r="K14" s="7" t="n">
        <v>2</v>
      </c>
      <c r="L14" s="7" t="n">
        <v>1</v>
      </c>
      <c r="M14" s="7" t="n">
        <v>1</v>
      </c>
      <c r="N14" s="1" t="n">
        <v>399</v>
      </c>
      <c r="O14" s="2" t="n">
        <f aca="false">(C14-N14)/365.25</f>
        <v>20</v>
      </c>
      <c r="P14" s="7" t="n">
        <v>50</v>
      </c>
      <c r="Q14" s="7" t="n">
        <v>55</v>
      </c>
      <c r="R14" s="7" t="n">
        <v>1.6</v>
      </c>
      <c r="S14" s="7" t="n">
        <f aca="false">P14/R14^2</f>
        <v>19.53125</v>
      </c>
      <c r="T14" s="7" t="n">
        <v>2</v>
      </c>
      <c r="U14" s="7" t="n">
        <f aca="false">Q14-P14</f>
        <v>5</v>
      </c>
      <c r="V14" s="7" t="n">
        <v>1</v>
      </c>
      <c r="W14" s="7" t="n">
        <v>3</v>
      </c>
      <c r="X14" s="7" t="n">
        <v>1</v>
      </c>
      <c r="Y14" s="7" t="n">
        <v>1</v>
      </c>
      <c r="Z14" s="7" t="s">
        <v>31</v>
      </c>
      <c r="AA14" s="7" t="s">
        <v>32</v>
      </c>
    </row>
    <row r="15" customFormat="false" ht="14.9" hidden="false" customHeight="false" outlineLevel="0" collapsed="false">
      <c r="A15" s="7" t="str">
        <f aca="false">$A14</f>
        <v>Foobar2</v>
      </c>
      <c r="C15" s="1" t="n">
        <f aca="false">$C14</f>
        <v>7704</v>
      </c>
      <c r="D15" s="0" t="n">
        <v>2</v>
      </c>
      <c r="E15" s="6" t="s">
        <v>33</v>
      </c>
      <c r="F15" s="1" t="n">
        <v>7707</v>
      </c>
      <c r="G15" s="0" t="n">
        <f aca="false">G14+200</f>
        <v>3200</v>
      </c>
      <c r="H15" s="10" t="n">
        <v>-0.07</v>
      </c>
      <c r="I15" s="0" t="n">
        <v>3</v>
      </c>
      <c r="J15" s="0" t="n">
        <v>2</v>
      </c>
      <c r="K15" s="0" t="n">
        <v>2</v>
      </c>
      <c r="L15" s="0" t="n">
        <v>1</v>
      </c>
      <c r="M15" s="0" t="n">
        <v>1</v>
      </c>
      <c r="N15" s="1" t="n">
        <f aca="false">$N14</f>
        <v>399</v>
      </c>
      <c r="O15" s="2" t="n">
        <f aca="false">(C15-N15)/365.25</f>
        <v>20</v>
      </c>
      <c r="P15" s="0" t="n">
        <f aca="false">$P14</f>
        <v>50</v>
      </c>
      <c r="Q15" s="0" t="n">
        <f aca="false">$Q14</f>
        <v>55</v>
      </c>
      <c r="R15" s="0" t="n">
        <f aca="false">$R14</f>
        <v>1.6</v>
      </c>
      <c r="S15" s="0" t="n">
        <f aca="false">P15/R15^2</f>
        <v>19.53125</v>
      </c>
      <c r="T15" s="0" t="n">
        <v>2</v>
      </c>
      <c r="U15" s="0" t="n">
        <f aca="false">Q15-P15</f>
        <v>5</v>
      </c>
      <c r="V15" s="0" t="n">
        <v>1</v>
      </c>
      <c r="W15" s="0" t="n">
        <v>3</v>
      </c>
      <c r="X15" s="0" t="n">
        <v>1</v>
      </c>
      <c r="Y15" s="0" t="n">
        <v>1</v>
      </c>
      <c r="Z15" s="7" t="s">
        <v>31</v>
      </c>
      <c r="AA15" s="7" t="s">
        <v>32</v>
      </c>
      <c r="AB15" s="7"/>
    </row>
    <row r="16" customFormat="false" ht="14.9" hidden="false" customHeight="false" outlineLevel="0" collapsed="false">
      <c r="A16" s="7" t="str">
        <f aca="false">$A15</f>
        <v>Foobar2</v>
      </c>
      <c r="C16" s="1" t="n">
        <f aca="false">$C15</f>
        <v>7704</v>
      </c>
      <c r="D16" s="0" t="n">
        <v>2</v>
      </c>
      <c r="E16" s="6" t="s">
        <v>34</v>
      </c>
      <c r="F16" s="1" t="n">
        <v>7718</v>
      </c>
      <c r="G16" s="0" t="n">
        <f aca="false">G15+200</f>
        <v>3400</v>
      </c>
      <c r="H16" s="10" t="n">
        <v>-0.34</v>
      </c>
      <c r="I16" s="0" t="n">
        <v>3</v>
      </c>
      <c r="J16" s="0" t="n">
        <v>2</v>
      </c>
      <c r="K16" s="7" t="n">
        <v>2</v>
      </c>
      <c r="L16" s="0" t="n">
        <v>1</v>
      </c>
      <c r="M16" s="0" t="n">
        <v>1</v>
      </c>
      <c r="N16" s="1" t="n">
        <f aca="false">$N15</f>
        <v>399</v>
      </c>
      <c r="O16" s="2" t="n">
        <f aca="false">(C16-N16)/365.25</f>
        <v>20</v>
      </c>
      <c r="P16" s="0" t="n">
        <f aca="false">$P15</f>
        <v>50</v>
      </c>
      <c r="Q16" s="0" t="n">
        <f aca="false">$Q15</f>
        <v>55</v>
      </c>
      <c r="R16" s="0" t="n">
        <f aca="false">$R15</f>
        <v>1.6</v>
      </c>
      <c r="S16" s="0" t="n">
        <f aca="false">P16/R16^2</f>
        <v>19.53125</v>
      </c>
      <c r="T16" s="0" t="n">
        <v>2</v>
      </c>
      <c r="U16" s="0" t="n">
        <f aca="false">Q16-P16</f>
        <v>5</v>
      </c>
      <c r="V16" s="0" t="n">
        <v>1</v>
      </c>
      <c r="W16" s="0" t="n">
        <v>3</v>
      </c>
      <c r="X16" s="0" t="n">
        <v>1</v>
      </c>
      <c r="Y16" s="0" t="n">
        <v>1</v>
      </c>
      <c r="Z16" s="7" t="s">
        <v>31</v>
      </c>
      <c r="AA16" s="7" t="s">
        <v>32</v>
      </c>
      <c r="AB16" s="7"/>
    </row>
    <row r="17" customFormat="false" ht="14.9" hidden="false" customHeight="false" outlineLevel="0" collapsed="false">
      <c r="A17" s="7" t="str">
        <f aca="false">$A16</f>
        <v>Foobar2</v>
      </c>
      <c r="C17" s="1" t="n">
        <f aca="false">$C16</f>
        <v>7704</v>
      </c>
      <c r="D17" s="0" t="n">
        <v>2</v>
      </c>
      <c r="E17" s="6" t="s">
        <v>35</v>
      </c>
      <c r="F17" s="1" t="n">
        <v>7746</v>
      </c>
      <c r="G17" s="0" t="n">
        <f aca="false">G16+200</f>
        <v>3600</v>
      </c>
      <c r="H17" s="10" t="n">
        <v>-1.77</v>
      </c>
      <c r="I17" s="0" t="n">
        <v>3</v>
      </c>
      <c r="J17" s="0" t="n">
        <v>2</v>
      </c>
      <c r="K17" s="7" t="n">
        <v>2</v>
      </c>
      <c r="L17" s="0" t="n">
        <v>1</v>
      </c>
      <c r="M17" s="0" t="n">
        <v>1</v>
      </c>
      <c r="N17" s="1" t="n">
        <f aca="false">$N16</f>
        <v>399</v>
      </c>
      <c r="O17" s="2" t="n">
        <f aca="false">(C17-N17)/365.25</f>
        <v>20</v>
      </c>
      <c r="P17" s="0" t="n">
        <f aca="false">$P16</f>
        <v>50</v>
      </c>
      <c r="Q17" s="0" t="n">
        <f aca="false">$Q16</f>
        <v>55</v>
      </c>
      <c r="R17" s="0" t="n">
        <f aca="false">$R16</f>
        <v>1.6</v>
      </c>
      <c r="S17" s="0" t="n">
        <f aca="false">P17/R17^2</f>
        <v>19.53125</v>
      </c>
      <c r="T17" s="0" t="n">
        <v>2</v>
      </c>
      <c r="U17" s="0" t="n">
        <f aca="false">Q17-P17</f>
        <v>5</v>
      </c>
      <c r="V17" s="0" t="n">
        <v>1</v>
      </c>
      <c r="W17" s="0" t="n">
        <v>3</v>
      </c>
      <c r="X17" s="0" t="n">
        <v>1</v>
      </c>
      <c r="Y17" s="0" t="n">
        <v>1</v>
      </c>
      <c r="Z17" s="7" t="s">
        <v>31</v>
      </c>
      <c r="AA17" s="7" t="s">
        <v>32</v>
      </c>
      <c r="AB17" s="7"/>
    </row>
    <row r="18" customFormat="false" ht="14.9" hidden="false" customHeight="false" outlineLevel="0" collapsed="false">
      <c r="A18" s="7" t="str">
        <f aca="false">$A17</f>
        <v>Foobar2</v>
      </c>
      <c r="C18" s="1" t="n">
        <f aca="false">$C17</f>
        <v>7704</v>
      </c>
      <c r="D18" s="0" t="n">
        <v>2</v>
      </c>
      <c r="E18" s="6" t="s">
        <v>36</v>
      </c>
      <c r="F18" s="1" t="n">
        <v>7793</v>
      </c>
      <c r="G18" s="0" t="n">
        <f aca="false">G17+200</f>
        <v>3800</v>
      </c>
      <c r="H18" s="10" t="n">
        <v>-3.29</v>
      </c>
      <c r="I18" s="0" t="n">
        <v>3</v>
      </c>
      <c r="J18" s="0" t="n">
        <v>2</v>
      </c>
      <c r="K18" s="7" t="n">
        <v>2</v>
      </c>
      <c r="L18" s="0" t="n">
        <v>1</v>
      </c>
      <c r="M18" s="0" t="n">
        <v>1</v>
      </c>
      <c r="N18" s="1" t="n">
        <f aca="false">$N17</f>
        <v>399</v>
      </c>
      <c r="O18" s="2" t="n">
        <f aca="false">(C18-N18)/365.25</f>
        <v>20</v>
      </c>
      <c r="P18" s="0" t="n">
        <f aca="false">$P17</f>
        <v>50</v>
      </c>
      <c r="Q18" s="0" t="n">
        <f aca="false">$Q17</f>
        <v>55</v>
      </c>
      <c r="R18" s="0" t="n">
        <f aca="false">$R17</f>
        <v>1.6</v>
      </c>
      <c r="S18" s="0" t="n">
        <f aca="false">P18/R18^2</f>
        <v>19.53125</v>
      </c>
      <c r="T18" s="0" t="n">
        <v>2</v>
      </c>
      <c r="U18" s="0" t="n">
        <f aca="false">Q18-P18</f>
        <v>5</v>
      </c>
      <c r="V18" s="0" t="n">
        <v>1</v>
      </c>
      <c r="W18" s="0" t="n">
        <v>3</v>
      </c>
      <c r="X18" s="0" t="n">
        <v>1</v>
      </c>
      <c r="Y18" s="0" t="n">
        <v>1</v>
      </c>
      <c r="Z18" s="7" t="s">
        <v>31</v>
      </c>
      <c r="AA18" s="7" t="s">
        <v>32</v>
      </c>
      <c r="AB18" s="7"/>
    </row>
    <row r="19" customFormat="false" ht="14.9" hidden="false" customHeight="false" outlineLevel="0" collapsed="false">
      <c r="A19" s="7" t="str">
        <f aca="false">$A18</f>
        <v>Foobar2</v>
      </c>
      <c r="C19" s="1" t="n">
        <f aca="false">$C18</f>
        <v>7704</v>
      </c>
      <c r="D19" s="0" t="n">
        <v>2</v>
      </c>
      <c r="E19" s="6" t="s">
        <v>37</v>
      </c>
      <c r="F19" s="1" t="n">
        <v>7885</v>
      </c>
      <c r="G19" s="0" t="n">
        <f aca="false">G18+200</f>
        <v>4000</v>
      </c>
      <c r="H19" s="10" t="n">
        <v>-4.66</v>
      </c>
      <c r="I19" s="0" t="n">
        <v>3</v>
      </c>
      <c r="J19" s="0" t="n">
        <v>2</v>
      </c>
      <c r="K19" s="7" t="n">
        <v>2</v>
      </c>
      <c r="L19" s="0" t="n">
        <v>1</v>
      </c>
      <c r="M19" s="0" t="n">
        <v>1</v>
      </c>
      <c r="N19" s="1" t="n">
        <f aca="false">$N18</f>
        <v>399</v>
      </c>
      <c r="O19" s="2" t="n">
        <f aca="false">(C19-N19)/365.25</f>
        <v>20</v>
      </c>
      <c r="P19" s="0" t="n">
        <f aca="false">$P18</f>
        <v>50</v>
      </c>
      <c r="Q19" s="0" t="n">
        <f aca="false">$Q18</f>
        <v>55</v>
      </c>
      <c r="R19" s="0" t="n">
        <f aca="false">$R18</f>
        <v>1.6</v>
      </c>
      <c r="S19" s="0" t="n">
        <f aca="false">P19/R19^2</f>
        <v>19.53125</v>
      </c>
      <c r="T19" s="0" t="n">
        <v>2</v>
      </c>
      <c r="U19" s="0" t="n">
        <f aca="false">Q19-P19</f>
        <v>5</v>
      </c>
      <c r="V19" s="0" t="n">
        <v>1</v>
      </c>
      <c r="W19" s="0" t="n">
        <v>3</v>
      </c>
      <c r="X19" s="0" t="n">
        <v>1</v>
      </c>
      <c r="Y19" s="0" t="n">
        <v>1</v>
      </c>
      <c r="Z19" s="7" t="s">
        <v>31</v>
      </c>
      <c r="AA19" s="7" t="s">
        <v>32</v>
      </c>
      <c r="AB19" s="7"/>
    </row>
    <row r="20" customFormat="false" ht="14.9" hidden="false" customHeight="false" outlineLevel="0" collapsed="false">
      <c r="A20" s="7" t="str">
        <f aca="false">$A19</f>
        <v>Foobar2</v>
      </c>
      <c r="C20" s="1" t="n">
        <f aca="false">$C19</f>
        <v>7704</v>
      </c>
      <c r="D20" s="0" t="n">
        <v>2</v>
      </c>
      <c r="E20" s="6" t="s">
        <v>38</v>
      </c>
      <c r="F20" s="1" t="n">
        <v>7977</v>
      </c>
      <c r="G20" s="0" t="n">
        <f aca="false">G19+200</f>
        <v>4200</v>
      </c>
      <c r="H20" s="10" t="n">
        <v>-5.18</v>
      </c>
      <c r="I20" s="0" t="n">
        <v>3</v>
      </c>
      <c r="J20" s="0" t="n">
        <v>2</v>
      </c>
      <c r="K20" s="7" t="n">
        <v>2</v>
      </c>
      <c r="L20" s="0" t="n">
        <v>1</v>
      </c>
      <c r="M20" s="0" t="n">
        <v>1</v>
      </c>
      <c r="N20" s="1" t="n">
        <f aca="false">$N19</f>
        <v>399</v>
      </c>
      <c r="O20" s="2" t="n">
        <f aca="false">(C20-N20)/365.25</f>
        <v>20</v>
      </c>
      <c r="P20" s="0" t="n">
        <f aca="false">$P19</f>
        <v>50</v>
      </c>
      <c r="Q20" s="0" t="n">
        <f aca="false">$Q19</f>
        <v>55</v>
      </c>
      <c r="R20" s="0" t="n">
        <f aca="false">$R19</f>
        <v>1.6</v>
      </c>
      <c r="S20" s="0" t="n">
        <f aca="false">P20/R20^2</f>
        <v>19.53125</v>
      </c>
      <c r="T20" s="0" t="n">
        <v>2</v>
      </c>
      <c r="U20" s="0" t="n">
        <f aca="false">Q20-P20</f>
        <v>5</v>
      </c>
      <c r="V20" s="0" t="n">
        <v>1</v>
      </c>
      <c r="W20" s="0" t="n">
        <v>3</v>
      </c>
      <c r="X20" s="0" t="n">
        <v>1</v>
      </c>
      <c r="Y20" s="0" t="n">
        <v>1</v>
      </c>
      <c r="Z20" s="7" t="s">
        <v>31</v>
      </c>
      <c r="AA20" s="7" t="s">
        <v>32</v>
      </c>
      <c r="AB20" s="7"/>
    </row>
    <row r="21" customFormat="false" ht="14.9" hidden="false" customHeight="false" outlineLevel="0" collapsed="false">
      <c r="A21" s="7" t="str">
        <f aca="false">$A20</f>
        <v>Foobar2</v>
      </c>
      <c r="C21" s="1" t="n">
        <f aca="false">$C20</f>
        <v>7704</v>
      </c>
      <c r="D21" s="0" t="n">
        <v>2</v>
      </c>
      <c r="E21" s="6" t="s">
        <v>39</v>
      </c>
      <c r="F21" s="1" t="n">
        <v>8069</v>
      </c>
      <c r="G21" s="0" t="n">
        <f aca="false">G20+200</f>
        <v>4400</v>
      </c>
      <c r="H21" s="10" t="n">
        <v>-5.44</v>
      </c>
      <c r="I21" s="0" t="n">
        <v>3</v>
      </c>
      <c r="J21" s="0" t="n">
        <v>2</v>
      </c>
      <c r="K21" s="7" t="n">
        <v>2</v>
      </c>
      <c r="L21" s="0" t="n">
        <v>1</v>
      </c>
      <c r="M21" s="0" t="n">
        <v>1</v>
      </c>
      <c r="N21" s="1" t="n">
        <f aca="false">$N20</f>
        <v>399</v>
      </c>
      <c r="O21" s="2" t="n">
        <f aca="false">(C21-N21)/365.25</f>
        <v>20</v>
      </c>
      <c r="P21" s="0" t="n">
        <f aca="false">$P20</f>
        <v>50</v>
      </c>
      <c r="Q21" s="0" t="n">
        <f aca="false">$Q20</f>
        <v>55</v>
      </c>
      <c r="R21" s="0" t="n">
        <f aca="false">$R20</f>
        <v>1.6</v>
      </c>
      <c r="S21" s="0" t="n">
        <f aca="false">P21/R21^2</f>
        <v>19.53125</v>
      </c>
      <c r="T21" s="0" t="n">
        <v>2</v>
      </c>
      <c r="U21" s="0" t="n">
        <f aca="false">Q21-P21</f>
        <v>5</v>
      </c>
      <c r="V21" s="0" t="n">
        <v>1</v>
      </c>
      <c r="W21" s="0" t="n">
        <v>3</v>
      </c>
      <c r="X21" s="0" t="n">
        <v>1</v>
      </c>
      <c r="Y21" s="0" t="n">
        <v>1</v>
      </c>
      <c r="Z21" s="7" t="s">
        <v>31</v>
      </c>
      <c r="AA21" s="7" t="s">
        <v>32</v>
      </c>
      <c r="AB21" s="7"/>
    </row>
    <row r="22" customFormat="false" ht="14.9" hidden="false" customHeight="false" outlineLevel="0" collapsed="false">
      <c r="A22" s="7" t="str">
        <f aca="false">$A21</f>
        <v>Foobar2</v>
      </c>
      <c r="C22" s="1" t="n">
        <f aca="false">$C21</f>
        <v>7704</v>
      </c>
      <c r="D22" s="0" t="n">
        <v>2</v>
      </c>
      <c r="E22" s="0" t="s">
        <v>40</v>
      </c>
      <c r="F22" s="1" t="n">
        <v>8250</v>
      </c>
      <c r="G22" s="0" t="n">
        <f aca="false">G21+1000</f>
        <v>5400</v>
      </c>
      <c r="H22" s="10" t="n">
        <v>-5.06</v>
      </c>
      <c r="I22" s="0" t="n">
        <v>3</v>
      </c>
      <c r="J22" s="0" t="n">
        <v>2</v>
      </c>
      <c r="K22" s="7" t="n">
        <v>2</v>
      </c>
      <c r="L22" s="0" t="n">
        <v>1</v>
      </c>
      <c r="M22" s="0" t="n">
        <v>1</v>
      </c>
      <c r="N22" s="1" t="n">
        <f aca="false">$N21</f>
        <v>399</v>
      </c>
      <c r="O22" s="2" t="n">
        <f aca="false">(C22-N22)/365.25</f>
        <v>20</v>
      </c>
      <c r="P22" s="0" t="n">
        <f aca="false">$P21</f>
        <v>50</v>
      </c>
      <c r="Q22" s="0" t="n">
        <f aca="false">$Q21</f>
        <v>55</v>
      </c>
      <c r="R22" s="0" t="n">
        <f aca="false">$R21</f>
        <v>1.6</v>
      </c>
      <c r="S22" s="0" t="n">
        <f aca="false">P22/R22^2</f>
        <v>19.53125</v>
      </c>
      <c r="T22" s="0" t="n">
        <v>2</v>
      </c>
      <c r="U22" s="0" t="n">
        <f aca="false">Q22-P22</f>
        <v>5</v>
      </c>
      <c r="V22" s="0" t="n">
        <v>1</v>
      </c>
      <c r="W22" s="0" t="n">
        <v>3</v>
      </c>
      <c r="X22" s="0" t="n">
        <v>1</v>
      </c>
      <c r="Y22" s="0" t="n">
        <v>1</v>
      </c>
      <c r="Z22" s="7" t="s">
        <v>31</v>
      </c>
      <c r="AA22" s="7" t="s">
        <v>32</v>
      </c>
      <c r="AB22" s="7"/>
    </row>
    <row r="23" customFormat="false" ht="14.9" hidden="false" customHeight="false" outlineLevel="0" collapsed="false">
      <c r="A23" s="7" t="str">
        <f aca="false">$A22</f>
        <v>Foobar2</v>
      </c>
      <c r="C23" s="1" t="n">
        <f aca="false">$C22</f>
        <v>7704</v>
      </c>
      <c r="D23" s="0" t="n">
        <v>2</v>
      </c>
      <c r="E23" s="0" t="s">
        <v>41</v>
      </c>
      <c r="F23" s="1" t="n">
        <v>8434</v>
      </c>
      <c r="G23" s="0" t="n">
        <f aca="false">G22+1000</f>
        <v>6400</v>
      </c>
      <c r="H23" s="10" t="n">
        <v>-4.72</v>
      </c>
      <c r="I23" s="0" t="n">
        <v>3</v>
      </c>
      <c r="J23" s="0" t="n">
        <v>2</v>
      </c>
      <c r="K23" s="7" t="n">
        <v>2</v>
      </c>
      <c r="L23" s="0" t="n">
        <v>1</v>
      </c>
      <c r="M23" s="0" t="n">
        <v>1</v>
      </c>
      <c r="N23" s="1" t="n">
        <f aca="false">$N22</f>
        <v>399</v>
      </c>
      <c r="O23" s="2" t="n">
        <f aca="false">(C23-N23)/365.25</f>
        <v>20</v>
      </c>
      <c r="P23" s="0" t="n">
        <f aca="false">$P22</f>
        <v>50</v>
      </c>
      <c r="Q23" s="0" t="n">
        <f aca="false">$Q22</f>
        <v>55</v>
      </c>
      <c r="R23" s="0" t="n">
        <f aca="false">$R22</f>
        <v>1.6</v>
      </c>
      <c r="S23" s="0" t="n">
        <f aca="false">P23/R23^2</f>
        <v>19.53125</v>
      </c>
      <c r="T23" s="0" t="n">
        <v>2</v>
      </c>
      <c r="U23" s="0" t="n">
        <f aca="false">Q23-P23</f>
        <v>5</v>
      </c>
      <c r="V23" s="0" t="n">
        <v>1</v>
      </c>
      <c r="W23" s="0" t="n">
        <v>3</v>
      </c>
      <c r="X23" s="0" t="n">
        <v>1</v>
      </c>
      <c r="Y23" s="0" t="n">
        <v>1</v>
      </c>
      <c r="Z23" s="7" t="s">
        <v>31</v>
      </c>
      <c r="AA23" s="7" t="s">
        <v>32</v>
      </c>
      <c r="AB23" s="7"/>
    </row>
    <row r="24" customFormat="false" ht="14.9" hidden="false" customHeight="false" outlineLevel="0" collapsed="false">
      <c r="A24" s="7" t="str">
        <f aca="false">$A23</f>
        <v>Foobar2</v>
      </c>
      <c r="C24" s="1" t="n">
        <f aca="false">$C23</f>
        <v>7704</v>
      </c>
      <c r="D24" s="0" t="n">
        <v>2</v>
      </c>
      <c r="E24" s="11" t="s">
        <v>42</v>
      </c>
      <c r="F24" s="1" t="n">
        <v>8615</v>
      </c>
      <c r="G24" s="0" t="n">
        <f aca="false">G23+1000</f>
        <v>7400</v>
      </c>
      <c r="H24" s="10" t="n">
        <v>-4.37</v>
      </c>
      <c r="I24" s="0" t="n">
        <v>3</v>
      </c>
      <c r="J24" s="0" t="n">
        <v>2</v>
      </c>
      <c r="K24" s="7" t="n">
        <v>2</v>
      </c>
      <c r="L24" s="0" t="n">
        <v>1</v>
      </c>
      <c r="M24" s="0" t="n">
        <v>1</v>
      </c>
      <c r="N24" s="1" t="n">
        <f aca="false">$N23</f>
        <v>399</v>
      </c>
      <c r="O24" s="2" t="n">
        <f aca="false">(C24-N24)/365.25</f>
        <v>20</v>
      </c>
      <c r="P24" s="0" t="n">
        <f aca="false">$P23</f>
        <v>50</v>
      </c>
      <c r="Q24" s="0" t="n">
        <f aca="false">$Q23</f>
        <v>55</v>
      </c>
      <c r="R24" s="0" t="n">
        <f aca="false">$R23</f>
        <v>1.6</v>
      </c>
      <c r="S24" s="0" t="n">
        <f aca="false">P24/R24^2</f>
        <v>19.53125</v>
      </c>
      <c r="T24" s="0" t="n">
        <v>2</v>
      </c>
      <c r="U24" s="0" t="n">
        <f aca="false">Q24-P24</f>
        <v>5</v>
      </c>
      <c r="V24" s="0" t="n">
        <v>1</v>
      </c>
      <c r="W24" s="0" t="n">
        <v>3</v>
      </c>
      <c r="X24" s="0" t="n">
        <v>1</v>
      </c>
      <c r="Y24" s="0" t="n">
        <v>1</v>
      </c>
      <c r="Z24" s="7" t="s">
        <v>31</v>
      </c>
      <c r="AA24" s="7" t="s">
        <v>32</v>
      </c>
      <c r="AB24" s="7"/>
    </row>
    <row r="25" customFormat="false" ht="13.8" hidden="false" customHeight="false" outlineLevel="0" collapsed="false">
      <c r="A25" s="7" t="str">
        <f aca="false">$A24</f>
        <v>Foobar2</v>
      </c>
      <c r="C25" s="1" t="n">
        <f aca="false">$C24</f>
        <v>7704</v>
      </c>
      <c r="D25" s="0" t="n">
        <v>2</v>
      </c>
      <c r="E25" s="0" t="s">
        <v>43</v>
      </c>
      <c r="F25" s="1" t="n">
        <v>8799</v>
      </c>
      <c r="I25" s="0" t="n">
        <v>3</v>
      </c>
      <c r="J25" s="0" t="n">
        <v>2</v>
      </c>
      <c r="K25" s="7" t="n">
        <v>2</v>
      </c>
      <c r="L25" s="0" t="n">
        <v>1</v>
      </c>
      <c r="M25" s="0" t="n">
        <v>1</v>
      </c>
      <c r="N25" s="1" t="n">
        <f aca="false">$N24</f>
        <v>399</v>
      </c>
      <c r="O25" s="2" t="n">
        <f aca="false">(C25-N25)/365.25</f>
        <v>20</v>
      </c>
      <c r="P25" s="0" t="n">
        <f aca="false">$P24</f>
        <v>50</v>
      </c>
      <c r="Q25" s="0" t="n">
        <f aca="false">$Q24</f>
        <v>55</v>
      </c>
      <c r="R25" s="0" t="n">
        <f aca="false">$R24</f>
        <v>1.6</v>
      </c>
      <c r="S25" s="0" t="n">
        <f aca="false">P25/R25^2</f>
        <v>19.53125</v>
      </c>
      <c r="T25" s="0" t="n">
        <v>2</v>
      </c>
      <c r="U25" s="0" t="n">
        <f aca="false">Q25-P25</f>
        <v>5</v>
      </c>
      <c r="V25" s="0" t="n">
        <v>1</v>
      </c>
      <c r="W25" s="0" t="n">
        <v>3</v>
      </c>
      <c r="X25" s="0" t="n">
        <v>1</v>
      </c>
      <c r="Y25" s="0" t="n">
        <v>1</v>
      </c>
      <c r="Z25" s="7" t="s">
        <v>31</v>
      </c>
      <c r="AA25" s="7" t="s">
        <v>32</v>
      </c>
      <c r="AB25" s="7"/>
    </row>
    <row r="35" customFormat="false" ht="6" hidden="false" customHeight="true" outlineLevel="0" collapsed="false"/>
    <row r="47" customFormat="false" ht="15" hidden="false" customHeight="true" outlineLevel="0" collapsed="false"/>
    <row r="48" customFormat="false" ht="4.5" hidden="false" customHeight="true" outlineLevel="0" collapsed="false"/>
    <row r="60" customFormat="false" ht="15" hidden="false" customHeight="true" outlineLevel="0" collapsed="false"/>
    <row r="61" customFormat="false" ht="5.2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4.5" hidden="false" customHeight="true" outlineLevel="0" collapsed="false"/>
    <row r="86" customFormat="false" ht="6.95" hidden="false" customHeight="true" outlineLevel="0" collapsed="false"/>
    <row r="99" customFormat="false" ht="6.95" hidden="false" customHeight="true" outlineLevel="0" collapsed="false"/>
    <row r="112" customFormat="false" ht="6" hidden="false" customHeight="true" outlineLevel="0" collapsed="false"/>
    <row r="119" customFormat="false" ht="14.1" hidden="false" customHeight="true" outlineLevel="0" collapsed="false"/>
    <row r="120" customFormat="false" ht="15" hidden="false" customHeight="true" outlineLevel="0" collapsed="false"/>
    <row r="121" customFormat="false" ht="15.75" hidden="false" customHeight="true" outlineLevel="0" collapsed="false"/>
    <row r="122" customFormat="false" ht="14.25" hidden="false" customHeight="true" outlineLevel="0" collapsed="false"/>
    <row r="123" customFormat="false" ht="15" hidden="false" customHeight="true" outlineLevel="0" collapsed="false"/>
    <row r="124" customFormat="false" ht="12" hidden="false" customHeight="true" outlineLevel="0" collapsed="false"/>
    <row r="125" customFormat="false" ht="3.75" hidden="false" customHeight="true" outlineLevel="0" collapsed="false"/>
    <row r="138" customFormat="false" ht="5.25" hidden="false" customHeight="true" outlineLevel="0" collapsed="false"/>
    <row r="151" customFormat="false" ht="8.45" hidden="false" customHeight="true" outlineLevel="0" collapsed="false"/>
    <row r="164" customFormat="false" ht="9" hidden="false" customHeight="true" outlineLevel="0" collapsed="false"/>
    <row r="177" customFormat="false" ht="11.1" hidden="false" customHeight="true" outlineLevel="0" collapsed="false"/>
    <row r="190" customFormat="false" ht="8.45" hidden="false" customHeight="true" outlineLevel="0" collapsed="false"/>
    <row r="203" customFormat="false" ht="6.6" hidden="false" customHeight="true" outlineLevel="0" collapsed="false"/>
    <row r="216" customFormat="false" ht="7.5" hidden="false" customHeight="true" outlineLevel="0" collapsed="false"/>
    <row r="229" customFormat="false" ht="5.45" hidden="false" customHeight="true" outlineLevel="0" collapsed="false"/>
    <row r="242" customFormat="false" ht="9.6" hidden="false" customHeight="true" outlineLevel="0" collapsed="false"/>
    <row r="255" customFormat="false" ht="6.6" hidden="false" customHeight="true" outlineLevel="0" collapsed="false"/>
    <row r="268" customFormat="false" ht="8.1" hidden="false" customHeight="true" outlineLevel="0" collapsed="false"/>
    <row r="281" customFormat="false" ht="6.95" hidden="false" customHeight="true" outlineLevel="0" collapsed="false"/>
    <row r="294" customFormat="false" ht="7.5" hidden="false" customHeight="true" outlineLevel="0" collapsed="false"/>
    <row r="307" customFormat="false" ht="6.6" hidden="false" customHeight="true" outlineLevel="0" collapsed="false"/>
    <row r="320" customFormat="false" ht="5.45" hidden="false" customHeight="true" outlineLevel="0" collapsed="false"/>
    <row r="333" customFormat="false" ht="5.45" hidden="false" customHeight="true" outlineLevel="0" collapsed="false"/>
    <row r="346" customFormat="false" ht="5.1" hidden="false" customHeight="true" outlineLevel="0" collapsed="false"/>
    <row r="359" customFormat="false" ht="5.1" hidden="false" customHeight="true" outlineLevel="0" collapsed="false"/>
    <row r="372" customFormat="false" ht="3.95" hidden="false" customHeight="true" outlineLevel="0" collapsed="false"/>
    <row r="385" customFormat="false" ht="6" hidden="false" customHeight="true" outlineLevel="0" collapsed="false"/>
    <row r="398" customFormat="false" ht="5.25" hidden="false" customHeight="true" outlineLevel="0" collapsed="false"/>
    <row r="411" customFormat="false" ht="7.5" hidden="false" customHeight="true" outlineLevel="0" collapsed="false"/>
    <row r="424" customFormat="false" ht="8.25" hidden="false" customHeight="true" outlineLevel="0" collapsed="false"/>
    <row r="728" customFormat="false" ht="7.5" hidden="false" customHeight="true" outlineLevel="0" collapsed="false"/>
    <row r="741" customFormat="false" ht="7.5" hidden="false" customHeight="true" outlineLevel="0" collapsed="false"/>
    <row r="754" customFormat="false" ht="8.4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376</TotalTime>
  <Application>LibreOffice/6.0.7.3$Linux_X86_64 LibreOffice_project/00m0$Build-3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2023-09-22T17:03:12Z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ContentTypeId">
    <vt:lpwstr>0x010100D6C9D51099D0B04EB5F092FD12AF95FF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MediaServiceImageTags">
    <vt:lpwstr/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