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K:\Projects\AI and ML\Fields of AI, ML\Artificial\Data Master\1.Data Analyst\2-Projects\Project-13 [Financial Statistics System]\T1\"/>
    </mc:Choice>
  </mc:AlternateContent>
  <xr:revisionPtr revIDLastSave="0" documentId="13_ncr:1_{3907CAD1-62E3-433E-B830-3811D71EB8CC}" xr6:coauthVersionLast="47" xr6:coauthVersionMax="47" xr10:uidLastSave="{00000000-0000-0000-0000-000000000000}"/>
  <bookViews>
    <workbookView xWindow="-108" yWindow="-108" windowWidth="23256" windowHeight="12456" xr2:uid="{00000000-000D-0000-FFFF-FFFF00000000}"/>
  </bookViews>
  <sheets>
    <sheet name="Income Source" sheetId="1" r:id="rId1"/>
    <sheet name="Projects Status" sheetId="5" r:id="rId2"/>
    <sheet name="Sales Process" sheetId="4" r:id="rId3"/>
    <sheet name="Geographically" sheetId="6" r:id="rId4"/>
    <sheet name="Dataset T1" sheetId="2" r:id="rId5"/>
    <sheet name="pivottables" sheetId="7" r:id="rId6"/>
  </sheets>
  <definedNames>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7" i="7" l="1"/>
  <c r="I66" i="7"/>
  <c r="H67" i="7"/>
  <c r="H66" i="7"/>
  <c r="I55" i="7"/>
  <c r="I54" i="7"/>
  <c r="H55" i="7"/>
  <c r="H54" i="7"/>
  <c r="G22" i="7"/>
  <c r="N7" i="7"/>
  <c r="N8" i="7"/>
  <c r="N9" i="7"/>
  <c r="N10" i="7"/>
  <c r="N11" i="7"/>
  <c r="N6" i="7"/>
  <c r="M6" i="7"/>
  <c r="M7" i="7"/>
  <c r="M8" i="7"/>
  <c r="M9" i="7"/>
  <c r="M10" i="7"/>
  <c r="M11" i="7"/>
  <c r="J7" i="7"/>
  <c r="J8" i="7"/>
  <c r="J9" i="7"/>
  <c r="J10" i="7"/>
  <c r="J11" i="7"/>
  <c r="J6" i="7"/>
  <c r="H37" i="7"/>
  <c r="G17" i="7"/>
  <c r="H17" i="7" l="1"/>
  <c r="L6" i="7"/>
  <c r="L9" i="7"/>
  <c r="L8" i="7"/>
  <c r="L7" i="7"/>
  <c r="L11" i="7"/>
  <c r="L10" i="7"/>
  <c r="K7" i="7"/>
  <c r="K8" i="7"/>
  <c r="K9" i="7"/>
  <c r="K11" i="7"/>
  <c r="K10" i="7"/>
  <c r="K6" i="7"/>
</calcChain>
</file>

<file path=xl/sharedStrings.xml><?xml version="1.0" encoding="utf-8"?>
<sst xmlns="http://schemas.openxmlformats.org/spreadsheetml/2006/main" count="3691" uniqueCount="62">
  <si>
    <t xml:space="preserve"> </t>
  </si>
  <si>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</si>
  <si>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</si>
  <si>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</si>
  <si>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</si>
  <si>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</si>
  <si>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</si>
  <si>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</si>
  <si>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</si>
  <si>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</si>
  <si>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</si>
  <si>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</si>
  <si>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</si>
  <si>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</si>
  <si>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</si>
  <si>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</si>
  <si>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</si>
  <si>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</si>
  <si>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</si>
  <si>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</si>
  <si>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</si>
  <si>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</si>
  <si>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</si>
  <si>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</si>
  <si>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</si>
  <si>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</si>
  <si>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</si>
  <si>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</si>
  <si>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</si>
  <si>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</si>
  <si>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</si>
  <si>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</si>
  <si>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</si>
  <si>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</si>
  <si>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</si>
  <si>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</si>
  <si>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</si>
  <si>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</si>
  <si>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</si>
  <si>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</si>
  <si>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</si>
  <si>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</si>
  <si>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</si>
  <si>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</si>
  <si>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</si>
  <si>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</si>
  <si>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</si>
  <si>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Sum of Income2</t>
  </si>
  <si>
    <t>X</t>
  </si>
  <si>
    <t>Y</t>
  </si>
  <si>
    <t>Amount</t>
  </si>
  <si>
    <t>Max</t>
  </si>
  <si>
    <t>Without Max</t>
  </si>
  <si>
    <t>Sum of Target Income</t>
  </si>
  <si>
    <t>Target</t>
  </si>
  <si>
    <t>Sum of Counts</t>
  </si>
  <si>
    <t>Sum of Counts2</t>
  </si>
  <si>
    <t xml:space="preserve"> Count</t>
  </si>
  <si>
    <t>Count %</t>
  </si>
  <si>
    <t>Ave. Income By Month</t>
  </si>
  <si>
    <t>Sum of operating profit</t>
  </si>
  <si>
    <t>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</si>
</sst>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0_);_(* \(#,##0\);_(* &quot;-&quot;??_);_(@_)"/>
    <numFmt numFmtId="165" formatCode="_ * #,##0.0_ ;_ * \-#,##0.0_ ;_ * &quot;-&quot;??_ ;_ @_ "/>
    <numFmt numFmtId="166" formatCode="0.0"/>
    <numFmt numFmtId="167" formatCode="_ * #,##0_ ;_ * \-#,##0_ ;_ * &quot;-&quot;??_ ;_ @_ "/>
  </numFmts>
  <fonts count="5" x14ac:knownFonts="1">
    <font>
      <sz val="11"/>
      <color theme="1"/>
      <name val="Calibri"/>
      <family val="2"/>
      <scheme val="minor"/>
    </font>
    <font>
      <sz val="11"/>
      <color theme="1"/>
      <name val="Calibri"/>
      <family val="2"/>
      <scheme val="minor"/>
    </font>
    <font>
      <b/>
      <sz val="11"/>
      <color theme="0"/>
      <name val="Arial"/>
      <family val="2"/>
    </font>
    <font>
      <sz val="11"/>
      <color theme="0"/>
      <name val="Calibri"/>
      <family val="2"/>
      <scheme val="minor"/>
    </font>
    <font>
      <sz val="11"/>
      <color theme="0"/>
      <name val="Calibri"/>
      <family val="2"/>
    </font>
  </fonts>
  <fills count="5">
    <fill>
      <patternFill patternType="none"/>
    </fill>
    <fill>
      <patternFill patternType="gray125"/>
    </fill>
    <fill>
      <patternFill patternType="solid">
        <fgColor theme="1"/>
        <bgColor indexed="64"/>
      </patternFill>
    </fill>
    <fill>
      <patternFill patternType="solid">
        <fgColor rgb="FF5A2BCB"/>
        <bgColor indexed="64"/>
      </patternFill>
    </fill>
    <fill>
      <patternFill patternType="solid">
        <fgColor theme="1" tint="0.149998474074526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0" fillId="2" borderId="0" xfId="0" applyFill="1"/>
    <xf numFmtId="0" fontId="0" fillId="0" borderId="0" xfId="0" applyAlignment="1">
      <alignment horizontal="center" vertical="center"/>
    </xf>
    <xf numFmtId="0" fontId="2" fillId="3" borderId="0" xfId="0" applyFont="1" applyFill="1"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0" fillId="0" borderId="0" xfId="0" pivotButton="1"/>
    <xf numFmtId="10" fontId="0" fillId="0" borderId="0" xfId="0" applyNumberFormat="1"/>
    <xf numFmtId="0" fontId="3" fillId="4" borderId="0" xfId="0" applyFont="1" applyFill="1"/>
    <xf numFmtId="0" fontId="3" fillId="4" borderId="0" xfId="0" applyFont="1" applyFill="1" applyAlignment="1">
      <alignment horizontal="center"/>
    </xf>
    <xf numFmtId="165" fontId="0" fillId="0" borderId="0" xfId="1" applyNumberFormat="1" applyFont="1"/>
    <xf numFmtId="166" fontId="0" fillId="0" borderId="0" xfId="0" applyNumberFormat="1"/>
    <xf numFmtId="43" fontId="0" fillId="0" borderId="0" xfId="1" applyFont="1"/>
    <xf numFmtId="167" fontId="0" fillId="0" borderId="0" xfId="1" applyNumberFormat="1" applyFont="1"/>
    <xf numFmtId="0" fontId="3" fillId="2" borderId="0" xfId="0" applyFont="1" applyFill="1" applyAlignment="1">
      <alignment horizontal="left"/>
    </xf>
    <xf numFmtId="9" fontId="0" fillId="0" borderId="0" xfId="2" applyFont="1"/>
    <xf numFmtId="0" fontId="3" fillId="2" borderId="0" xfId="0" applyFont="1" applyFill="1"/>
    <xf numFmtId="43" fontId="0" fillId="0" borderId="0" xfId="0" applyNumberFormat="1"/>
    <xf numFmtId="1" fontId="0" fillId="0" borderId="0" xfId="0" applyNumberFormat="1"/>
    <xf numFmtId="165" fontId="0" fillId="0" borderId="0" xfId="0" applyNumberFormat="1"/>
    <xf numFmtId="167" fontId="0" fillId="0" borderId="0" xfId="0" applyNumberFormat="1"/>
    <xf numFmtId="0" fontId="4" fillId="2" borderId="0" xfId="0" applyFont="1" applyFill="1"/>
    <xf numFmtId="10" fontId="0" fillId="0" borderId="0" xfId="2" applyNumberFormat="1" applyFont="1"/>
  </cellXfs>
  <cellStyles count="3">
    <cellStyle name="Comma" xfId="1" builtinId="3"/>
    <cellStyle name="Normal" xfId="0" builtinId="0"/>
    <cellStyle name="Percent" xfId="2" builtinId="5"/>
  </cellStyles>
  <dxfs count="39">
    <dxf>
      <numFmt numFmtId="165" formatCode="_ * #,##0.0_ ;_ * \-#,##0.0_ ;_ * &quot;-&quot;??_ ;_ @_ "/>
    </dxf>
    <dxf>
      <numFmt numFmtId="14" formatCode="0.00%"/>
    </dxf>
    <dxf>
      <numFmt numFmtId="165" formatCode="_ * #,##0.0_ ;_ * \-#,##0.0_ ;_ * &quot;-&quot;??_ ;_ @_ "/>
    </dxf>
    <dxf>
      <numFmt numFmtId="14" formatCode="0.00%"/>
    </dxf>
    <dxf>
      <numFmt numFmtId="165" formatCode="_ * #,##0.0_ ;_ * \-#,##0.0_ ;_ * &quot;-&quot;??_ ;_ @_ "/>
    </dxf>
    <dxf>
      <numFmt numFmtId="35" formatCode="_ * #,##0.00_ ;_ * \-#,##0.00_ ;_ * &quot;-&quot;??_ ;_ @_ "/>
    </dxf>
    <dxf>
      <numFmt numFmtId="35" formatCode="_ * #,##0.00_ ;_ * \-#,##0.00_ ;_ * &quot;-&quot;??_ ;_ @_ "/>
    </dxf>
    <dxf>
      <numFmt numFmtId="167" formatCode="_ * #,##0_ ;_ * \-#,##0_ ;_ * &quot;-&quot;??_ ;_ @_ "/>
    </dxf>
    <dxf>
      <numFmt numFmtId="165" formatCode="_ * #,##0.0_ ;_ * \-#,##0.0_ ;_ * &quot;-&quot;??_ ;_ @_ "/>
    </dxf>
    <dxf>
      <numFmt numFmtId="14" formatCode="0.00%"/>
    </dxf>
    <dxf>
      <numFmt numFmtId="165" formatCode="_ * #,##0.0_ ;_ * \-#,##0.0_ ;_ * &quot;-&quot;??_ ;_ @_ "/>
    </dxf>
    <dxf>
      <numFmt numFmtId="14" formatCode="0.00%"/>
    </dxf>
    <dxf>
      <numFmt numFmtId="165" formatCode="_ * #,##0.0_ ;_ * \-#,##0.0_ ;_ * &quot;-&quot;??_ ;_ @_ "/>
    </dxf>
    <dxf>
      <numFmt numFmtId="35" formatCode="_ * #,##0.00_ ;_ * \-#,##0.00_ ;_ * &quot;-&quot;??_ ;_ @_ "/>
    </dxf>
    <dxf>
      <numFmt numFmtId="35" formatCode="_ * #,##0.00_ ;_ * \-#,##0.00_ ;_ * &quot;-&quot;??_ ;_ @_ "/>
    </dxf>
    <dxf>
      <numFmt numFmtId="167" formatCode="_ * #,##0_ ;_ * \-#,##0_ ;_ * &quot;-&quot;??_ ;_ @_ "/>
    </dxf>
    <dxf>
      <numFmt numFmtId="165" formatCode="_ * #,##0.0_ ;_ * \-#,##0.0_ ;_ * &quot;-&quot;??_ ;_ @_ "/>
    </dxf>
    <dxf>
      <numFmt numFmtId="14" formatCode="0.00%"/>
    </dxf>
    <dxf>
      <numFmt numFmtId="165" formatCode="_ * #,##0.0_ ;_ * \-#,##0.0_ ;_ * &quot;-&quot;??_ ;_ @_ "/>
    </dxf>
    <dxf>
      <numFmt numFmtId="14" formatCode="0.00%"/>
    </dxf>
    <dxf>
      <numFmt numFmtId="165" formatCode="_ * #,##0.0_ ;_ * \-#,##0.0_ ;_ * &quot;-&quot;??_ ;_ @_ "/>
    </dxf>
    <dxf>
      <numFmt numFmtId="35" formatCode="_ * #,##0.00_ ;_ * \-#,##0.00_ ;_ * &quot;-&quot;??_ ;_ @_ "/>
    </dxf>
    <dxf>
      <numFmt numFmtId="35" formatCode="_ * #,##0.00_ ;_ * \-#,##0.00_ ;_ * &quot;-&quot;??_ ;_ @_ "/>
    </dxf>
    <dxf>
      <numFmt numFmtId="167" formatCode="_ * #,##0_ ;_ * \-#,##0_ ;_ * &quot;-&quot;??_ ;_ @_ "/>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color theme="0"/>
        <name val="Times New Roman"/>
        <family val="1"/>
      </font>
      <fill>
        <patternFill>
          <bgColor theme="3" tint="-0.499984740745262"/>
        </patternFill>
      </fill>
      <border diagonalUp="0" diagonalDown="0">
        <left/>
        <right/>
        <top/>
        <bottom/>
        <vertical/>
        <horizontal/>
      </border>
    </dxf>
    <dxf>
      <font>
        <color theme="0"/>
        <name val="Times New Roman"/>
        <family val="1"/>
        <scheme val="none"/>
      </font>
      <fill>
        <patternFill>
          <bgColor theme="1"/>
        </patternFill>
      </fill>
      <border diagonalUp="0" diagonalDown="0">
        <left/>
        <right/>
        <top/>
        <bottom/>
        <vertical/>
        <horizontal/>
      </border>
    </dxf>
  </dxfs>
  <tableStyles count="1" defaultTableStyle="TableStyleMedium2" defaultPivotStyle="PivotStyleLight16">
    <tableStyle name="AB" pivot="0" table="0" count="10" xr9:uid="{6A6B71E9-2F58-41E8-9D02-84E1299E6DB4}">
      <tableStyleElement type="wholeTable" dxfId="38"/>
      <tableStyleElement type="headerRow" dxfId="37"/>
    </tableStyle>
  </tableStyles>
  <colors>
    <mruColors>
      <color rgb="FF3333CC"/>
      <color rgb="FFDC25FA"/>
      <color rgb="FF9947F7"/>
      <color rgb="FFFFFFFF"/>
      <color rgb="FF9BF8F2"/>
      <color rgb="FFC240D8"/>
      <color rgb="FF0A0850"/>
      <color rgb="FF0D0B73"/>
      <color rgb="FF100D84"/>
      <color rgb="FF0033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1"/>
            <name val="Times New Roman"/>
            <family val="1"/>
          </font>
          <fill>
            <patternFill patternType="solid">
              <fgColor auto="1"/>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1"/>
            <name val="Times New Roman"/>
            <family val="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name val="Times New Roman"/>
            <family val="1"/>
            <scheme val="none"/>
          </font>
          <fill>
            <patternFill patternType="solid">
              <fgColor rgb="FFFFFFFF"/>
              <bgColor theme="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AB">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 </c:v>
          </c:tx>
          <c:spPr>
            <a:gradFill flip="none" rotWithShape="1">
              <a:gsLst>
                <a:gs pos="94000">
                  <a:srgbClr val="DC25FA"/>
                </a:gs>
                <a:gs pos="22000">
                  <a:srgbClr val="9947F7"/>
                </a:gs>
              </a:gsLst>
              <a:lin ang="2700000" scaled="1"/>
              <a:tileRect/>
            </a:gradFill>
            <a:ln w="82550">
              <a:solidFill>
                <a:schemeClr val="tx1"/>
              </a:solidFill>
            </a:ln>
          </c:spPr>
          <c:dPt>
            <c:idx val="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1-A813-45CC-8BA9-B55C0F33BF98}"/>
              </c:ext>
            </c:extLst>
          </c:dPt>
          <c:dPt>
            <c:idx val="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3-A813-45CC-8BA9-B55C0F33BF98}"/>
              </c:ext>
            </c:extLst>
          </c:dPt>
          <c:dPt>
            <c:idx val="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5-A813-45CC-8BA9-B55C0F33BF98}"/>
              </c:ext>
            </c:extLst>
          </c:dPt>
          <c:dPt>
            <c:idx val="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7-A813-45CC-8BA9-B55C0F33BF98}"/>
              </c:ext>
            </c:extLst>
          </c:dPt>
          <c:dPt>
            <c:idx val="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9-A813-45CC-8BA9-B55C0F33BF98}"/>
              </c:ext>
            </c:extLst>
          </c:dPt>
          <c:dPt>
            <c:idx val="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B-A813-45CC-8BA9-B55C0F33BF98}"/>
              </c:ext>
            </c:extLst>
          </c:dPt>
          <c:dPt>
            <c:idx val="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D-A813-45CC-8BA9-B55C0F33BF98}"/>
              </c:ext>
            </c:extLst>
          </c:dPt>
          <c:dPt>
            <c:idx val="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F-A813-45CC-8BA9-B55C0F33BF98}"/>
              </c:ext>
            </c:extLst>
          </c:dPt>
          <c:dPt>
            <c:idx val="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1-A813-45CC-8BA9-B55C0F33BF98}"/>
              </c:ext>
            </c:extLst>
          </c:dPt>
          <c:dPt>
            <c:idx val="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3-A813-45CC-8BA9-B55C0F33BF98}"/>
              </c:ext>
            </c:extLst>
          </c:dPt>
          <c:dPt>
            <c:idx val="1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5-A813-45CC-8BA9-B55C0F33BF98}"/>
              </c:ext>
            </c:extLst>
          </c:dPt>
          <c:dPt>
            <c:idx val="1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7-A813-45CC-8BA9-B55C0F33BF98}"/>
              </c:ext>
            </c:extLst>
          </c:dPt>
          <c:dPt>
            <c:idx val="1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9-A813-45CC-8BA9-B55C0F33BF98}"/>
              </c:ext>
            </c:extLst>
          </c:dPt>
          <c:dPt>
            <c:idx val="1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B-A813-45CC-8BA9-B55C0F33BF98}"/>
              </c:ext>
            </c:extLst>
          </c:dPt>
          <c:dPt>
            <c:idx val="1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D-A813-45CC-8BA9-B55C0F33BF98}"/>
              </c:ext>
            </c:extLst>
          </c:dPt>
          <c:dPt>
            <c:idx val="1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F-A813-45CC-8BA9-B55C0F33BF98}"/>
              </c:ext>
            </c:extLst>
          </c:dPt>
          <c:dPt>
            <c:idx val="1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1-A813-45CC-8BA9-B55C0F33BF98}"/>
              </c:ext>
            </c:extLst>
          </c:dPt>
          <c:dPt>
            <c:idx val="1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3-A813-45CC-8BA9-B55C0F33BF98}"/>
              </c:ext>
            </c:extLst>
          </c:dPt>
          <c:dPt>
            <c:idx val="1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5-A813-45CC-8BA9-B55C0F33BF98}"/>
              </c:ext>
            </c:extLst>
          </c:dPt>
          <c:dPt>
            <c:idx val="1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7-A813-45CC-8BA9-B55C0F33BF98}"/>
              </c:ext>
            </c:extLst>
          </c:dPt>
          <c:dPt>
            <c:idx val="2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9-A813-45CC-8BA9-B55C0F33BF98}"/>
              </c:ext>
            </c:extLst>
          </c:dPt>
          <c:dPt>
            <c:idx val="2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B-A813-45CC-8BA9-B55C0F33BF98}"/>
              </c:ext>
            </c:extLst>
          </c:dPt>
          <c:dPt>
            <c:idx val="2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D-A813-45CC-8BA9-B55C0F33BF98}"/>
              </c:ext>
            </c:extLst>
          </c:dPt>
          <c:dPt>
            <c:idx val="2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F-A813-45CC-8BA9-B55C0F33BF98}"/>
              </c:ext>
            </c:extLst>
          </c:dPt>
          <c:dPt>
            <c:idx val="2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1-A813-45CC-8BA9-B55C0F33BF98}"/>
              </c:ext>
            </c:extLst>
          </c:dPt>
          <c:dPt>
            <c:idx val="2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3-A813-45CC-8BA9-B55C0F33BF98}"/>
              </c:ext>
            </c:extLst>
          </c:dPt>
          <c:dPt>
            <c:idx val="2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5-A813-45CC-8BA9-B55C0F33BF98}"/>
              </c:ext>
            </c:extLst>
          </c:dPt>
          <c:dPt>
            <c:idx val="2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7-A813-45CC-8BA9-B55C0F33BF98}"/>
              </c:ext>
            </c:extLst>
          </c:dPt>
          <c:dPt>
            <c:idx val="2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9-A813-45CC-8BA9-B55C0F33BF98}"/>
              </c:ext>
            </c:extLst>
          </c:dPt>
          <c:dPt>
            <c:idx val="2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B-A813-45CC-8BA9-B55C0F33BF98}"/>
              </c:ext>
            </c:extLst>
          </c:dPt>
          <c:dPt>
            <c:idx val="3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D-A813-45CC-8BA9-B55C0F33BF98}"/>
              </c:ext>
            </c:extLst>
          </c:dPt>
          <c:dPt>
            <c:idx val="3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F-A813-45CC-8BA9-B55C0F33BF98}"/>
              </c:ext>
            </c:extLst>
          </c:dPt>
          <c:dPt>
            <c:idx val="3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1-A813-45CC-8BA9-B55C0F33BF98}"/>
              </c:ext>
            </c:extLst>
          </c:dPt>
          <c:dPt>
            <c:idx val="3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3-A813-45CC-8BA9-B55C0F33BF98}"/>
              </c:ext>
            </c:extLst>
          </c:dPt>
          <c:dPt>
            <c:idx val="3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5-A813-45CC-8BA9-B55C0F33BF98}"/>
              </c:ext>
            </c:extLst>
          </c:dPt>
          <c:dPt>
            <c:idx val="3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7-A813-45CC-8BA9-B55C0F33BF98}"/>
              </c:ext>
            </c:extLst>
          </c:dPt>
          <c:dPt>
            <c:idx val="3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9-A813-45CC-8BA9-B55C0F33BF98}"/>
              </c:ext>
            </c:extLst>
          </c:dPt>
          <c:dPt>
            <c:idx val="3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B-A813-45CC-8BA9-B55C0F33BF98}"/>
              </c:ext>
            </c:extLst>
          </c:dPt>
          <c:dPt>
            <c:idx val="3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D-A813-45CC-8BA9-B55C0F33BF98}"/>
              </c:ext>
            </c:extLst>
          </c:dPt>
          <c:dPt>
            <c:idx val="3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F-A813-45CC-8BA9-B55C0F33BF98}"/>
              </c:ext>
            </c:extLst>
          </c:dPt>
          <c:dPt>
            <c:idx val="4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1-A813-45CC-8BA9-B55C0F33BF98}"/>
              </c:ext>
            </c:extLst>
          </c:dPt>
          <c:dPt>
            <c:idx val="4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3-A813-45CC-8BA9-B55C0F33BF98}"/>
              </c:ext>
            </c:extLst>
          </c:dPt>
          <c:dPt>
            <c:idx val="4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5-A813-45CC-8BA9-B55C0F33BF98}"/>
              </c:ext>
            </c:extLst>
          </c:dPt>
          <c:dPt>
            <c:idx val="4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7-A813-45CC-8BA9-B55C0F33BF98}"/>
              </c:ext>
            </c:extLst>
          </c:dPt>
          <c:dPt>
            <c:idx val="4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9-A813-45CC-8BA9-B55C0F33BF98}"/>
              </c:ext>
            </c:extLst>
          </c:dPt>
          <c:dPt>
            <c:idx val="4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B-A813-45CC-8BA9-B55C0F33BF98}"/>
              </c:ext>
            </c:extLst>
          </c:dPt>
          <c:dPt>
            <c:idx val="4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D-A813-45CC-8BA9-B55C0F33BF98}"/>
              </c:ext>
            </c:extLst>
          </c:dPt>
          <c:dPt>
            <c:idx val="4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F-A813-45CC-8BA9-B55C0F33BF98}"/>
              </c:ext>
            </c:extLst>
          </c:dPt>
          <c:dPt>
            <c:idx val="4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1-A813-45CC-8BA9-B55C0F33BF98}"/>
              </c:ext>
            </c:extLst>
          </c:dPt>
          <c:dPt>
            <c:idx val="4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3-A813-45CC-8BA9-B55C0F33BF98}"/>
              </c:ext>
            </c:extLst>
          </c:dPt>
          <c:dPt>
            <c:idx val="5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5-A813-45CC-8BA9-B55C0F33BF98}"/>
              </c:ext>
            </c:extLst>
          </c:dPt>
          <c:dPt>
            <c:idx val="5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7-A813-45CC-8BA9-B55C0F33BF98}"/>
              </c:ext>
            </c:extLst>
          </c:dPt>
          <c:dPt>
            <c:idx val="5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9-A813-45CC-8BA9-B55C0F33BF98}"/>
              </c:ext>
            </c:extLst>
          </c:dPt>
          <c:dPt>
            <c:idx val="5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B-A813-45CC-8BA9-B55C0F33BF98}"/>
              </c:ext>
            </c:extLst>
          </c:dPt>
          <c:dPt>
            <c:idx val="5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D-A813-45CC-8BA9-B55C0F33BF98}"/>
              </c:ext>
            </c:extLst>
          </c:dPt>
          <c:dPt>
            <c:idx val="5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F-A813-45CC-8BA9-B55C0F33BF98}"/>
              </c:ext>
            </c:extLst>
          </c:dPt>
          <c:dPt>
            <c:idx val="5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71-A813-45CC-8BA9-B55C0F33BF98}"/>
              </c:ext>
            </c:extLst>
          </c:dPt>
          <c:dPt>
            <c:idx val="5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73-A813-45CC-8BA9-B55C0F33BF98}"/>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A813-45CC-8BA9-B55C0F33BF98}"/>
            </c:ext>
          </c:extLst>
        </c:ser>
        <c:dLbls>
          <c:showLegendKey val="0"/>
          <c:showVal val="0"/>
          <c:showCatName val="0"/>
          <c:showSerName val="0"/>
          <c:showPercent val="0"/>
          <c:showBubbleSize val="0"/>
          <c:showLeaderLines val="1"/>
        </c:dLbls>
        <c:firstSliceAng val="0"/>
        <c:holeSize val="77"/>
      </c:doughnutChart>
      <c:doughnutChart>
        <c:varyColors val="1"/>
        <c:ser>
          <c:idx val="1"/>
          <c:order val="1"/>
          <c:tx>
            <c:v>percentages</c:v>
          </c:tx>
          <c:spPr>
            <a:ln>
              <a:noFill/>
            </a:ln>
          </c:spPr>
          <c:dPt>
            <c:idx val="0"/>
            <c:bubble3D val="0"/>
            <c:spPr>
              <a:solidFill>
                <a:schemeClr val="tx1">
                  <a:alpha val="0"/>
                </a:schemeClr>
              </a:solidFill>
              <a:ln w="19050">
                <a:noFill/>
              </a:ln>
              <a:effectLst/>
            </c:spPr>
            <c:extLst>
              <c:ext xmlns:c16="http://schemas.microsoft.com/office/drawing/2014/chart" uri="{C3380CC4-5D6E-409C-BE32-E72D297353CC}">
                <c16:uniqueId val="{00000076-A813-45CC-8BA9-B55C0F33BF98}"/>
              </c:ext>
            </c:extLst>
          </c:dPt>
          <c:dPt>
            <c:idx val="1"/>
            <c:bubble3D val="0"/>
            <c:spPr>
              <a:solidFill>
                <a:schemeClr val="tx1">
                  <a:alpha val="54000"/>
                </a:schemeClr>
              </a:solidFill>
              <a:ln w="19050">
                <a:noFill/>
              </a:ln>
              <a:effectLst/>
            </c:spPr>
            <c:extLst>
              <c:ext xmlns:c16="http://schemas.microsoft.com/office/drawing/2014/chart" uri="{C3380CC4-5D6E-409C-BE32-E72D297353CC}">
                <c16:uniqueId val="{00000078-A813-45CC-8BA9-B55C0F33BF98}"/>
              </c:ext>
            </c:extLst>
          </c:dPt>
          <c:val>
            <c:numRef>
              <c:f>pivottables!$G$17:$H$17</c:f>
              <c:numCache>
                <c:formatCode>0%</c:formatCode>
                <c:ptCount val="2"/>
                <c:pt idx="0">
                  <c:v>0.87410172384530105</c:v>
                </c:pt>
                <c:pt idx="1">
                  <c:v>0.12589827615469895</c:v>
                </c:pt>
              </c:numCache>
            </c:numRef>
          </c:val>
          <c:extLst>
            <c:ext xmlns:c16="http://schemas.microsoft.com/office/drawing/2014/chart" uri="{C3380CC4-5D6E-409C-BE32-E72D297353CC}">
              <c16:uniqueId val="{00000079-A813-45CC-8BA9-B55C0F33BF98}"/>
            </c:ext>
          </c:extLst>
        </c:ser>
        <c:dLbls>
          <c:showLegendKey val="0"/>
          <c:showVal val="0"/>
          <c:showCatName val="0"/>
          <c:showSerName val="0"/>
          <c:showPercent val="0"/>
          <c:showBubbleSize val="0"/>
          <c:showLeaderLines val="1"/>
        </c:dLbls>
        <c:firstSliceAng val="0"/>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67095851216023E-2"/>
          <c:y val="3.2520325203252036E-2"/>
          <c:w val="0.96065808297567956"/>
          <c:h val="0.94037940379403795"/>
        </c:manualLayout>
      </c:layout>
      <c:bubbleChart>
        <c:varyColors val="0"/>
        <c:ser>
          <c:idx val="0"/>
          <c:order val="0"/>
          <c:tx>
            <c:v>Income Sources</c:v>
          </c:tx>
          <c:spPr>
            <a:gradFill flip="none" rotWithShape="1">
              <a:gsLst>
                <a:gs pos="35000">
                  <a:srgbClr val="100D84"/>
                </a:gs>
                <a:gs pos="100000">
                  <a:srgbClr val="6600CC"/>
                </a:gs>
              </a:gsLst>
              <a:path path="circle">
                <a:fillToRect l="100000" t="100000"/>
              </a:path>
              <a:tileRect r="-100000" b="-100000"/>
            </a:gradFill>
            <a:ln w="25400">
              <a:noFill/>
            </a:ln>
            <a:effectLst>
              <a:outerShdw blurRad="190500" sx="109000" sy="109000" algn="ctr" rotWithShape="0">
                <a:srgbClr val="6600CC">
                  <a:alpha val="50000"/>
                </a:srgbClr>
              </a:outerShdw>
            </a:effectLst>
          </c:spPr>
          <c:invertIfNegative val="0"/>
          <c:dLbls>
            <c:dLbl>
              <c:idx val="0"/>
              <c:tx>
                <c:rich>
                  <a:bodyPr/>
                  <a:lstStyle/>
                  <a:p>
                    <a:fld id="{5F399375-4A6E-4C65-92F5-D762A374854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184-4737-A4AD-0E703BE86D54}"/>
                </c:ext>
              </c:extLst>
            </c:dLbl>
            <c:dLbl>
              <c:idx val="1"/>
              <c:tx>
                <c:rich>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fld id="{A646654D-29F8-41D5-8E11-2116842BD51C}" type="CELLRANGE">
                      <a:rPr lang="en-IN"/>
                      <a:pPr>
                        <a:defRPr sz="800" b="1">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184-4737-A4AD-0E703BE86D54}"/>
                </c:ext>
              </c:extLst>
            </c:dLbl>
            <c:dLbl>
              <c:idx val="2"/>
              <c:tx>
                <c:rich>
                  <a:bodyPr/>
                  <a:lstStyle/>
                  <a:p>
                    <a:fld id="{81C35F6B-83E7-4206-BCF5-8E54DA9D102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184-4737-A4AD-0E703BE86D54}"/>
                </c:ext>
              </c:extLst>
            </c:dLbl>
            <c:dLbl>
              <c:idx val="3"/>
              <c:tx>
                <c:rich>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fld id="{1DD767C7-8B0A-4B6D-8378-85808CC16CF4}" type="CELLRANGE">
                      <a:rPr lang="en-IN"/>
                      <a:pPr>
                        <a:defRPr sz="700" b="1">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184-4737-A4AD-0E703BE86D54}"/>
                </c:ext>
              </c:extLst>
            </c:dLbl>
            <c:dLbl>
              <c:idx val="4"/>
              <c:tx>
                <c:rich>
                  <a:bodyPr/>
                  <a:lstStyle/>
                  <a:p>
                    <a:fld id="{26D7A505-0377-4CB0-B48E-30B8B206CD7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184-4737-A4AD-0E703BE86D54}"/>
                </c:ext>
              </c:extLst>
            </c:dLbl>
            <c:dLbl>
              <c:idx val="5"/>
              <c:tx>
                <c:rich>
                  <a:bodyPr/>
                  <a:lstStyle/>
                  <a:p>
                    <a:fld id="{56ACA517-8447-4611-89F5-0DC7C57250F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184-4737-A4AD-0E703BE86D5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pivottables!$H$6:$H$11</c:f>
              <c:numCache>
                <c:formatCode>General</c:formatCode>
                <c:ptCount val="6"/>
                <c:pt idx="0">
                  <c:v>1</c:v>
                </c:pt>
                <c:pt idx="1">
                  <c:v>7</c:v>
                </c:pt>
                <c:pt idx="2">
                  <c:v>4</c:v>
                </c:pt>
                <c:pt idx="3">
                  <c:v>2</c:v>
                </c:pt>
                <c:pt idx="4">
                  <c:v>6</c:v>
                </c:pt>
                <c:pt idx="5">
                  <c:v>4</c:v>
                </c:pt>
              </c:numCache>
            </c:numRef>
          </c:xVal>
          <c:yVal>
            <c:numRef>
              <c:f>pivottables!$I$6:$I$11</c:f>
              <c:numCache>
                <c:formatCode>General</c:formatCode>
                <c:ptCount val="6"/>
                <c:pt idx="0">
                  <c:v>3</c:v>
                </c:pt>
                <c:pt idx="1">
                  <c:v>2</c:v>
                </c:pt>
                <c:pt idx="2">
                  <c:v>1</c:v>
                </c:pt>
                <c:pt idx="3">
                  <c:v>7</c:v>
                </c:pt>
                <c:pt idx="4">
                  <c:v>7</c:v>
                </c:pt>
                <c:pt idx="5">
                  <c:v>8</c:v>
                </c:pt>
              </c:numCache>
            </c:numRef>
          </c:yVal>
          <c:bubbleSize>
            <c:numRef>
              <c:f>pivottables!$J$6:$J$11</c:f>
              <c:numCache>
                <c:formatCode>_ * #,##0.0_ ;_ * \-#,##0.0_ ;_ * "-"??_ ;_ @_ </c:formatCode>
                <c:ptCount val="6"/>
                <c:pt idx="0">
                  <c:v>908441.70000000054</c:v>
                </c:pt>
                <c:pt idx="1">
                  <c:v>396733.79999999993</c:v>
                </c:pt>
                <c:pt idx="2">
                  <c:v>776132.81500000064</c:v>
                </c:pt>
                <c:pt idx="3">
                  <c:v>307374.0100000003</c:v>
                </c:pt>
                <c:pt idx="4">
                  <c:v>691419.41999999958</c:v>
                </c:pt>
                <c:pt idx="5">
                  <c:v>867216</c:v>
                </c:pt>
              </c:numCache>
            </c:numRef>
          </c:bubbleSize>
          <c:bubble3D val="0"/>
          <c:extLst>
            <c:ext xmlns:c15="http://schemas.microsoft.com/office/drawing/2012/chart" uri="{02D57815-91ED-43cb-92C2-25804820EDAC}">
              <c15:datalabelsRange>
                <c15:f>pivottables!$L$6:$L$11</c15:f>
                <c15:dlblRangeCache>
                  <c:ptCount val="6"/>
                  <c:pt idx="0">
                    <c:v>  </c:v>
                  </c:pt>
                  <c:pt idx="1">
                    <c:v> 3,96,734 </c:v>
                  </c:pt>
                  <c:pt idx="2">
                    <c:v> 7,76,133 </c:v>
                  </c:pt>
                  <c:pt idx="3">
                    <c:v> 3,07,374 </c:v>
                  </c:pt>
                  <c:pt idx="4">
                    <c:v> 6,91,419 </c:v>
                  </c:pt>
                  <c:pt idx="5">
                    <c:v> 8,67,216 </c:v>
                  </c:pt>
                </c15:dlblRangeCache>
              </c15:datalabelsRange>
            </c:ext>
            <c:ext xmlns:c16="http://schemas.microsoft.com/office/drawing/2014/chart" uri="{C3380CC4-5D6E-409C-BE32-E72D297353CC}">
              <c16:uniqueId val="{00000006-0184-4737-A4AD-0E703BE86D54}"/>
            </c:ext>
          </c:extLst>
        </c:ser>
        <c:ser>
          <c:idx val="1"/>
          <c:order val="1"/>
          <c:tx>
            <c:v>Series2</c:v>
          </c:tx>
          <c:spPr>
            <a:gradFill>
              <a:gsLst>
                <a:gs pos="24000">
                  <a:srgbClr val="100D84"/>
                </a:gs>
                <a:gs pos="100000">
                  <a:srgbClr val="DD115E"/>
                </a:gs>
              </a:gsLst>
              <a:path path="circle">
                <a:fillToRect l="100000" t="100000"/>
              </a:path>
            </a:gradFill>
            <a:ln w="25400">
              <a:noFill/>
            </a:ln>
            <a:effectLst>
              <a:outerShdw blurRad="177800" sx="85000" sy="85000" algn="ctr" rotWithShape="0">
                <a:srgbClr val="DD115E">
                  <a:alpha val="88000"/>
                </a:srgbClr>
              </a:outerShdw>
            </a:effectLst>
          </c:spPr>
          <c:invertIfNegative val="0"/>
          <c:dLbls>
            <c:dLbl>
              <c:idx val="0"/>
              <c:tx>
                <c:rich>
                  <a:bodyPr/>
                  <a:lstStyle/>
                  <a:p>
                    <a:fld id="{20D713BA-AC62-430E-AF90-451D8B2D66B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0184-4737-A4AD-0E703BE86D54}"/>
                </c:ext>
              </c:extLst>
            </c:dLbl>
            <c:dLbl>
              <c:idx val="1"/>
              <c:tx>
                <c:rich>
                  <a:bodyPr/>
                  <a:lstStyle/>
                  <a:p>
                    <a:fld id="{43A6C4C7-F615-4EA8-8E8D-BB4CED1FB84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184-4737-A4AD-0E703BE86D54}"/>
                </c:ext>
              </c:extLst>
            </c:dLbl>
            <c:dLbl>
              <c:idx val="2"/>
              <c:tx>
                <c:rich>
                  <a:bodyPr/>
                  <a:lstStyle/>
                  <a:p>
                    <a:fld id="{96ED6B51-EC99-4132-B52E-3645F2DC6A5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0184-4737-A4AD-0E703BE86D54}"/>
                </c:ext>
              </c:extLst>
            </c:dLbl>
            <c:dLbl>
              <c:idx val="3"/>
              <c:tx>
                <c:rich>
                  <a:bodyPr/>
                  <a:lstStyle/>
                  <a:p>
                    <a:fld id="{298D6318-C7FC-4B02-A683-B97F45FB2F0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0184-4737-A4AD-0E703BE86D54}"/>
                </c:ext>
              </c:extLst>
            </c:dLbl>
            <c:dLbl>
              <c:idx val="4"/>
              <c:tx>
                <c:rich>
                  <a:bodyPr/>
                  <a:lstStyle/>
                  <a:p>
                    <a:fld id="{6C951B58-625E-44E2-810F-97675480702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184-4737-A4AD-0E703BE86D54}"/>
                </c:ext>
              </c:extLst>
            </c:dLbl>
            <c:dLbl>
              <c:idx val="5"/>
              <c:tx>
                <c:rich>
                  <a:bodyPr/>
                  <a:lstStyle/>
                  <a:p>
                    <a:fld id="{81372FB4-73BA-431C-AD39-F4729883EFF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184-4737-A4AD-0E703BE86D5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pivottables!$H$6:$H$11</c:f>
              <c:numCache>
                <c:formatCode>General</c:formatCode>
                <c:ptCount val="6"/>
                <c:pt idx="0">
                  <c:v>1</c:v>
                </c:pt>
                <c:pt idx="1">
                  <c:v>7</c:v>
                </c:pt>
                <c:pt idx="2">
                  <c:v>4</c:v>
                </c:pt>
                <c:pt idx="3">
                  <c:v>2</c:v>
                </c:pt>
                <c:pt idx="4">
                  <c:v>6</c:v>
                </c:pt>
                <c:pt idx="5">
                  <c:v>4</c:v>
                </c:pt>
              </c:numCache>
            </c:numRef>
          </c:xVal>
          <c:yVal>
            <c:numRef>
              <c:f>pivottables!$I$6:$I$11</c:f>
              <c:numCache>
                <c:formatCode>General</c:formatCode>
                <c:ptCount val="6"/>
                <c:pt idx="0">
                  <c:v>3</c:v>
                </c:pt>
                <c:pt idx="1">
                  <c:v>2</c:v>
                </c:pt>
                <c:pt idx="2">
                  <c:v>1</c:v>
                </c:pt>
                <c:pt idx="3">
                  <c:v>7</c:v>
                </c:pt>
                <c:pt idx="4">
                  <c:v>7</c:v>
                </c:pt>
                <c:pt idx="5">
                  <c:v>8</c:v>
                </c:pt>
              </c:numCache>
            </c:numRef>
          </c:yVal>
          <c:bubbleSize>
            <c:numRef>
              <c:f>pivottables!$K$6:$K$11</c:f>
              <c:numCache>
                <c:formatCode>General</c:formatCode>
                <c:ptCount val="6"/>
                <c:pt idx="0" formatCode="_ * #,##0.0_ ;_ * \-#,##0.0_ ;_ * &quot;-&quot;??_ ;_ @_ ">
                  <c:v>908441.70000000054</c:v>
                </c:pt>
                <c:pt idx="1">
                  <c:v>0</c:v>
                </c:pt>
                <c:pt idx="2">
                  <c:v>0</c:v>
                </c:pt>
                <c:pt idx="3">
                  <c:v>0</c:v>
                </c:pt>
                <c:pt idx="4" formatCode="0.0">
                  <c:v>0</c:v>
                </c:pt>
                <c:pt idx="5" formatCode="_ * #,##0.0_ ;_ * \-#,##0.0_ ;_ * &quot;-&quot;??_ ;_ @_ ">
                  <c:v>0</c:v>
                </c:pt>
              </c:numCache>
            </c:numRef>
          </c:bubbleSize>
          <c:bubble3D val="0"/>
          <c:extLst>
            <c:ext xmlns:c15="http://schemas.microsoft.com/office/drawing/2012/chart" uri="{02D57815-91ED-43cb-92C2-25804820EDAC}">
              <c15:datalabelsRange>
                <c15:f>pivottables!$K$6:$K$11</c15:f>
                <c15:dlblRangeCache>
                  <c:ptCount val="6"/>
                  <c:pt idx="0">
                    <c:v> 9,08,441.7 </c:v>
                  </c:pt>
                  <c:pt idx="5">
                    <c:v>  </c:v>
                  </c:pt>
                </c15:dlblRangeCache>
              </c15:datalabelsRange>
            </c:ext>
            <c:ext xmlns:c16="http://schemas.microsoft.com/office/drawing/2014/chart" uri="{C3380CC4-5D6E-409C-BE32-E72D297353CC}">
              <c16:uniqueId val="{0000000D-0184-4737-A4AD-0E703BE86D54}"/>
            </c:ext>
          </c:extLst>
        </c:ser>
        <c:dLbls>
          <c:showLegendKey val="0"/>
          <c:showVal val="0"/>
          <c:showCatName val="0"/>
          <c:showSerName val="0"/>
          <c:showPercent val="0"/>
          <c:showBubbleSize val="0"/>
        </c:dLbls>
        <c:bubbleScale val="90"/>
        <c:showNegBubbles val="0"/>
        <c:axId val="999163791"/>
        <c:axId val="984003295"/>
      </c:bubbleChart>
      <c:valAx>
        <c:axId val="999163791"/>
        <c:scaling>
          <c:orientation val="minMax"/>
        </c:scaling>
        <c:delete val="1"/>
        <c:axPos val="b"/>
        <c:numFmt formatCode="General" sourceLinked="1"/>
        <c:majorTickMark val="none"/>
        <c:minorTickMark val="none"/>
        <c:tickLblPos val="nextTo"/>
        <c:crossAx val="984003295"/>
        <c:crosses val="autoZero"/>
        <c:crossBetween val="midCat"/>
      </c:valAx>
      <c:valAx>
        <c:axId val="984003295"/>
        <c:scaling>
          <c:orientation val="minMax"/>
          <c:max val="10"/>
          <c:min val="0"/>
        </c:scaling>
        <c:delete val="1"/>
        <c:axPos val="l"/>
        <c:numFmt formatCode="General" sourceLinked="1"/>
        <c:majorTickMark val="none"/>
        <c:minorTickMark val="none"/>
        <c:tickLblPos val="nextTo"/>
        <c:crossAx val="999163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 Financial Statistics System.xlsx]pivottables!PivotTable4</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9000">
                <a:srgbClr val="3333CC">
                  <a:alpha val="50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29000">
                <a:srgbClr val="3333CC">
                  <a:alpha val="50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3333CC"/>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pivottables!$D$21</c:f>
              <c:strCache>
                <c:ptCount val="1"/>
                <c:pt idx="0">
                  <c:v>Sum of Income</c:v>
                </c:pt>
              </c:strCache>
            </c:strRef>
          </c:tx>
          <c:spPr>
            <a:solidFill>
              <a:schemeClr val="accent1"/>
            </a:solidFill>
            <a:ln>
              <a:noFill/>
            </a:ln>
            <a:effectLst/>
          </c:spPr>
          <c:cat>
            <c:strRef>
              <c:f>pivottables!$C$22:$C$34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pivottables!$D$22:$D$34</c:f>
              <c:numCache>
                <c:formatCode>General</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0-B2E8-499D-AD05-0630C5E100C1}"/>
            </c:ext>
          </c:extLst>
        </c:ser>
        <c:ser>
          <c:idx val="1"/>
          <c:order val="1"/>
          <c:tx>
            <c:strRef>
              <c:f>pivottables!$E$21</c:f>
              <c:strCache>
                <c:ptCount val="1"/>
                <c:pt idx="0">
                  <c:v>Sum of Income2</c:v>
                </c:pt>
              </c:strCache>
            </c:strRef>
          </c:tx>
          <c:spPr>
            <a:gradFill flip="none" rotWithShape="1">
              <a:gsLst>
                <a:gs pos="0">
                  <a:srgbClr val="3333CC"/>
                </a:gs>
                <a:gs pos="100000">
                  <a:schemeClr val="tx1"/>
                </a:gs>
              </a:gsLst>
              <a:lin ang="5400000" scaled="0"/>
              <a:tileRect/>
            </a:gradFill>
            <a:ln>
              <a:noFill/>
            </a:ln>
            <a:effectLst/>
          </c:spPr>
          <c:cat>
            <c:strRef>
              <c:f>pivottables!$C$22:$C$34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pivottables!$E$22:$E$34</c:f>
              <c:numCache>
                <c:formatCode>General</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1-B2E8-499D-AD05-0630C5E100C1}"/>
            </c:ext>
          </c:extLst>
        </c:ser>
        <c:dLbls>
          <c:showLegendKey val="0"/>
          <c:showVal val="0"/>
          <c:showCatName val="0"/>
          <c:showSerName val="0"/>
          <c:showPercent val="0"/>
          <c:showBubbleSize val="0"/>
        </c:dLbls>
        <c:axId val="122281744"/>
        <c:axId val="122297104"/>
      </c:areaChart>
      <c:catAx>
        <c:axId val="1222817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97104"/>
        <c:crosses val="autoZero"/>
        <c:auto val="1"/>
        <c:lblAlgn val="ctr"/>
        <c:lblOffset val="100"/>
        <c:noMultiLvlLbl val="0"/>
      </c:catAx>
      <c:valAx>
        <c:axId val="122297104"/>
        <c:scaling>
          <c:orientation val="minMax"/>
        </c:scaling>
        <c:delete val="1"/>
        <c:axPos val="l"/>
        <c:numFmt formatCode="General" sourceLinked="1"/>
        <c:majorTickMark val="out"/>
        <c:minorTickMark val="none"/>
        <c:tickLblPos val="nextTo"/>
        <c:crossAx val="12228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 Financial Statistics System.xlsx]pivottables!PivotTable5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9000">
                <a:srgbClr val="9BF8F2"/>
              </a:gs>
              <a:gs pos="25000">
                <a:srgbClr val="C240D8"/>
              </a:gs>
            </a:gsLst>
            <a:lin ang="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025613985751779"/>
          <c:y val="8.6772525205567011E-2"/>
          <c:w val="0.46533909823772029"/>
          <c:h val="0.82645494958886601"/>
        </c:manualLayout>
      </c:layout>
      <c:barChart>
        <c:barDir val="bar"/>
        <c:grouping val="clustered"/>
        <c:varyColors val="0"/>
        <c:ser>
          <c:idx val="0"/>
          <c:order val="0"/>
          <c:tx>
            <c:strRef>
              <c:f>pivottables!$D$36</c:f>
              <c:strCache>
                <c:ptCount val="1"/>
                <c:pt idx="0">
                  <c:v>Total</c:v>
                </c:pt>
              </c:strCache>
            </c:strRef>
          </c:tx>
          <c:spPr>
            <a:gradFill flip="none" rotWithShape="1">
              <a:gsLst>
                <a:gs pos="89000">
                  <a:srgbClr val="9BF8F2"/>
                </a:gs>
                <a:gs pos="25000">
                  <a:srgbClr val="C240D8"/>
                </a:gs>
              </a:gsLst>
              <a:lin ang="0" scaled="0"/>
              <a:tileRect/>
            </a:gradFill>
            <a:ln>
              <a:noFill/>
            </a:ln>
            <a:effectLst/>
          </c:spPr>
          <c:invertIfNegative val="0"/>
          <c:cat>
            <c:strRef>
              <c:f>pivottables!$C$37:$C$49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pivottables!$D$37:$D$49</c:f>
              <c:numCache>
                <c:formatCode>_ * #,##0.0_ ;_ * \-#,##0.0_ ;_ * "-"??_ ;_ @_ </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95EB-405E-B1EB-D3A3655C0147}"/>
            </c:ext>
          </c:extLst>
        </c:ser>
        <c:dLbls>
          <c:showLegendKey val="0"/>
          <c:showVal val="0"/>
          <c:showCatName val="0"/>
          <c:showSerName val="0"/>
          <c:showPercent val="0"/>
          <c:showBubbleSize val="0"/>
        </c:dLbls>
        <c:gapWidth val="273"/>
        <c:axId val="123939440"/>
        <c:axId val="123939920"/>
      </c:barChart>
      <c:catAx>
        <c:axId val="12393944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939920"/>
        <c:crosses val="autoZero"/>
        <c:auto val="1"/>
        <c:lblAlgn val="ctr"/>
        <c:lblOffset val="100"/>
        <c:noMultiLvlLbl val="0"/>
      </c:catAx>
      <c:valAx>
        <c:axId val="123939920"/>
        <c:scaling>
          <c:orientation val="minMax"/>
        </c:scaling>
        <c:delete val="1"/>
        <c:axPos val="b"/>
        <c:numFmt formatCode="_ * #,##0.0_ ;_ * \-#,##0.0_ ;_ * &quot;-&quot;??_ ;_ @_ " sourceLinked="1"/>
        <c:majorTickMark val="out"/>
        <c:minorTickMark val="none"/>
        <c:tickLblPos val="nextTo"/>
        <c:crossAx val="12393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 Financial Statistics System.xlsx]pivottables!PivotTable6</c:name>
    <c:fmtId val="4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w="19050">
            <a:noFill/>
          </a:ln>
          <a:effectLst/>
        </c:spPr>
      </c:pivotFmt>
      <c:pivotFmt>
        <c:idx val="14"/>
        <c:spPr>
          <a:solidFill>
            <a:srgbClr val="9BF8F2"/>
          </a:solidFill>
          <a:ln w="19050">
            <a:no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F0"/>
          </a:solidFill>
          <a:ln w="19050">
            <a:solidFill>
              <a:schemeClr val="lt1"/>
            </a:solidFill>
          </a:ln>
          <a:effectLst/>
        </c:spPr>
      </c:pivotFmt>
      <c:pivotFmt>
        <c:idx val="17"/>
        <c:spPr>
          <a:solidFill>
            <a:srgbClr val="9BF8F2"/>
          </a:solidFill>
          <a:ln w="19050">
            <a:solidFill>
              <a:schemeClr val="lt1"/>
            </a:solidFill>
          </a:ln>
          <a:effectLst/>
        </c:spPr>
      </c:pivotFmt>
    </c:pivotFmts>
    <c:plotArea>
      <c:layout/>
      <c:doughnutChart>
        <c:varyColors val="1"/>
        <c:ser>
          <c:idx val="0"/>
          <c:order val="0"/>
          <c:tx>
            <c:strRef>
              <c:f>pivottables!$D$53</c:f>
              <c:strCache>
                <c:ptCount val="1"/>
                <c:pt idx="0">
                  <c:v>Sum of Income</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01-22EC-4FDD-8FA7-455328CFAB21}"/>
              </c:ext>
            </c:extLst>
          </c:dPt>
          <c:dPt>
            <c:idx val="1"/>
            <c:bubble3D val="0"/>
            <c:spPr>
              <a:solidFill>
                <a:srgbClr val="9BF8F2"/>
              </a:solidFill>
              <a:ln w="19050">
                <a:noFill/>
              </a:ln>
              <a:effectLst/>
            </c:spPr>
            <c:extLst>
              <c:ext xmlns:c16="http://schemas.microsoft.com/office/drawing/2014/chart" uri="{C3380CC4-5D6E-409C-BE32-E72D297353CC}">
                <c16:uniqueId val="{00000003-22EC-4FDD-8FA7-455328CFAB21}"/>
              </c:ext>
            </c:extLst>
          </c:dPt>
          <c:cat>
            <c:strRef>
              <c:f>pivottables!$C$54:$C$56</c:f>
              <c:strCache>
                <c:ptCount val="2"/>
                <c:pt idx="0">
                  <c:v>B2B</c:v>
                </c:pt>
                <c:pt idx="1">
                  <c:v>B2C</c:v>
                </c:pt>
              </c:strCache>
            </c:strRef>
          </c:cat>
          <c:val>
            <c:numRef>
              <c:f>pivottables!$D$54:$D$56</c:f>
              <c:numCache>
                <c:formatCode>_ * #,##0.0_ ;_ * \-#,##0.0_ ;_ * "-"??_ ;_ @_ </c:formatCode>
                <c:ptCount val="2"/>
                <c:pt idx="0">
                  <c:v>2361013.7099999986</c:v>
                </c:pt>
                <c:pt idx="1">
                  <c:v>1586304.0349999995</c:v>
                </c:pt>
              </c:numCache>
            </c:numRef>
          </c:val>
          <c:extLst>
            <c:ext xmlns:c16="http://schemas.microsoft.com/office/drawing/2014/chart" uri="{C3380CC4-5D6E-409C-BE32-E72D297353CC}">
              <c16:uniqueId val="{00000004-22EC-4FDD-8FA7-455328CFAB21}"/>
            </c:ext>
          </c:extLst>
        </c:ser>
        <c:ser>
          <c:idx val="1"/>
          <c:order val="1"/>
          <c:tx>
            <c:strRef>
              <c:f>pivottables!$E$53</c:f>
              <c:strCache>
                <c:ptCount val="1"/>
                <c:pt idx="0">
                  <c:v>Sum of Income2</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6-22EC-4FDD-8FA7-455328CFAB21}"/>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8-22EC-4FDD-8FA7-455328CFAB21}"/>
              </c:ext>
            </c:extLst>
          </c:dPt>
          <c:cat>
            <c:strRef>
              <c:f>pivottables!$C$54:$C$56</c:f>
              <c:strCache>
                <c:ptCount val="2"/>
                <c:pt idx="0">
                  <c:v>B2B</c:v>
                </c:pt>
                <c:pt idx="1">
                  <c:v>B2C</c:v>
                </c:pt>
              </c:strCache>
            </c:strRef>
          </c:cat>
          <c:val>
            <c:numRef>
              <c:f>pivottables!$E$54:$E$56</c:f>
              <c:numCache>
                <c:formatCode>0.00%</c:formatCode>
                <c:ptCount val="2"/>
                <c:pt idx="0">
                  <c:v>0.59813115196785349</c:v>
                </c:pt>
                <c:pt idx="1">
                  <c:v>0.40186884803214651</c:v>
                </c:pt>
              </c:numCache>
            </c:numRef>
          </c:val>
          <c:extLst>
            <c:ext xmlns:c16="http://schemas.microsoft.com/office/drawing/2014/chart" uri="{C3380CC4-5D6E-409C-BE32-E72D297353CC}">
              <c16:uniqueId val="{00000009-22EC-4FDD-8FA7-455328CFAB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 Financial Statistics System.xlsx]pivottables!PivotTable5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pivottables!$D$36</c:f>
              <c:strCache>
                <c:ptCount val="1"/>
                <c:pt idx="0">
                  <c:v>Total</c:v>
                </c:pt>
              </c:strCache>
            </c:strRef>
          </c:tx>
          <c:spPr>
            <a:solidFill>
              <a:schemeClr val="accent1"/>
            </a:solidFill>
            <a:ln>
              <a:noFill/>
            </a:ln>
            <a:effectLst/>
          </c:spPr>
          <c:invertIfNegative val="0"/>
          <c:cat>
            <c:strRef>
              <c:f>pivottables!$C$37:$C$49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pivottables!$D$37:$D$49</c:f>
              <c:numCache>
                <c:formatCode>_ * #,##0.0_ ;_ * \-#,##0.0_ ;_ * "-"??_ ;_ @_ </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6B16-487B-B5D8-92D30BDC89D9}"/>
            </c:ext>
          </c:extLst>
        </c:ser>
        <c:dLbls>
          <c:showLegendKey val="0"/>
          <c:showVal val="0"/>
          <c:showCatName val="0"/>
          <c:showSerName val="0"/>
          <c:showPercent val="0"/>
          <c:showBubbleSize val="0"/>
        </c:dLbls>
        <c:gapWidth val="182"/>
        <c:axId val="123939440"/>
        <c:axId val="123939920"/>
      </c:barChart>
      <c:catAx>
        <c:axId val="12393944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9920"/>
        <c:crosses val="autoZero"/>
        <c:auto val="1"/>
        <c:lblAlgn val="ctr"/>
        <c:lblOffset val="100"/>
        <c:noMultiLvlLbl val="0"/>
      </c:catAx>
      <c:valAx>
        <c:axId val="123939920"/>
        <c:scaling>
          <c:orientation val="minMax"/>
        </c:scaling>
        <c:delete val="1"/>
        <c:axPos val="b"/>
        <c:numFmt formatCode="_ * #,##0.0_ ;_ * \-#,##0.0_ ;_ * &quot;-&quot;??_ ;_ @_ " sourceLinked="1"/>
        <c:majorTickMark val="out"/>
        <c:minorTickMark val="none"/>
        <c:tickLblPos val="nextTo"/>
        <c:crossAx val="12393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 Financial Statistics System.xlsx]pivottables!PivotTable6</c:name>
    <c:fmtId val="37"/>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s>
    <c:plotArea>
      <c:layout/>
      <c:doughnutChart>
        <c:varyColors val="1"/>
        <c:ser>
          <c:idx val="0"/>
          <c:order val="0"/>
          <c:tx>
            <c:strRef>
              <c:f>pivottables!$D$53</c:f>
              <c:strCache>
                <c:ptCount val="1"/>
                <c:pt idx="0">
                  <c:v>Sum of Income</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5-E929-4670-A71F-121014AF164C}"/>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4-E929-4670-A71F-121014AF164C}"/>
              </c:ext>
            </c:extLst>
          </c:dPt>
          <c:cat>
            <c:strRef>
              <c:f>pivottables!$C$54:$C$56</c:f>
              <c:strCache>
                <c:ptCount val="2"/>
                <c:pt idx="0">
                  <c:v>B2B</c:v>
                </c:pt>
                <c:pt idx="1">
                  <c:v>B2C</c:v>
                </c:pt>
              </c:strCache>
            </c:strRef>
          </c:cat>
          <c:val>
            <c:numRef>
              <c:f>pivottables!$D$54:$D$56</c:f>
              <c:numCache>
                <c:formatCode>_ * #,##0.0_ ;_ * \-#,##0.0_ ;_ * "-"??_ ;_ @_ </c:formatCode>
                <c:ptCount val="2"/>
                <c:pt idx="0">
                  <c:v>2361013.7099999986</c:v>
                </c:pt>
                <c:pt idx="1">
                  <c:v>1586304.0349999995</c:v>
                </c:pt>
              </c:numCache>
            </c:numRef>
          </c:val>
          <c:extLst>
            <c:ext xmlns:c16="http://schemas.microsoft.com/office/drawing/2014/chart" uri="{C3380CC4-5D6E-409C-BE32-E72D297353CC}">
              <c16:uniqueId val="{00000000-E929-4670-A71F-121014AF164C}"/>
            </c:ext>
          </c:extLst>
        </c:ser>
        <c:ser>
          <c:idx val="1"/>
          <c:order val="1"/>
          <c:tx>
            <c:strRef>
              <c:f>pivottables!$E$53</c:f>
              <c:strCache>
                <c:ptCount val="1"/>
                <c:pt idx="0">
                  <c:v>Sum of Income2</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6-E929-4670-A71F-121014AF164C}"/>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E929-4670-A71F-121014AF164C}"/>
              </c:ext>
            </c:extLst>
          </c:dPt>
          <c:cat>
            <c:strRef>
              <c:f>pivottables!$C$54:$C$56</c:f>
              <c:strCache>
                <c:ptCount val="2"/>
                <c:pt idx="0">
                  <c:v>B2B</c:v>
                </c:pt>
                <c:pt idx="1">
                  <c:v>B2C</c:v>
                </c:pt>
              </c:strCache>
            </c:strRef>
          </c:cat>
          <c:val>
            <c:numRef>
              <c:f>pivottables!$E$54:$E$56</c:f>
              <c:numCache>
                <c:formatCode>0.00%</c:formatCode>
                <c:ptCount val="2"/>
                <c:pt idx="0">
                  <c:v>0.59813115196785349</c:v>
                </c:pt>
                <c:pt idx="1">
                  <c:v>0.40186884803214651</c:v>
                </c:pt>
              </c:numCache>
            </c:numRef>
          </c:val>
          <c:extLst>
            <c:ext xmlns:c16="http://schemas.microsoft.com/office/drawing/2014/chart" uri="{C3380CC4-5D6E-409C-BE32-E72D297353CC}">
              <c16:uniqueId val="{00000001-E929-4670-A71F-121014AF16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1.png"/><Relationship Id="rId7" Type="http://schemas.openxmlformats.org/officeDocument/2006/relationships/hyperlink" Target="#'Income Source'!A1"/><Relationship Id="rId2" Type="http://schemas.openxmlformats.org/officeDocument/2006/relationships/hyperlink" Target="https://kamlesh-kasambe.vercel.app/" TargetMode="External"/><Relationship Id="rId1" Type="http://schemas.openxmlformats.org/officeDocument/2006/relationships/chart" Target="../charts/chart1.xml"/><Relationship Id="rId6" Type="http://schemas.openxmlformats.org/officeDocument/2006/relationships/hyperlink" Target="#'Projects Status'!A1"/><Relationship Id="rId11" Type="http://schemas.openxmlformats.org/officeDocument/2006/relationships/chart" Target="../charts/chart5.xml"/><Relationship Id="rId5" Type="http://schemas.openxmlformats.org/officeDocument/2006/relationships/hyperlink" Target="#'Sales Process'!A1"/><Relationship Id="rId10" Type="http://schemas.openxmlformats.org/officeDocument/2006/relationships/chart" Target="../charts/chart4.xml"/><Relationship Id="rId4" Type="http://schemas.openxmlformats.org/officeDocument/2006/relationships/hyperlink" Target="#Geographically!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https://kamlesh-kasambe.vercel.app/" TargetMode="External"/><Relationship Id="rId1" Type="http://schemas.openxmlformats.org/officeDocument/2006/relationships/image" Target="../media/image1.png"/><Relationship Id="rId6" Type="http://schemas.openxmlformats.org/officeDocument/2006/relationships/hyperlink" Target="#'Income Source'!A1"/><Relationship Id="rId5" Type="http://schemas.openxmlformats.org/officeDocument/2006/relationships/hyperlink" Target="#'Projects Status'!A1"/><Relationship Id="rId4" Type="http://schemas.openxmlformats.org/officeDocument/2006/relationships/hyperlink" Target="#'Sales Process'!A1"/></Relationships>
</file>

<file path=xl/drawings/_rels/drawing3.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https://kamlesh-kasambe.vercel.app/" TargetMode="External"/><Relationship Id="rId1" Type="http://schemas.openxmlformats.org/officeDocument/2006/relationships/image" Target="../media/image1.png"/><Relationship Id="rId6" Type="http://schemas.openxmlformats.org/officeDocument/2006/relationships/hyperlink" Target="#'Income Source'!A1"/><Relationship Id="rId5" Type="http://schemas.openxmlformats.org/officeDocument/2006/relationships/hyperlink" Target="#'Projects Status'!A1"/><Relationship Id="rId4" Type="http://schemas.openxmlformats.org/officeDocument/2006/relationships/hyperlink" Target="#'Sales Process'!A1"/></Relationships>
</file>

<file path=xl/drawings/_rels/drawing4.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https://kamlesh-kasambe.vercel.app/" TargetMode="External"/><Relationship Id="rId1" Type="http://schemas.openxmlformats.org/officeDocument/2006/relationships/image" Target="../media/image1.png"/><Relationship Id="rId6" Type="http://schemas.openxmlformats.org/officeDocument/2006/relationships/hyperlink" Target="#'Income Source'!A1"/><Relationship Id="rId5" Type="http://schemas.openxmlformats.org/officeDocument/2006/relationships/hyperlink" Target="#'Projects Status'!A1"/><Relationship Id="rId4" Type="http://schemas.openxmlformats.org/officeDocument/2006/relationships/hyperlink" Target="#'Sales Process'!A1"/></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10</xdr:col>
      <xdr:colOff>91440</xdr:colOff>
      <xdr:row>10</xdr:row>
      <xdr:rowOff>7620</xdr:rowOff>
    </xdr:from>
    <xdr:to>
      <xdr:col>15</xdr:col>
      <xdr:colOff>274320</xdr:colOff>
      <xdr:row>23</xdr:row>
      <xdr:rowOff>114180</xdr:rowOff>
    </xdr:to>
    <xdr:graphicFrame macro="">
      <xdr:nvGraphicFramePr>
        <xdr:cNvPr id="57" name="Chart 56">
          <a:extLst>
            <a:ext uri="{FF2B5EF4-FFF2-40B4-BE49-F238E27FC236}">
              <a16:creationId xmlns:a16="http://schemas.microsoft.com/office/drawing/2014/main" id="{F8D3B6AC-2B52-4BD4-A251-34496A835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15240</xdr:colOff>
      <xdr:row>0</xdr:row>
      <xdr:rowOff>7620</xdr:rowOff>
    </xdr:from>
    <xdr:to>
      <xdr:col>23</xdr:col>
      <xdr:colOff>502440</xdr:colOff>
      <xdr:row>2</xdr:row>
      <xdr:rowOff>1860</xdr:rowOff>
    </xdr:to>
    <xdr:grpSp>
      <xdr:nvGrpSpPr>
        <xdr:cNvPr id="24" name="Group 23">
          <a:extLst>
            <a:ext uri="{FF2B5EF4-FFF2-40B4-BE49-F238E27FC236}">
              <a16:creationId xmlns:a16="http://schemas.microsoft.com/office/drawing/2014/main" id="{E72E28A9-C44F-BE5A-D64A-B0F316F6F3C3}"/>
            </a:ext>
          </a:extLst>
        </xdr:cNvPr>
        <xdr:cNvGrpSpPr/>
      </xdr:nvGrpSpPr>
      <xdr:grpSpPr>
        <a:xfrm>
          <a:off x="15240" y="7620"/>
          <a:ext cx="14508000" cy="360000"/>
          <a:chOff x="15240" y="7620"/>
          <a:chExt cx="14508000" cy="360000"/>
        </a:xfrm>
      </xdr:grpSpPr>
      <xdr:sp macro="" textlink="">
        <xdr:nvSpPr>
          <xdr:cNvPr id="2" name="Rectangle 1">
            <a:extLst>
              <a:ext uri="{FF2B5EF4-FFF2-40B4-BE49-F238E27FC236}">
                <a16:creationId xmlns:a16="http://schemas.microsoft.com/office/drawing/2014/main" id="{8511BD7F-CCB1-63A2-9EAB-5F3DED6FBEFA}"/>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hlinkClick xmlns:r="http://schemas.openxmlformats.org/officeDocument/2006/relationships" r:id="rId2"/>
            <a:extLst>
              <a:ext uri="{FF2B5EF4-FFF2-40B4-BE49-F238E27FC236}">
                <a16:creationId xmlns:a16="http://schemas.microsoft.com/office/drawing/2014/main" id="{725C4C9E-B35D-2664-4B46-24BA76B5BD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5" name="TextBox 4">
            <a:hlinkClick xmlns:r="http://schemas.openxmlformats.org/officeDocument/2006/relationships" r:id="rId2"/>
            <a:extLst>
              <a:ext uri="{FF2B5EF4-FFF2-40B4-BE49-F238E27FC236}">
                <a16:creationId xmlns:a16="http://schemas.microsoft.com/office/drawing/2014/main" id="{826F68C7-CA26-AC2C-D154-CABE87719D86}"/>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0A3D88D4-2B88-B7DB-0E0C-0072C78F0A7E}"/>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E9D9105C-7B52-B679-52B9-2C7F86328DF0}"/>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39500A61-1592-AC7A-0739-6A36A873492F}"/>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9" name="TextBox 8">
            <a:hlinkClick xmlns:r="http://schemas.openxmlformats.org/officeDocument/2006/relationships" r:id="rId6" tooltip="Projects Status"/>
            <a:extLst>
              <a:ext uri="{FF2B5EF4-FFF2-40B4-BE49-F238E27FC236}">
                <a16:creationId xmlns:a16="http://schemas.microsoft.com/office/drawing/2014/main" id="{D001B597-5E1C-F2B5-011D-90419E912628}"/>
              </a:ext>
            </a:extLst>
          </xdr:cNvPr>
          <xdr:cNvSpPr txBox="1"/>
        </xdr:nvSpPr>
        <xdr:spPr>
          <a:xfrm>
            <a:off x="13213080" y="4572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Projects Status</a:t>
            </a:r>
          </a:p>
        </xdr:txBody>
      </xdr:sp>
      <xdr:sp macro="" textlink="">
        <xdr:nvSpPr>
          <xdr:cNvPr id="22" name="Freeform: Shape 21">
            <a:extLst>
              <a:ext uri="{FF2B5EF4-FFF2-40B4-BE49-F238E27FC236}">
                <a16:creationId xmlns:a16="http://schemas.microsoft.com/office/drawing/2014/main" id="{97045428-2C62-70B0-0142-61DA01E5CB51}"/>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23" name="Freeform: Shape 22">
            <a:extLst>
              <a:ext uri="{FF2B5EF4-FFF2-40B4-BE49-F238E27FC236}">
                <a16:creationId xmlns:a16="http://schemas.microsoft.com/office/drawing/2014/main" id="{A32B8041-3226-11FD-27A6-BFAC3C7A6ACD}"/>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15" name="TextBox 14">
            <a:hlinkClick xmlns:r="http://schemas.openxmlformats.org/officeDocument/2006/relationships" r:id="rId7"/>
            <a:extLst>
              <a:ext uri="{FF2B5EF4-FFF2-40B4-BE49-F238E27FC236}">
                <a16:creationId xmlns:a16="http://schemas.microsoft.com/office/drawing/2014/main" id="{23FD56B4-9F90-D41E-E0A1-D8561EF74428}"/>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16" name="Rectangle: Rounded Corners 15">
            <a:extLst>
              <a:ext uri="{FF2B5EF4-FFF2-40B4-BE49-F238E27FC236}">
                <a16:creationId xmlns:a16="http://schemas.microsoft.com/office/drawing/2014/main" id="{0D65FD4F-89CA-721B-DCDF-A42E669A2D86}"/>
              </a:ext>
            </a:extLst>
          </xdr:cNvPr>
          <xdr:cNvSpPr/>
        </xdr:nvSpPr>
        <xdr:spPr>
          <a:xfrm>
            <a:off x="10416540" y="297180"/>
            <a:ext cx="80772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274320</xdr:colOff>
      <xdr:row>6</xdr:row>
      <xdr:rowOff>0</xdr:rowOff>
    </xdr:from>
    <xdr:to>
      <xdr:col>2</xdr:col>
      <xdr:colOff>274320</xdr:colOff>
      <xdr:row>8</xdr:row>
      <xdr:rowOff>15240</xdr:rowOff>
    </xdr:to>
    <xdr:sp macro="" textlink="">
      <xdr:nvSpPr>
        <xdr:cNvPr id="34" name="Rectangle: Rounded Corners 33">
          <a:extLst>
            <a:ext uri="{FF2B5EF4-FFF2-40B4-BE49-F238E27FC236}">
              <a16:creationId xmlns:a16="http://schemas.microsoft.com/office/drawing/2014/main" id="{9EFC0F59-EDF4-4F16-B55E-DAC2280D86A5}"/>
            </a:ext>
          </a:extLst>
        </xdr:cNvPr>
        <xdr:cNvSpPr/>
      </xdr:nvSpPr>
      <xdr:spPr>
        <a:xfrm>
          <a:off x="274320" y="1097280"/>
          <a:ext cx="1219200" cy="381000"/>
        </a:xfrm>
        <a:prstGeom prst="roundRect">
          <a:avLst>
            <a:gd name="adj" fmla="val 50000"/>
          </a:avLst>
        </a:prstGeom>
        <a:solidFill>
          <a:srgbClr val="100D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Times New Roman" panose="02020603050405020304" pitchFamily="18" charset="0"/>
              <a:cs typeface="Times New Roman" panose="02020603050405020304" pitchFamily="18" charset="0"/>
            </a:rPr>
            <a:t>Income Sources</a:t>
          </a:r>
        </a:p>
      </xdr:txBody>
    </xdr:sp>
    <xdr:clientData/>
  </xdr:twoCellAnchor>
  <xdr:twoCellAnchor editAs="absolute">
    <xdr:from>
      <xdr:col>0</xdr:col>
      <xdr:colOff>205740</xdr:colOff>
      <xdr:row>8</xdr:row>
      <xdr:rowOff>99060</xdr:rowOff>
    </xdr:from>
    <xdr:to>
      <xdr:col>4</xdr:col>
      <xdr:colOff>586740</xdr:colOff>
      <xdr:row>13</xdr:row>
      <xdr:rowOff>22860</xdr:rowOff>
    </xdr:to>
    <xdr:sp macro="" textlink="">
      <xdr:nvSpPr>
        <xdr:cNvPr id="35" name="Rectangle: Rounded Corners 34">
          <a:extLst>
            <a:ext uri="{FF2B5EF4-FFF2-40B4-BE49-F238E27FC236}">
              <a16:creationId xmlns:a16="http://schemas.microsoft.com/office/drawing/2014/main" id="{86AC3D77-6210-4D1C-9D9E-CDB3DF75282C}"/>
            </a:ext>
          </a:extLst>
        </xdr:cNvPr>
        <xdr:cNvSpPr/>
      </xdr:nvSpPr>
      <xdr:spPr>
        <a:xfrm>
          <a:off x="205740" y="1562100"/>
          <a:ext cx="2819400" cy="83820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Times New Roman" panose="02020603050405020304" pitchFamily="18" charset="0"/>
              <a:cs typeface="Times New Roman" panose="02020603050405020304" pitchFamily="18" charset="0"/>
            </a:rPr>
            <a:t>Grand</a:t>
          </a:r>
          <a:r>
            <a:rPr lang="en-IN" sz="1100" baseline="0">
              <a:latin typeface="Times New Roman" panose="02020603050405020304" pitchFamily="18" charset="0"/>
              <a:cs typeface="Times New Roman" panose="02020603050405020304" pitchFamily="18" charset="0"/>
            </a:rPr>
            <a:t> total of Income, and their breakdown showing the achievements percentage and highlight for most valuable source, Marketing Strategies, and operating profit.</a:t>
          </a:r>
          <a:endParaRPr lang="en-IN" sz="1100">
            <a:latin typeface="Times New Roman" panose="02020603050405020304" pitchFamily="18" charset="0"/>
            <a:cs typeface="Times New Roman" panose="02020603050405020304" pitchFamily="18" charset="0"/>
          </a:endParaRPr>
        </a:p>
      </xdr:txBody>
    </xdr:sp>
    <xdr:clientData/>
  </xdr:twoCellAnchor>
  <xdr:twoCellAnchor editAs="absolute">
    <xdr:from>
      <xdr:col>6</xdr:col>
      <xdr:colOff>533400</xdr:colOff>
      <xdr:row>2</xdr:row>
      <xdr:rowOff>106680</xdr:rowOff>
    </xdr:from>
    <xdr:to>
      <xdr:col>18</xdr:col>
      <xdr:colOff>320040</xdr:colOff>
      <xdr:row>28</xdr:row>
      <xdr:rowOff>38100</xdr:rowOff>
    </xdr:to>
    <xdr:graphicFrame macro="">
      <xdr:nvGraphicFramePr>
        <xdr:cNvPr id="3" name="Chart 2">
          <a:extLst>
            <a:ext uri="{FF2B5EF4-FFF2-40B4-BE49-F238E27FC236}">
              <a16:creationId xmlns:a16="http://schemas.microsoft.com/office/drawing/2014/main" id="{90119A9C-07B2-408D-BE72-F02C5A03F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205740</xdr:colOff>
      <xdr:row>12</xdr:row>
      <xdr:rowOff>114301</xdr:rowOff>
    </xdr:from>
    <xdr:to>
      <xdr:col>4</xdr:col>
      <xdr:colOff>480060</xdr:colOff>
      <xdr:row>14</xdr:row>
      <xdr:rowOff>175260</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EDB7EC05-5778-4429-BF61-8853AE2FA20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05740" y="2308861"/>
              <a:ext cx="2712720"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76200</xdr:colOff>
      <xdr:row>15</xdr:row>
      <xdr:rowOff>15240</xdr:rowOff>
    </xdr:from>
    <xdr:to>
      <xdr:col>5</xdr:col>
      <xdr:colOff>83820</xdr:colOff>
      <xdr:row>23</xdr:row>
      <xdr:rowOff>15240</xdr:rowOff>
    </xdr:to>
    <xdr:grpSp>
      <xdr:nvGrpSpPr>
        <xdr:cNvPr id="14" name="Group 13">
          <a:extLst>
            <a:ext uri="{FF2B5EF4-FFF2-40B4-BE49-F238E27FC236}">
              <a16:creationId xmlns:a16="http://schemas.microsoft.com/office/drawing/2014/main" id="{54B8914B-418F-FAC2-759A-6A3C7182A707}"/>
            </a:ext>
          </a:extLst>
        </xdr:cNvPr>
        <xdr:cNvGrpSpPr/>
      </xdr:nvGrpSpPr>
      <xdr:grpSpPr>
        <a:xfrm>
          <a:off x="76200" y="2758440"/>
          <a:ext cx="3055620" cy="1463040"/>
          <a:chOff x="76200" y="2758440"/>
          <a:chExt cx="3055620" cy="1463040"/>
        </a:xfrm>
      </xdr:grpSpPr>
      <xdr:sp macro="" textlink="">
        <xdr:nvSpPr>
          <xdr:cNvPr id="36" name="Rectangle: Rounded Corners 35">
            <a:extLst>
              <a:ext uri="{FF2B5EF4-FFF2-40B4-BE49-F238E27FC236}">
                <a16:creationId xmlns:a16="http://schemas.microsoft.com/office/drawing/2014/main" id="{1B471D49-C3F6-4999-804C-7713DD80ABE9}"/>
              </a:ext>
            </a:extLst>
          </xdr:cNvPr>
          <xdr:cNvSpPr/>
        </xdr:nvSpPr>
        <xdr:spPr>
          <a:xfrm>
            <a:off x="205740" y="2758440"/>
            <a:ext cx="2926080" cy="5029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latin typeface="Times New Roman" panose="02020603050405020304" pitchFamily="18" charset="0"/>
                <a:cs typeface="Times New Roman" panose="02020603050405020304" pitchFamily="18" charset="0"/>
              </a:rPr>
              <a:t>Financial</a:t>
            </a:r>
            <a:r>
              <a:rPr lang="en-IN" sz="2800" baseline="0">
                <a:latin typeface="Times New Roman" panose="02020603050405020304" pitchFamily="18" charset="0"/>
                <a:cs typeface="Times New Roman" panose="02020603050405020304" pitchFamily="18" charset="0"/>
              </a:rPr>
              <a:t> Statistics</a:t>
            </a:r>
            <a:endParaRPr lang="en-IN" sz="2800">
              <a:latin typeface="Times New Roman" panose="02020603050405020304" pitchFamily="18" charset="0"/>
              <a:cs typeface="Times New Roman" panose="02020603050405020304" pitchFamily="18" charset="0"/>
            </a:endParaRPr>
          </a:p>
        </xdr:txBody>
      </xdr:sp>
      <xdr:sp macro="" textlink="pivottables!D17">
        <xdr:nvSpPr>
          <xdr:cNvPr id="11" name="Rectangle: Rounded Corners 10">
            <a:extLst>
              <a:ext uri="{FF2B5EF4-FFF2-40B4-BE49-F238E27FC236}">
                <a16:creationId xmlns:a16="http://schemas.microsoft.com/office/drawing/2014/main" id="{88EA5091-BCF0-4931-8F87-462A7681258B}"/>
              </a:ext>
            </a:extLst>
          </xdr:cNvPr>
          <xdr:cNvSpPr/>
        </xdr:nvSpPr>
        <xdr:spPr>
          <a:xfrm>
            <a:off x="76200" y="3268980"/>
            <a:ext cx="3032760" cy="55626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FC7312A-55A6-4DB0-8301-D8FB335B95E3}" type="TxLink">
              <a:rPr lang="en-US" sz="3600" b="0" i="0" u="none" strike="noStrike">
                <a:solidFill>
                  <a:schemeClr val="bg1"/>
                </a:solidFill>
                <a:latin typeface="Arial" panose="020B0604020202020204" pitchFamily="34" charset="0"/>
                <a:ea typeface="Calibri"/>
                <a:cs typeface="Arial" panose="020B0604020202020204" pitchFamily="34" charset="0"/>
              </a:rPr>
              <a:pPr algn="l"/>
              <a:t> 45,15,856.26 </a:t>
            </a:fld>
            <a:endParaRPr lang="en-IN" sz="3600">
              <a:solidFill>
                <a:schemeClr val="bg1"/>
              </a:solidFill>
              <a:latin typeface="Arial" panose="020B0604020202020204" pitchFamily="34" charset="0"/>
              <a:cs typeface="Arial" panose="020B0604020202020204" pitchFamily="34" charset="0"/>
            </a:endParaRPr>
          </a:p>
        </xdr:txBody>
      </xdr:sp>
      <xdr:sp macro="" textlink="">
        <xdr:nvSpPr>
          <xdr:cNvPr id="12" name="Rectangle: Rounded Corners 11">
            <a:extLst>
              <a:ext uri="{FF2B5EF4-FFF2-40B4-BE49-F238E27FC236}">
                <a16:creationId xmlns:a16="http://schemas.microsoft.com/office/drawing/2014/main" id="{B767CF8E-09B5-BA23-FF13-DDE3E076B79D}"/>
              </a:ext>
            </a:extLst>
          </xdr:cNvPr>
          <xdr:cNvSpPr/>
        </xdr:nvSpPr>
        <xdr:spPr>
          <a:xfrm>
            <a:off x="213360" y="392430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Times New Roman" panose="02020603050405020304" pitchFamily="18" charset="0"/>
                <a:cs typeface="Times New Roman" panose="02020603050405020304" pitchFamily="18" charset="0"/>
              </a:rPr>
              <a:t>Income Target</a:t>
            </a:r>
          </a:p>
        </xdr:txBody>
      </xdr:sp>
      <xdr:sp macro="" textlink="pivottables!C17">
        <xdr:nvSpPr>
          <xdr:cNvPr id="13" name="Rectangle: Rounded Corners 12">
            <a:extLst>
              <a:ext uri="{FF2B5EF4-FFF2-40B4-BE49-F238E27FC236}">
                <a16:creationId xmlns:a16="http://schemas.microsoft.com/office/drawing/2014/main" id="{9C522A5B-23D5-4438-A22F-018468A5A8B3}"/>
              </a:ext>
            </a:extLst>
          </xdr:cNvPr>
          <xdr:cNvSpPr/>
        </xdr:nvSpPr>
        <xdr:spPr>
          <a:xfrm>
            <a:off x="1196340" y="395478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299C13C-1DE1-479E-9994-DEA115C1DF5A}" type="TxLink">
              <a:rPr lang="en-US" sz="1100" b="0" i="0" u="none" strike="noStrike">
                <a:solidFill>
                  <a:schemeClr val="bg1"/>
                </a:solidFill>
                <a:latin typeface="Arial" panose="020B0604020202020204" pitchFamily="34" charset="0"/>
                <a:ea typeface="Calibri"/>
                <a:cs typeface="Arial" panose="020B0604020202020204" pitchFamily="34" charset="0"/>
              </a:rPr>
              <a:pPr algn="l"/>
              <a:t> 39,47,317.75 </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76200</xdr:colOff>
      <xdr:row>23</xdr:row>
      <xdr:rowOff>106680</xdr:rowOff>
    </xdr:from>
    <xdr:to>
      <xdr:col>4</xdr:col>
      <xdr:colOff>365760</xdr:colOff>
      <xdr:row>29</xdr:row>
      <xdr:rowOff>0</xdr:rowOff>
    </xdr:to>
    <xdr:graphicFrame macro="">
      <xdr:nvGraphicFramePr>
        <xdr:cNvPr id="21" name="Chart 20">
          <a:extLst>
            <a:ext uri="{FF2B5EF4-FFF2-40B4-BE49-F238E27FC236}">
              <a16:creationId xmlns:a16="http://schemas.microsoft.com/office/drawing/2014/main" id="{10EFCD1B-BD24-4B42-8084-12D0987FF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198120</xdr:colOff>
      <xdr:row>30</xdr:row>
      <xdr:rowOff>15240</xdr:rowOff>
    </xdr:from>
    <xdr:to>
      <xdr:col>3</xdr:col>
      <xdr:colOff>228600</xdr:colOff>
      <xdr:row>31</xdr:row>
      <xdr:rowOff>137160</xdr:rowOff>
    </xdr:to>
    <xdr:sp macro="" textlink="">
      <xdr:nvSpPr>
        <xdr:cNvPr id="25" name="Rectangle: Rounded Corners 24">
          <a:extLst>
            <a:ext uri="{FF2B5EF4-FFF2-40B4-BE49-F238E27FC236}">
              <a16:creationId xmlns:a16="http://schemas.microsoft.com/office/drawing/2014/main" id="{5DC28A41-34BE-431D-ACA9-32EA27337F41}"/>
            </a:ext>
          </a:extLst>
        </xdr:cNvPr>
        <xdr:cNvSpPr/>
      </xdr:nvSpPr>
      <xdr:spPr>
        <a:xfrm>
          <a:off x="198120" y="5501640"/>
          <a:ext cx="1859280" cy="3048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latin typeface="Times New Roman" panose="02020603050405020304" pitchFamily="18" charset="0"/>
              <a:cs typeface="Times New Roman" panose="02020603050405020304" pitchFamily="18" charset="0"/>
            </a:rPr>
            <a:t>Quantity of Item's</a:t>
          </a:r>
        </a:p>
      </xdr:txBody>
    </xdr:sp>
    <xdr:clientData/>
  </xdr:twoCellAnchor>
  <xdr:twoCellAnchor editAs="absolute">
    <xdr:from>
      <xdr:col>0</xdr:col>
      <xdr:colOff>243840</xdr:colOff>
      <xdr:row>32</xdr:row>
      <xdr:rowOff>30480</xdr:rowOff>
    </xdr:from>
    <xdr:to>
      <xdr:col>4</xdr:col>
      <xdr:colOff>205740</xdr:colOff>
      <xdr:row>38</xdr:row>
      <xdr:rowOff>121920</xdr:rowOff>
    </xdr:to>
    <xdr:grpSp>
      <xdr:nvGrpSpPr>
        <xdr:cNvPr id="80" name="Group 79">
          <a:extLst>
            <a:ext uri="{FF2B5EF4-FFF2-40B4-BE49-F238E27FC236}">
              <a16:creationId xmlns:a16="http://schemas.microsoft.com/office/drawing/2014/main" id="{3735A5E2-F821-1F09-8EFA-5B441C0B96BE}"/>
            </a:ext>
          </a:extLst>
        </xdr:cNvPr>
        <xdr:cNvGrpSpPr/>
      </xdr:nvGrpSpPr>
      <xdr:grpSpPr>
        <a:xfrm>
          <a:off x="243840" y="5882640"/>
          <a:ext cx="2400300" cy="1188720"/>
          <a:chOff x="243840" y="5882640"/>
          <a:chExt cx="2400300" cy="1188720"/>
        </a:xfrm>
      </xdr:grpSpPr>
      <xdr:grpSp>
        <xdr:nvGrpSpPr>
          <xdr:cNvPr id="65" name="Group 64">
            <a:extLst>
              <a:ext uri="{FF2B5EF4-FFF2-40B4-BE49-F238E27FC236}">
                <a16:creationId xmlns:a16="http://schemas.microsoft.com/office/drawing/2014/main" id="{DFAC6787-2CB9-4ED7-17BA-AF4FDC1CB219}"/>
              </a:ext>
            </a:extLst>
          </xdr:cNvPr>
          <xdr:cNvGrpSpPr/>
        </xdr:nvGrpSpPr>
        <xdr:grpSpPr>
          <a:xfrm>
            <a:off x="369570" y="5882640"/>
            <a:ext cx="2274570" cy="1188720"/>
            <a:chOff x="308610" y="5882640"/>
            <a:chExt cx="2274570" cy="1188720"/>
          </a:xfrm>
        </xdr:grpSpPr>
        <xdr:grpSp>
          <xdr:nvGrpSpPr>
            <xdr:cNvPr id="31" name="Group 30">
              <a:extLst>
                <a:ext uri="{FF2B5EF4-FFF2-40B4-BE49-F238E27FC236}">
                  <a16:creationId xmlns:a16="http://schemas.microsoft.com/office/drawing/2014/main" id="{2B25F802-E122-D073-97E7-399081A1D3B2}"/>
                </a:ext>
              </a:extLst>
            </xdr:cNvPr>
            <xdr:cNvGrpSpPr/>
          </xdr:nvGrpSpPr>
          <xdr:grpSpPr>
            <a:xfrm>
              <a:off x="308610" y="5882640"/>
              <a:ext cx="925830" cy="1188720"/>
              <a:chOff x="308610" y="5882640"/>
              <a:chExt cx="1104900" cy="1188720"/>
            </a:xfrm>
          </xdr:grpSpPr>
          <xdr:sp macro="" textlink="pivottables!C6">
            <xdr:nvSpPr>
              <xdr:cNvPr id="26" name="Rectangle: Rounded Corners 25">
                <a:extLst>
                  <a:ext uri="{FF2B5EF4-FFF2-40B4-BE49-F238E27FC236}">
                    <a16:creationId xmlns:a16="http://schemas.microsoft.com/office/drawing/2014/main" id="{FAA12324-F862-4874-9823-6F79DAC618F4}"/>
                  </a:ext>
                </a:extLst>
              </xdr:cNvPr>
              <xdr:cNvSpPr/>
            </xdr:nvSpPr>
            <xdr:spPr>
              <a:xfrm>
                <a:off x="308610" y="588264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C6EB587-7D7B-4A20-B558-142F1F9D0DAD}" type="TxLink">
                  <a:rPr lang="en-US" sz="1200" b="0" i="0" u="none" strike="noStrike">
                    <a:solidFill>
                      <a:schemeClr val="bg1"/>
                    </a:solidFill>
                    <a:latin typeface="Times New Roman" panose="02020603050405020304" pitchFamily="18" charset="0"/>
                    <a:ea typeface="Calibri"/>
                    <a:cs typeface="Times New Roman" panose="02020603050405020304" pitchFamily="18" charset="0"/>
                  </a:rPr>
                  <a:pPr algn="l"/>
                  <a:t>Advertising</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7">
            <xdr:nvSpPr>
              <xdr:cNvPr id="27" name="Rectangle: Rounded Corners 26">
                <a:extLst>
                  <a:ext uri="{FF2B5EF4-FFF2-40B4-BE49-F238E27FC236}">
                    <a16:creationId xmlns:a16="http://schemas.microsoft.com/office/drawing/2014/main" id="{E510F0CE-5DC7-4AFB-C799-F4CD82A4069D}"/>
                  </a:ext>
                </a:extLst>
              </xdr:cNvPr>
              <xdr:cNvSpPr/>
            </xdr:nvSpPr>
            <xdr:spPr>
              <a:xfrm>
                <a:off x="308610" y="61188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D2FD878-ED6D-4A41-BE38-6500F7B76B3D}" type="TxLink">
                  <a:rPr lang="en-US" sz="1100" b="0" i="0" u="none" strike="noStrike">
                    <a:solidFill>
                      <a:schemeClr val="bg1"/>
                    </a:solidFill>
                    <a:latin typeface="Calibri"/>
                    <a:ea typeface="Calibri"/>
                    <a:cs typeface="Calibri"/>
                  </a:rPr>
                  <a:pPr algn="l"/>
                  <a:t>Asset sale</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8">
            <xdr:nvSpPr>
              <xdr:cNvPr id="28" name="Rectangle: Rounded Corners 27">
                <a:extLst>
                  <a:ext uri="{FF2B5EF4-FFF2-40B4-BE49-F238E27FC236}">
                    <a16:creationId xmlns:a16="http://schemas.microsoft.com/office/drawing/2014/main" id="{F86F3177-6B08-2361-223F-AD6209250090}"/>
                  </a:ext>
                </a:extLst>
              </xdr:cNvPr>
              <xdr:cNvSpPr/>
            </xdr:nvSpPr>
            <xdr:spPr>
              <a:xfrm>
                <a:off x="308610" y="633222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05D10F2-72C3-4422-9AF9-F0DBD6AE94F4}" type="TxLink">
                  <a:rPr lang="en-US" sz="1100" b="0" i="0" u="none" strike="noStrike">
                    <a:solidFill>
                      <a:schemeClr val="bg1"/>
                    </a:solidFill>
                    <a:latin typeface="Calibri"/>
                    <a:ea typeface="Calibri"/>
                    <a:cs typeface="Calibri"/>
                  </a:rPr>
                  <a:pPr algn="l"/>
                  <a:t>Licensing</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9">
            <xdr:nvSpPr>
              <xdr:cNvPr id="29" name="Rectangle: Rounded Corners 28">
                <a:extLst>
                  <a:ext uri="{FF2B5EF4-FFF2-40B4-BE49-F238E27FC236}">
                    <a16:creationId xmlns:a16="http://schemas.microsoft.com/office/drawing/2014/main" id="{2B42F167-110E-03E2-CB14-F9F2DC2197B4}"/>
                  </a:ext>
                </a:extLst>
              </xdr:cNvPr>
              <xdr:cNvSpPr/>
            </xdr:nvSpPr>
            <xdr:spPr>
              <a:xfrm>
                <a:off x="308610" y="65760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36487B8-A004-4B9C-A46F-AA279B8FCDDA}" type="TxLink">
                  <a:rPr lang="en-US" sz="1100" b="0" i="0" u="none" strike="noStrike">
                    <a:solidFill>
                      <a:schemeClr val="bg1"/>
                    </a:solidFill>
                    <a:latin typeface="Calibri"/>
                    <a:ea typeface="Calibri"/>
                    <a:cs typeface="Calibri"/>
                  </a:rPr>
                  <a:pPr algn="l"/>
                  <a:t>Renting</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10">
            <xdr:nvSpPr>
              <xdr:cNvPr id="30" name="Rectangle: Rounded Corners 29">
                <a:extLst>
                  <a:ext uri="{FF2B5EF4-FFF2-40B4-BE49-F238E27FC236}">
                    <a16:creationId xmlns:a16="http://schemas.microsoft.com/office/drawing/2014/main" id="{489C2BE6-7105-192B-0614-1FDA7AA77E7A}"/>
                  </a:ext>
                </a:extLst>
              </xdr:cNvPr>
              <xdr:cNvSpPr/>
            </xdr:nvSpPr>
            <xdr:spPr>
              <a:xfrm>
                <a:off x="308610" y="68046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563B16E-A3CA-4A3F-AFB8-2C70E281C6CF}" type="TxLink">
                  <a:rPr lang="en-US" sz="1100" b="0" i="0" u="none" strike="noStrike">
                    <a:solidFill>
                      <a:schemeClr val="bg1"/>
                    </a:solidFill>
                    <a:latin typeface="Calibri"/>
                    <a:ea typeface="Calibri"/>
                    <a:cs typeface="Calibri"/>
                  </a:rPr>
                  <a:pPr algn="l"/>
                  <a:t>Subscription</a:t>
                </a:fld>
                <a:endParaRPr lang="en-IN" sz="1400">
                  <a:solidFill>
                    <a:schemeClr val="bg1"/>
                  </a:solidFill>
                  <a:latin typeface="Times New Roman" panose="02020603050405020304" pitchFamily="18"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A6559686-4B4B-08AB-B6BC-074DDFF68736}"/>
                </a:ext>
              </a:extLst>
            </xdr:cNvPr>
            <xdr:cNvGrpSpPr/>
          </xdr:nvGrpSpPr>
          <xdr:grpSpPr>
            <a:xfrm>
              <a:off x="1847850" y="5882640"/>
              <a:ext cx="735330" cy="1188720"/>
              <a:chOff x="308610" y="5882640"/>
              <a:chExt cx="1104900" cy="1188720"/>
            </a:xfrm>
          </xdr:grpSpPr>
          <xdr:sp macro="" textlink="pivottables!E6">
            <xdr:nvSpPr>
              <xdr:cNvPr id="42" name="Rectangle: Rounded Corners 41">
                <a:extLst>
                  <a:ext uri="{FF2B5EF4-FFF2-40B4-BE49-F238E27FC236}">
                    <a16:creationId xmlns:a16="http://schemas.microsoft.com/office/drawing/2014/main" id="{206CE615-BDF6-82ED-A35C-00ADC83647FD}"/>
                  </a:ext>
                </a:extLst>
              </xdr:cNvPr>
              <xdr:cNvSpPr/>
            </xdr:nvSpPr>
            <xdr:spPr>
              <a:xfrm>
                <a:off x="308610" y="588264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A4DAB68-91D2-44B4-98D0-48809F9664E3}" type="TxLink">
                  <a:rPr lang="en-US" sz="1100" b="0" i="0" u="none" strike="noStrike">
                    <a:solidFill>
                      <a:schemeClr val="bg1"/>
                    </a:solidFill>
                    <a:latin typeface="Calibri"/>
                    <a:ea typeface="Calibri"/>
                    <a:cs typeface="Calibri"/>
                  </a:rPr>
                  <a:pPr algn="l"/>
                  <a:t> 61,782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7">
            <xdr:nvSpPr>
              <xdr:cNvPr id="43" name="Rectangle: Rounded Corners 42">
                <a:extLst>
                  <a:ext uri="{FF2B5EF4-FFF2-40B4-BE49-F238E27FC236}">
                    <a16:creationId xmlns:a16="http://schemas.microsoft.com/office/drawing/2014/main" id="{EC54A97F-3163-6093-3C17-EEB2A688480E}"/>
                  </a:ext>
                </a:extLst>
              </xdr:cNvPr>
              <xdr:cNvSpPr/>
            </xdr:nvSpPr>
            <xdr:spPr>
              <a:xfrm>
                <a:off x="308610" y="61188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F1196F0-2486-4961-8C24-95FE0638D319}" type="TxLink">
                  <a:rPr lang="en-US" sz="1100" b="0" i="0" u="none" strike="noStrike">
                    <a:solidFill>
                      <a:schemeClr val="bg1"/>
                    </a:solidFill>
                    <a:latin typeface="Calibri"/>
                    <a:ea typeface="Calibri"/>
                    <a:cs typeface="Calibri"/>
                  </a:rPr>
                  <a:pPr algn="l"/>
                  <a:t> 12,878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8">
            <xdr:nvSpPr>
              <xdr:cNvPr id="44" name="Rectangle: Rounded Corners 43">
                <a:extLst>
                  <a:ext uri="{FF2B5EF4-FFF2-40B4-BE49-F238E27FC236}">
                    <a16:creationId xmlns:a16="http://schemas.microsoft.com/office/drawing/2014/main" id="{B6F968FC-8C9D-4B63-B97C-DB3BCD1D1EF7}"/>
                  </a:ext>
                </a:extLst>
              </xdr:cNvPr>
              <xdr:cNvSpPr/>
            </xdr:nvSpPr>
            <xdr:spPr>
              <a:xfrm>
                <a:off x="308610" y="633222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BAAC852-48B9-4506-B178-41EF27E87A85}" type="TxLink">
                  <a:rPr lang="en-US" sz="1100" b="0" i="0" u="none" strike="noStrike">
                    <a:solidFill>
                      <a:schemeClr val="bg1"/>
                    </a:solidFill>
                    <a:latin typeface="Calibri"/>
                    <a:ea typeface="Calibri"/>
                    <a:cs typeface="Calibri"/>
                  </a:rPr>
                  <a:pPr algn="l"/>
                  <a:t> 3,89,437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9">
            <xdr:nvSpPr>
              <xdr:cNvPr id="45" name="Rectangle: Rounded Corners 44">
                <a:extLst>
                  <a:ext uri="{FF2B5EF4-FFF2-40B4-BE49-F238E27FC236}">
                    <a16:creationId xmlns:a16="http://schemas.microsoft.com/office/drawing/2014/main" id="{53FF38BC-D316-20F0-73FF-4CFAE42B36FB}"/>
                  </a:ext>
                </a:extLst>
              </xdr:cNvPr>
              <xdr:cNvSpPr/>
            </xdr:nvSpPr>
            <xdr:spPr>
              <a:xfrm>
                <a:off x="308610" y="65760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7BEC1FB-CFBE-44A6-A225-C7FE4E1BE2B6}" type="TxLink">
                  <a:rPr lang="en-US" sz="1100" b="0" i="0" u="none" strike="noStrike">
                    <a:solidFill>
                      <a:schemeClr val="bg1"/>
                    </a:solidFill>
                    <a:latin typeface="Calibri"/>
                    <a:ea typeface="Calibri"/>
                    <a:cs typeface="Calibri"/>
                  </a:rPr>
                  <a:pPr algn="l"/>
                  <a:t> 1,16,801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10">
            <xdr:nvSpPr>
              <xdr:cNvPr id="46" name="Rectangle: Rounded Corners 45">
                <a:extLst>
                  <a:ext uri="{FF2B5EF4-FFF2-40B4-BE49-F238E27FC236}">
                    <a16:creationId xmlns:a16="http://schemas.microsoft.com/office/drawing/2014/main" id="{C5358F76-EC53-2DDC-1503-02FC1A8DB63E}"/>
                  </a:ext>
                </a:extLst>
              </xdr:cNvPr>
              <xdr:cNvSpPr/>
            </xdr:nvSpPr>
            <xdr:spPr>
              <a:xfrm>
                <a:off x="308610" y="68046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80A914-A4F4-4DE3-A7CA-C38E2581ACF6}" type="TxLink">
                  <a:rPr lang="en-US" sz="1100" b="0" i="0" u="none" strike="noStrike">
                    <a:solidFill>
                      <a:schemeClr val="bg1"/>
                    </a:solidFill>
                    <a:latin typeface="Calibri"/>
                    <a:ea typeface="Calibri"/>
                    <a:cs typeface="Calibri"/>
                  </a:rPr>
                  <a:pPr algn="l"/>
                  <a:t> 73,997 </a:t>
                </a:fld>
                <a:endParaRPr lang="en-IN" sz="1400">
                  <a:solidFill>
                    <a:schemeClr val="bg1"/>
                  </a:solidFill>
                  <a:latin typeface="Times New Roman" panose="02020603050405020304" pitchFamily="18" charset="0"/>
                  <a:cs typeface="Times New Roman" panose="02020603050405020304" pitchFamily="18" charset="0"/>
                </a:endParaRPr>
              </a:p>
            </xdr:txBody>
          </xdr:sp>
        </xdr:grpSp>
        <xdr:grpSp>
          <xdr:nvGrpSpPr>
            <xdr:cNvPr id="59" name="Group 58">
              <a:extLst>
                <a:ext uri="{FF2B5EF4-FFF2-40B4-BE49-F238E27FC236}">
                  <a16:creationId xmlns:a16="http://schemas.microsoft.com/office/drawing/2014/main" id="{E4F72EBC-44DE-5ABA-6C2B-F040A0A23F1A}"/>
                </a:ext>
              </a:extLst>
            </xdr:cNvPr>
            <xdr:cNvGrpSpPr/>
          </xdr:nvGrpSpPr>
          <xdr:grpSpPr>
            <a:xfrm>
              <a:off x="1192530" y="5882640"/>
              <a:ext cx="613410" cy="1188720"/>
              <a:chOff x="308610" y="5882640"/>
              <a:chExt cx="1104900" cy="1188720"/>
            </a:xfrm>
          </xdr:grpSpPr>
          <xdr:sp macro="" textlink="pivottables!F6">
            <xdr:nvSpPr>
              <xdr:cNvPr id="60" name="Rectangle: Rounded Corners 59">
                <a:extLst>
                  <a:ext uri="{FF2B5EF4-FFF2-40B4-BE49-F238E27FC236}">
                    <a16:creationId xmlns:a16="http://schemas.microsoft.com/office/drawing/2014/main" id="{A6F6F85A-E525-FF97-6B01-FAAF2823F07D}"/>
                  </a:ext>
                </a:extLst>
              </xdr:cNvPr>
              <xdr:cNvSpPr/>
            </xdr:nvSpPr>
            <xdr:spPr>
              <a:xfrm>
                <a:off x="308610" y="588264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A4772E8-921F-4229-AB61-632E67B9A391}" type="TxLink">
                  <a:rPr lang="en-US" sz="1100" b="0" i="0" u="none" strike="noStrike">
                    <a:solidFill>
                      <a:schemeClr val="bg1"/>
                    </a:solidFill>
                    <a:latin typeface="Calibri"/>
                    <a:ea typeface="Calibri"/>
                    <a:cs typeface="Calibri"/>
                  </a:rPr>
                  <a:pPr algn="l"/>
                  <a:t>8.46%</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7">
            <xdr:nvSpPr>
              <xdr:cNvPr id="61" name="Rectangle: Rounded Corners 60">
                <a:extLst>
                  <a:ext uri="{FF2B5EF4-FFF2-40B4-BE49-F238E27FC236}">
                    <a16:creationId xmlns:a16="http://schemas.microsoft.com/office/drawing/2014/main" id="{1CFFCE58-C8C4-5098-3B38-F864BBDCB1C0}"/>
                  </a:ext>
                </a:extLst>
              </xdr:cNvPr>
              <xdr:cNvSpPr/>
            </xdr:nvSpPr>
            <xdr:spPr>
              <a:xfrm>
                <a:off x="308610" y="61188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57E4FEE-CEED-489D-BA94-D4DC3AD879ED}" type="TxLink">
                  <a:rPr lang="en-US" sz="1100" b="0" i="0" u="none" strike="noStrike">
                    <a:solidFill>
                      <a:schemeClr val="bg1"/>
                    </a:solidFill>
                    <a:latin typeface="Calibri"/>
                    <a:ea typeface="Calibri"/>
                    <a:cs typeface="Calibri"/>
                  </a:rPr>
                  <a:pPr algn="l"/>
                  <a:t>1.76%</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8">
            <xdr:nvSpPr>
              <xdr:cNvPr id="62" name="Rectangle: Rounded Corners 61">
                <a:extLst>
                  <a:ext uri="{FF2B5EF4-FFF2-40B4-BE49-F238E27FC236}">
                    <a16:creationId xmlns:a16="http://schemas.microsoft.com/office/drawing/2014/main" id="{A15C4E1D-DDED-745D-7558-435B67850A10}"/>
                  </a:ext>
                </a:extLst>
              </xdr:cNvPr>
              <xdr:cNvSpPr/>
            </xdr:nvSpPr>
            <xdr:spPr>
              <a:xfrm>
                <a:off x="308610" y="633222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D1D4536-F423-4822-A2E8-7D07736B8A08}" type="TxLink">
                  <a:rPr lang="en-US" sz="1100" b="0" i="0" u="none" strike="noStrike">
                    <a:solidFill>
                      <a:schemeClr val="bg1"/>
                    </a:solidFill>
                    <a:latin typeface="Calibri"/>
                    <a:ea typeface="Calibri"/>
                    <a:cs typeface="Calibri"/>
                  </a:rPr>
                  <a:pPr algn="l"/>
                  <a:t>53.34%</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9">
            <xdr:nvSpPr>
              <xdr:cNvPr id="63" name="Rectangle: Rounded Corners 62">
                <a:extLst>
                  <a:ext uri="{FF2B5EF4-FFF2-40B4-BE49-F238E27FC236}">
                    <a16:creationId xmlns:a16="http://schemas.microsoft.com/office/drawing/2014/main" id="{E05064DF-28B0-4170-D271-FF8D4FFCDCE8}"/>
                  </a:ext>
                </a:extLst>
              </xdr:cNvPr>
              <xdr:cNvSpPr/>
            </xdr:nvSpPr>
            <xdr:spPr>
              <a:xfrm>
                <a:off x="308610" y="65760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37B8FFD-3291-4E42-B32A-F8EE5505AE83}" type="TxLink">
                  <a:rPr lang="en-US" sz="1100" b="0" i="0" u="none" strike="noStrike">
                    <a:solidFill>
                      <a:schemeClr val="bg1"/>
                    </a:solidFill>
                    <a:latin typeface="Calibri"/>
                    <a:ea typeface="Calibri"/>
                    <a:cs typeface="Calibri"/>
                  </a:rPr>
                  <a:pPr algn="l"/>
                  <a:t>16.00%</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10">
            <xdr:nvSpPr>
              <xdr:cNvPr id="64" name="Rectangle: Rounded Corners 63">
                <a:extLst>
                  <a:ext uri="{FF2B5EF4-FFF2-40B4-BE49-F238E27FC236}">
                    <a16:creationId xmlns:a16="http://schemas.microsoft.com/office/drawing/2014/main" id="{1BED0451-614B-0548-02C8-2A414228A94C}"/>
                  </a:ext>
                </a:extLst>
              </xdr:cNvPr>
              <xdr:cNvSpPr/>
            </xdr:nvSpPr>
            <xdr:spPr>
              <a:xfrm>
                <a:off x="308610" y="68046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CD8D7BB-86D4-46F1-9E65-00BFF141F990}" type="TxLink">
                  <a:rPr lang="en-US" sz="1100" b="0" i="0" u="none" strike="noStrike">
                    <a:solidFill>
                      <a:schemeClr val="bg1"/>
                    </a:solidFill>
                    <a:latin typeface="Calibri"/>
                    <a:ea typeface="Calibri"/>
                    <a:cs typeface="Calibri"/>
                  </a:rPr>
                  <a:pPr algn="l"/>
                  <a:t>10.13%</a:t>
                </a:fld>
                <a:endParaRPr lang="en-IN" sz="1400">
                  <a:solidFill>
                    <a:schemeClr val="bg1"/>
                  </a:solidFill>
                  <a:latin typeface="Times New Roman" panose="02020603050405020304" pitchFamily="18" charset="0"/>
                  <a:cs typeface="Times New Roman" panose="02020603050405020304" pitchFamily="18" charset="0"/>
                </a:endParaRPr>
              </a:p>
            </xdr:txBody>
          </xdr:sp>
        </xdr:grpSp>
      </xdr:grpSp>
      <xdr:grpSp>
        <xdr:nvGrpSpPr>
          <xdr:cNvPr id="79" name="Group 78">
            <a:extLst>
              <a:ext uri="{FF2B5EF4-FFF2-40B4-BE49-F238E27FC236}">
                <a16:creationId xmlns:a16="http://schemas.microsoft.com/office/drawing/2014/main" id="{0E16A5A5-E768-530B-7DC9-51AF3B591F7C}"/>
              </a:ext>
            </a:extLst>
          </xdr:cNvPr>
          <xdr:cNvGrpSpPr/>
        </xdr:nvGrpSpPr>
        <xdr:grpSpPr>
          <a:xfrm>
            <a:off x="243840" y="5920740"/>
            <a:ext cx="228600" cy="1097280"/>
            <a:chOff x="243840" y="5920740"/>
            <a:chExt cx="228600" cy="1097280"/>
          </a:xfrm>
        </xdr:grpSpPr>
        <xdr:sp macro="" textlink="">
          <xdr:nvSpPr>
            <xdr:cNvPr id="75" name="Rectangle: Rounded Corners 74">
              <a:extLst>
                <a:ext uri="{FF2B5EF4-FFF2-40B4-BE49-F238E27FC236}">
                  <a16:creationId xmlns:a16="http://schemas.microsoft.com/office/drawing/2014/main" id="{2CED7BFE-2006-9D21-0CF0-76DA27629CD2}"/>
                </a:ext>
              </a:extLst>
            </xdr:cNvPr>
            <xdr:cNvSpPr/>
          </xdr:nvSpPr>
          <xdr:spPr>
            <a:xfrm>
              <a:off x="243840" y="636270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grpSp>
          <xdr:nvGrpSpPr>
            <xdr:cNvPr id="78" name="Group 77">
              <a:extLst>
                <a:ext uri="{FF2B5EF4-FFF2-40B4-BE49-F238E27FC236}">
                  <a16:creationId xmlns:a16="http://schemas.microsoft.com/office/drawing/2014/main" id="{26E629A8-1673-BB14-1D33-D481C3513AA3}"/>
                </a:ext>
              </a:extLst>
            </xdr:cNvPr>
            <xdr:cNvGrpSpPr/>
          </xdr:nvGrpSpPr>
          <xdr:grpSpPr>
            <a:xfrm>
              <a:off x="243840" y="5920740"/>
              <a:ext cx="228600" cy="1097280"/>
              <a:chOff x="243840" y="5920740"/>
              <a:chExt cx="228600" cy="1097280"/>
            </a:xfrm>
          </xdr:grpSpPr>
          <xdr:sp macro="" textlink="">
            <xdr:nvSpPr>
              <xdr:cNvPr id="67" name="Rectangle: Rounded Corners 66">
                <a:extLst>
                  <a:ext uri="{FF2B5EF4-FFF2-40B4-BE49-F238E27FC236}">
                    <a16:creationId xmlns:a16="http://schemas.microsoft.com/office/drawing/2014/main" id="{BE58BDDC-F0E4-48BC-A35C-4494FAC4A12C}"/>
                  </a:ext>
                </a:extLst>
              </xdr:cNvPr>
              <xdr:cNvSpPr/>
            </xdr:nvSpPr>
            <xdr:spPr>
              <a:xfrm>
                <a:off x="243840" y="592074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sp macro="" textlink="">
            <xdr:nvSpPr>
              <xdr:cNvPr id="68" name="Rectangle: Rounded Corners 67">
                <a:extLst>
                  <a:ext uri="{FF2B5EF4-FFF2-40B4-BE49-F238E27FC236}">
                    <a16:creationId xmlns:a16="http://schemas.microsoft.com/office/drawing/2014/main" id="{930F65B1-2357-4867-B098-E462B952B742}"/>
                  </a:ext>
                </a:extLst>
              </xdr:cNvPr>
              <xdr:cNvSpPr/>
            </xdr:nvSpPr>
            <xdr:spPr>
              <a:xfrm>
                <a:off x="243840" y="614934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sp macro="" textlink="">
            <xdr:nvSpPr>
              <xdr:cNvPr id="76" name="Rectangle: Rounded Corners 75">
                <a:extLst>
                  <a:ext uri="{FF2B5EF4-FFF2-40B4-BE49-F238E27FC236}">
                    <a16:creationId xmlns:a16="http://schemas.microsoft.com/office/drawing/2014/main" id="{00B69552-F2F0-D6ED-BD3E-302C1964C4DD}"/>
                  </a:ext>
                </a:extLst>
              </xdr:cNvPr>
              <xdr:cNvSpPr/>
            </xdr:nvSpPr>
            <xdr:spPr>
              <a:xfrm>
                <a:off x="243840" y="661416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sp macro="" textlink="">
            <xdr:nvSpPr>
              <xdr:cNvPr id="77" name="Rectangle: Rounded Corners 76">
                <a:extLst>
                  <a:ext uri="{FF2B5EF4-FFF2-40B4-BE49-F238E27FC236}">
                    <a16:creationId xmlns:a16="http://schemas.microsoft.com/office/drawing/2014/main" id="{112F7401-320D-622F-742A-2462A1284205}"/>
                  </a:ext>
                </a:extLst>
              </xdr:cNvPr>
              <xdr:cNvSpPr/>
            </xdr:nvSpPr>
            <xdr:spPr>
              <a:xfrm>
                <a:off x="243840" y="682752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grpSp>
      </xdr:grpSp>
    </xdr:grpSp>
    <xdr:clientData/>
  </xdr:twoCellAnchor>
  <xdr:twoCellAnchor editAs="absolute">
    <xdr:from>
      <xdr:col>21</xdr:col>
      <xdr:colOff>415290</xdr:colOff>
      <xdr:row>5</xdr:row>
      <xdr:rowOff>7620</xdr:rowOff>
    </xdr:from>
    <xdr:to>
      <xdr:col>23</xdr:col>
      <xdr:colOff>384810</xdr:colOff>
      <xdr:row>43</xdr:row>
      <xdr:rowOff>129540</xdr:rowOff>
    </xdr:to>
    <xdr:grpSp>
      <xdr:nvGrpSpPr>
        <xdr:cNvPr id="55" name="Group 54">
          <a:extLst>
            <a:ext uri="{FF2B5EF4-FFF2-40B4-BE49-F238E27FC236}">
              <a16:creationId xmlns:a16="http://schemas.microsoft.com/office/drawing/2014/main" id="{68EE30F5-2621-1189-2EE6-0BEEFE01F7D6}"/>
            </a:ext>
          </a:extLst>
        </xdr:cNvPr>
        <xdr:cNvGrpSpPr/>
      </xdr:nvGrpSpPr>
      <xdr:grpSpPr>
        <a:xfrm>
          <a:off x="13216890" y="922020"/>
          <a:ext cx="1188720" cy="7071360"/>
          <a:chOff x="13216890" y="937260"/>
          <a:chExt cx="1188720" cy="7071360"/>
        </a:xfrm>
      </xdr:grpSpPr>
      <xdr:grpSp>
        <xdr:nvGrpSpPr>
          <xdr:cNvPr id="97" name="Group 96">
            <a:extLst>
              <a:ext uri="{FF2B5EF4-FFF2-40B4-BE49-F238E27FC236}">
                <a16:creationId xmlns:a16="http://schemas.microsoft.com/office/drawing/2014/main" id="{217E4DD6-FD9D-084D-BEE9-9BA6FC3BACA3}"/>
              </a:ext>
            </a:extLst>
          </xdr:cNvPr>
          <xdr:cNvGrpSpPr/>
        </xdr:nvGrpSpPr>
        <xdr:grpSpPr>
          <a:xfrm>
            <a:off x="13216890" y="937260"/>
            <a:ext cx="1143000" cy="1211580"/>
            <a:chOff x="13216890" y="1158240"/>
            <a:chExt cx="1143000" cy="1211580"/>
          </a:xfrm>
        </xdr:grpSpPr>
        <xdr:grpSp>
          <xdr:nvGrpSpPr>
            <xdr:cNvPr id="96" name="Group 95">
              <a:extLst>
                <a:ext uri="{FF2B5EF4-FFF2-40B4-BE49-F238E27FC236}">
                  <a16:creationId xmlns:a16="http://schemas.microsoft.com/office/drawing/2014/main" id="{144EA253-DF21-D634-624F-CBF36E7A818B}"/>
                </a:ext>
              </a:extLst>
            </xdr:cNvPr>
            <xdr:cNvGrpSpPr/>
          </xdr:nvGrpSpPr>
          <xdr:grpSpPr>
            <a:xfrm>
              <a:off x="13216890" y="1249680"/>
              <a:ext cx="1143000" cy="1120140"/>
              <a:chOff x="13216890" y="1249680"/>
              <a:chExt cx="1143000" cy="1120140"/>
            </a:xfrm>
          </xdr:grpSpPr>
          <xdr:sp macro="" textlink="">
            <xdr:nvSpPr>
              <xdr:cNvPr id="81" name="Rectangle: Rounded Corners 80">
                <a:extLst>
                  <a:ext uri="{FF2B5EF4-FFF2-40B4-BE49-F238E27FC236}">
                    <a16:creationId xmlns:a16="http://schemas.microsoft.com/office/drawing/2014/main" id="{6A438560-EE22-80C0-E7A6-27E6B47275C3}"/>
                  </a:ext>
                </a:extLst>
              </xdr:cNvPr>
              <xdr:cNvSpPr/>
            </xdr:nvSpPr>
            <xdr:spPr>
              <a:xfrm>
                <a:off x="13319760" y="1249680"/>
                <a:ext cx="960120" cy="1120140"/>
              </a:xfrm>
              <a:prstGeom prst="roundRect">
                <a:avLst>
                  <a:gd name="adj" fmla="val 11905"/>
                </a:avLst>
              </a:prstGeom>
              <a:solidFill>
                <a:srgbClr val="0A0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n>
                    <a:noFill/>
                  </a:ln>
                </a:endParaRPr>
              </a:p>
            </xdr:txBody>
          </xdr:sp>
          <xdr:sp macro="" textlink="">
            <xdr:nvSpPr>
              <xdr:cNvPr id="82" name="Rectangle: Rounded Corners 81">
                <a:extLst>
                  <a:ext uri="{FF2B5EF4-FFF2-40B4-BE49-F238E27FC236}">
                    <a16:creationId xmlns:a16="http://schemas.microsoft.com/office/drawing/2014/main" id="{35AB3F15-F6F8-4C59-8123-35F39D39FAFA}"/>
                  </a:ext>
                </a:extLst>
              </xdr:cNvPr>
              <xdr:cNvSpPr/>
            </xdr:nvSpPr>
            <xdr:spPr>
              <a:xfrm>
                <a:off x="13216890" y="1821180"/>
                <a:ext cx="114300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Times New Roman" panose="02020603050405020304" pitchFamily="18" charset="0"/>
                    <a:cs typeface="Times New Roman" panose="02020603050405020304" pitchFamily="18" charset="0"/>
                  </a:rPr>
                  <a:t>Average</a:t>
                </a:r>
                <a:r>
                  <a:rPr lang="en-IN" sz="1100" baseline="0">
                    <a:latin typeface="Times New Roman" panose="02020603050405020304" pitchFamily="18" charset="0"/>
                    <a:cs typeface="Times New Roman" panose="02020603050405020304" pitchFamily="18" charset="0"/>
                  </a:rPr>
                  <a:t> </a:t>
                </a:r>
              </a:p>
              <a:p>
                <a:pPr algn="ctr"/>
                <a:r>
                  <a:rPr lang="en-IN" sz="800" baseline="0">
                    <a:latin typeface="Times New Roman" panose="02020603050405020304" pitchFamily="18" charset="0"/>
                    <a:cs typeface="Times New Roman" panose="02020603050405020304" pitchFamily="18" charset="0"/>
                  </a:rPr>
                  <a:t>Monthly income</a:t>
                </a:r>
                <a:endParaRPr lang="en-IN" sz="1100">
                  <a:latin typeface="Times New Roman" panose="02020603050405020304" pitchFamily="18" charset="0"/>
                  <a:cs typeface="Times New Roman" panose="02020603050405020304" pitchFamily="18" charset="0"/>
                </a:endParaRPr>
              </a:p>
            </xdr:txBody>
          </xdr:sp>
          <xdr:sp macro="" textlink="pivottables!G22">
            <xdr:nvSpPr>
              <xdr:cNvPr id="83" name="Rectangle: Rounded Corners 82">
                <a:extLst>
                  <a:ext uri="{FF2B5EF4-FFF2-40B4-BE49-F238E27FC236}">
                    <a16:creationId xmlns:a16="http://schemas.microsoft.com/office/drawing/2014/main" id="{0D4F839C-7B7B-4754-9A64-D1F18BE9E4AE}"/>
                  </a:ext>
                </a:extLst>
              </xdr:cNvPr>
              <xdr:cNvSpPr/>
            </xdr:nvSpPr>
            <xdr:spPr>
              <a:xfrm>
                <a:off x="13216890" y="1470660"/>
                <a:ext cx="114300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35F10F7-9FE6-4A8D-8466-F322DB147113}" type="TxLink">
                  <a:rPr lang="en-US" sz="1200" b="1" i="0" u="none" strike="noStrike">
                    <a:solidFill>
                      <a:schemeClr val="bg1"/>
                    </a:solidFill>
                    <a:latin typeface="Arial" panose="020B0604020202020204" pitchFamily="34" charset="0"/>
                    <a:ea typeface="Calibri"/>
                    <a:cs typeface="Arial" panose="020B0604020202020204" pitchFamily="34" charset="0"/>
                  </a:rPr>
                  <a:pPr algn="ctr"/>
                  <a:t> 3,28,943.15 </a:t>
                </a:fld>
                <a:endParaRPr lang="en-IN" sz="1200" b="1">
                  <a:solidFill>
                    <a:schemeClr val="bg1"/>
                  </a:solidFill>
                  <a:latin typeface="Arial" panose="020B0604020202020204" pitchFamily="34" charset="0"/>
                  <a:cs typeface="Arial" panose="020B0604020202020204" pitchFamily="34" charset="0"/>
                </a:endParaRPr>
              </a:p>
            </xdr:txBody>
          </xdr:sp>
        </xdr:grpSp>
        <xdr:sp macro="" textlink="pivottables!G22">
          <xdr:nvSpPr>
            <xdr:cNvPr id="86" name="Rectangle: Rounded Corners 85">
              <a:extLst>
                <a:ext uri="{FF2B5EF4-FFF2-40B4-BE49-F238E27FC236}">
                  <a16:creationId xmlns:a16="http://schemas.microsoft.com/office/drawing/2014/main" id="{E53D64AE-8552-46AC-801A-42BAD5FA81AE}"/>
                </a:ext>
              </a:extLst>
            </xdr:cNvPr>
            <xdr:cNvSpPr/>
          </xdr:nvSpPr>
          <xdr:spPr>
            <a:xfrm>
              <a:off x="13483590" y="1158240"/>
              <a:ext cx="61341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Arial" panose="020B0604020202020204" pitchFamily="34" charset="0"/>
                  <a:ea typeface="Calibri"/>
                  <a:cs typeface="Arial" panose="020B0604020202020204" pitchFamily="34" charset="0"/>
                </a:rPr>
                <a:t>x̄</a:t>
              </a:r>
              <a:endParaRPr lang="en-IN" sz="1400" b="1">
                <a:solidFill>
                  <a:schemeClr val="bg1"/>
                </a:solidFill>
                <a:latin typeface="Arial" panose="020B0604020202020204" pitchFamily="34" charset="0"/>
                <a:cs typeface="Arial" panose="020B0604020202020204" pitchFamily="34" charset="0"/>
              </a:endParaRPr>
            </a:p>
          </xdr:txBody>
        </xdr:sp>
      </xdr:grpSp>
      <xdr:grpSp>
        <xdr:nvGrpSpPr>
          <xdr:cNvPr id="98" name="Group 97">
            <a:extLst>
              <a:ext uri="{FF2B5EF4-FFF2-40B4-BE49-F238E27FC236}">
                <a16:creationId xmlns:a16="http://schemas.microsoft.com/office/drawing/2014/main" id="{B93493FF-9AA7-C537-1E6F-C3517F9BFC19}"/>
              </a:ext>
            </a:extLst>
          </xdr:cNvPr>
          <xdr:cNvGrpSpPr/>
        </xdr:nvGrpSpPr>
        <xdr:grpSpPr>
          <a:xfrm>
            <a:off x="13262610" y="2278380"/>
            <a:ext cx="1093470" cy="3108960"/>
            <a:chOff x="13262610" y="2499360"/>
            <a:chExt cx="1093470" cy="2537460"/>
          </a:xfrm>
        </xdr:grpSpPr>
        <xdr:sp macro="" textlink="">
          <xdr:nvSpPr>
            <xdr:cNvPr id="89" name="Rectangle: Rounded Corners 88">
              <a:extLst>
                <a:ext uri="{FF2B5EF4-FFF2-40B4-BE49-F238E27FC236}">
                  <a16:creationId xmlns:a16="http://schemas.microsoft.com/office/drawing/2014/main" id="{314F7330-452B-70A3-62CC-DD05A992669C}"/>
                </a:ext>
              </a:extLst>
            </xdr:cNvPr>
            <xdr:cNvSpPr/>
          </xdr:nvSpPr>
          <xdr:spPr>
            <a:xfrm>
              <a:off x="13327380" y="2524013"/>
              <a:ext cx="960120" cy="2438400"/>
            </a:xfrm>
            <a:prstGeom prst="roundRect">
              <a:avLst>
                <a:gd name="adj" fmla="val 11905"/>
              </a:avLst>
            </a:prstGeom>
            <a:solidFill>
              <a:srgbClr val="0A0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n>
                  <a:noFill/>
                </a:ln>
              </a:endParaRPr>
            </a:p>
          </xdr:txBody>
        </xdr:sp>
        <xdr:sp macro="" textlink="">
          <xdr:nvSpPr>
            <xdr:cNvPr id="90" name="Rectangle: Rounded Corners 89">
              <a:extLst>
                <a:ext uri="{FF2B5EF4-FFF2-40B4-BE49-F238E27FC236}">
                  <a16:creationId xmlns:a16="http://schemas.microsoft.com/office/drawing/2014/main" id="{91CD8C9B-BCD5-40FF-96D1-127B94F59362}"/>
                </a:ext>
              </a:extLst>
            </xdr:cNvPr>
            <xdr:cNvSpPr/>
          </xdr:nvSpPr>
          <xdr:spPr>
            <a:xfrm>
              <a:off x="13262610" y="249936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baseline="0">
                  <a:latin typeface="Times New Roman" panose="02020603050405020304" pitchFamily="18" charset="0"/>
                  <a:cs typeface="Times New Roman" panose="02020603050405020304" pitchFamily="18" charset="0"/>
                </a:rPr>
                <a:t>Operating</a:t>
              </a:r>
            </a:p>
            <a:p>
              <a:pPr algn="ctr"/>
              <a:r>
                <a:rPr lang="en-IN" sz="1400" b="1" baseline="0">
                  <a:latin typeface="Times New Roman" panose="02020603050405020304" pitchFamily="18" charset="0"/>
                  <a:cs typeface="Times New Roman" panose="02020603050405020304" pitchFamily="18" charset="0"/>
                </a:rPr>
                <a:t>Profit</a:t>
              </a:r>
            </a:p>
          </xdr:txBody>
        </xdr:sp>
        <xdr:graphicFrame macro="">
          <xdr:nvGraphicFramePr>
            <xdr:cNvPr id="91" name="Chart 90">
              <a:extLst>
                <a:ext uri="{FF2B5EF4-FFF2-40B4-BE49-F238E27FC236}">
                  <a16:creationId xmlns:a16="http://schemas.microsoft.com/office/drawing/2014/main" id="{40E20CD9-DC4E-472C-907C-B95978AA9E5D}"/>
                </a:ext>
              </a:extLst>
            </xdr:cNvPr>
            <xdr:cNvGraphicFramePr>
              <a:graphicFrameLocks/>
            </xdr:cNvGraphicFramePr>
          </xdr:nvGraphicFramePr>
          <xdr:xfrm>
            <a:off x="13434060" y="2773680"/>
            <a:ext cx="853440" cy="2065020"/>
          </xdr:xfrm>
          <a:graphic>
            <a:graphicData uri="http://schemas.openxmlformats.org/drawingml/2006/chart">
              <c:chart xmlns:c="http://schemas.openxmlformats.org/drawingml/2006/chart" xmlns:r="http://schemas.openxmlformats.org/officeDocument/2006/relationships" r:id="rId10"/>
            </a:graphicData>
          </a:graphic>
        </xdr:graphicFrame>
        <xdr:sp macro="" textlink="pivottables!H37">
          <xdr:nvSpPr>
            <xdr:cNvPr id="92" name="Rectangle: Rounded Corners 91">
              <a:extLst>
                <a:ext uri="{FF2B5EF4-FFF2-40B4-BE49-F238E27FC236}">
                  <a16:creationId xmlns:a16="http://schemas.microsoft.com/office/drawing/2014/main" id="{1E53B940-3049-43C9-A80F-25160BC07A53}"/>
                </a:ext>
              </a:extLst>
            </xdr:cNvPr>
            <xdr:cNvSpPr/>
          </xdr:nvSpPr>
          <xdr:spPr>
            <a:xfrm>
              <a:off x="13262610" y="457200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C30B1C-F437-4C63-BB49-20F30308CBA8}" type="TxLink">
                <a:rPr lang="en-US" sz="1200" b="1" i="0" u="none" strike="noStrike" baseline="0">
                  <a:solidFill>
                    <a:schemeClr val="bg1"/>
                  </a:solidFill>
                  <a:latin typeface="Calibri"/>
                  <a:ea typeface="Calibri"/>
                  <a:cs typeface="Calibri"/>
                </a:rPr>
                <a:pPr algn="ctr"/>
                <a:t> 7,89,464 </a:t>
              </a:fld>
              <a:endParaRPr lang="en-IN" sz="1200" b="1" baseline="0">
                <a:solidFill>
                  <a:schemeClr val="bg1"/>
                </a:solidFill>
                <a:latin typeface="Times New Roman" panose="02020603050405020304" pitchFamily="18" charset="0"/>
                <a:cs typeface="Times New Roman" panose="02020603050405020304" pitchFamily="18" charset="0"/>
              </a:endParaRPr>
            </a:p>
          </xdr:txBody>
        </xdr:sp>
      </xdr:grpSp>
      <xdr:grpSp>
        <xdr:nvGrpSpPr>
          <xdr:cNvPr id="32" name="Group 31">
            <a:extLst>
              <a:ext uri="{FF2B5EF4-FFF2-40B4-BE49-F238E27FC236}">
                <a16:creationId xmlns:a16="http://schemas.microsoft.com/office/drawing/2014/main" id="{80CA67AA-9A8B-4317-3021-1941B4046B97}"/>
              </a:ext>
            </a:extLst>
          </xdr:cNvPr>
          <xdr:cNvGrpSpPr/>
        </xdr:nvGrpSpPr>
        <xdr:grpSpPr>
          <a:xfrm>
            <a:off x="13228320" y="5394960"/>
            <a:ext cx="1177290" cy="2613660"/>
            <a:chOff x="13228320" y="5615940"/>
            <a:chExt cx="1177290" cy="2613660"/>
          </a:xfrm>
        </xdr:grpSpPr>
        <xdr:sp macro="" textlink="">
          <xdr:nvSpPr>
            <xdr:cNvPr id="94" name="Rectangle: Rounded Corners 93">
              <a:extLst>
                <a:ext uri="{FF2B5EF4-FFF2-40B4-BE49-F238E27FC236}">
                  <a16:creationId xmlns:a16="http://schemas.microsoft.com/office/drawing/2014/main" id="{7557AF5F-B333-46FE-989B-8760EBDAFD78}"/>
                </a:ext>
              </a:extLst>
            </xdr:cNvPr>
            <xdr:cNvSpPr/>
          </xdr:nvSpPr>
          <xdr:spPr>
            <a:xfrm>
              <a:off x="13323570" y="5676900"/>
              <a:ext cx="960120" cy="2484120"/>
            </a:xfrm>
            <a:prstGeom prst="roundRect">
              <a:avLst>
                <a:gd name="adj" fmla="val 11905"/>
              </a:avLst>
            </a:prstGeom>
            <a:solidFill>
              <a:srgbClr val="0A0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n>
                  <a:noFill/>
                </a:ln>
              </a:endParaRPr>
            </a:p>
          </xdr:txBody>
        </xdr:sp>
        <xdr:grpSp>
          <xdr:nvGrpSpPr>
            <xdr:cNvPr id="18" name="Group 17">
              <a:extLst>
                <a:ext uri="{FF2B5EF4-FFF2-40B4-BE49-F238E27FC236}">
                  <a16:creationId xmlns:a16="http://schemas.microsoft.com/office/drawing/2014/main" id="{49B2E538-D9C5-D2CF-1817-C1AF1A5A58CC}"/>
                </a:ext>
              </a:extLst>
            </xdr:cNvPr>
            <xdr:cNvGrpSpPr/>
          </xdr:nvGrpSpPr>
          <xdr:grpSpPr>
            <a:xfrm>
              <a:off x="13228320" y="5615940"/>
              <a:ext cx="1177290" cy="2613660"/>
              <a:chOff x="13228320" y="5615940"/>
              <a:chExt cx="1177290" cy="2613660"/>
            </a:xfrm>
          </xdr:grpSpPr>
          <xdr:sp macro="" textlink="pivottables!I54">
            <xdr:nvSpPr>
              <xdr:cNvPr id="101" name="Rectangle: Rounded Corners 100">
                <a:extLst>
                  <a:ext uri="{FF2B5EF4-FFF2-40B4-BE49-F238E27FC236}">
                    <a16:creationId xmlns:a16="http://schemas.microsoft.com/office/drawing/2014/main" id="{28444F45-0BC6-5788-FF0F-5712E5BF3ED3}"/>
                  </a:ext>
                </a:extLst>
              </xdr:cNvPr>
              <xdr:cNvSpPr/>
            </xdr:nvSpPr>
            <xdr:spPr>
              <a:xfrm>
                <a:off x="13232765" y="587248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F30307-D29C-495B-B986-494B55385528}" type="TxLink">
                  <a:rPr lang="en-US" sz="1200" b="1" i="0" u="none" strike="noStrike" baseline="0">
                    <a:solidFill>
                      <a:schemeClr val="bg1"/>
                    </a:solidFill>
                    <a:latin typeface="Calibri"/>
                    <a:ea typeface="Calibri"/>
                    <a:cs typeface="Calibri"/>
                  </a:rPr>
                  <a:pPr algn="ctr"/>
                  <a:t>59.81%</a:t>
                </a:fld>
                <a:endParaRPr lang="en-IN" sz="1600" b="1" baseline="0">
                  <a:solidFill>
                    <a:schemeClr val="bg1"/>
                  </a:solidFill>
                  <a:latin typeface="Times New Roman" panose="02020603050405020304" pitchFamily="18" charset="0"/>
                  <a:cs typeface="Times New Roman" panose="02020603050405020304" pitchFamily="18" charset="0"/>
                </a:endParaRPr>
              </a:p>
            </xdr:txBody>
          </xdr:sp>
          <xdr:graphicFrame macro="">
            <xdr:nvGraphicFramePr>
              <xdr:cNvPr id="99" name="Chart 98">
                <a:extLst>
                  <a:ext uri="{FF2B5EF4-FFF2-40B4-BE49-F238E27FC236}">
                    <a16:creationId xmlns:a16="http://schemas.microsoft.com/office/drawing/2014/main" id="{ACC5A2D9-01EC-4442-8C79-CF4EA607FF41}"/>
                  </a:ext>
                </a:extLst>
              </xdr:cNvPr>
              <xdr:cNvGraphicFramePr>
                <a:graphicFrameLocks/>
              </xdr:cNvGraphicFramePr>
            </xdr:nvGraphicFramePr>
            <xdr:xfrm>
              <a:off x="13228320" y="6385560"/>
              <a:ext cx="1177290" cy="1074420"/>
            </xdr:xfrm>
            <a:graphic>
              <a:graphicData uri="http://schemas.openxmlformats.org/drawingml/2006/chart">
                <c:chart xmlns:c="http://schemas.openxmlformats.org/drawingml/2006/chart" xmlns:r="http://schemas.openxmlformats.org/officeDocument/2006/relationships" r:id="rId11"/>
              </a:graphicData>
            </a:graphic>
          </xdr:graphicFrame>
          <xdr:sp macro="" textlink="pivottables!H54">
            <xdr:nvSpPr>
              <xdr:cNvPr id="100" name="Rectangle: Rounded Corners 99">
                <a:extLst>
                  <a:ext uri="{FF2B5EF4-FFF2-40B4-BE49-F238E27FC236}">
                    <a16:creationId xmlns:a16="http://schemas.microsoft.com/office/drawing/2014/main" id="{37E700DD-24CE-4CC8-B4E5-BBD385A52AD9}"/>
                  </a:ext>
                </a:extLst>
              </xdr:cNvPr>
              <xdr:cNvSpPr/>
            </xdr:nvSpPr>
            <xdr:spPr>
              <a:xfrm>
                <a:off x="13237210" y="612902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31E3CAE-AD3A-4685-90E7-BF39C1C9DF12}" type="TxLink">
                  <a:rPr lang="en-US" sz="1200" b="1" i="0" u="none" strike="noStrike" baseline="0">
                    <a:solidFill>
                      <a:schemeClr val="bg1"/>
                    </a:solidFill>
                    <a:latin typeface="Calibri"/>
                    <a:ea typeface="Calibri"/>
                    <a:cs typeface="Calibri"/>
                  </a:rPr>
                  <a:pPr algn="ctr"/>
                  <a:t>2361014</a:t>
                </a:fld>
                <a:endParaRPr lang="en-IN" sz="1400" b="1" baseline="0">
                  <a:solidFill>
                    <a:schemeClr val="bg1"/>
                  </a:solidFill>
                  <a:latin typeface="Times New Roman" panose="02020603050405020304" pitchFamily="18" charset="0"/>
                  <a:cs typeface="Times New Roman" panose="02020603050405020304" pitchFamily="18" charset="0"/>
                </a:endParaRPr>
              </a:p>
            </xdr:txBody>
          </xdr:sp>
          <xdr:sp macro="" textlink="pivottables!I54">
            <xdr:nvSpPr>
              <xdr:cNvPr id="102" name="Rectangle: Rounded Corners 101">
                <a:extLst>
                  <a:ext uri="{FF2B5EF4-FFF2-40B4-BE49-F238E27FC236}">
                    <a16:creationId xmlns:a16="http://schemas.microsoft.com/office/drawing/2014/main" id="{956F45A9-A792-8C21-D4A0-F097F7A73E00}"/>
                  </a:ext>
                </a:extLst>
              </xdr:cNvPr>
              <xdr:cNvSpPr/>
            </xdr:nvSpPr>
            <xdr:spPr>
              <a:xfrm>
                <a:off x="13241655" y="561594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baseline="0">
                    <a:solidFill>
                      <a:schemeClr val="bg1"/>
                    </a:solidFill>
                    <a:latin typeface="Calibri"/>
                    <a:ea typeface="Calibri"/>
                    <a:cs typeface="Calibri"/>
                  </a:rPr>
                  <a:t>B2B</a:t>
                </a:r>
                <a:endParaRPr lang="en-IN" sz="1800" b="1" baseline="0">
                  <a:solidFill>
                    <a:schemeClr val="bg1"/>
                  </a:solidFill>
                  <a:latin typeface="Times New Roman" panose="02020603050405020304" pitchFamily="18" charset="0"/>
                  <a:cs typeface="Times New Roman" panose="02020603050405020304" pitchFamily="18" charset="0"/>
                </a:endParaRPr>
              </a:p>
            </xdr:txBody>
          </xdr:sp>
          <xdr:sp macro="" textlink="pivottables!H55">
            <xdr:nvSpPr>
              <xdr:cNvPr id="51" name="Rectangle: Rounded Corners 50">
                <a:extLst>
                  <a:ext uri="{FF2B5EF4-FFF2-40B4-BE49-F238E27FC236}">
                    <a16:creationId xmlns:a16="http://schemas.microsoft.com/office/drawing/2014/main" id="{F805FC5A-D639-B185-A2CF-9E06E3ABC7A2}"/>
                  </a:ext>
                </a:extLst>
              </xdr:cNvPr>
              <xdr:cNvSpPr/>
            </xdr:nvSpPr>
            <xdr:spPr>
              <a:xfrm>
                <a:off x="13250545" y="725170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922C62-5A92-426D-A491-C64076ACE5AD}" type="TxLink">
                  <a:rPr lang="en-US" sz="1200" b="1" i="0" u="none" strike="noStrike" baseline="0">
                    <a:solidFill>
                      <a:schemeClr val="bg1"/>
                    </a:solidFill>
                    <a:latin typeface="Calibri"/>
                    <a:ea typeface="Calibri"/>
                    <a:cs typeface="Calibri"/>
                  </a:rPr>
                  <a:t>1586304</a:t>
                </a:fld>
                <a:endParaRPr lang="en-IN" sz="1600" b="1" baseline="0">
                  <a:solidFill>
                    <a:schemeClr val="bg1"/>
                  </a:solidFill>
                  <a:latin typeface="Times New Roman" panose="02020603050405020304" pitchFamily="18" charset="0"/>
                  <a:cs typeface="Times New Roman" panose="02020603050405020304" pitchFamily="18" charset="0"/>
                </a:endParaRPr>
              </a:p>
            </xdr:txBody>
          </xdr:sp>
          <xdr:sp macro="" textlink="pivottables!I55">
            <xdr:nvSpPr>
              <xdr:cNvPr id="53" name="Rectangle: Rounded Corners 52">
                <a:extLst>
                  <a:ext uri="{FF2B5EF4-FFF2-40B4-BE49-F238E27FC236}">
                    <a16:creationId xmlns:a16="http://schemas.microsoft.com/office/drawing/2014/main" id="{CADE43FC-0CA7-FBB3-1FBA-82366DF6A7E4}"/>
                  </a:ext>
                </a:extLst>
              </xdr:cNvPr>
              <xdr:cNvSpPr/>
            </xdr:nvSpPr>
            <xdr:spPr>
              <a:xfrm>
                <a:off x="13254990" y="750824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E7CC52-66B0-4C70-9F63-91E73987BD1B}" type="TxLink">
                  <a:rPr lang="en-US" sz="1200" b="1" i="0" u="none" strike="noStrike" baseline="0">
                    <a:solidFill>
                      <a:schemeClr val="bg1"/>
                    </a:solidFill>
                    <a:latin typeface="Calibri"/>
                    <a:ea typeface="Calibri"/>
                    <a:cs typeface="Calibri"/>
                  </a:rPr>
                  <a:t>40.19%</a:t>
                </a:fld>
                <a:endParaRPr lang="en-IN" sz="1800" b="1" baseline="0">
                  <a:solidFill>
                    <a:schemeClr val="bg1"/>
                  </a:solidFill>
                  <a:latin typeface="Times New Roman" panose="02020603050405020304" pitchFamily="18" charset="0"/>
                  <a:cs typeface="Times New Roman" panose="02020603050405020304" pitchFamily="18" charset="0"/>
                </a:endParaRPr>
              </a:p>
            </xdr:txBody>
          </xdr:sp>
          <xdr:sp macro="" textlink="pivottables!I54">
            <xdr:nvSpPr>
              <xdr:cNvPr id="54" name="Rectangle: Rounded Corners 53">
                <a:extLst>
                  <a:ext uri="{FF2B5EF4-FFF2-40B4-BE49-F238E27FC236}">
                    <a16:creationId xmlns:a16="http://schemas.microsoft.com/office/drawing/2014/main" id="{FCBCC5A9-A35A-4354-FBE4-E69509EC1C08}"/>
                  </a:ext>
                </a:extLst>
              </xdr:cNvPr>
              <xdr:cNvSpPr/>
            </xdr:nvSpPr>
            <xdr:spPr>
              <a:xfrm>
                <a:off x="13246100" y="776478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baseline="0">
                    <a:solidFill>
                      <a:schemeClr val="bg1"/>
                    </a:solidFill>
                    <a:latin typeface="Calibri"/>
                    <a:ea typeface="Calibri"/>
                    <a:cs typeface="Calibri"/>
                  </a:rPr>
                  <a:t>B2C</a:t>
                </a:r>
                <a:endParaRPr lang="en-IN" sz="1800" b="1" baseline="0">
                  <a:solidFill>
                    <a:schemeClr val="bg1"/>
                  </a:solidFill>
                  <a:latin typeface="Times New Roman" panose="02020603050405020304" pitchFamily="18" charset="0"/>
                  <a:cs typeface="Times New Roman" panose="02020603050405020304" pitchFamily="18" charset="0"/>
                </a:endParaRPr>
              </a:p>
            </xdr:txBody>
          </xdr:sp>
        </xdr:grpSp>
      </xdr:grpSp>
    </xdr:grpSp>
    <xdr:clientData/>
  </xdr:twoCellAnchor>
  <xdr:twoCellAnchor editAs="absolute">
    <xdr:from>
      <xdr:col>11</xdr:col>
      <xdr:colOff>335194</xdr:colOff>
      <xdr:row>12</xdr:row>
      <xdr:rowOff>127635</xdr:rowOff>
    </xdr:from>
    <xdr:to>
      <xdr:col>14</xdr:col>
      <xdr:colOff>18394</xdr:colOff>
      <xdr:row>20</xdr:row>
      <xdr:rowOff>176595</xdr:rowOff>
    </xdr:to>
    <xdr:grpSp>
      <xdr:nvGrpSpPr>
        <xdr:cNvPr id="87" name="Group 86">
          <a:extLst>
            <a:ext uri="{FF2B5EF4-FFF2-40B4-BE49-F238E27FC236}">
              <a16:creationId xmlns:a16="http://schemas.microsoft.com/office/drawing/2014/main" id="{6F2A9A64-B3A6-7FE0-7AF6-959A41EDEB51}"/>
            </a:ext>
          </a:extLst>
        </xdr:cNvPr>
        <xdr:cNvGrpSpPr/>
      </xdr:nvGrpSpPr>
      <xdr:grpSpPr>
        <a:xfrm>
          <a:off x="7040794" y="2322195"/>
          <a:ext cx="1512000" cy="1512000"/>
          <a:chOff x="3467861" y="2151169"/>
          <a:chExt cx="1512000" cy="1539093"/>
        </a:xfrm>
      </xdr:grpSpPr>
      <xdr:grpSp>
        <xdr:nvGrpSpPr>
          <xdr:cNvPr id="85" name="Group 84">
            <a:extLst>
              <a:ext uri="{FF2B5EF4-FFF2-40B4-BE49-F238E27FC236}">
                <a16:creationId xmlns:a16="http://schemas.microsoft.com/office/drawing/2014/main" id="{9F37DBA7-AD63-EEAA-3F7D-1C990BA51CC8}"/>
              </a:ext>
            </a:extLst>
          </xdr:cNvPr>
          <xdr:cNvGrpSpPr/>
        </xdr:nvGrpSpPr>
        <xdr:grpSpPr>
          <a:xfrm>
            <a:off x="3467861" y="2151168"/>
            <a:ext cx="1512000" cy="1539093"/>
            <a:chOff x="3467861" y="2151168"/>
            <a:chExt cx="1512000" cy="1539093"/>
          </a:xfrm>
        </xdr:grpSpPr>
        <xdr:grpSp>
          <xdr:nvGrpSpPr>
            <xdr:cNvPr id="84" name="Group 83">
              <a:extLst>
                <a:ext uri="{FF2B5EF4-FFF2-40B4-BE49-F238E27FC236}">
                  <a16:creationId xmlns:a16="http://schemas.microsoft.com/office/drawing/2014/main" id="{47928D0A-D53B-F590-4758-C989A399FD4F}"/>
                </a:ext>
              </a:extLst>
            </xdr:cNvPr>
            <xdr:cNvGrpSpPr/>
          </xdr:nvGrpSpPr>
          <xdr:grpSpPr>
            <a:xfrm>
              <a:off x="3467861" y="2151168"/>
              <a:ext cx="1512000" cy="1539093"/>
              <a:chOff x="3408595" y="1981834"/>
              <a:chExt cx="1512000" cy="1539093"/>
            </a:xfrm>
          </xdr:grpSpPr>
          <xdr:sp macro="" textlink="">
            <xdr:nvSpPr>
              <xdr:cNvPr id="72" name="Oval 71">
                <a:extLst>
                  <a:ext uri="{FF2B5EF4-FFF2-40B4-BE49-F238E27FC236}">
                    <a16:creationId xmlns:a16="http://schemas.microsoft.com/office/drawing/2014/main" id="{E252F275-EC1A-4725-A16A-C6EBFA71E367}"/>
                  </a:ext>
                </a:extLst>
              </xdr:cNvPr>
              <xdr:cNvSpPr/>
            </xdr:nvSpPr>
            <xdr:spPr>
              <a:xfrm>
                <a:off x="3408595" y="1981834"/>
                <a:ext cx="1512000" cy="1539093"/>
              </a:xfrm>
              <a:prstGeom prst="ellipse">
                <a:avLst/>
              </a:prstGeom>
              <a:gradFill>
                <a:gsLst>
                  <a:gs pos="22000">
                    <a:srgbClr val="DC25FA">
                      <a:alpha val="25000"/>
                    </a:srgbClr>
                  </a:gs>
                  <a:gs pos="84000">
                    <a:srgbClr val="9947F7">
                      <a:alpha val="25000"/>
                    </a:srgb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Oval 57">
                <a:extLst>
                  <a:ext uri="{FF2B5EF4-FFF2-40B4-BE49-F238E27FC236}">
                    <a16:creationId xmlns:a16="http://schemas.microsoft.com/office/drawing/2014/main" id="{FFAB898B-5B9D-5DCE-7CE8-8CA77BF655C9}"/>
                  </a:ext>
                </a:extLst>
              </xdr:cNvPr>
              <xdr:cNvSpPr/>
            </xdr:nvSpPr>
            <xdr:spPr>
              <a:xfrm>
                <a:off x="3597595" y="2174220"/>
                <a:ext cx="1134000" cy="1154320"/>
              </a:xfrm>
              <a:prstGeom prst="ellipse">
                <a:avLst/>
              </a:prstGeom>
              <a:gradFill>
                <a:gsLst>
                  <a:gs pos="22000">
                    <a:srgbClr val="DC25FA"/>
                  </a:gs>
                  <a:gs pos="94000">
                    <a:srgbClr val="9947F7"/>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66" name="Oval 65">
              <a:extLst>
                <a:ext uri="{FF2B5EF4-FFF2-40B4-BE49-F238E27FC236}">
                  <a16:creationId xmlns:a16="http://schemas.microsoft.com/office/drawing/2014/main" id="{62038345-F0A8-8B19-2E4A-BC8C5CE1F7A7}"/>
                </a:ext>
              </a:extLst>
            </xdr:cNvPr>
            <xdr:cNvSpPr/>
          </xdr:nvSpPr>
          <xdr:spPr>
            <a:xfrm>
              <a:off x="3791807" y="2480918"/>
              <a:ext cx="864108" cy="879592"/>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71" name="Group 70">
            <a:extLst>
              <a:ext uri="{FF2B5EF4-FFF2-40B4-BE49-F238E27FC236}">
                <a16:creationId xmlns:a16="http://schemas.microsoft.com/office/drawing/2014/main" id="{41BEB0D1-8E9A-E5D0-30C9-4DFCA29BACA4}"/>
              </a:ext>
            </a:extLst>
          </xdr:cNvPr>
          <xdr:cNvGrpSpPr/>
        </xdr:nvGrpSpPr>
        <xdr:grpSpPr>
          <a:xfrm>
            <a:off x="3623786" y="2578649"/>
            <a:ext cx="1200150" cy="684128"/>
            <a:chOff x="3482340" y="434339"/>
            <a:chExt cx="1143000" cy="640081"/>
          </a:xfrm>
        </xdr:grpSpPr>
        <xdr:sp macro="" textlink="pivottables!G17">
          <xdr:nvSpPr>
            <xdr:cNvPr id="17" name="Rectangle: Rounded Corners 16">
              <a:extLst>
                <a:ext uri="{FF2B5EF4-FFF2-40B4-BE49-F238E27FC236}">
                  <a16:creationId xmlns:a16="http://schemas.microsoft.com/office/drawing/2014/main" id="{5D5CD553-732A-462B-9571-1F6B3FFC1344}"/>
                </a:ext>
              </a:extLst>
            </xdr:cNvPr>
            <xdr:cNvSpPr/>
          </xdr:nvSpPr>
          <xdr:spPr>
            <a:xfrm>
              <a:off x="3619500" y="434339"/>
              <a:ext cx="868680" cy="4953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D4141C-86F0-4A06-AC30-2A7A0C541A38}" type="TxLink">
                <a:rPr lang="en-US" sz="2800" b="0" i="0" u="none" strike="noStrike">
                  <a:solidFill>
                    <a:schemeClr val="bg1"/>
                  </a:solidFill>
                  <a:latin typeface="Calibri"/>
                  <a:ea typeface="Calibri"/>
                  <a:cs typeface="Calibri"/>
                </a:rPr>
                <a:pPr algn="ctr"/>
                <a:t>87%</a:t>
              </a:fld>
              <a:endParaRPr lang="en-IN" sz="2800">
                <a:solidFill>
                  <a:schemeClr val="bg1"/>
                </a:solidFill>
                <a:latin typeface="Arial" panose="020B0604020202020204" pitchFamily="34" charset="0"/>
                <a:cs typeface="Arial" panose="020B0604020202020204" pitchFamily="34" charset="0"/>
              </a:endParaRPr>
            </a:p>
          </xdr:txBody>
        </xdr:sp>
        <xdr:sp macro="" textlink="">
          <xdr:nvSpPr>
            <xdr:cNvPr id="19" name="Rectangle: Rounded Corners 18">
              <a:extLst>
                <a:ext uri="{FF2B5EF4-FFF2-40B4-BE49-F238E27FC236}">
                  <a16:creationId xmlns:a16="http://schemas.microsoft.com/office/drawing/2014/main" id="{510129D2-B50E-4C96-BFF3-BA1C1A59EA6B}"/>
                </a:ext>
              </a:extLst>
            </xdr:cNvPr>
            <xdr:cNvSpPr/>
          </xdr:nvSpPr>
          <xdr:spPr>
            <a:xfrm>
              <a:off x="3482340" y="807720"/>
              <a:ext cx="1143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750">
                  <a:latin typeface="Times New Roman" panose="02020603050405020304" pitchFamily="18" charset="0"/>
                  <a:cs typeface="Times New Roman" panose="02020603050405020304" pitchFamily="18" charset="0"/>
                </a:rPr>
                <a:t>Income Achived</a:t>
              </a:r>
            </a:p>
          </xdr:txBody>
        </xdr:sp>
      </xdr:grpSp>
    </xdr:grpSp>
    <xdr:clientData/>
  </xdr:twoCellAnchor>
  <xdr:twoCellAnchor editAs="absolute">
    <xdr:from>
      <xdr:col>13</xdr:col>
      <xdr:colOff>272924</xdr:colOff>
      <xdr:row>11</xdr:row>
      <xdr:rowOff>160020</xdr:rowOff>
    </xdr:from>
    <xdr:to>
      <xdr:col>14</xdr:col>
      <xdr:colOff>259080</xdr:colOff>
      <xdr:row>14</xdr:row>
      <xdr:rowOff>116943</xdr:rowOff>
    </xdr:to>
    <xdr:cxnSp macro="">
      <xdr:nvCxnSpPr>
        <xdr:cNvPr id="93" name="Straight Connector 92">
          <a:extLst>
            <a:ext uri="{FF2B5EF4-FFF2-40B4-BE49-F238E27FC236}">
              <a16:creationId xmlns:a16="http://schemas.microsoft.com/office/drawing/2014/main" id="{76BBF0A8-7189-3855-3E56-42743C0ECC8C}"/>
            </a:ext>
          </a:extLst>
        </xdr:cNvPr>
        <xdr:cNvCxnSpPr>
          <a:endCxn id="58" idx="7"/>
        </xdr:cNvCxnSpPr>
      </xdr:nvCxnSpPr>
      <xdr:spPr>
        <a:xfrm flipH="1">
          <a:off x="8197724" y="2171700"/>
          <a:ext cx="595756" cy="505563"/>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481594</xdr:colOff>
      <xdr:row>10</xdr:row>
      <xdr:rowOff>152400</xdr:rowOff>
    </xdr:from>
    <xdr:to>
      <xdr:col>12</xdr:col>
      <xdr:colOff>495300</xdr:colOff>
      <xdr:row>13</xdr:row>
      <xdr:rowOff>133753</xdr:rowOff>
    </xdr:to>
    <xdr:cxnSp macro="">
      <xdr:nvCxnSpPr>
        <xdr:cNvPr id="104" name="Straight Connector 103">
          <a:extLst>
            <a:ext uri="{FF2B5EF4-FFF2-40B4-BE49-F238E27FC236}">
              <a16:creationId xmlns:a16="http://schemas.microsoft.com/office/drawing/2014/main" id="{51021659-5B72-4FD2-8879-030575EAD50E}"/>
            </a:ext>
          </a:extLst>
        </xdr:cNvPr>
        <xdr:cNvCxnSpPr>
          <a:endCxn id="58" idx="0"/>
        </xdr:cNvCxnSpPr>
      </xdr:nvCxnSpPr>
      <xdr:spPr>
        <a:xfrm flipH="1">
          <a:off x="7796794" y="1981200"/>
          <a:ext cx="13706" cy="529993"/>
        </a:xfrm>
        <a:prstGeom prst="line">
          <a:avLst/>
        </a:prstGeom>
        <a:ln>
          <a:gradFill>
            <a:gsLst>
              <a:gs pos="0">
                <a:srgbClr val="3333CC">
                  <a:alpha val="4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403860</xdr:colOff>
      <xdr:row>12</xdr:row>
      <xdr:rowOff>0</xdr:rowOff>
    </xdr:from>
    <xdr:to>
      <xdr:col>12</xdr:col>
      <xdr:colOff>80664</xdr:colOff>
      <xdr:row>14</xdr:row>
      <xdr:rowOff>116943</xdr:rowOff>
    </xdr:to>
    <xdr:cxnSp macro="">
      <xdr:nvCxnSpPr>
        <xdr:cNvPr id="107" name="Straight Connector 106">
          <a:extLst>
            <a:ext uri="{FF2B5EF4-FFF2-40B4-BE49-F238E27FC236}">
              <a16:creationId xmlns:a16="http://schemas.microsoft.com/office/drawing/2014/main" id="{B345D836-F341-44BC-AE80-2DA8B07BF52D}"/>
            </a:ext>
          </a:extLst>
        </xdr:cNvPr>
        <xdr:cNvCxnSpPr>
          <a:endCxn id="58" idx="1"/>
        </xdr:cNvCxnSpPr>
      </xdr:nvCxnSpPr>
      <xdr:spPr>
        <a:xfrm>
          <a:off x="6499860" y="2194560"/>
          <a:ext cx="896004" cy="482703"/>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47625</xdr:colOff>
      <xdr:row>16</xdr:row>
      <xdr:rowOff>152113</xdr:rowOff>
    </xdr:from>
    <xdr:to>
      <xdr:col>11</xdr:col>
      <xdr:colOff>524194</xdr:colOff>
      <xdr:row>20</xdr:row>
      <xdr:rowOff>142875</xdr:rowOff>
    </xdr:to>
    <xdr:cxnSp macro="">
      <xdr:nvCxnSpPr>
        <xdr:cNvPr id="111" name="Straight Connector 110">
          <a:extLst>
            <a:ext uri="{FF2B5EF4-FFF2-40B4-BE49-F238E27FC236}">
              <a16:creationId xmlns:a16="http://schemas.microsoft.com/office/drawing/2014/main" id="{1903BFBD-8535-4D0D-A6FC-CF829A5D50E6}"/>
            </a:ext>
          </a:extLst>
        </xdr:cNvPr>
        <xdr:cNvCxnSpPr>
          <a:endCxn id="58" idx="2"/>
        </xdr:cNvCxnSpPr>
      </xdr:nvCxnSpPr>
      <xdr:spPr>
        <a:xfrm flipV="1">
          <a:off x="6143625" y="3047713"/>
          <a:ext cx="1086169" cy="714662"/>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481594</xdr:colOff>
      <xdr:row>19</xdr:row>
      <xdr:rowOff>170473</xdr:rowOff>
    </xdr:from>
    <xdr:to>
      <xdr:col>12</xdr:col>
      <xdr:colOff>502920</xdr:colOff>
      <xdr:row>22</xdr:row>
      <xdr:rowOff>152400</xdr:rowOff>
    </xdr:to>
    <xdr:cxnSp macro="">
      <xdr:nvCxnSpPr>
        <xdr:cNvPr id="116" name="Straight Connector 115">
          <a:extLst>
            <a:ext uri="{FF2B5EF4-FFF2-40B4-BE49-F238E27FC236}">
              <a16:creationId xmlns:a16="http://schemas.microsoft.com/office/drawing/2014/main" id="{5A404801-01E0-4AEC-8CC7-59EFACDB6473}"/>
            </a:ext>
          </a:extLst>
        </xdr:cNvPr>
        <xdr:cNvCxnSpPr>
          <a:endCxn id="58" idx="4"/>
        </xdr:cNvCxnSpPr>
      </xdr:nvCxnSpPr>
      <xdr:spPr>
        <a:xfrm flipH="1" flipV="1">
          <a:off x="7796794" y="3645193"/>
          <a:ext cx="21326" cy="530567"/>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272924</xdr:colOff>
      <xdr:row>19</xdr:row>
      <xdr:rowOff>6076</xdr:rowOff>
    </xdr:from>
    <xdr:to>
      <xdr:col>15</xdr:col>
      <xdr:colOff>381000</xdr:colOff>
      <xdr:row>22</xdr:row>
      <xdr:rowOff>85725</xdr:rowOff>
    </xdr:to>
    <xdr:cxnSp macro="">
      <xdr:nvCxnSpPr>
        <xdr:cNvPr id="119" name="Straight Connector 118">
          <a:extLst>
            <a:ext uri="{FF2B5EF4-FFF2-40B4-BE49-F238E27FC236}">
              <a16:creationId xmlns:a16="http://schemas.microsoft.com/office/drawing/2014/main" id="{7516DAE4-82B1-4716-9057-5D3968CAA16F}"/>
            </a:ext>
          </a:extLst>
        </xdr:cNvPr>
        <xdr:cNvCxnSpPr>
          <a:endCxn id="58" idx="5"/>
        </xdr:cNvCxnSpPr>
      </xdr:nvCxnSpPr>
      <xdr:spPr>
        <a:xfrm flipH="1" flipV="1">
          <a:off x="8197724" y="3444601"/>
          <a:ext cx="1327276" cy="622574"/>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472440</xdr:colOff>
      <xdr:row>20</xdr:row>
      <xdr:rowOff>152400</xdr:rowOff>
    </xdr:from>
    <xdr:to>
      <xdr:col>9</xdr:col>
      <xdr:colOff>582840</xdr:colOff>
      <xdr:row>22</xdr:row>
      <xdr:rowOff>53340</xdr:rowOff>
    </xdr:to>
    <xdr:sp macro="" textlink="">
      <xdr:nvSpPr>
        <xdr:cNvPr id="137" name="Rectangle: Rounded Corners 136">
          <a:extLst>
            <a:ext uri="{FF2B5EF4-FFF2-40B4-BE49-F238E27FC236}">
              <a16:creationId xmlns:a16="http://schemas.microsoft.com/office/drawing/2014/main" id="{025F6CE2-C316-42D0-8DE7-2F7C7E21FD3E}"/>
            </a:ext>
          </a:extLst>
        </xdr:cNvPr>
        <xdr:cNvSpPr/>
      </xdr:nvSpPr>
      <xdr:spPr>
        <a:xfrm>
          <a:off x="5349240" y="381000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Advertising</a:t>
          </a:r>
        </a:p>
      </xdr:txBody>
    </xdr:sp>
    <xdr:clientData/>
  </xdr:twoCellAnchor>
  <xdr:twoCellAnchor editAs="absolute">
    <xdr:from>
      <xdr:col>10</xdr:col>
      <xdr:colOff>38100</xdr:colOff>
      <xdr:row>10</xdr:row>
      <xdr:rowOff>152400</xdr:rowOff>
    </xdr:from>
    <xdr:to>
      <xdr:col>10</xdr:col>
      <xdr:colOff>601980</xdr:colOff>
      <xdr:row>12</xdr:row>
      <xdr:rowOff>53340</xdr:rowOff>
    </xdr:to>
    <xdr:sp macro="" textlink="">
      <xdr:nvSpPr>
        <xdr:cNvPr id="138" name="Rectangle: Rounded Corners 137">
          <a:extLst>
            <a:ext uri="{FF2B5EF4-FFF2-40B4-BE49-F238E27FC236}">
              <a16:creationId xmlns:a16="http://schemas.microsoft.com/office/drawing/2014/main" id="{44D6CF9B-D6DE-44A3-A873-C5C5E1DC7DF1}"/>
            </a:ext>
          </a:extLst>
        </xdr:cNvPr>
        <xdr:cNvSpPr/>
      </xdr:nvSpPr>
      <xdr:spPr>
        <a:xfrm>
          <a:off x="6134100" y="1981200"/>
          <a:ext cx="56388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700" b="1">
              <a:latin typeface="Times New Roman" panose="02020603050405020304" pitchFamily="18" charset="0"/>
              <a:cs typeface="Times New Roman" panose="02020603050405020304" pitchFamily="18" charset="0"/>
            </a:rPr>
            <a:t>Renting</a:t>
          </a:r>
        </a:p>
      </xdr:txBody>
    </xdr:sp>
    <xdr:clientData/>
  </xdr:twoCellAnchor>
  <xdr:twoCellAnchor editAs="absolute">
    <xdr:from>
      <xdr:col>12</xdr:col>
      <xdr:colOff>91440</xdr:colOff>
      <xdr:row>8</xdr:row>
      <xdr:rowOff>152400</xdr:rowOff>
    </xdr:from>
    <xdr:to>
      <xdr:col>13</xdr:col>
      <xdr:colOff>201840</xdr:colOff>
      <xdr:row>10</xdr:row>
      <xdr:rowOff>53340</xdr:rowOff>
    </xdr:to>
    <xdr:sp macro="" textlink="">
      <xdr:nvSpPr>
        <xdr:cNvPr id="139" name="Rectangle: Rounded Corners 138">
          <a:extLst>
            <a:ext uri="{FF2B5EF4-FFF2-40B4-BE49-F238E27FC236}">
              <a16:creationId xmlns:a16="http://schemas.microsoft.com/office/drawing/2014/main" id="{B0DCAC43-4870-4464-A90F-2461B1840749}"/>
            </a:ext>
          </a:extLst>
        </xdr:cNvPr>
        <xdr:cNvSpPr/>
      </xdr:nvSpPr>
      <xdr:spPr>
        <a:xfrm>
          <a:off x="7406640" y="161544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Usage fees</a:t>
          </a:r>
        </a:p>
      </xdr:txBody>
    </xdr:sp>
    <xdr:clientData/>
  </xdr:twoCellAnchor>
  <xdr:twoCellAnchor editAs="absolute">
    <xdr:from>
      <xdr:col>14</xdr:col>
      <xdr:colOff>213360</xdr:colOff>
      <xdr:row>11</xdr:row>
      <xdr:rowOff>7620</xdr:rowOff>
    </xdr:from>
    <xdr:to>
      <xdr:col>15</xdr:col>
      <xdr:colOff>457200</xdr:colOff>
      <xdr:row>12</xdr:row>
      <xdr:rowOff>91440</xdr:rowOff>
    </xdr:to>
    <xdr:sp macro="" textlink="">
      <xdr:nvSpPr>
        <xdr:cNvPr id="140" name="Rectangle: Rounded Corners 139">
          <a:extLst>
            <a:ext uri="{FF2B5EF4-FFF2-40B4-BE49-F238E27FC236}">
              <a16:creationId xmlns:a16="http://schemas.microsoft.com/office/drawing/2014/main" id="{B0146ABA-237B-4ED7-9F68-F101237D18D0}"/>
            </a:ext>
          </a:extLst>
        </xdr:cNvPr>
        <xdr:cNvSpPr/>
      </xdr:nvSpPr>
      <xdr:spPr>
        <a:xfrm>
          <a:off x="8747760" y="2019300"/>
          <a:ext cx="85344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Subscription</a:t>
          </a:r>
        </a:p>
      </xdr:txBody>
    </xdr:sp>
    <xdr:clientData/>
  </xdr:twoCellAnchor>
  <xdr:twoCellAnchor editAs="absolute">
    <xdr:from>
      <xdr:col>12</xdr:col>
      <xdr:colOff>160020</xdr:colOff>
      <xdr:row>25</xdr:row>
      <xdr:rowOff>114300</xdr:rowOff>
    </xdr:from>
    <xdr:to>
      <xdr:col>13</xdr:col>
      <xdr:colOff>270420</xdr:colOff>
      <xdr:row>27</xdr:row>
      <xdr:rowOff>15240</xdr:rowOff>
    </xdr:to>
    <xdr:sp macro="" textlink="">
      <xdr:nvSpPr>
        <xdr:cNvPr id="141" name="Rectangle: Rounded Corners 140">
          <a:extLst>
            <a:ext uri="{FF2B5EF4-FFF2-40B4-BE49-F238E27FC236}">
              <a16:creationId xmlns:a16="http://schemas.microsoft.com/office/drawing/2014/main" id="{51FC36A5-0F49-4CEF-A5A1-518C5282853D}"/>
            </a:ext>
          </a:extLst>
        </xdr:cNvPr>
        <xdr:cNvSpPr/>
      </xdr:nvSpPr>
      <xdr:spPr>
        <a:xfrm>
          <a:off x="7475220" y="468630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Licensing</a:t>
          </a:r>
        </a:p>
      </xdr:txBody>
    </xdr:sp>
    <xdr:clientData/>
  </xdr:twoCellAnchor>
  <xdr:twoCellAnchor editAs="absolute">
    <xdr:from>
      <xdr:col>15</xdr:col>
      <xdr:colOff>403860</xdr:colOff>
      <xdr:row>23</xdr:row>
      <xdr:rowOff>15240</xdr:rowOff>
    </xdr:from>
    <xdr:to>
      <xdr:col>16</xdr:col>
      <xdr:colOff>514260</xdr:colOff>
      <xdr:row>24</xdr:row>
      <xdr:rowOff>99060</xdr:rowOff>
    </xdr:to>
    <xdr:sp macro="" textlink="">
      <xdr:nvSpPr>
        <xdr:cNvPr id="142" name="Rectangle: Rounded Corners 141">
          <a:extLst>
            <a:ext uri="{FF2B5EF4-FFF2-40B4-BE49-F238E27FC236}">
              <a16:creationId xmlns:a16="http://schemas.microsoft.com/office/drawing/2014/main" id="{B5712A9C-A1DA-449D-8848-C14D57EB55AB}"/>
            </a:ext>
          </a:extLst>
        </xdr:cNvPr>
        <xdr:cNvSpPr/>
      </xdr:nvSpPr>
      <xdr:spPr>
        <a:xfrm>
          <a:off x="9547860" y="422148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600" b="1">
              <a:latin typeface="Times New Roman" panose="02020603050405020304" pitchFamily="18" charset="0"/>
              <a:cs typeface="Times New Roman" panose="02020603050405020304" pitchFamily="18" charset="0"/>
            </a:rPr>
            <a:t>Asset sale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487200</xdr:colOff>
      <xdr:row>1</xdr:row>
      <xdr:rowOff>177120</xdr:rowOff>
    </xdr:to>
    <xdr:grpSp>
      <xdr:nvGrpSpPr>
        <xdr:cNvPr id="14" name="Group 13">
          <a:extLst>
            <a:ext uri="{FF2B5EF4-FFF2-40B4-BE49-F238E27FC236}">
              <a16:creationId xmlns:a16="http://schemas.microsoft.com/office/drawing/2014/main" id="{8CAEC887-0F63-4089-8209-72D5B253680F}"/>
            </a:ext>
          </a:extLst>
        </xdr:cNvPr>
        <xdr:cNvGrpSpPr/>
      </xdr:nvGrpSpPr>
      <xdr:grpSpPr>
        <a:xfrm>
          <a:off x="0" y="0"/>
          <a:ext cx="14508000" cy="360000"/>
          <a:chOff x="15240" y="7620"/>
          <a:chExt cx="14508000" cy="360000"/>
        </a:xfrm>
      </xdr:grpSpPr>
      <xdr:sp macro="" textlink="">
        <xdr:nvSpPr>
          <xdr:cNvPr id="15" name="Rectangle 14">
            <a:extLst>
              <a:ext uri="{FF2B5EF4-FFF2-40B4-BE49-F238E27FC236}">
                <a16:creationId xmlns:a16="http://schemas.microsoft.com/office/drawing/2014/main" id="{1E85040A-B5EF-8B3F-E4EC-BBB3C3B897CD}"/>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6" name="Picture 15">
            <a:extLst>
              <a:ext uri="{FF2B5EF4-FFF2-40B4-BE49-F238E27FC236}">
                <a16:creationId xmlns:a16="http://schemas.microsoft.com/office/drawing/2014/main" id="{A05AFF73-39CC-498F-94F9-59E7F14113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17" name="TextBox 16">
            <a:extLst>
              <a:ext uri="{FF2B5EF4-FFF2-40B4-BE49-F238E27FC236}">
                <a16:creationId xmlns:a16="http://schemas.microsoft.com/office/drawing/2014/main" id="{4D0C3CF7-A200-F497-E94D-9133316A5148}"/>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18" name="TextBox 17">
            <a:hlinkClick xmlns:r="http://schemas.openxmlformats.org/officeDocument/2006/relationships" r:id="rId2"/>
            <a:extLst>
              <a:ext uri="{FF2B5EF4-FFF2-40B4-BE49-F238E27FC236}">
                <a16:creationId xmlns:a16="http://schemas.microsoft.com/office/drawing/2014/main" id="{98F635DB-490D-4ACD-CB59-1E7FE0A28143}"/>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19" name="TextBox 18">
            <a:hlinkClick xmlns:r="http://schemas.openxmlformats.org/officeDocument/2006/relationships" r:id="rId3" tooltip="GeoGraphically"/>
            <a:extLst>
              <a:ext uri="{FF2B5EF4-FFF2-40B4-BE49-F238E27FC236}">
                <a16:creationId xmlns:a16="http://schemas.microsoft.com/office/drawing/2014/main" id="{B80A3065-B3BC-B9AE-FACA-C63B7CDDB619}"/>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20" name="TextBox 19">
            <a:hlinkClick xmlns:r="http://schemas.openxmlformats.org/officeDocument/2006/relationships" r:id="rId4" tooltip="Sales Process"/>
            <a:extLst>
              <a:ext uri="{FF2B5EF4-FFF2-40B4-BE49-F238E27FC236}">
                <a16:creationId xmlns:a16="http://schemas.microsoft.com/office/drawing/2014/main" id="{99A0A26C-BCF1-926B-7BE9-6C39FD0CD016}"/>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21" name="TextBox 20">
            <a:hlinkClick xmlns:r="http://schemas.openxmlformats.org/officeDocument/2006/relationships" r:id="rId5" tooltip="Projects Status"/>
            <a:extLst>
              <a:ext uri="{FF2B5EF4-FFF2-40B4-BE49-F238E27FC236}">
                <a16:creationId xmlns:a16="http://schemas.microsoft.com/office/drawing/2014/main" id="{C8CDD434-B7DE-3751-8EF8-BA0D47E489C5}"/>
              </a:ext>
            </a:extLst>
          </xdr:cNvPr>
          <xdr:cNvSpPr txBox="1"/>
        </xdr:nvSpPr>
        <xdr:spPr>
          <a:xfrm>
            <a:off x="13213080" y="4572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Projects Status</a:t>
            </a:r>
          </a:p>
        </xdr:txBody>
      </xdr:sp>
      <xdr:sp macro="" textlink="">
        <xdr:nvSpPr>
          <xdr:cNvPr id="22" name="Freeform: Shape 21">
            <a:extLst>
              <a:ext uri="{FF2B5EF4-FFF2-40B4-BE49-F238E27FC236}">
                <a16:creationId xmlns:a16="http://schemas.microsoft.com/office/drawing/2014/main" id="{61F9C80D-26CA-C92A-4B93-C7848E9B32BA}"/>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23" name="Freeform: Shape 22">
            <a:extLst>
              <a:ext uri="{FF2B5EF4-FFF2-40B4-BE49-F238E27FC236}">
                <a16:creationId xmlns:a16="http://schemas.microsoft.com/office/drawing/2014/main" id="{8249DEA3-815C-3F3F-ADF1-FC67CBFE0A56}"/>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24" name="TextBox 23">
            <a:hlinkClick xmlns:r="http://schemas.openxmlformats.org/officeDocument/2006/relationships" r:id="rId6"/>
            <a:extLst>
              <a:ext uri="{FF2B5EF4-FFF2-40B4-BE49-F238E27FC236}">
                <a16:creationId xmlns:a16="http://schemas.microsoft.com/office/drawing/2014/main" id="{9A27528D-2B8A-7DEE-B302-C39EA3144692}"/>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25" name="Rectangle: Rounded Corners 24">
            <a:extLst>
              <a:ext uri="{FF2B5EF4-FFF2-40B4-BE49-F238E27FC236}">
                <a16:creationId xmlns:a16="http://schemas.microsoft.com/office/drawing/2014/main" id="{CAFADE9E-B63D-9AB8-06AE-71F878E361E5}"/>
              </a:ext>
            </a:extLst>
          </xdr:cNvPr>
          <xdr:cNvSpPr/>
        </xdr:nvSpPr>
        <xdr:spPr>
          <a:xfrm>
            <a:off x="13365480" y="297180"/>
            <a:ext cx="75600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487200</xdr:colOff>
      <xdr:row>1</xdr:row>
      <xdr:rowOff>177120</xdr:rowOff>
    </xdr:to>
    <xdr:grpSp>
      <xdr:nvGrpSpPr>
        <xdr:cNvPr id="38" name="Group 37">
          <a:extLst>
            <a:ext uri="{FF2B5EF4-FFF2-40B4-BE49-F238E27FC236}">
              <a16:creationId xmlns:a16="http://schemas.microsoft.com/office/drawing/2014/main" id="{8EAAE90E-11F9-465B-93DC-A9A47055C732}"/>
            </a:ext>
          </a:extLst>
        </xdr:cNvPr>
        <xdr:cNvGrpSpPr/>
      </xdr:nvGrpSpPr>
      <xdr:grpSpPr>
        <a:xfrm>
          <a:off x="0" y="0"/>
          <a:ext cx="14508000" cy="360000"/>
          <a:chOff x="15240" y="7620"/>
          <a:chExt cx="14508000" cy="360000"/>
        </a:xfrm>
      </xdr:grpSpPr>
      <xdr:sp macro="" textlink="">
        <xdr:nvSpPr>
          <xdr:cNvPr id="39" name="Rectangle 38">
            <a:extLst>
              <a:ext uri="{FF2B5EF4-FFF2-40B4-BE49-F238E27FC236}">
                <a16:creationId xmlns:a16="http://schemas.microsoft.com/office/drawing/2014/main" id="{DBBC7C7E-EE74-01AA-5326-D6C569145B8D}"/>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0" name="Picture 39">
            <a:extLst>
              <a:ext uri="{FF2B5EF4-FFF2-40B4-BE49-F238E27FC236}">
                <a16:creationId xmlns:a16="http://schemas.microsoft.com/office/drawing/2014/main" id="{53AB9C92-177A-19F3-ED1E-3C4391CFD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41" name="TextBox 40">
            <a:extLst>
              <a:ext uri="{FF2B5EF4-FFF2-40B4-BE49-F238E27FC236}">
                <a16:creationId xmlns:a16="http://schemas.microsoft.com/office/drawing/2014/main" id="{39015D74-FDC3-053B-A1A9-8ADCE691DB13}"/>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42" name="TextBox 41">
            <a:hlinkClick xmlns:r="http://schemas.openxmlformats.org/officeDocument/2006/relationships" r:id="rId2"/>
            <a:extLst>
              <a:ext uri="{FF2B5EF4-FFF2-40B4-BE49-F238E27FC236}">
                <a16:creationId xmlns:a16="http://schemas.microsoft.com/office/drawing/2014/main" id="{0CC82AED-4A5C-51D1-877B-A7CCC0DD4BC1}"/>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43" name="TextBox 42">
            <a:hlinkClick xmlns:r="http://schemas.openxmlformats.org/officeDocument/2006/relationships" r:id="rId3" tooltip="GeoGraphically"/>
            <a:extLst>
              <a:ext uri="{FF2B5EF4-FFF2-40B4-BE49-F238E27FC236}">
                <a16:creationId xmlns:a16="http://schemas.microsoft.com/office/drawing/2014/main" id="{67B3233C-9508-4F45-202B-FDC5BC39B943}"/>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44" name="TextBox 43">
            <a:hlinkClick xmlns:r="http://schemas.openxmlformats.org/officeDocument/2006/relationships" r:id="rId4" tooltip="Sales Process"/>
            <a:extLst>
              <a:ext uri="{FF2B5EF4-FFF2-40B4-BE49-F238E27FC236}">
                <a16:creationId xmlns:a16="http://schemas.microsoft.com/office/drawing/2014/main" id="{5D560B93-C30D-81D0-D778-EDF30EC04181}"/>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45" name="TextBox 44">
            <a:hlinkClick xmlns:r="http://schemas.openxmlformats.org/officeDocument/2006/relationships" r:id="rId5" tooltip="Projects Status"/>
            <a:extLst>
              <a:ext uri="{FF2B5EF4-FFF2-40B4-BE49-F238E27FC236}">
                <a16:creationId xmlns:a16="http://schemas.microsoft.com/office/drawing/2014/main" id="{6740F5DD-1251-7BFA-3934-C145186EA577}"/>
              </a:ext>
            </a:extLst>
          </xdr:cNvPr>
          <xdr:cNvSpPr txBox="1"/>
        </xdr:nvSpPr>
        <xdr:spPr>
          <a:xfrm>
            <a:off x="13213080" y="4572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Projects Status</a:t>
            </a:r>
          </a:p>
        </xdr:txBody>
      </xdr:sp>
      <xdr:sp macro="" textlink="">
        <xdr:nvSpPr>
          <xdr:cNvPr id="46" name="Freeform: Shape 45">
            <a:extLst>
              <a:ext uri="{FF2B5EF4-FFF2-40B4-BE49-F238E27FC236}">
                <a16:creationId xmlns:a16="http://schemas.microsoft.com/office/drawing/2014/main" id="{B36E54BC-140C-68A1-AF4A-F60406D374F1}"/>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47" name="Freeform: Shape 46">
            <a:extLst>
              <a:ext uri="{FF2B5EF4-FFF2-40B4-BE49-F238E27FC236}">
                <a16:creationId xmlns:a16="http://schemas.microsoft.com/office/drawing/2014/main" id="{94B9DCB1-C467-D61A-3A86-75419273466A}"/>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48" name="TextBox 47">
            <a:hlinkClick xmlns:r="http://schemas.openxmlformats.org/officeDocument/2006/relationships" r:id="rId6"/>
            <a:extLst>
              <a:ext uri="{FF2B5EF4-FFF2-40B4-BE49-F238E27FC236}">
                <a16:creationId xmlns:a16="http://schemas.microsoft.com/office/drawing/2014/main" id="{32911786-7FBC-9C00-655D-65A34D951AC5}"/>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49" name="Rectangle: Rounded Corners 48">
            <a:extLst>
              <a:ext uri="{FF2B5EF4-FFF2-40B4-BE49-F238E27FC236}">
                <a16:creationId xmlns:a16="http://schemas.microsoft.com/office/drawing/2014/main" id="{CDA7C6AF-8F8B-BB64-4B37-009624AECB82}"/>
              </a:ext>
            </a:extLst>
          </xdr:cNvPr>
          <xdr:cNvSpPr/>
        </xdr:nvSpPr>
        <xdr:spPr>
          <a:xfrm>
            <a:off x="12435840" y="297180"/>
            <a:ext cx="75600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487200</xdr:colOff>
      <xdr:row>1</xdr:row>
      <xdr:rowOff>177120</xdr:rowOff>
    </xdr:to>
    <xdr:grpSp>
      <xdr:nvGrpSpPr>
        <xdr:cNvPr id="2" name="Group 1">
          <a:extLst>
            <a:ext uri="{FF2B5EF4-FFF2-40B4-BE49-F238E27FC236}">
              <a16:creationId xmlns:a16="http://schemas.microsoft.com/office/drawing/2014/main" id="{B9CE6711-65D2-477B-AFE0-8713B609E230}"/>
            </a:ext>
          </a:extLst>
        </xdr:cNvPr>
        <xdr:cNvGrpSpPr/>
      </xdr:nvGrpSpPr>
      <xdr:grpSpPr>
        <a:xfrm>
          <a:off x="0" y="0"/>
          <a:ext cx="14508000" cy="360000"/>
          <a:chOff x="15240" y="7620"/>
          <a:chExt cx="14508000" cy="360000"/>
        </a:xfrm>
      </xdr:grpSpPr>
      <xdr:sp macro="" textlink="">
        <xdr:nvSpPr>
          <xdr:cNvPr id="3" name="Rectangle 2">
            <a:extLst>
              <a:ext uri="{FF2B5EF4-FFF2-40B4-BE49-F238E27FC236}">
                <a16:creationId xmlns:a16="http://schemas.microsoft.com/office/drawing/2014/main" id="{1304612F-32E5-AF67-686A-FD47E26B002D}"/>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9FD51BE7-9BFD-0118-648E-C4A047EB37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5" name="TextBox 4">
            <a:extLst>
              <a:ext uri="{FF2B5EF4-FFF2-40B4-BE49-F238E27FC236}">
                <a16:creationId xmlns:a16="http://schemas.microsoft.com/office/drawing/2014/main" id="{5606FAED-A14A-156C-1941-B725BF6689C7}"/>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0E4145B8-B469-CE91-D8C7-E48386A90C61}"/>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787F39D9-6C5D-6728-DC95-6CD7BCE29F0A}"/>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78B4954E-5F3A-1B8C-57B6-79B46D67F7C8}"/>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9" name="TextBox 8">
            <a:hlinkClick xmlns:r="http://schemas.openxmlformats.org/officeDocument/2006/relationships" r:id="rId5" tooltip="Projects Status"/>
            <a:extLst>
              <a:ext uri="{FF2B5EF4-FFF2-40B4-BE49-F238E27FC236}">
                <a16:creationId xmlns:a16="http://schemas.microsoft.com/office/drawing/2014/main" id="{25BC603B-DF63-016B-0D3E-DCE7672BFD2A}"/>
              </a:ext>
            </a:extLst>
          </xdr:cNvPr>
          <xdr:cNvSpPr txBox="1"/>
        </xdr:nvSpPr>
        <xdr:spPr>
          <a:xfrm>
            <a:off x="13213080" y="4572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Projects Status</a:t>
            </a:r>
          </a:p>
        </xdr:txBody>
      </xdr:sp>
      <xdr:sp macro="" textlink="">
        <xdr:nvSpPr>
          <xdr:cNvPr id="10" name="Freeform: Shape 9">
            <a:extLst>
              <a:ext uri="{FF2B5EF4-FFF2-40B4-BE49-F238E27FC236}">
                <a16:creationId xmlns:a16="http://schemas.microsoft.com/office/drawing/2014/main" id="{F835B382-48C3-F2BE-CE42-AD8CBF977E86}"/>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11" name="Freeform: Shape 10">
            <a:extLst>
              <a:ext uri="{FF2B5EF4-FFF2-40B4-BE49-F238E27FC236}">
                <a16:creationId xmlns:a16="http://schemas.microsoft.com/office/drawing/2014/main" id="{EFF9DE6D-6912-0233-132E-F039F7A1F22A}"/>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12" name="TextBox 11">
            <a:hlinkClick xmlns:r="http://schemas.openxmlformats.org/officeDocument/2006/relationships" r:id="rId6"/>
            <a:extLst>
              <a:ext uri="{FF2B5EF4-FFF2-40B4-BE49-F238E27FC236}">
                <a16:creationId xmlns:a16="http://schemas.microsoft.com/office/drawing/2014/main" id="{08DC771D-F7CF-C014-91BB-2CBD5A4015FD}"/>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13" name="Rectangle: Rounded Corners 12">
            <a:extLst>
              <a:ext uri="{FF2B5EF4-FFF2-40B4-BE49-F238E27FC236}">
                <a16:creationId xmlns:a16="http://schemas.microsoft.com/office/drawing/2014/main" id="{7932F03C-7F6E-C5D7-8CB8-327C48F3FD20}"/>
              </a:ext>
            </a:extLst>
          </xdr:cNvPr>
          <xdr:cNvSpPr/>
        </xdr:nvSpPr>
        <xdr:spPr>
          <a:xfrm>
            <a:off x="11452860" y="297180"/>
            <a:ext cx="79200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281940</xdr:colOff>
      <xdr:row>35</xdr:row>
      <xdr:rowOff>38100</xdr:rowOff>
    </xdr:from>
    <xdr:to>
      <xdr:col>6</xdr:col>
      <xdr:colOff>586740</xdr:colOff>
      <xdr:row>50</xdr:row>
      <xdr:rowOff>38100</xdr:rowOff>
    </xdr:to>
    <xdr:graphicFrame macro="">
      <xdr:nvGraphicFramePr>
        <xdr:cNvPr id="6" name="Chart 5">
          <a:extLst>
            <a:ext uri="{FF2B5EF4-FFF2-40B4-BE49-F238E27FC236}">
              <a16:creationId xmlns:a16="http://schemas.microsoft.com/office/drawing/2014/main" id="{C90FC74A-EFB0-42A5-521E-0B1958499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52</xdr:row>
      <xdr:rowOff>60960</xdr:rowOff>
    </xdr:from>
    <xdr:to>
      <xdr:col>12</xdr:col>
      <xdr:colOff>312420</xdr:colOff>
      <xdr:row>61</xdr:row>
      <xdr:rowOff>152400</xdr:rowOff>
    </xdr:to>
    <xdr:graphicFrame macro="">
      <xdr:nvGraphicFramePr>
        <xdr:cNvPr id="8" name="Chart 7">
          <a:extLst>
            <a:ext uri="{FF2B5EF4-FFF2-40B4-BE49-F238E27FC236}">
              <a16:creationId xmlns:a16="http://schemas.microsoft.com/office/drawing/2014/main" id="{E9A00695-831F-0CAD-22C7-A1EB68896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lesh Kasambe" refreshedDate="45517.003243749998" createdVersion="8" refreshedVersion="8" minRefreshableVersion="3" recordCount="900" xr:uid="{7AC06530-F4C6-44AC-B6F2-6AF6EC0CEF41}">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265196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n v="3566"/>
    <n v="5492.76"/>
    <n v="5126.576"/>
    <n v="1098.5520000000001"/>
    <x v="0"/>
  </r>
  <r>
    <x v="0"/>
    <x v="0"/>
    <x v="0"/>
    <s v="Floating License"/>
    <n v="2498"/>
    <n v="9600"/>
    <n v="8960"/>
    <n v="1920"/>
    <x v="0"/>
  </r>
  <r>
    <x v="0"/>
    <x v="0"/>
    <x v="1"/>
    <s v="Equipments"/>
    <n v="1245"/>
    <n v="5492.6399999999994"/>
    <n v="5126.4639999999999"/>
    <n v="1098.528"/>
    <x v="0"/>
  </r>
  <r>
    <x v="0"/>
    <x v="0"/>
    <x v="2"/>
    <s v="Prime"/>
    <n v="644"/>
    <n v="6892.2"/>
    <n v="6432.72"/>
    <n v="1378.44"/>
    <x v="0"/>
  </r>
  <r>
    <x v="0"/>
    <x v="0"/>
    <x v="3"/>
    <s v="Renewal"/>
    <n v="643"/>
    <n v="7700"/>
    <n v="7840"/>
    <n v="1540"/>
    <x v="0"/>
  </r>
  <r>
    <x v="0"/>
    <x v="0"/>
    <x v="2"/>
    <s v="Premium"/>
    <n v="455"/>
    <n v="5265.39"/>
    <n v="5128.0320000000002"/>
    <n v="1053.0780000000002"/>
    <x v="0"/>
  </r>
  <r>
    <x v="0"/>
    <x v="0"/>
    <x v="3"/>
    <s v="New "/>
    <n v="345"/>
    <n v="9016"/>
    <n v="7840"/>
    <n v="1803.2"/>
    <x v="0"/>
  </r>
  <r>
    <x v="0"/>
    <x v="0"/>
    <x v="1"/>
    <s v="Offices"/>
    <n v="122"/>
    <n v="2696.75"/>
    <n v="112"/>
    <n v="539.35"/>
    <x v="0"/>
  </r>
  <r>
    <x v="0"/>
    <x v="0"/>
    <x v="4"/>
    <s v="Facebook Page"/>
    <n v="78"/>
    <n v="5492.6399999999994"/>
    <n v="5126.4639999999999"/>
    <n v="1098.528"/>
    <x v="0"/>
  </r>
  <r>
    <x v="0"/>
    <x v="0"/>
    <x v="4"/>
    <s v="Google Ad"/>
    <n v="76"/>
    <n v="5492.28"/>
    <n v="5126.1279999999997"/>
    <n v="1098.4559999999999"/>
    <x v="0"/>
  </r>
  <r>
    <x v="0"/>
    <x v="0"/>
    <x v="4"/>
    <s v="Company Website"/>
    <n v="46"/>
    <n v="240"/>
    <n v="224"/>
    <n v="48"/>
    <x v="0"/>
  </r>
  <r>
    <x v="0"/>
    <x v="0"/>
    <x v="4"/>
    <s v="Youtube Channel"/>
    <n v="34"/>
    <n v="5492.16"/>
    <n v="5126.0160000000005"/>
    <n v="1098.432"/>
    <x v="0"/>
  </r>
  <r>
    <x v="0"/>
    <x v="0"/>
    <x v="1"/>
    <s v="Lands"/>
    <n v="7"/>
    <n v="3666.3"/>
    <n v="224"/>
    <n v="733.2600000000001"/>
    <x v="0"/>
  </r>
  <r>
    <x v="0"/>
    <x v="0"/>
    <x v="5"/>
    <s v="Asset sale"/>
    <n v="3"/>
    <n v="7260"/>
    <n v="7392"/>
    <n v="1452"/>
    <x v="0"/>
  </r>
  <r>
    <x v="0"/>
    <x v="0"/>
    <x v="4"/>
    <s v="Television Ad"/>
    <n v="3"/>
    <n v="5035.0300000000007"/>
    <n v="5126.576"/>
    <n v="1007.0060000000002"/>
    <x v="0"/>
  </r>
  <r>
    <x v="0"/>
    <x v="1"/>
    <x v="0"/>
    <s v="Software Metered License"/>
    <n v="3566"/>
    <n v="5035.0300000000007"/>
    <n v="5126.576"/>
    <n v="1007.0060000000002"/>
    <x v="0"/>
  </r>
  <r>
    <x v="0"/>
    <x v="1"/>
    <x v="0"/>
    <s v="Floating License"/>
    <n v="2498"/>
    <n v="8800"/>
    <n v="8960"/>
    <n v="1760"/>
    <x v="0"/>
  </r>
  <r>
    <x v="0"/>
    <x v="1"/>
    <x v="1"/>
    <s v="Equipments"/>
    <n v="1245"/>
    <n v="5034.92"/>
    <n v="5126.4639999999999"/>
    <n v="1006.984"/>
    <x v="0"/>
  </r>
  <r>
    <x v="0"/>
    <x v="1"/>
    <x v="2"/>
    <s v="Prime"/>
    <n v="644"/>
    <n v="6317.85"/>
    <n v="6432.72"/>
    <n v="1263.5700000000002"/>
    <x v="0"/>
  </r>
  <r>
    <x v="0"/>
    <x v="1"/>
    <x v="3"/>
    <s v="Renewal"/>
    <n v="643"/>
    <n v="7000"/>
    <n v="7840"/>
    <n v="1400"/>
    <x v="0"/>
  </r>
  <r>
    <x v="0"/>
    <x v="1"/>
    <x v="2"/>
    <s v="Premium"/>
    <n v="455"/>
    <n v="4578.6000000000004"/>
    <n v="5128.0320000000002"/>
    <n v="915.72000000000014"/>
    <x v="0"/>
  </r>
  <r>
    <x v="0"/>
    <x v="1"/>
    <x v="3"/>
    <s v="New "/>
    <n v="345"/>
    <n v="7000"/>
    <n v="7840"/>
    <n v="1400"/>
    <x v="0"/>
  </r>
  <r>
    <x v="0"/>
    <x v="1"/>
    <x v="1"/>
    <s v="Offices"/>
    <n v="122"/>
    <n v="100"/>
    <n v="112"/>
    <n v="20"/>
    <x v="0"/>
  </r>
  <r>
    <x v="0"/>
    <x v="1"/>
    <x v="4"/>
    <s v="Facebook Page"/>
    <n v="78"/>
    <n v="4577.2"/>
    <n v="5126.4639999999999"/>
    <n v="915.44"/>
    <x v="0"/>
  </r>
  <r>
    <x v="0"/>
    <x v="1"/>
    <x v="4"/>
    <s v="Google Ad"/>
    <n v="76"/>
    <n v="4576.8999999999996"/>
    <n v="5126.1279999999997"/>
    <n v="915.38"/>
    <x v="0"/>
  </r>
  <r>
    <x v="0"/>
    <x v="1"/>
    <x v="4"/>
    <s v="Company Website"/>
    <n v="46"/>
    <n v="200"/>
    <n v="224"/>
    <n v="40"/>
    <x v="0"/>
  </r>
  <r>
    <x v="0"/>
    <x v="1"/>
    <x v="4"/>
    <s v="Youtube Channel"/>
    <n v="34"/>
    <n v="4576.8"/>
    <n v="5126.0160000000005"/>
    <n v="915.36000000000013"/>
    <x v="0"/>
  </r>
  <r>
    <x v="0"/>
    <x v="1"/>
    <x v="1"/>
    <s v="Lands"/>
    <n v="7"/>
    <n v="200"/>
    <n v="224"/>
    <n v="40"/>
    <x v="0"/>
  </r>
  <r>
    <x v="0"/>
    <x v="1"/>
    <x v="4"/>
    <s v="Television Ad"/>
    <n v="3"/>
    <n v="4577.3"/>
    <n v="5126.576"/>
    <n v="915.46"/>
    <x v="0"/>
  </r>
  <r>
    <x v="0"/>
    <x v="1"/>
    <x v="5"/>
    <s v="Asset sale"/>
    <n v="2"/>
    <n v="6600"/>
    <n v="7392"/>
    <n v="1320"/>
    <x v="0"/>
  </r>
  <r>
    <x v="0"/>
    <x v="2"/>
    <x v="0"/>
    <s v="Software Metered License"/>
    <n v="3566"/>
    <n v="4577.3"/>
    <n v="5126.576"/>
    <n v="915.46"/>
    <x v="0"/>
  </r>
  <r>
    <x v="0"/>
    <x v="2"/>
    <x v="0"/>
    <s v="Floating License"/>
    <n v="2498"/>
    <n v="8000"/>
    <n v="8960"/>
    <n v="1600"/>
    <x v="0"/>
  </r>
  <r>
    <x v="0"/>
    <x v="2"/>
    <x v="1"/>
    <s v="Equipments"/>
    <n v="1245"/>
    <n v="4577.2"/>
    <n v="5126.4639999999999"/>
    <n v="915.44"/>
    <x v="0"/>
  </r>
  <r>
    <x v="0"/>
    <x v="2"/>
    <x v="2"/>
    <s v="Prime"/>
    <n v="644"/>
    <n v="5743.5"/>
    <n v="6432.72"/>
    <n v="1148.7"/>
    <x v="0"/>
  </r>
  <r>
    <x v="0"/>
    <x v="2"/>
    <x v="3"/>
    <s v="Renewal"/>
    <n v="643"/>
    <n v="7000"/>
    <n v="7840"/>
    <n v="1400"/>
    <x v="0"/>
  </r>
  <r>
    <x v="0"/>
    <x v="2"/>
    <x v="2"/>
    <s v="Premium"/>
    <n v="455"/>
    <n v="4578.6000000000004"/>
    <n v="5128.0320000000002"/>
    <n v="915.72000000000014"/>
    <x v="0"/>
  </r>
  <r>
    <x v="0"/>
    <x v="2"/>
    <x v="3"/>
    <s v="New "/>
    <n v="345"/>
    <n v="7000"/>
    <n v="7840"/>
    <n v="1400"/>
    <x v="0"/>
  </r>
  <r>
    <x v="0"/>
    <x v="2"/>
    <x v="1"/>
    <s v="Offices"/>
    <n v="122"/>
    <n v="100"/>
    <n v="112"/>
    <n v="20"/>
    <x v="0"/>
  </r>
  <r>
    <x v="0"/>
    <x v="2"/>
    <x v="4"/>
    <s v="Facebook Page"/>
    <n v="78"/>
    <n v="4577.2"/>
    <n v="5126.4639999999999"/>
    <n v="915.44"/>
    <x v="0"/>
  </r>
  <r>
    <x v="0"/>
    <x v="2"/>
    <x v="4"/>
    <s v="Google Ad"/>
    <n v="76"/>
    <n v="4576.8999999999996"/>
    <n v="5126.1279999999997"/>
    <n v="915.38"/>
    <x v="0"/>
  </r>
  <r>
    <x v="0"/>
    <x v="2"/>
    <x v="4"/>
    <s v="Company Website"/>
    <n v="46"/>
    <n v="200"/>
    <n v="224"/>
    <n v="40"/>
    <x v="0"/>
  </r>
  <r>
    <x v="0"/>
    <x v="2"/>
    <x v="4"/>
    <s v="Youtube Channel"/>
    <n v="34"/>
    <n v="4576.8"/>
    <n v="5126.0160000000005"/>
    <n v="915.36000000000013"/>
    <x v="1"/>
  </r>
  <r>
    <x v="0"/>
    <x v="2"/>
    <x v="1"/>
    <s v="Lands"/>
    <n v="7"/>
    <n v="200"/>
    <n v="224"/>
    <n v="40"/>
    <x v="1"/>
  </r>
  <r>
    <x v="0"/>
    <x v="2"/>
    <x v="4"/>
    <s v="Television Ad"/>
    <n v="3"/>
    <n v="3333"/>
    <n v="5126.576"/>
    <n v="666.6"/>
    <x v="1"/>
  </r>
  <r>
    <x v="0"/>
    <x v="2"/>
    <x v="5"/>
    <s v="Asset sale"/>
    <n v="2"/>
    <n v="6600"/>
    <n v="7392"/>
    <n v="1320"/>
    <x v="1"/>
  </r>
  <r>
    <x v="0"/>
    <x v="3"/>
    <x v="0"/>
    <s v="Software Metered License"/>
    <n v="3566"/>
    <n v="4577.3"/>
    <n v="5126.576"/>
    <n v="915.46"/>
    <x v="1"/>
  </r>
  <r>
    <x v="0"/>
    <x v="3"/>
    <x v="0"/>
    <s v="Floating License"/>
    <n v="2498"/>
    <n v="8000"/>
    <n v="8960"/>
    <n v="1600"/>
    <x v="1"/>
  </r>
  <r>
    <x v="0"/>
    <x v="3"/>
    <x v="1"/>
    <s v="Equipments"/>
    <n v="1245"/>
    <n v="4577.2"/>
    <n v="5126.4639999999999"/>
    <n v="915.44"/>
    <x v="1"/>
  </r>
  <r>
    <x v="0"/>
    <x v="3"/>
    <x v="2"/>
    <s v="Prime"/>
    <n v="644"/>
    <n v="5743.5"/>
    <n v="6432.72"/>
    <n v="1148.7"/>
    <x v="1"/>
  </r>
  <r>
    <x v="0"/>
    <x v="3"/>
    <x v="3"/>
    <s v="Renewal"/>
    <n v="643"/>
    <n v="7000"/>
    <n v="7840"/>
    <n v="1400"/>
    <x v="1"/>
  </r>
  <r>
    <x v="0"/>
    <x v="3"/>
    <x v="2"/>
    <s v="Premium"/>
    <n v="455"/>
    <n v="4578.6000000000004"/>
    <n v="5128.0320000000002"/>
    <n v="915.72000000000014"/>
    <x v="1"/>
  </r>
  <r>
    <x v="0"/>
    <x v="3"/>
    <x v="3"/>
    <s v="New "/>
    <n v="345"/>
    <n v="7000"/>
    <n v="7840"/>
    <n v="1400"/>
    <x v="1"/>
  </r>
  <r>
    <x v="0"/>
    <x v="3"/>
    <x v="1"/>
    <s v="Offices"/>
    <n v="122"/>
    <n v="100"/>
    <n v="112"/>
    <n v="20"/>
    <x v="1"/>
  </r>
  <r>
    <x v="0"/>
    <x v="3"/>
    <x v="4"/>
    <s v="Facebook Page"/>
    <n v="78"/>
    <n v="4577.2"/>
    <n v="5126.4639999999999"/>
    <n v="915.44"/>
    <x v="1"/>
  </r>
  <r>
    <x v="0"/>
    <x v="3"/>
    <x v="4"/>
    <s v="Google Ad"/>
    <n v="76"/>
    <n v="4576.8999999999996"/>
    <n v="5126.1279999999997"/>
    <n v="915.38"/>
    <x v="1"/>
  </r>
  <r>
    <x v="0"/>
    <x v="3"/>
    <x v="4"/>
    <s v="Company Website"/>
    <n v="46"/>
    <n v="200"/>
    <n v="224"/>
    <n v="40"/>
    <x v="1"/>
  </r>
  <r>
    <x v="0"/>
    <x v="3"/>
    <x v="4"/>
    <s v="Youtube Channel"/>
    <n v="34"/>
    <n v="4576.8"/>
    <n v="5126.0160000000005"/>
    <n v="915.36000000000013"/>
    <x v="1"/>
  </r>
  <r>
    <x v="0"/>
    <x v="3"/>
    <x v="1"/>
    <s v="Lands"/>
    <n v="7"/>
    <n v="200"/>
    <n v="224"/>
    <n v="40"/>
    <x v="1"/>
  </r>
  <r>
    <x v="0"/>
    <x v="3"/>
    <x v="4"/>
    <s v="Television Ad"/>
    <n v="3"/>
    <n v="4577.3"/>
    <n v="5126.576"/>
    <n v="915.46"/>
    <x v="1"/>
  </r>
  <r>
    <x v="0"/>
    <x v="3"/>
    <x v="5"/>
    <s v="Asset sale"/>
    <n v="2"/>
    <n v="6600"/>
    <n v="7392"/>
    <n v="1320"/>
    <x v="1"/>
  </r>
  <r>
    <x v="0"/>
    <x v="4"/>
    <x v="0"/>
    <s v="Software Metered License"/>
    <n v="3566"/>
    <n v="4577.3"/>
    <n v="5126.576"/>
    <n v="915.46"/>
    <x v="1"/>
  </r>
  <r>
    <x v="0"/>
    <x v="4"/>
    <x v="0"/>
    <s v="Floating License"/>
    <n v="2498"/>
    <n v="8000"/>
    <n v="8960"/>
    <n v="1600"/>
    <x v="1"/>
  </r>
  <r>
    <x v="0"/>
    <x v="4"/>
    <x v="1"/>
    <s v="Equipments"/>
    <n v="1245"/>
    <n v="4577.2"/>
    <n v="5126.4639999999999"/>
    <n v="915.44"/>
    <x v="1"/>
  </r>
  <r>
    <x v="0"/>
    <x v="4"/>
    <x v="2"/>
    <s v="Prime"/>
    <n v="644"/>
    <n v="5743.5"/>
    <n v="6432.72"/>
    <n v="1148.7"/>
    <x v="1"/>
  </r>
  <r>
    <x v="0"/>
    <x v="4"/>
    <x v="3"/>
    <s v="Renewal"/>
    <n v="643"/>
    <n v="7000"/>
    <n v="7840"/>
    <n v="1400"/>
    <x v="0"/>
  </r>
  <r>
    <x v="0"/>
    <x v="4"/>
    <x v="2"/>
    <s v="Premium"/>
    <n v="455"/>
    <n v="4578.6000000000004"/>
    <n v="5128.0320000000002"/>
    <n v="915.72000000000014"/>
    <x v="0"/>
  </r>
  <r>
    <x v="0"/>
    <x v="4"/>
    <x v="3"/>
    <s v="New "/>
    <n v="345"/>
    <n v="7000"/>
    <n v="7840"/>
    <n v="1400"/>
    <x v="0"/>
  </r>
  <r>
    <x v="0"/>
    <x v="4"/>
    <x v="1"/>
    <s v="Offices"/>
    <n v="122"/>
    <n v="100"/>
    <n v="112"/>
    <n v="20"/>
    <x v="0"/>
  </r>
  <r>
    <x v="0"/>
    <x v="4"/>
    <x v="4"/>
    <s v="Facebook Page"/>
    <n v="78"/>
    <n v="4577.2"/>
    <n v="5126.4639999999999"/>
    <n v="915.44"/>
    <x v="0"/>
  </r>
  <r>
    <x v="0"/>
    <x v="4"/>
    <x v="4"/>
    <s v="Google Ad"/>
    <n v="76"/>
    <n v="4576.8999999999996"/>
    <n v="5126.1279999999997"/>
    <n v="915.38"/>
    <x v="0"/>
  </r>
  <r>
    <x v="0"/>
    <x v="4"/>
    <x v="4"/>
    <s v="Company Website"/>
    <n v="46"/>
    <n v="200"/>
    <n v="224"/>
    <n v="40"/>
    <x v="0"/>
  </r>
  <r>
    <x v="0"/>
    <x v="4"/>
    <x v="4"/>
    <s v="Youtube Channel"/>
    <n v="34"/>
    <n v="4576.8"/>
    <n v="5126.0160000000005"/>
    <n v="915.36000000000013"/>
    <x v="0"/>
  </r>
  <r>
    <x v="0"/>
    <x v="4"/>
    <x v="1"/>
    <s v="Lands"/>
    <n v="7"/>
    <n v="200"/>
    <n v="224"/>
    <n v="40"/>
    <x v="0"/>
  </r>
  <r>
    <x v="0"/>
    <x v="4"/>
    <x v="4"/>
    <s v="Television Ad"/>
    <n v="3"/>
    <n v="4577.3"/>
    <n v="5126.576"/>
    <n v="915.46"/>
    <x v="0"/>
  </r>
  <r>
    <x v="0"/>
    <x v="4"/>
    <x v="5"/>
    <s v="Asset sale"/>
    <n v="2"/>
    <n v="6600"/>
    <n v="7392"/>
    <n v="1320"/>
    <x v="0"/>
  </r>
  <r>
    <x v="0"/>
    <x v="5"/>
    <x v="0"/>
    <s v="Software Metered License"/>
    <n v="3566"/>
    <n v="4577.3"/>
    <n v="5126.576"/>
    <n v="915.46"/>
    <x v="0"/>
  </r>
  <r>
    <x v="0"/>
    <x v="5"/>
    <x v="0"/>
    <s v="Floating License"/>
    <n v="2498"/>
    <n v="8000"/>
    <n v="8960"/>
    <n v="1600"/>
    <x v="0"/>
  </r>
  <r>
    <x v="0"/>
    <x v="5"/>
    <x v="1"/>
    <s v="Equipments"/>
    <n v="1245"/>
    <n v="4577.2"/>
    <n v="5126.4639999999999"/>
    <n v="915.44"/>
    <x v="0"/>
  </r>
  <r>
    <x v="0"/>
    <x v="5"/>
    <x v="2"/>
    <s v="Prime"/>
    <n v="644"/>
    <n v="5743.5"/>
    <n v="6432.72"/>
    <n v="1148.7"/>
    <x v="0"/>
  </r>
  <r>
    <x v="0"/>
    <x v="5"/>
    <x v="3"/>
    <s v="Renewal"/>
    <n v="643"/>
    <n v="7000"/>
    <n v="7840"/>
    <n v="1400"/>
    <x v="0"/>
  </r>
  <r>
    <x v="0"/>
    <x v="5"/>
    <x v="2"/>
    <s v="Premium"/>
    <n v="455"/>
    <n v="4578.6000000000004"/>
    <n v="5128.0320000000002"/>
    <n v="915.72000000000014"/>
    <x v="0"/>
  </r>
  <r>
    <x v="0"/>
    <x v="5"/>
    <x v="3"/>
    <s v="New "/>
    <n v="345"/>
    <n v="7000"/>
    <n v="7840"/>
    <n v="1400"/>
    <x v="0"/>
  </r>
  <r>
    <x v="0"/>
    <x v="5"/>
    <x v="1"/>
    <s v="Offices"/>
    <n v="122"/>
    <n v="100"/>
    <n v="112"/>
    <n v="20"/>
    <x v="0"/>
  </r>
  <r>
    <x v="0"/>
    <x v="5"/>
    <x v="4"/>
    <s v="Facebook Page"/>
    <n v="78"/>
    <n v="4577.2"/>
    <n v="5126.4639999999999"/>
    <n v="915.44"/>
    <x v="0"/>
  </r>
  <r>
    <x v="0"/>
    <x v="5"/>
    <x v="4"/>
    <s v="Google Ad"/>
    <n v="76"/>
    <n v="4576.8999999999996"/>
    <n v="5126.1279999999997"/>
    <n v="915.38"/>
    <x v="0"/>
  </r>
  <r>
    <x v="0"/>
    <x v="5"/>
    <x v="4"/>
    <s v="Company Website"/>
    <n v="46"/>
    <n v="200"/>
    <n v="224"/>
    <n v="40"/>
    <x v="0"/>
  </r>
  <r>
    <x v="0"/>
    <x v="5"/>
    <x v="4"/>
    <s v="Youtube Channel"/>
    <n v="34"/>
    <n v="4576.8"/>
    <n v="5126.0160000000005"/>
    <n v="915.36000000000013"/>
    <x v="0"/>
  </r>
  <r>
    <x v="0"/>
    <x v="5"/>
    <x v="1"/>
    <s v="Lands"/>
    <n v="7"/>
    <n v="200"/>
    <n v="224"/>
    <n v="40"/>
    <x v="0"/>
  </r>
  <r>
    <x v="0"/>
    <x v="5"/>
    <x v="5"/>
    <s v="Asset sale"/>
    <n v="3"/>
    <n v="6600"/>
    <n v="7392"/>
    <n v="1320"/>
    <x v="0"/>
  </r>
  <r>
    <x v="0"/>
    <x v="5"/>
    <x v="4"/>
    <s v="Television Ad"/>
    <n v="3"/>
    <n v="4577.3"/>
    <n v="5126.576"/>
    <n v="915.46"/>
    <x v="0"/>
  </r>
  <r>
    <x v="0"/>
    <x v="6"/>
    <x v="0"/>
    <s v="Software Metered License"/>
    <n v="3566"/>
    <n v="4577.3"/>
    <n v="5126.576"/>
    <n v="915.46"/>
    <x v="0"/>
  </r>
  <r>
    <x v="0"/>
    <x v="6"/>
    <x v="0"/>
    <s v="Floating License"/>
    <n v="2498"/>
    <n v="8000"/>
    <n v="8960"/>
    <n v="1600"/>
    <x v="0"/>
  </r>
  <r>
    <x v="0"/>
    <x v="6"/>
    <x v="1"/>
    <s v="Equipments"/>
    <n v="1245"/>
    <n v="4577.2"/>
    <n v="5126.4639999999999"/>
    <n v="915.44"/>
    <x v="0"/>
  </r>
  <r>
    <x v="0"/>
    <x v="6"/>
    <x v="2"/>
    <s v="Prime"/>
    <n v="644"/>
    <n v="5743.5"/>
    <n v="6432.72"/>
    <n v="1148.7"/>
    <x v="0"/>
  </r>
  <r>
    <x v="0"/>
    <x v="6"/>
    <x v="3"/>
    <s v="Renewal"/>
    <n v="643"/>
    <n v="7000"/>
    <n v="7840"/>
    <n v="1400"/>
    <x v="0"/>
  </r>
  <r>
    <x v="0"/>
    <x v="6"/>
    <x v="2"/>
    <s v="Premium"/>
    <n v="455"/>
    <n v="4578.6000000000004"/>
    <n v="5128.0320000000002"/>
    <n v="915.72000000000014"/>
    <x v="0"/>
  </r>
  <r>
    <x v="0"/>
    <x v="6"/>
    <x v="3"/>
    <s v="New "/>
    <n v="345"/>
    <n v="7000"/>
    <n v="7840"/>
    <n v="1400"/>
    <x v="0"/>
  </r>
  <r>
    <x v="0"/>
    <x v="6"/>
    <x v="1"/>
    <s v="Offices"/>
    <n v="122"/>
    <n v="100"/>
    <n v="112"/>
    <n v="20"/>
    <x v="0"/>
  </r>
  <r>
    <x v="0"/>
    <x v="6"/>
    <x v="4"/>
    <s v="Facebook Page"/>
    <n v="78"/>
    <n v="4577.2"/>
    <n v="5126.4639999999999"/>
    <n v="915.44"/>
    <x v="0"/>
  </r>
  <r>
    <x v="0"/>
    <x v="6"/>
    <x v="4"/>
    <s v="Google Ad"/>
    <n v="76"/>
    <n v="4576.8999999999996"/>
    <n v="5126.1279999999997"/>
    <n v="915.38"/>
    <x v="0"/>
  </r>
  <r>
    <x v="0"/>
    <x v="6"/>
    <x v="4"/>
    <s v="Company Website"/>
    <n v="46"/>
    <n v="200"/>
    <n v="224"/>
    <n v="40"/>
    <x v="0"/>
  </r>
  <r>
    <x v="0"/>
    <x v="6"/>
    <x v="4"/>
    <s v="Youtube Channel"/>
    <n v="34"/>
    <n v="4576.8"/>
    <n v="5126.0160000000005"/>
    <n v="915.36000000000013"/>
    <x v="0"/>
  </r>
  <r>
    <x v="0"/>
    <x v="6"/>
    <x v="1"/>
    <s v="Lands"/>
    <n v="7"/>
    <n v="200"/>
    <n v="224"/>
    <n v="40"/>
    <x v="0"/>
  </r>
  <r>
    <x v="0"/>
    <x v="6"/>
    <x v="4"/>
    <s v="Television Ad"/>
    <n v="3"/>
    <n v="4577.3"/>
    <n v="5126.576"/>
    <n v="915.46"/>
    <x v="0"/>
  </r>
  <r>
    <x v="0"/>
    <x v="6"/>
    <x v="5"/>
    <s v="Asset sale"/>
    <n v="2"/>
    <n v="6600"/>
    <n v="7392"/>
    <n v="1320"/>
    <x v="0"/>
  </r>
  <r>
    <x v="0"/>
    <x v="7"/>
    <x v="0"/>
    <s v="Software Metered License"/>
    <n v="3566"/>
    <n v="4577.3"/>
    <n v="5126.576"/>
    <n v="915.46"/>
    <x v="0"/>
  </r>
  <r>
    <x v="0"/>
    <x v="7"/>
    <x v="0"/>
    <s v="Floating License"/>
    <n v="2498"/>
    <n v="8000"/>
    <n v="8960"/>
    <n v="1600"/>
    <x v="1"/>
  </r>
  <r>
    <x v="0"/>
    <x v="7"/>
    <x v="1"/>
    <s v="Equipments"/>
    <n v="1245"/>
    <n v="4577.2"/>
    <n v="5126.4639999999999"/>
    <n v="915.44"/>
    <x v="1"/>
  </r>
  <r>
    <x v="0"/>
    <x v="7"/>
    <x v="2"/>
    <s v="Prime"/>
    <n v="644"/>
    <n v="5743.5"/>
    <n v="6432.72"/>
    <n v="1148.7"/>
    <x v="1"/>
  </r>
  <r>
    <x v="0"/>
    <x v="7"/>
    <x v="3"/>
    <s v="Renewal"/>
    <n v="643"/>
    <n v="7000"/>
    <n v="7840"/>
    <n v="1400"/>
    <x v="1"/>
  </r>
  <r>
    <x v="0"/>
    <x v="7"/>
    <x v="2"/>
    <s v="Premium"/>
    <n v="455"/>
    <n v="4578.6000000000004"/>
    <n v="5128.0320000000002"/>
    <n v="915.72000000000014"/>
    <x v="1"/>
  </r>
  <r>
    <x v="0"/>
    <x v="7"/>
    <x v="3"/>
    <s v="New "/>
    <n v="345"/>
    <n v="7000"/>
    <n v="7840"/>
    <n v="1400"/>
    <x v="1"/>
  </r>
  <r>
    <x v="0"/>
    <x v="7"/>
    <x v="1"/>
    <s v="Offices"/>
    <n v="122"/>
    <n v="100"/>
    <n v="112"/>
    <n v="20"/>
    <x v="1"/>
  </r>
  <r>
    <x v="0"/>
    <x v="7"/>
    <x v="4"/>
    <s v="Facebook Page"/>
    <n v="78"/>
    <n v="4577.2"/>
    <n v="5126.4639999999999"/>
    <n v="915.44"/>
    <x v="1"/>
  </r>
  <r>
    <x v="0"/>
    <x v="7"/>
    <x v="4"/>
    <s v="Google Ad"/>
    <n v="76"/>
    <n v="4576.8999999999996"/>
    <n v="5126.1279999999997"/>
    <n v="915.38"/>
    <x v="1"/>
  </r>
  <r>
    <x v="0"/>
    <x v="7"/>
    <x v="4"/>
    <s v="Company Website"/>
    <n v="46"/>
    <n v="200"/>
    <n v="224"/>
    <n v="40"/>
    <x v="1"/>
  </r>
  <r>
    <x v="0"/>
    <x v="7"/>
    <x v="4"/>
    <s v="Youtube Channel"/>
    <n v="34"/>
    <n v="4576.8"/>
    <n v="5126.0160000000005"/>
    <n v="915.36000000000013"/>
    <x v="1"/>
  </r>
  <r>
    <x v="0"/>
    <x v="7"/>
    <x v="1"/>
    <s v="Lands"/>
    <n v="7"/>
    <n v="200"/>
    <n v="224"/>
    <n v="40"/>
    <x v="1"/>
  </r>
  <r>
    <x v="0"/>
    <x v="7"/>
    <x v="4"/>
    <s v="Television Ad"/>
    <n v="3"/>
    <n v="4577.3"/>
    <n v="5126.576"/>
    <n v="915.46"/>
    <x v="1"/>
  </r>
  <r>
    <x v="0"/>
    <x v="7"/>
    <x v="5"/>
    <s v="Asset sale"/>
    <n v="2"/>
    <n v="6600"/>
    <n v="7392"/>
    <n v="1320"/>
    <x v="1"/>
  </r>
  <r>
    <x v="0"/>
    <x v="8"/>
    <x v="0"/>
    <s v="Software Metered License"/>
    <n v="3566"/>
    <n v="4577.3"/>
    <n v="5126.576"/>
    <n v="915.46"/>
    <x v="1"/>
  </r>
  <r>
    <x v="0"/>
    <x v="8"/>
    <x v="0"/>
    <s v="Floating License"/>
    <n v="2498"/>
    <n v="8000"/>
    <n v="8960"/>
    <n v="1600"/>
    <x v="1"/>
  </r>
  <r>
    <x v="0"/>
    <x v="8"/>
    <x v="1"/>
    <s v="Equipments"/>
    <n v="1245"/>
    <n v="4577.2"/>
    <n v="5126.4639999999999"/>
    <n v="915.44"/>
    <x v="1"/>
  </r>
  <r>
    <x v="0"/>
    <x v="8"/>
    <x v="2"/>
    <s v="Prime"/>
    <n v="644"/>
    <n v="5743.5"/>
    <n v="6432.72"/>
    <n v="1148.7"/>
    <x v="1"/>
  </r>
  <r>
    <x v="0"/>
    <x v="8"/>
    <x v="3"/>
    <s v="Renewal"/>
    <n v="643"/>
    <n v="7000"/>
    <n v="7840"/>
    <n v="1400"/>
    <x v="1"/>
  </r>
  <r>
    <x v="0"/>
    <x v="8"/>
    <x v="2"/>
    <s v="Premium"/>
    <n v="455"/>
    <n v="4578.6000000000004"/>
    <n v="5128.0320000000002"/>
    <n v="915.72000000000014"/>
    <x v="1"/>
  </r>
  <r>
    <x v="0"/>
    <x v="8"/>
    <x v="3"/>
    <s v="New "/>
    <n v="345"/>
    <n v="7000"/>
    <n v="7840"/>
    <n v="1400"/>
    <x v="1"/>
  </r>
  <r>
    <x v="0"/>
    <x v="8"/>
    <x v="1"/>
    <s v="Offices"/>
    <n v="122"/>
    <n v="100"/>
    <n v="112"/>
    <n v="20"/>
    <x v="1"/>
  </r>
  <r>
    <x v="0"/>
    <x v="8"/>
    <x v="4"/>
    <s v="Facebook Page"/>
    <n v="78"/>
    <n v="4577.2"/>
    <n v="5126.4639999999999"/>
    <n v="915.44"/>
    <x v="1"/>
  </r>
  <r>
    <x v="0"/>
    <x v="8"/>
    <x v="4"/>
    <s v="Google Ad"/>
    <n v="76"/>
    <n v="4576.8999999999996"/>
    <n v="5126.1279999999997"/>
    <n v="915.38"/>
    <x v="1"/>
  </r>
  <r>
    <x v="0"/>
    <x v="8"/>
    <x v="4"/>
    <s v="Company Website"/>
    <n v="46"/>
    <n v="200"/>
    <n v="224"/>
    <n v="40"/>
    <x v="1"/>
  </r>
  <r>
    <x v="0"/>
    <x v="8"/>
    <x v="4"/>
    <s v="Youtube Channel"/>
    <n v="34"/>
    <n v="4576.8"/>
    <n v="5126.0160000000005"/>
    <n v="915.36000000000013"/>
    <x v="0"/>
  </r>
  <r>
    <x v="0"/>
    <x v="8"/>
    <x v="1"/>
    <s v="Lands"/>
    <n v="7"/>
    <n v="200"/>
    <n v="224"/>
    <n v="40"/>
    <x v="0"/>
  </r>
  <r>
    <x v="0"/>
    <x v="8"/>
    <x v="4"/>
    <s v="Television Ad"/>
    <n v="3"/>
    <n v="4577.3"/>
    <n v="5126.576"/>
    <n v="915.46"/>
    <x v="0"/>
  </r>
  <r>
    <x v="0"/>
    <x v="8"/>
    <x v="5"/>
    <s v="Asset sale"/>
    <n v="2"/>
    <n v="6600"/>
    <n v="7392"/>
    <n v="1320"/>
    <x v="0"/>
  </r>
  <r>
    <x v="0"/>
    <x v="9"/>
    <x v="0"/>
    <s v="Software Metered License"/>
    <n v="3566"/>
    <n v="4577.3"/>
    <n v="5126.576"/>
    <n v="915.46"/>
    <x v="0"/>
  </r>
  <r>
    <x v="0"/>
    <x v="9"/>
    <x v="0"/>
    <s v="Floating License"/>
    <n v="2498"/>
    <n v="8000"/>
    <n v="8960"/>
    <n v="1600"/>
    <x v="0"/>
  </r>
  <r>
    <x v="0"/>
    <x v="9"/>
    <x v="1"/>
    <s v="Equipments"/>
    <n v="1245"/>
    <n v="4577.2"/>
    <n v="5126.4639999999999"/>
    <n v="915.44"/>
    <x v="0"/>
  </r>
  <r>
    <x v="0"/>
    <x v="9"/>
    <x v="2"/>
    <s v="Prime"/>
    <n v="644"/>
    <n v="5743.5"/>
    <n v="6432.72"/>
    <n v="1148.7"/>
    <x v="0"/>
  </r>
  <r>
    <x v="0"/>
    <x v="9"/>
    <x v="3"/>
    <s v="Renewal"/>
    <n v="643"/>
    <n v="7000"/>
    <n v="7840"/>
    <n v="1400"/>
    <x v="0"/>
  </r>
  <r>
    <x v="0"/>
    <x v="9"/>
    <x v="2"/>
    <s v="Premium"/>
    <n v="455"/>
    <n v="4578.6000000000004"/>
    <n v="5128.0320000000002"/>
    <n v="915.72000000000014"/>
    <x v="0"/>
  </r>
  <r>
    <x v="0"/>
    <x v="9"/>
    <x v="3"/>
    <s v="New "/>
    <n v="345"/>
    <n v="7000"/>
    <n v="7840"/>
    <n v="1400"/>
    <x v="0"/>
  </r>
  <r>
    <x v="0"/>
    <x v="9"/>
    <x v="1"/>
    <s v="Offices"/>
    <n v="122"/>
    <n v="100"/>
    <n v="112"/>
    <n v="20"/>
    <x v="0"/>
  </r>
  <r>
    <x v="0"/>
    <x v="9"/>
    <x v="4"/>
    <s v="Facebook Page"/>
    <n v="78"/>
    <n v="4577.2"/>
    <n v="5126.4639999999999"/>
    <n v="915.44"/>
    <x v="0"/>
  </r>
  <r>
    <x v="0"/>
    <x v="9"/>
    <x v="4"/>
    <s v="Google Ad"/>
    <n v="76"/>
    <n v="4576.8999999999996"/>
    <n v="5126.1279999999997"/>
    <n v="915.38"/>
    <x v="0"/>
  </r>
  <r>
    <x v="0"/>
    <x v="9"/>
    <x v="4"/>
    <s v="Company Website"/>
    <n v="46"/>
    <n v="200"/>
    <n v="224"/>
    <n v="40"/>
    <x v="0"/>
  </r>
  <r>
    <x v="0"/>
    <x v="9"/>
    <x v="4"/>
    <s v="Youtube Channel"/>
    <n v="34"/>
    <n v="4576.8"/>
    <n v="5126.0160000000005"/>
    <n v="915.36000000000013"/>
    <x v="0"/>
  </r>
  <r>
    <x v="0"/>
    <x v="9"/>
    <x v="1"/>
    <s v="Lands"/>
    <n v="7"/>
    <n v="200"/>
    <n v="224"/>
    <n v="40"/>
    <x v="0"/>
  </r>
  <r>
    <x v="0"/>
    <x v="9"/>
    <x v="4"/>
    <s v="Television Ad"/>
    <n v="3"/>
    <n v="4577.3"/>
    <n v="5126.576"/>
    <n v="915.46"/>
    <x v="1"/>
  </r>
  <r>
    <x v="0"/>
    <x v="9"/>
    <x v="5"/>
    <s v="Asset sale"/>
    <n v="2"/>
    <n v="6600"/>
    <n v="7392"/>
    <n v="1320"/>
    <x v="1"/>
  </r>
  <r>
    <x v="0"/>
    <x v="10"/>
    <x v="0"/>
    <s v="Software Metered License"/>
    <n v="3566"/>
    <n v="4577.3"/>
    <n v="5126.576"/>
    <n v="915.46"/>
    <x v="1"/>
  </r>
  <r>
    <x v="0"/>
    <x v="10"/>
    <x v="0"/>
    <s v="Floating License"/>
    <n v="2498"/>
    <n v="8000"/>
    <n v="8960"/>
    <n v="1600"/>
    <x v="1"/>
  </r>
  <r>
    <x v="0"/>
    <x v="10"/>
    <x v="1"/>
    <s v="Equipments"/>
    <n v="1245"/>
    <n v="4577.2"/>
    <n v="5126.4639999999999"/>
    <n v="915.44"/>
    <x v="1"/>
  </r>
  <r>
    <x v="0"/>
    <x v="10"/>
    <x v="2"/>
    <s v="Prime"/>
    <n v="644"/>
    <n v="5743.5"/>
    <n v="6432.72"/>
    <n v="1148.7"/>
    <x v="1"/>
  </r>
  <r>
    <x v="0"/>
    <x v="10"/>
    <x v="3"/>
    <s v="Renewal"/>
    <n v="643"/>
    <n v="7000"/>
    <n v="7840"/>
    <n v="1400"/>
    <x v="1"/>
  </r>
  <r>
    <x v="0"/>
    <x v="10"/>
    <x v="2"/>
    <s v="Premium"/>
    <n v="455"/>
    <n v="4578.6000000000004"/>
    <n v="5128.0320000000002"/>
    <n v="915.72000000000014"/>
    <x v="1"/>
  </r>
  <r>
    <x v="0"/>
    <x v="10"/>
    <x v="3"/>
    <s v="New "/>
    <n v="345"/>
    <n v="7000"/>
    <n v="7840"/>
    <n v="1400"/>
    <x v="1"/>
  </r>
  <r>
    <x v="0"/>
    <x v="10"/>
    <x v="1"/>
    <s v="Offices"/>
    <n v="122"/>
    <n v="100"/>
    <n v="112"/>
    <n v="20"/>
    <x v="1"/>
  </r>
  <r>
    <x v="0"/>
    <x v="10"/>
    <x v="4"/>
    <s v="Facebook Page"/>
    <n v="78"/>
    <n v="4577.2"/>
    <n v="5126.4639999999999"/>
    <n v="915.44"/>
    <x v="1"/>
  </r>
  <r>
    <x v="0"/>
    <x v="10"/>
    <x v="4"/>
    <s v="Google Ad"/>
    <n v="76"/>
    <n v="4576.8999999999996"/>
    <n v="5126.1279999999997"/>
    <n v="915.38"/>
    <x v="1"/>
  </r>
  <r>
    <x v="0"/>
    <x v="10"/>
    <x v="4"/>
    <s v="Company Website"/>
    <n v="46"/>
    <n v="200"/>
    <n v="224"/>
    <n v="40"/>
    <x v="1"/>
  </r>
  <r>
    <x v="0"/>
    <x v="10"/>
    <x v="4"/>
    <s v="Youtube Channel"/>
    <n v="34"/>
    <n v="4576.8"/>
    <n v="5126.0160000000005"/>
    <n v="915.36000000000013"/>
    <x v="1"/>
  </r>
  <r>
    <x v="0"/>
    <x v="10"/>
    <x v="1"/>
    <s v="Lands"/>
    <n v="7"/>
    <n v="200"/>
    <n v="224"/>
    <n v="40"/>
    <x v="1"/>
  </r>
  <r>
    <x v="0"/>
    <x v="10"/>
    <x v="4"/>
    <s v="Television Ad"/>
    <n v="3"/>
    <n v="4577.3"/>
    <n v="5126.576"/>
    <n v="915.46"/>
    <x v="1"/>
  </r>
  <r>
    <x v="0"/>
    <x v="10"/>
    <x v="5"/>
    <s v="Asset sale"/>
    <n v="2"/>
    <n v="6600"/>
    <n v="7392"/>
    <n v="1320"/>
    <x v="0"/>
  </r>
  <r>
    <x v="0"/>
    <x v="11"/>
    <x v="0"/>
    <s v="Software Metered License"/>
    <n v="3566"/>
    <n v="4577.3"/>
    <n v="5126.576"/>
    <n v="915.46"/>
    <x v="0"/>
  </r>
  <r>
    <x v="0"/>
    <x v="11"/>
    <x v="0"/>
    <s v="Floating License"/>
    <n v="2498"/>
    <n v="8000"/>
    <n v="8960"/>
    <n v="1600"/>
    <x v="0"/>
  </r>
  <r>
    <x v="0"/>
    <x v="11"/>
    <x v="1"/>
    <s v="Equipments"/>
    <n v="1245"/>
    <n v="4577.2"/>
    <n v="5126.4639999999999"/>
    <n v="915.44"/>
    <x v="0"/>
  </r>
  <r>
    <x v="0"/>
    <x v="11"/>
    <x v="2"/>
    <s v="Prime"/>
    <n v="644"/>
    <n v="5743.5"/>
    <n v="6432.72"/>
    <n v="1148.7"/>
    <x v="0"/>
  </r>
  <r>
    <x v="0"/>
    <x v="11"/>
    <x v="3"/>
    <s v="Renewal"/>
    <n v="643"/>
    <n v="7000"/>
    <n v="7840"/>
    <n v="1400"/>
    <x v="1"/>
  </r>
  <r>
    <x v="0"/>
    <x v="11"/>
    <x v="2"/>
    <s v="Premium"/>
    <n v="455"/>
    <n v="4578.6000000000004"/>
    <n v="5128.0320000000002"/>
    <n v="915.72000000000014"/>
    <x v="1"/>
  </r>
  <r>
    <x v="0"/>
    <x v="11"/>
    <x v="3"/>
    <s v="New "/>
    <n v="345"/>
    <n v="7000"/>
    <n v="7840"/>
    <n v="1400"/>
    <x v="1"/>
  </r>
  <r>
    <x v="0"/>
    <x v="11"/>
    <x v="1"/>
    <s v="Offices"/>
    <n v="122"/>
    <n v="100"/>
    <n v="112"/>
    <n v="20"/>
    <x v="1"/>
  </r>
  <r>
    <x v="0"/>
    <x v="11"/>
    <x v="4"/>
    <s v="Facebook Page"/>
    <n v="78"/>
    <n v="4577.2"/>
    <n v="5126.4639999999999"/>
    <n v="915.44"/>
    <x v="1"/>
  </r>
  <r>
    <x v="0"/>
    <x v="11"/>
    <x v="4"/>
    <s v="Google Ad"/>
    <n v="76"/>
    <n v="4576.8999999999996"/>
    <n v="5126.1279999999997"/>
    <n v="915.38"/>
    <x v="1"/>
  </r>
  <r>
    <x v="0"/>
    <x v="11"/>
    <x v="4"/>
    <s v="Company Website"/>
    <n v="46"/>
    <n v="200"/>
    <n v="224"/>
    <n v="40"/>
    <x v="1"/>
  </r>
  <r>
    <x v="0"/>
    <x v="11"/>
    <x v="4"/>
    <s v="Youtube Channel"/>
    <n v="34"/>
    <n v="4576.8"/>
    <n v="5126.0160000000005"/>
    <n v="915.36000000000013"/>
    <x v="1"/>
  </r>
  <r>
    <x v="0"/>
    <x v="11"/>
    <x v="1"/>
    <s v="Lands"/>
    <n v="7"/>
    <n v="200"/>
    <n v="224"/>
    <n v="40"/>
    <x v="1"/>
  </r>
  <r>
    <x v="0"/>
    <x v="11"/>
    <x v="4"/>
    <s v="Television Ad"/>
    <n v="3"/>
    <n v="4577.3"/>
    <n v="5126.576"/>
    <n v="915.46"/>
    <x v="0"/>
  </r>
  <r>
    <x v="0"/>
    <x v="11"/>
    <x v="5"/>
    <s v="Asset sale"/>
    <n v="2"/>
    <n v="6600"/>
    <n v="7392"/>
    <n v="1320"/>
    <x v="1"/>
  </r>
  <r>
    <x v="1"/>
    <x v="0"/>
    <x v="0"/>
    <s v="Software Metered License"/>
    <n v="6591.1679999999997"/>
    <n v="4577.3"/>
    <n v="5126.576"/>
    <n v="915.46"/>
    <x v="0"/>
  </r>
  <r>
    <x v="1"/>
    <x v="0"/>
    <x v="0"/>
    <s v="Floating License"/>
    <n v="8270.64"/>
    <n v="8800"/>
    <n v="8960"/>
    <n v="1760"/>
    <x v="0"/>
  </r>
  <r>
    <x v="1"/>
    <x v="0"/>
    <x v="1"/>
    <s v="Equipments"/>
    <n v="8470"/>
    <n v="5034.92"/>
    <n v="5126.4639999999999"/>
    <n v="1006.984"/>
    <x v="0"/>
  </r>
  <r>
    <x v="1"/>
    <x v="0"/>
    <x v="2"/>
    <s v="Prime"/>
    <n v="6055.1985000000004"/>
    <n v="6317.85"/>
    <n v="6432.72"/>
    <n v="1263.5700000000002"/>
    <x v="0"/>
  </r>
  <r>
    <x v="1"/>
    <x v="0"/>
    <x v="3"/>
    <s v="Renewal"/>
    <n v="10368.4"/>
    <n v="7700"/>
    <n v="7840"/>
    <n v="1540"/>
    <x v="0"/>
  </r>
  <r>
    <x v="1"/>
    <x v="0"/>
    <x v="2"/>
    <s v="Premium"/>
    <n v="3101.2624999999998"/>
    <n v="5036.46"/>
    <n v="5128.0320000000002"/>
    <n v="1007.292"/>
    <x v="0"/>
  </r>
  <r>
    <x v="1"/>
    <x v="0"/>
    <x v="3"/>
    <s v="New "/>
    <n v="6591.1679999999997"/>
    <n v="7700"/>
    <n v="7840"/>
    <n v="1540"/>
    <x v="0"/>
  </r>
  <r>
    <x v="1"/>
    <x v="0"/>
    <x v="1"/>
    <s v="Offices"/>
    <n v="6590.7359999999999"/>
    <n v="110"/>
    <n v="112"/>
    <n v="22"/>
    <x v="0"/>
  </r>
  <r>
    <x v="1"/>
    <x v="0"/>
    <x v="4"/>
    <s v="Facebook Page"/>
    <n v="288"/>
    <n v="5034.92"/>
    <n v="5126.4639999999999"/>
    <n v="1006.984"/>
    <x v="0"/>
  </r>
  <r>
    <x v="1"/>
    <x v="0"/>
    <x v="4"/>
    <s v="Google Ad"/>
    <n v="6590.5919999999996"/>
    <n v="4576.8999999999996"/>
    <n v="5126.1279999999997"/>
    <n v="915.38"/>
    <x v="0"/>
  </r>
  <r>
    <x v="1"/>
    <x v="0"/>
    <x v="4"/>
    <s v="Company Website"/>
    <n v="4032.9300000000003"/>
    <n v="200"/>
    <n v="224"/>
    <n v="40"/>
    <x v="0"/>
  </r>
  <r>
    <x v="1"/>
    <x v="0"/>
    <x v="4"/>
    <s v="Youtube Channel"/>
    <n v="7986"/>
    <n v="4576.8"/>
    <n v="5126.0160000000005"/>
    <n v="915.36000000000013"/>
    <x v="0"/>
  </r>
  <r>
    <x v="1"/>
    <x v="0"/>
    <x v="1"/>
    <s v="Lands"/>
    <n v="5538.5330000000004"/>
    <n v="200"/>
    <n v="224"/>
    <n v="40"/>
    <x v="0"/>
  </r>
  <r>
    <x v="1"/>
    <x v="0"/>
    <x v="5"/>
    <s v="Asset sale"/>
    <n v="3"/>
    <n v="6600"/>
    <n v="7392"/>
    <n v="1320"/>
    <x v="0"/>
  </r>
  <r>
    <x v="1"/>
    <x v="0"/>
    <x v="4"/>
    <s v="Television Ad"/>
    <n v="3"/>
    <n v="4577.3"/>
    <n v="5126.576"/>
    <n v="915.46"/>
    <x v="0"/>
  </r>
  <r>
    <x v="1"/>
    <x v="1"/>
    <x v="0"/>
    <s v="Software Metered License"/>
    <n v="3566"/>
    <n v="4577.3"/>
    <n v="5126.576"/>
    <n v="915.46"/>
    <x v="0"/>
  </r>
  <r>
    <x v="1"/>
    <x v="1"/>
    <x v="0"/>
    <s v="Floating License"/>
    <n v="2498"/>
    <n v="8000"/>
    <n v="8960"/>
    <n v="1600"/>
    <x v="0"/>
  </r>
  <r>
    <x v="1"/>
    <x v="1"/>
    <x v="1"/>
    <s v="Equipments"/>
    <n v="1245"/>
    <n v="4577.2"/>
    <n v="5126.4639999999999"/>
    <n v="915.44"/>
    <x v="0"/>
  </r>
  <r>
    <x v="1"/>
    <x v="1"/>
    <x v="2"/>
    <s v="Prime"/>
    <n v="644"/>
    <n v="5743.5"/>
    <n v="6432.72"/>
    <n v="1148.7"/>
    <x v="0"/>
  </r>
  <r>
    <x v="1"/>
    <x v="1"/>
    <x v="3"/>
    <s v="Renewal"/>
    <n v="643"/>
    <n v="7000"/>
    <n v="7840"/>
    <n v="1400"/>
    <x v="0"/>
  </r>
  <r>
    <x v="1"/>
    <x v="1"/>
    <x v="2"/>
    <s v="Premium"/>
    <n v="455"/>
    <n v="4578.6000000000004"/>
    <n v="5128.0320000000002"/>
    <n v="915.72000000000014"/>
    <x v="0"/>
  </r>
  <r>
    <x v="1"/>
    <x v="1"/>
    <x v="3"/>
    <s v="New "/>
    <n v="345"/>
    <n v="7000"/>
    <n v="7840"/>
    <n v="1400"/>
    <x v="0"/>
  </r>
  <r>
    <x v="1"/>
    <x v="1"/>
    <x v="1"/>
    <s v="Offices"/>
    <n v="122"/>
    <n v="100"/>
    <n v="112"/>
    <n v="20"/>
    <x v="0"/>
  </r>
  <r>
    <x v="1"/>
    <x v="1"/>
    <x v="4"/>
    <s v="Facebook Page"/>
    <n v="78"/>
    <n v="4577.2"/>
    <n v="5126.4639999999999"/>
    <n v="915.44"/>
    <x v="0"/>
  </r>
  <r>
    <x v="1"/>
    <x v="1"/>
    <x v="4"/>
    <s v="Google Ad"/>
    <n v="240"/>
    <n v="4576.8999999999996"/>
    <n v="5126.1279999999997"/>
    <n v="915.38"/>
    <x v="0"/>
  </r>
  <r>
    <x v="1"/>
    <x v="1"/>
    <x v="4"/>
    <s v="Company Website"/>
    <n v="5492.16"/>
    <n v="200"/>
    <n v="224"/>
    <n v="40"/>
    <x v="0"/>
  </r>
  <r>
    <x v="1"/>
    <x v="1"/>
    <x v="4"/>
    <s v="Youtube Channel"/>
    <n v="240"/>
    <n v="4576.8"/>
    <n v="5126.0160000000005"/>
    <n v="915.36000000000013"/>
    <x v="0"/>
  </r>
  <r>
    <x v="1"/>
    <x v="1"/>
    <x v="1"/>
    <s v="Lands"/>
    <n v="5492.76"/>
    <n v="200"/>
    <n v="224"/>
    <n v="40"/>
    <x v="0"/>
  </r>
  <r>
    <x v="1"/>
    <x v="1"/>
    <x v="4"/>
    <s v="Television Ad"/>
    <n v="7920"/>
    <n v="4577.3"/>
    <n v="5126.576"/>
    <n v="915.46"/>
    <x v="0"/>
  </r>
  <r>
    <x v="1"/>
    <x v="1"/>
    <x v="5"/>
    <s v="Asset sale"/>
    <n v="5492.76"/>
    <n v="6600"/>
    <n v="7392"/>
    <n v="1320"/>
    <x v="0"/>
  </r>
  <r>
    <x v="1"/>
    <x v="2"/>
    <x v="0"/>
    <s v="Software Metered License"/>
    <n v="9600"/>
    <n v="4577.3"/>
    <n v="5126.576"/>
    <n v="915.46"/>
    <x v="0"/>
  </r>
  <r>
    <x v="1"/>
    <x v="2"/>
    <x v="0"/>
    <s v="Floating License"/>
    <n v="5492.6399999999994"/>
    <n v="8000"/>
    <n v="8960"/>
    <n v="1600"/>
    <x v="0"/>
  </r>
  <r>
    <x v="1"/>
    <x v="2"/>
    <x v="1"/>
    <s v="Equipments"/>
    <n v="6892.2"/>
    <n v="4577.2"/>
    <n v="5126.4639999999999"/>
    <n v="915.44"/>
    <x v="0"/>
  </r>
  <r>
    <x v="1"/>
    <x v="2"/>
    <x v="2"/>
    <s v="Prime"/>
    <n v="644"/>
    <n v="5743.5"/>
    <n v="6432.72"/>
    <n v="1148.7"/>
    <x v="0"/>
  </r>
  <r>
    <x v="1"/>
    <x v="2"/>
    <x v="3"/>
    <s v="Renewal"/>
    <n v="643"/>
    <n v="7000"/>
    <n v="7840"/>
    <n v="1400"/>
    <x v="0"/>
  </r>
  <r>
    <x v="1"/>
    <x v="2"/>
    <x v="2"/>
    <s v="Premium"/>
    <n v="455"/>
    <n v="4578.6000000000004"/>
    <n v="5128.0320000000002"/>
    <n v="915.72000000000014"/>
    <x v="0"/>
  </r>
  <r>
    <x v="1"/>
    <x v="2"/>
    <x v="3"/>
    <s v="New "/>
    <n v="345"/>
    <n v="7000"/>
    <n v="7840"/>
    <n v="1400"/>
    <x v="0"/>
  </r>
  <r>
    <x v="1"/>
    <x v="2"/>
    <x v="1"/>
    <s v="Offices"/>
    <n v="122"/>
    <n v="100"/>
    <n v="112"/>
    <n v="20"/>
    <x v="0"/>
  </r>
  <r>
    <x v="1"/>
    <x v="2"/>
    <x v="4"/>
    <s v="Facebook Page"/>
    <n v="78"/>
    <n v="4577.2"/>
    <n v="5126.4639999999999"/>
    <n v="915.44"/>
    <x v="0"/>
  </r>
  <r>
    <x v="1"/>
    <x v="2"/>
    <x v="4"/>
    <s v="Google Ad"/>
    <n v="76"/>
    <n v="4576.8999999999996"/>
    <n v="5126.1279999999997"/>
    <n v="915.38"/>
    <x v="0"/>
  </r>
  <r>
    <x v="1"/>
    <x v="2"/>
    <x v="4"/>
    <s v="Company Website"/>
    <n v="46"/>
    <n v="200"/>
    <n v="224"/>
    <n v="40"/>
    <x v="0"/>
  </r>
  <r>
    <x v="1"/>
    <x v="2"/>
    <x v="4"/>
    <s v="Youtube Channel"/>
    <n v="34"/>
    <n v="4576.8"/>
    <n v="5126.0160000000005"/>
    <n v="915.36000000000013"/>
    <x v="0"/>
  </r>
  <r>
    <x v="1"/>
    <x v="2"/>
    <x v="1"/>
    <s v="Lands"/>
    <n v="7"/>
    <n v="200"/>
    <n v="224"/>
    <n v="40"/>
    <x v="0"/>
  </r>
  <r>
    <x v="1"/>
    <x v="2"/>
    <x v="4"/>
    <s v="Television Ad"/>
    <n v="3"/>
    <n v="4577.3"/>
    <n v="5126.576"/>
    <n v="915.46"/>
    <x v="0"/>
  </r>
  <r>
    <x v="1"/>
    <x v="2"/>
    <x v="5"/>
    <s v="Asset sale"/>
    <n v="2"/>
    <n v="6600"/>
    <n v="7392"/>
    <n v="1320"/>
    <x v="0"/>
  </r>
  <r>
    <x v="1"/>
    <x v="3"/>
    <x v="0"/>
    <s v="Software Metered License"/>
    <n v="3566"/>
    <n v="4577.3"/>
    <n v="5126.576"/>
    <n v="915.46"/>
    <x v="0"/>
  </r>
  <r>
    <x v="1"/>
    <x v="3"/>
    <x v="0"/>
    <s v="Floating License"/>
    <n v="2498"/>
    <n v="8000"/>
    <n v="8960"/>
    <n v="1600"/>
    <x v="0"/>
  </r>
  <r>
    <x v="1"/>
    <x v="3"/>
    <x v="1"/>
    <s v="Equipments"/>
    <n v="1245"/>
    <n v="4577.2"/>
    <n v="5126.4639999999999"/>
    <n v="915.44"/>
    <x v="0"/>
  </r>
  <r>
    <x v="1"/>
    <x v="3"/>
    <x v="2"/>
    <s v="Prime"/>
    <n v="644"/>
    <n v="5743.5"/>
    <n v="6432.72"/>
    <n v="1148.7"/>
    <x v="0"/>
  </r>
  <r>
    <x v="1"/>
    <x v="3"/>
    <x v="3"/>
    <s v="Renewal"/>
    <n v="643"/>
    <n v="7000"/>
    <n v="7840"/>
    <n v="1400"/>
    <x v="0"/>
  </r>
  <r>
    <x v="1"/>
    <x v="3"/>
    <x v="2"/>
    <s v="Premium"/>
    <n v="455"/>
    <n v="4578.6000000000004"/>
    <n v="5128.0320000000002"/>
    <n v="915.72000000000014"/>
    <x v="0"/>
  </r>
  <r>
    <x v="1"/>
    <x v="3"/>
    <x v="3"/>
    <s v="New "/>
    <n v="345"/>
    <n v="7000"/>
    <n v="7840"/>
    <n v="1400"/>
    <x v="0"/>
  </r>
  <r>
    <x v="1"/>
    <x v="3"/>
    <x v="1"/>
    <s v="Offices"/>
    <n v="122"/>
    <n v="100"/>
    <n v="112"/>
    <n v="20"/>
    <x v="0"/>
  </r>
  <r>
    <x v="1"/>
    <x v="3"/>
    <x v="4"/>
    <s v="Facebook Page"/>
    <n v="78"/>
    <n v="4577.2"/>
    <n v="5126.4639999999999"/>
    <n v="915.44"/>
    <x v="0"/>
  </r>
  <r>
    <x v="1"/>
    <x v="3"/>
    <x v="4"/>
    <s v="Google Ad"/>
    <n v="76"/>
    <n v="4576.8999999999996"/>
    <n v="5126.1279999999997"/>
    <n v="915.38"/>
    <x v="0"/>
  </r>
  <r>
    <x v="1"/>
    <x v="3"/>
    <x v="4"/>
    <s v="Company Website"/>
    <n v="46"/>
    <n v="200"/>
    <n v="224"/>
    <n v="40"/>
    <x v="0"/>
  </r>
  <r>
    <x v="1"/>
    <x v="3"/>
    <x v="4"/>
    <s v="Youtube Channel"/>
    <n v="34"/>
    <n v="4576.8"/>
    <n v="5126.0160000000005"/>
    <n v="915.36000000000013"/>
    <x v="0"/>
  </r>
  <r>
    <x v="1"/>
    <x v="3"/>
    <x v="1"/>
    <s v="Lands"/>
    <n v="7"/>
    <n v="200"/>
    <n v="224"/>
    <n v="40"/>
    <x v="0"/>
  </r>
  <r>
    <x v="1"/>
    <x v="3"/>
    <x v="4"/>
    <s v="Television Ad"/>
    <n v="3"/>
    <n v="4577.3"/>
    <n v="5126.576"/>
    <n v="915.46"/>
    <x v="0"/>
  </r>
  <r>
    <x v="1"/>
    <x v="3"/>
    <x v="5"/>
    <s v="Asset sale"/>
    <n v="2"/>
    <n v="7920"/>
    <n v="10296"/>
    <n v="1584"/>
    <x v="0"/>
  </r>
  <r>
    <x v="1"/>
    <x v="4"/>
    <x v="0"/>
    <s v="Software Metered License"/>
    <n v="3566"/>
    <n v="5492.76"/>
    <n v="7140.5879999999997"/>
    <n v="1098.5520000000001"/>
    <x v="0"/>
  </r>
  <r>
    <x v="1"/>
    <x v="4"/>
    <x v="0"/>
    <s v="Floating License"/>
    <n v="2498"/>
    <n v="9600"/>
    <n v="12480"/>
    <n v="1920"/>
    <x v="0"/>
  </r>
  <r>
    <x v="1"/>
    <x v="4"/>
    <x v="1"/>
    <s v="Equipments"/>
    <n v="1245"/>
    <n v="5492.6399999999994"/>
    <n v="7140.4319999999989"/>
    <n v="1098.528"/>
    <x v="0"/>
  </r>
  <r>
    <x v="1"/>
    <x v="4"/>
    <x v="2"/>
    <s v="Prime"/>
    <n v="644"/>
    <n v="6892.2"/>
    <n v="8959.86"/>
    <n v="1378.44"/>
    <x v="0"/>
  </r>
  <r>
    <x v="1"/>
    <x v="4"/>
    <x v="3"/>
    <s v="Renewal"/>
    <n v="643"/>
    <n v="8400"/>
    <n v="10920"/>
    <n v="1680"/>
    <x v="0"/>
  </r>
  <r>
    <x v="1"/>
    <x v="4"/>
    <x v="2"/>
    <s v="Premium"/>
    <n v="455"/>
    <n v="5494.3200000000006"/>
    <n v="7142.6160000000009"/>
    <n v="1098.8640000000003"/>
    <x v="0"/>
  </r>
  <r>
    <x v="1"/>
    <x v="4"/>
    <x v="3"/>
    <s v="New "/>
    <n v="345"/>
    <n v="8400"/>
    <n v="10920"/>
    <n v="1680"/>
    <x v="0"/>
  </r>
  <r>
    <x v="1"/>
    <x v="4"/>
    <x v="1"/>
    <s v="Offices"/>
    <n v="122"/>
    <n v="120"/>
    <n v="156"/>
    <n v="24"/>
    <x v="0"/>
  </r>
  <r>
    <x v="1"/>
    <x v="4"/>
    <x v="4"/>
    <s v="Facebook Page"/>
    <n v="78"/>
    <n v="4577.2"/>
    <n v="5126.4639999999999"/>
    <n v="915.44"/>
    <x v="0"/>
  </r>
  <r>
    <x v="1"/>
    <x v="4"/>
    <x v="4"/>
    <s v="Google Ad"/>
    <n v="76"/>
    <n v="4576.8999999999996"/>
    <n v="5126.1279999999997"/>
    <n v="915.38"/>
    <x v="0"/>
  </r>
  <r>
    <x v="1"/>
    <x v="4"/>
    <x v="4"/>
    <s v="Company Website"/>
    <n v="46"/>
    <n v="200"/>
    <n v="224"/>
    <n v="40"/>
    <x v="0"/>
  </r>
  <r>
    <x v="1"/>
    <x v="4"/>
    <x v="4"/>
    <s v="Youtube Channel"/>
    <n v="34"/>
    <n v="4576.8"/>
    <n v="5126.0160000000005"/>
    <n v="915.36000000000013"/>
    <x v="0"/>
  </r>
  <r>
    <x v="1"/>
    <x v="4"/>
    <x v="1"/>
    <s v="Lands"/>
    <n v="7"/>
    <n v="200"/>
    <n v="224"/>
    <n v="40"/>
    <x v="0"/>
  </r>
  <r>
    <x v="1"/>
    <x v="4"/>
    <x v="4"/>
    <s v="Television Ad"/>
    <n v="3"/>
    <n v="4577.3"/>
    <n v="5126.576"/>
    <n v="915.46"/>
    <x v="0"/>
  </r>
  <r>
    <x v="1"/>
    <x v="4"/>
    <x v="5"/>
    <s v="Asset sale"/>
    <n v="2"/>
    <n v="6600"/>
    <n v="7392"/>
    <n v="1320"/>
    <x v="0"/>
  </r>
  <r>
    <x v="1"/>
    <x v="5"/>
    <x v="0"/>
    <s v="Software Metered License"/>
    <n v="3566"/>
    <n v="4577.3"/>
    <n v="5126.576"/>
    <n v="915.46"/>
    <x v="0"/>
  </r>
  <r>
    <x v="1"/>
    <x v="5"/>
    <x v="0"/>
    <s v="Floating License"/>
    <n v="2498"/>
    <n v="8000"/>
    <n v="8960"/>
    <n v="1600"/>
    <x v="0"/>
  </r>
  <r>
    <x v="1"/>
    <x v="5"/>
    <x v="1"/>
    <s v="Equipments"/>
    <n v="1245"/>
    <n v="4577.2"/>
    <n v="5126.4639999999999"/>
    <n v="915.44"/>
    <x v="0"/>
  </r>
  <r>
    <x v="1"/>
    <x v="5"/>
    <x v="2"/>
    <s v="Prime"/>
    <n v="644"/>
    <n v="5743.5"/>
    <n v="6432.72"/>
    <n v="1148.7"/>
    <x v="0"/>
  </r>
  <r>
    <x v="1"/>
    <x v="5"/>
    <x v="3"/>
    <s v="Renewal"/>
    <n v="643"/>
    <n v="7000"/>
    <n v="7840"/>
    <n v="1400"/>
    <x v="0"/>
  </r>
  <r>
    <x v="1"/>
    <x v="5"/>
    <x v="2"/>
    <s v="Premium"/>
    <n v="455"/>
    <n v="4578.6000000000004"/>
    <n v="5128.0320000000002"/>
    <n v="915.72000000000014"/>
    <x v="0"/>
  </r>
  <r>
    <x v="1"/>
    <x v="5"/>
    <x v="3"/>
    <s v="New "/>
    <n v="345"/>
    <n v="7000"/>
    <n v="7840"/>
    <n v="1400"/>
    <x v="0"/>
  </r>
  <r>
    <x v="1"/>
    <x v="5"/>
    <x v="1"/>
    <s v="Offices"/>
    <n v="122"/>
    <n v="100"/>
    <n v="112"/>
    <n v="20"/>
    <x v="0"/>
  </r>
  <r>
    <x v="1"/>
    <x v="5"/>
    <x v="4"/>
    <s v="Facebook Page"/>
    <n v="78"/>
    <n v="4577.2"/>
    <n v="5126.4639999999999"/>
    <n v="915.44"/>
    <x v="0"/>
  </r>
  <r>
    <x v="1"/>
    <x v="5"/>
    <x v="4"/>
    <s v="Google Ad"/>
    <n v="5034.5899999999992"/>
    <n v="4576.8999999999996"/>
    <n v="5126.1279999999997"/>
    <n v="915.38"/>
    <x v="0"/>
  </r>
  <r>
    <x v="1"/>
    <x v="5"/>
    <x v="4"/>
    <s v="Company Website"/>
    <n v="220"/>
    <n v="200"/>
    <n v="224"/>
    <n v="40"/>
    <x v="0"/>
  </r>
  <r>
    <x v="1"/>
    <x v="5"/>
    <x v="4"/>
    <s v="Youtube Channel"/>
    <n v="5034.4800000000005"/>
    <n v="4576.8"/>
    <n v="5126.0160000000005"/>
    <n v="915.36000000000013"/>
    <x v="0"/>
  </r>
  <r>
    <x v="1"/>
    <x v="5"/>
    <x v="1"/>
    <s v="Lands"/>
    <n v="220"/>
    <n v="200"/>
    <n v="224"/>
    <n v="40"/>
    <x v="0"/>
  </r>
  <r>
    <x v="1"/>
    <x v="5"/>
    <x v="5"/>
    <s v="Asset sale"/>
    <n v="7260"/>
    <n v="6600"/>
    <n v="7392"/>
    <n v="1320"/>
    <x v="0"/>
  </r>
  <r>
    <x v="1"/>
    <x v="5"/>
    <x v="4"/>
    <s v="Television Ad"/>
    <n v="5035.0300000000007"/>
    <n v="4577.3"/>
    <n v="5126.576"/>
    <n v="915.46"/>
    <x v="0"/>
  </r>
  <r>
    <x v="1"/>
    <x v="6"/>
    <x v="0"/>
    <s v="Software Metered License"/>
    <n v="5035.0300000000007"/>
    <n v="4577.3"/>
    <n v="5126.576"/>
    <n v="915.46"/>
    <x v="0"/>
  </r>
  <r>
    <x v="1"/>
    <x v="6"/>
    <x v="0"/>
    <s v="Floating License"/>
    <n v="8800"/>
    <n v="8000"/>
    <n v="8960"/>
    <n v="1600"/>
    <x v="0"/>
  </r>
  <r>
    <x v="1"/>
    <x v="6"/>
    <x v="1"/>
    <s v="Equipments"/>
    <n v="5034.92"/>
    <n v="4577.2"/>
    <n v="5126.4639999999999"/>
    <n v="915.44"/>
    <x v="0"/>
  </r>
  <r>
    <x v="1"/>
    <x v="6"/>
    <x v="2"/>
    <s v="Prime"/>
    <n v="644"/>
    <n v="5743.5"/>
    <n v="6432.72"/>
    <n v="1148.7"/>
    <x v="0"/>
  </r>
  <r>
    <x v="1"/>
    <x v="6"/>
    <x v="3"/>
    <s v="Renewal"/>
    <n v="643"/>
    <n v="7000"/>
    <n v="7840"/>
    <n v="1400"/>
    <x v="0"/>
  </r>
  <r>
    <x v="1"/>
    <x v="6"/>
    <x v="2"/>
    <s v="Premium"/>
    <n v="455"/>
    <n v="4578.6000000000004"/>
    <n v="5128.0320000000002"/>
    <n v="915.72000000000014"/>
    <x v="0"/>
  </r>
  <r>
    <x v="1"/>
    <x v="6"/>
    <x v="3"/>
    <s v="New "/>
    <n v="345"/>
    <n v="7000"/>
    <n v="7840"/>
    <n v="1400"/>
    <x v="0"/>
  </r>
  <r>
    <x v="1"/>
    <x v="6"/>
    <x v="1"/>
    <s v="Offices"/>
    <n v="122"/>
    <n v="100"/>
    <n v="112"/>
    <n v="20"/>
    <x v="0"/>
  </r>
  <r>
    <x v="1"/>
    <x v="6"/>
    <x v="4"/>
    <s v="Facebook Page"/>
    <n v="78"/>
    <n v="4577.2"/>
    <n v="5126.4639999999999"/>
    <n v="915.44"/>
    <x v="0"/>
  </r>
  <r>
    <x v="1"/>
    <x v="6"/>
    <x v="4"/>
    <s v="Google Ad"/>
    <n v="76"/>
    <n v="4576.8999999999996"/>
    <n v="5126.1279999999997"/>
    <n v="915.38"/>
    <x v="0"/>
  </r>
  <r>
    <x v="1"/>
    <x v="6"/>
    <x v="4"/>
    <s v="Company Website"/>
    <n v="46"/>
    <n v="200"/>
    <n v="224"/>
    <n v="40"/>
    <x v="0"/>
  </r>
  <r>
    <x v="1"/>
    <x v="6"/>
    <x v="4"/>
    <s v="Youtube Channel"/>
    <n v="34"/>
    <n v="4576.8"/>
    <n v="5126.0160000000005"/>
    <n v="915.36000000000013"/>
    <x v="0"/>
  </r>
  <r>
    <x v="1"/>
    <x v="6"/>
    <x v="1"/>
    <s v="Lands"/>
    <n v="7"/>
    <n v="200"/>
    <n v="224"/>
    <n v="40"/>
    <x v="0"/>
  </r>
  <r>
    <x v="1"/>
    <x v="6"/>
    <x v="4"/>
    <s v="Television Ad"/>
    <n v="3"/>
    <n v="4577.3"/>
    <n v="5126.576"/>
    <n v="915.46"/>
    <x v="0"/>
  </r>
  <r>
    <x v="1"/>
    <x v="6"/>
    <x v="5"/>
    <s v="Asset sale"/>
    <n v="2"/>
    <n v="6600"/>
    <n v="7392"/>
    <n v="1320"/>
    <x v="0"/>
  </r>
  <r>
    <x v="1"/>
    <x v="7"/>
    <x v="0"/>
    <s v="Software Metered License"/>
    <n v="3566"/>
    <n v="4577.3"/>
    <n v="5126.576"/>
    <n v="915.46"/>
    <x v="0"/>
  </r>
  <r>
    <x v="1"/>
    <x v="7"/>
    <x v="0"/>
    <s v="Floating License"/>
    <n v="2498"/>
    <n v="8000"/>
    <n v="8960"/>
    <n v="1600"/>
    <x v="0"/>
  </r>
  <r>
    <x v="1"/>
    <x v="7"/>
    <x v="1"/>
    <s v="Equipments"/>
    <n v="1245"/>
    <n v="4577.2"/>
    <n v="5126.4639999999999"/>
    <n v="915.44"/>
    <x v="0"/>
  </r>
  <r>
    <x v="1"/>
    <x v="7"/>
    <x v="2"/>
    <s v="Prime"/>
    <n v="644"/>
    <n v="5743.5"/>
    <n v="6432.72"/>
    <n v="1148.7"/>
    <x v="0"/>
  </r>
  <r>
    <x v="1"/>
    <x v="7"/>
    <x v="3"/>
    <s v="Renewal"/>
    <n v="643"/>
    <n v="7000"/>
    <n v="7840"/>
    <n v="1400"/>
    <x v="0"/>
  </r>
  <r>
    <x v="1"/>
    <x v="7"/>
    <x v="2"/>
    <s v="Premium"/>
    <n v="455"/>
    <n v="5036.46"/>
    <n v="5128.0320000000002"/>
    <n v="1007.292"/>
    <x v="0"/>
  </r>
  <r>
    <x v="1"/>
    <x v="7"/>
    <x v="3"/>
    <s v="New "/>
    <n v="345"/>
    <n v="7700"/>
    <n v="7840"/>
    <n v="1540"/>
    <x v="0"/>
  </r>
  <r>
    <x v="1"/>
    <x v="7"/>
    <x v="1"/>
    <s v="Offices"/>
    <n v="122"/>
    <n v="110"/>
    <n v="112"/>
    <n v="22"/>
    <x v="0"/>
  </r>
  <r>
    <x v="1"/>
    <x v="7"/>
    <x v="4"/>
    <s v="Facebook Page"/>
    <n v="78"/>
    <n v="5034.92"/>
    <n v="5126.4639999999999"/>
    <n v="1006.984"/>
    <x v="0"/>
  </r>
  <r>
    <x v="1"/>
    <x v="7"/>
    <x v="4"/>
    <s v="Google Ad"/>
    <n v="76"/>
    <n v="5034.5899999999992"/>
    <n v="5126.1279999999997"/>
    <n v="1006.9179999999999"/>
    <x v="0"/>
  </r>
  <r>
    <x v="1"/>
    <x v="7"/>
    <x v="4"/>
    <s v="Company Website"/>
    <n v="46"/>
    <n v="230"/>
    <n v="224"/>
    <n v="46"/>
    <x v="0"/>
  </r>
  <r>
    <x v="1"/>
    <x v="7"/>
    <x v="4"/>
    <s v="Youtube Channel"/>
    <n v="34"/>
    <n v="5263.32"/>
    <n v="5126.0160000000005"/>
    <n v="1052.664"/>
    <x v="0"/>
  </r>
  <r>
    <x v="1"/>
    <x v="7"/>
    <x v="1"/>
    <s v="Lands"/>
    <n v="7"/>
    <n v="230"/>
    <n v="224"/>
    <n v="46"/>
    <x v="1"/>
  </r>
  <r>
    <x v="1"/>
    <x v="7"/>
    <x v="4"/>
    <s v="Television Ad"/>
    <n v="3"/>
    <n v="5263.8950000000004"/>
    <n v="5126.576"/>
    <n v="1052.7790000000002"/>
    <x v="1"/>
  </r>
  <r>
    <x v="1"/>
    <x v="7"/>
    <x v="5"/>
    <s v="Asset sale"/>
    <n v="2"/>
    <n v="7590"/>
    <n v="7392"/>
    <n v="1518"/>
    <x v="1"/>
  </r>
  <r>
    <x v="1"/>
    <x v="8"/>
    <x v="0"/>
    <s v="Software Metered License"/>
    <n v="3566"/>
    <n v="5263.8950000000004"/>
    <n v="5126.576"/>
    <n v="1052.7790000000002"/>
    <x v="1"/>
  </r>
  <r>
    <x v="1"/>
    <x v="8"/>
    <x v="0"/>
    <s v="Floating License"/>
    <n v="2498"/>
    <n v="8800"/>
    <n v="8960"/>
    <n v="1760"/>
    <x v="1"/>
  </r>
  <r>
    <x v="1"/>
    <x v="8"/>
    <x v="1"/>
    <s v="Equipments"/>
    <n v="1245"/>
    <n v="5034.92"/>
    <n v="5126.4639999999999"/>
    <n v="1006.984"/>
    <x v="1"/>
  </r>
  <r>
    <x v="1"/>
    <x v="8"/>
    <x v="2"/>
    <s v="Prime"/>
    <n v="644"/>
    <n v="6317.85"/>
    <n v="6432.72"/>
    <n v="1263.5700000000002"/>
    <x v="1"/>
  </r>
  <r>
    <x v="1"/>
    <x v="8"/>
    <x v="3"/>
    <s v="Renewal"/>
    <n v="643"/>
    <n v="7700"/>
    <n v="7840"/>
    <n v="1540"/>
    <x v="1"/>
  </r>
  <r>
    <x v="1"/>
    <x v="8"/>
    <x v="2"/>
    <s v="Premium"/>
    <n v="455"/>
    <n v="5036.46"/>
    <n v="5128.0320000000002"/>
    <n v="1007.292"/>
    <x v="1"/>
  </r>
  <r>
    <x v="1"/>
    <x v="8"/>
    <x v="3"/>
    <s v="New "/>
    <n v="345"/>
    <n v="7700"/>
    <n v="7840"/>
    <n v="1540"/>
    <x v="1"/>
  </r>
  <r>
    <x v="1"/>
    <x v="8"/>
    <x v="1"/>
    <s v="Offices"/>
    <n v="122"/>
    <n v="110"/>
    <n v="112"/>
    <n v="22"/>
    <x v="1"/>
  </r>
  <r>
    <x v="1"/>
    <x v="8"/>
    <x v="4"/>
    <s v="Facebook Page"/>
    <n v="78"/>
    <n v="5034.92"/>
    <n v="5126.4639999999999"/>
    <n v="1006.984"/>
    <x v="1"/>
  </r>
  <r>
    <x v="1"/>
    <x v="8"/>
    <x v="4"/>
    <s v="Google Ad"/>
    <n v="76"/>
    <n v="4576.8999999999996"/>
    <n v="5126.1279999999997"/>
    <n v="915.38"/>
    <x v="1"/>
  </r>
  <r>
    <x v="1"/>
    <x v="8"/>
    <x v="4"/>
    <s v="Company Website"/>
    <n v="46"/>
    <n v="200"/>
    <n v="224"/>
    <n v="40"/>
    <x v="1"/>
  </r>
  <r>
    <x v="1"/>
    <x v="8"/>
    <x v="4"/>
    <s v="Youtube Channel"/>
    <n v="34"/>
    <n v="4576.8"/>
    <n v="5126.0160000000005"/>
    <n v="915.36000000000013"/>
    <x v="1"/>
  </r>
  <r>
    <x v="1"/>
    <x v="8"/>
    <x v="1"/>
    <s v="Lands"/>
    <n v="7"/>
    <n v="200"/>
    <n v="224"/>
    <n v="40"/>
    <x v="1"/>
  </r>
  <r>
    <x v="1"/>
    <x v="8"/>
    <x v="4"/>
    <s v="Television Ad"/>
    <n v="3"/>
    <n v="4577.3"/>
    <n v="5126.576"/>
    <n v="915.46"/>
    <x v="1"/>
  </r>
  <r>
    <x v="1"/>
    <x v="8"/>
    <x v="5"/>
    <s v="Asset sale"/>
    <n v="2"/>
    <n v="6600"/>
    <n v="7392"/>
    <n v="1320"/>
    <x v="1"/>
  </r>
  <r>
    <x v="1"/>
    <x v="9"/>
    <x v="0"/>
    <s v="Software Metered License"/>
    <n v="3566"/>
    <n v="4577.3"/>
    <n v="5126.576"/>
    <n v="915.46"/>
    <x v="1"/>
  </r>
  <r>
    <x v="1"/>
    <x v="9"/>
    <x v="0"/>
    <s v="Floating License"/>
    <n v="2498"/>
    <n v="8000"/>
    <n v="8960"/>
    <n v="1600"/>
    <x v="1"/>
  </r>
  <r>
    <x v="1"/>
    <x v="9"/>
    <x v="1"/>
    <s v="Equipments"/>
    <n v="1245"/>
    <n v="4577.2"/>
    <n v="5126.4639999999999"/>
    <n v="915.44"/>
    <x v="1"/>
  </r>
  <r>
    <x v="1"/>
    <x v="9"/>
    <x v="2"/>
    <s v="Prime"/>
    <n v="644"/>
    <n v="5743.5"/>
    <n v="6432.72"/>
    <n v="1148.7"/>
    <x v="1"/>
  </r>
  <r>
    <x v="1"/>
    <x v="9"/>
    <x v="3"/>
    <s v="Renewal"/>
    <n v="643"/>
    <n v="7000"/>
    <n v="7840"/>
    <n v="1400"/>
    <x v="1"/>
  </r>
  <r>
    <x v="1"/>
    <x v="9"/>
    <x v="2"/>
    <s v="Premium"/>
    <n v="455"/>
    <n v="4578.6000000000004"/>
    <n v="5128.0320000000002"/>
    <n v="915.72000000000014"/>
    <x v="0"/>
  </r>
  <r>
    <x v="1"/>
    <x v="9"/>
    <x v="3"/>
    <s v="New "/>
    <n v="345"/>
    <n v="7000"/>
    <n v="7840"/>
    <n v="1400"/>
    <x v="0"/>
  </r>
  <r>
    <x v="1"/>
    <x v="9"/>
    <x v="1"/>
    <s v="Offices"/>
    <n v="122"/>
    <n v="100"/>
    <n v="112"/>
    <n v="20"/>
    <x v="0"/>
  </r>
  <r>
    <x v="1"/>
    <x v="9"/>
    <x v="4"/>
    <s v="Facebook Page"/>
    <n v="78"/>
    <n v="4577.2"/>
    <n v="5126.4639999999999"/>
    <n v="915.44"/>
    <x v="0"/>
  </r>
  <r>
    <x v="1"/>
    <x v="9"/>
    <x v="4"/>
    <s v="Google Ad"/>
    <n v="76"/>
    <n v="4576.8999999999996"/>
    <n v="5126.1279999999997"/>
    <n v="915.38"/>
    <x v="0"/>
  </r>
  <r>
    <x v="1"/>
    <x v="9"/>
    <x v="4"/>
    <s v="Company Website"/>
    <n v="46"/>
    <n v="200"/>
    <n v="224"/>
    <n v="40"/>
    <x v="0"/>
  </r>
  <r>
    <x v="1"/>
    <x v="9"/>
    <x v="4"/>
    <s v="Youtube Channel"/>
    <n v="34"/>
    <n v="4576.8"/>
    <n v="5126.0160000000005"/>
    <n v="915.36000000000013"/>
    <x v="0"/>
  </r>
  <r>
    <x v="1"/>
    <x v="9"/>
    <x v="1"/>
    <s v="Lands"/>
    <n v="7"/>
    <n v="200"/>
    <n v="224"/>
    <n v="40"/>
    <x v="0"/>
  </r>
  <r>
    <x v="1"/>
    <x v="9"/>
    <x v="4"/>
    <s v="Television Ad"/>
    <n v="3"/>
    <n v="4577.3"/>
    <n v="5126.576"/>
    <n v="915.46"/>
    <x v="0"/>
  </r>
  <r>
    <x v="1"/>
    <x v="9"/>
    <x v="5"/>
    <s v="Asset sale"/>
    <n v="2"/>
    <n v="6600"/>
    <n v="7392"/>
    <n v="1320"/>
    <x v="0"/>
  </r>
  <r>
    <x v="1"/>
    <x v="10"/>
    <x v="0"/>
    <s v="Software Metered License"/>
    <n v="3566"/>
    <n v="4577.3"/>
    <n v="5126.576"/>
    <n v="915.46"/>
    <x v="0"/>
  </r>
  <r>
    <x v="1"/>
    <x v="10"/>
    <x v="0"/>
    <s v="Floating License"/>
    <n v="2498"/>
    <n v="8000"/>
    <n v="8960"/>
    <n v="1600"/>
    <x v="0"/>
  </r>
  <r>
    <x v="1"/>
    <x v="10"/>
    <x v="1"/>
    <s v="Equipments"/>
    <n v="1245"/>
    <n v="4577.2"/>
    <n v="5126.4639999999999"/>
    <n v="915.44"/>
    <x v="0"/>
  </r>
  <r>
    <x v="1"/>
    <x v="10"/>
    <x v="2"/>
    <s v="Prime"/>
    <n v="644"/>
    <n v="5743.5"/>
    <n v="6432.72"/>
    <n v="1148.7"/>
    <x v="0"/>
  </r>
  <r>
    <x v="1"/>
    <x v="10"/>
    <x v="3"/>
    <s v="Renewal"/>
    <n v="643"/>
    <n v="7000"/>
    <n v="7840"/>
    <n v="1400"/>
    <x v="0"/>
  </r>
  <r>
    <x v="1"/>
    <x v="10"/>
    <x v="2"/>
    <s v="Premium"/>
    <n v="455"/>
    <n v="4578.6000000000004"/>
    <n v="5128.0320000000002"/>
    <n v="915.72000000000014"/>
    <x v="0"/>
  </r>
  <r>
    <x v="1"/>
    <x v="10"/>
    <x v="3"/>
    <s v="New "/>
    <n v="345"/>
    <n v="7000"/>
    <n v="7840"/>
    <n v="1400"/>
    <x v="0"/>
  </r>
  <r>
    <x v="1"/>
    <x v="10"/>
    <x v="1"/>
    <s v="Offices"/>
    <n v="122"/>
    <n v="100"/>
    <n v="112"/>
    <n v="20"/>
    <x v="0"/>
  </r>
  <r>
    <x v="1"/>
    <x v="10"/>
    <x v="4"/>
    <s v="Facebook Page"/>
    <n v="78"/>
    <n v="4577.2"/>
    <n v="5126.4639999999999"/>
    <n v="915.44"/>
    <x v="0"/>
  </r>
  <r>
    <x v="1"/>
    <x v="10"/>
    <x v="4"/>
    <s v="Google Ad"/>
    <n v="76"/>
    <n v="4576.8999999999996"/>
    <n v="5126.1279999999997"/>
    <n v="915.38"/>
    <x v="0"/>
  </r>
  <r>
    <x v="1"/>
    <x v="10"/>
    <x v="4"/>
    <s v="Company Website"/>
    <n v="46"/>
    <n v="200"/>
    <n v="224"/>
    <n v="40"/>
    <x v="0"/>
  </r>
  <r>
    <x v="1"/>
    <x v="10"/>
    <x v="4"/>
    <s v="Youtube Channel"/>
    <n v="34"/>
    <n v="5492.16"/>
    <n v="5126.0160000000005"/>
    <n v="1098.432"/>
    <x v="0"/>
  </r>
  <r>
    <x v="1"/>
    <x v="10"/>
    <x v="1"/>
    <s v="Lands"/>
    <n v="7"/>
    <n v="240"/>
    <n v="224"/>
    <n v="48"/>
    <x v="0"/>
  </r>
  <r>
    <x v="1"/>
    <x v="10"/>
    <x v="4"/>
    <s v="Television Ad"/>
    <n v="3"/>
    <n v="5492.76"/>
    <n v="5126.576"/>
    <n v="1098.5520000000001"/>
    <x v="0"/>
  </r>
  <r>
    <x v="1"/>
    <x v="10"/>
    <x v="5"/>
    <s v="Asset sale"/>
    <n v="2"/>
    <n v="7920"/>
    <n v="7392"/>
    <n v="1584"/>
    <x v="0"/>
  </r>
  <r>
    <x v="1"/>
    <x v="11"/>
    <x v="0"/>
    <s v="Software Metered License"/>
    <n v="3566"/>
    <n v="4577.3"/>
    <n v="5126.576"/>
    <n v="915.46"/>
    <x v="0"/>
  </r>
  <r>
    <x v="1"/>
    <x v="11"/>
    <x v="0"/>
    <s v="Floating License"/>
    <n v="2498"/>
    <n v="8000"/>
    <n v="8960"/>
    <n v="1600"/>
    <x v="0"/>
  </r>
  <r>
    <x v="1"/>
    <x v="11"/>
    <x v="1"/>
    <s v="Equipments"/>
    <n v="1245"/>
    <n v="4577.2"/>
    <n v="5126.4639999999999"/>
    <n v="915.44"/>
    <x v="0"/>
  </r>
  <r>
    <x v="1"/>
    <x v="11"/>
    <x v="2"/>
    <s v="Prime"/>
    <n v="644"/>
    <n v="5743.5"/>
    <n v="6432.72"/>
    <n v="1148.7"/>
    <x v="0"/>
  </r>
  <r>
    <x v="1"/>
    <x v="11"/>
    <x v="3"/>
    <s v="Renewal"/>
    <n v="643"/>
    <n v="7000"/>
    <n v="7840"/>
    <n v="1400"/>
    <x v="0"/>
  </r>
  <r>
    <x v="1"/>
    <x v="11"/>
    <x v="2"/>
    <s v="Premium"/>
    <n v="455"/>
    <n v="4578.6000000000004"/>
    <n v="5128.0320000000002"/>
    <n v="915.72000000000014"/>
    <x v="0"/>
  </r>
  <r>
    <x v="1"/>
    <x v="11"/>
    <x v="3"/>
    <s v="New "/>
    <n v="345"/>
    <n v="7000"/>
    <n v="7840"/>
    <n v="1400"/>
    <x v="0"/>
  </r>
  <r>
    <x v="1"/>
    <x v="11"/>
    <x v="1"/>
    <s v="Offices"/>
    <n v="122"/>
    <n v="100"/>
    <n v="112"/>
    <n v="20"/>
    <x v="0"/>
  </r>
  <r>
    <x v="1"/>
    <x v="11"/>
    <x v="4"/>
    <s v="Facebook Page"/>
    <n v="78"/>
    <n v="4577.2"/>
    <n v="5126.4639999999999"/>
    <n v="915.44"/>
    <x v="0"/>
  </r>
  <r>
    <x v="1"/>
    <x v="11"/>
    <x v="4"/>
    <s v="Google Ad"/>
    <n v="76"/>
    <n v="4576.8999999999996"/>
    <n v="5126.1279999999997"/>
    <n v="915.38"/>
    <x v="0"/>
  </r>
  <r>
    <x v="1"/>
    <x v="11"/>
    <x v="4"/>
    <s v="Company Website"/>
    <n v="46"/>
    <n v="200"/>
    <n v="224"/>
    <n v="40"/>
    <x v="0"/>
  </r>
  <r>
    <x v="1"/>
    <x v="11"/>
    <x v="4"/>
    <s v="Youtube Channel"/>
    <n v="34"/>
    <n v="4576.8"/>
    <n v="5126.0160000000005"/>
    <n v="915.36000000000013"/>
    <x v="0"/>
  </r>
  <r>
    <x v="1"/>
    <x v="11"/>
    <x v="1"/>
    <s v="Lands"/>
    <n v="7"/>
    <n v="200"/>
    <n v="224"/>
    <n v="40"/>
    <x v="0"/>
  </r>
  <r>
    <x v="1"/>
    <x v="11"/>
    <x v="4"/>
    <s v="Television Ad"/>
    <n v="3"/>
    <n v="4577.3"/>
    <n v="5126.576"/>
    <n v="915.46"/>
    <x v="0"/>
  </r>
  <r>
    <x v="1"/>
    <x v="11"/>
    <x v="5"/>
    <s v="Asset sale"/>
    <n v="2"/>
    <n v="6600"/>
    <n v="7392"/>
    <n v="1320"/>
    <x v="0"/>
  </r>
  <r>
    <x v="2"/>
    <x v="0"/>
    <x v="0"/>
    <s v="Software Metered License"/>
    <n v="3566"/>
    <n v="5492.76"/>
    <n v="5126.576"/>
    <n v="1098.5520000000001"/>
    <x v="0"/>
  </r>
  <r>
    <x v="2"/>
    <x v="0"/>
    <x v="0"/>
    <s v="Floating License"/>
    <n v="2498"/>
    <n v="9600"/>
    <n v="8960"/>
    <n v="1920"/>
    <x v="0"/>
  </r>
  <r>
    <x v="2"/>
    <x v="0"/>
    <x v="1"/>
    <s v="Equipments"/>
    <n v="1245"/>
    <n v="5492.6399999999994"/>
    <n v="5126.4639999999999"/>
    <n v="1098.528"/>
    <x v="1"/>
  </r>
  <r>
    <x v="2"/>
    <x v="0"/>
    <x v="2"/>
    <s v="Prime"/>
    <n v="644"/>
    <n v="6892.2"/>
    <n v="6432.72"/>
    <n v="1378.44"/>
    <x v="1"/>
  </r>
  <r>
    <x v="2"/>
    <x v="0"/>
    <x v="3"/>
    <s v="Renewal"/>
    <n v="643"/>
    <n v="8400"/>
    <n v="7840"/>
    <n v="1680"/>
    <x v="1"/>
  </r>
  <r>
    <x v="2"/>
    <x v="0"/>
    <x v="2"/>
    <s v="Premium"/>
    <n v="455"/>
    <n v="5494.3200000000006"/>
    <n v="5128.0320000000002"/>
    <n v="1098.8640000000003"/>
    <x v="1"/>
  </r>
  <r>
    <x v="2"/>
    <x v="0"/>
    <x v="3"/>
    <s v="New "/>
    <n v="345"/>
    <n v="8400"/>
    <n v="7840"/>
    <n v="1680"/>
    <x v="1"/>
  </r>
  <r>
    <x v="2"/>
    <x v="0"/>
    <x v="1"/>
    <s v="Offices"/>
    <n v="122"/>
    <n v="120"/>
    <n v="112"/>
    <n v="24"/>
    <x v="1"/>
  </r>
  <r>
    <x v="2"/>
    <x v="0"/>
    <x v="4"/>
    <s v="Facebook Page"/>
    <n v="78"/>
    <n v="2288.6"/>
    <n v="5126.4639999999999"/>
    <n v="457.72"/>
    <x v="1"/>
  </r>
  <r>
    <x v="2"/>
    <x v="0"/>
    <x v="4"/>
    <s v="Google Ad"/>
    <n v="76"/>
    <n v="2288.4499999999998"/>
    <n v="5126.1279999999997"/>
    <n v="457.69"/>
    <x v="1"/>
  </r>
  <r>
    <x v="2"/>
    <x v="0"/>
    <x v="4"/>
    <s v="Company Website"/>
    <n v="46"/>
    <n v="100"/>
    <n v="224"/>
    <n v="20"/>
    <x v="1"/>
  </r>
  <r>
    <x v="2"/>
    <x v="0"/>
    <x v="4"/>
    <s v="Youtube Channel"/>
    <n v="34"/>
    <n v="2288.4"/>
    <n v="5126.0160000000005"/>
    <n v="457.68000000000006"/>
    <x v="1"/>
  </r>
  <r>
    <x v="2"/>
    <x v="0"/>
    <x v="1"/>
    <s v="Lands"/>
    <n v="7"/>
    <n v="200"/>
    <n v="224"/>
    <n v="40"/>
    <x v="1"/>
  </r>
  <r>
    <x v="2"/>
    <x v="0"/>
    <x v="5"/>
    <s v="Asset sale"/>
    <n v="3"/>
    <n v="4577.3"/>
    <n v="7392"/>
    <n v="915.46"/>
    <x v="1"/>
  </r>
  <r>
    <x v="2"/>
    <x v="0"/>
    <x v="4"/>
    <s v="Television Ad"/>
    <n v="3"/>
    <n v="3300"/>
    <n v="5126.576"/>
    <n v="660"/>
    <x v="1"/>
  </r>
  <r>
    <x v="2"/>
    <x v="1"/>
    <x v="0"/>
    <s v="Software Metered License"/>
    <n v="3566"/>
    <n v="4577.3"/>
    <n v="5126.576"/>
    <n v="915.46"/>
    <x v="1"/>
  </r>
  <r>
    <x v="2"/>
    <x v="1"/>
    <x v="0"/>
    <s v="Floating License"/>
    <n v="2498"/>
    <n v="8000"/>
    <n v="8960"/>
    <n v="1600"/>
    <x v="1"/>
  </r>
  <r>
    <x v="2"/>
    <x v="1"/>
    <x v="1"/>
    <s v="Equipments"/>
    <n v="1245"/>
    <n v="4577.2"/>
    <n v="5126.4639999999999"/>
    <n v="915.44"/>
    <x v="1"/>
  </r>
  <r>
    <x v="2"/>
    <x v="1"/>
    <x v="2"/>
    <s v="Prime"/>
    <n v="644"/>
    <n v="5743.5"/>
    <n v="6432.72"/>
    <n v="1148.7"/>
    <x v="1"/>
  </r>
  <r>
    <x v="2"/>
    <x v="1"/>
    <x v="3"/>
    <s v="Renewal"/>
    <n v="643"/>
    <n v="7000"/>
    <n v="7840"/>
    <n v="1400"/>
    <x v="1"/>
  </r>
  <r>
    <x v="2"/>
    <x v="1"/>
    <x v="2"/>
    <s v="Premium"/>
    <n v="455"/>
    <n v="4578.6000000000004"/>
    <n v="5128.0320000000002"/>
    <n v="915.72000000000014"/>
    <x v="1"/>
  </r>
  <r>
    <x v="2"/>
    <x v="1"/>
    <x v="3"/>
    <s v="New "/>
    <n v="345"/>
    <n v="7000"/>
    <n v="7840"/>
    <n v="1400"/>
    <x v="1"/>
  </r>
  <r>
    <x v="2"/>
    <x v="1"/>
    <x v="1"/>
    <s v="Offices"/>
    <n v="122"/>
    <n v="100"/>
    <n v="112"/>
    <n v="20"/>
    <x v="1"/>
  </r>
  <r>
    <x v="2"/>
    <x v="1"/>
    <x v="4"/>
    <s v="Facebook Page"/>
    <n v="78"/>
    <n v="2288.6"/>
    <n v="5126.4639999999999"/>
    <n v="457.72"/>
    <x v="1"/>
  </r>
  <r>
    <x v="2"/>
    <x v="1"/>
    <x v="4"/>
    <s v="Google Ad"/>
    <n v="76"/>
    <n v="2288.4499999999998"/>
    <n v="5126.1279999999997"/>
    <n v="457.69"/>
    <x v="1"/>
  </r>
  <r>
    <x v="2"/>
    <x v="1"/>
    <x v="4"/>
    <s v="Company Website"/>
    <n v="46"/>
    <n v="100"/>
    <n v="224"/>
    <n v="20"/>
    <x v="1"/>
  </r>
  <r>
    <x v="2"/>
    <x v="1"/>
    <x v="4"/>
    <s v="Youtube Channel"/>
    <n v="34"/>
    <n v="2288.4"/>
    <n v="5126.0160000000005"/>
    <n v="457.68000000000006"/>
    <x v="1"/>
  </r>
  <r>
    <x v="2"/>
    <x v="1"/>
    <x v="1"/>
    <s v="Lands"/>
    <n v="7"/>
    <n v="200"/>
    <n v="224"/>
    <n v="40"/>
    <x v="0"/>
  </r>
  <r>
    <x v="2"/>
    <x v="1"/>
    <x v="4"/>
    <s v="Television Ad"/>
    <n v="3"/>
    <n v="3300"/>
    <n v="5126.576"/>
    <n v="660"/>
    <x v="0"/>
  </r>
  <r>
    <x v="2"/>
    <x v="1"/>
    <x v="5"/>
    <s v="Asset sale"/>
    <n v="2"/>
    <n v="6600"/>
    <n v="7392"/>
    <n v="1320"/>
    <x v="0"/>
  </r>
  <r>
    <x v="2"/>
    <x v="2"/>
    <x v="0"/>
    <s v="Software Metered License"/>
    <n v="3566"/>
    <n v="4577.3"/>
    <n v="5126.576"/>
    <n v="915.46"/>
    <x v="0"/>
  </r>
  <r>
    <x v="2"/>
    <x v="2"/>
    <x v="0"/>
    <s v="Floating License"/>
    <n v="2498"/>
    <n v="8000"/>
    <n v="8960"/>
    <n v="1600"/>
    <x v="0"/>
  </r>
  <r>
    <x v="2"/>
    <x v="2"/>
    <x v="1"/>
    <s v="Equipments"/>
    <n v="1245"/>
    <n v="4577.2"/>
    <n v="5126.4639999999999"/>
    <n v="915.44"/>
    <x v="0"/>
  </r>
  <r>
    <x v="2"/>
    <x v="2"/>
    <x v="2"/>
    <s v="Prime"/>
    <n v="644"/>
    <n v="5743.5"/>
    <n v="6432.72"/>
    <n v="1148.7"/>
    <x v="0"/>
  </r>
  <r>
    <x v="2"/>
    <x v="2"/>
    <x v="3"/>
    <s v="Renewal"/>
    <n v="643"/>
    <n v="7000"/>
    <n v="7840"/>
    <n v="1400"/>
    <x v="0"/>
  </r>
  <r>
    <x v="2"/>
    <x v="2"/>
    <x v="2"/>
    <s v="Premium"/>
    <n v="455"/>
    <n v="4578.6000000000004"/>
    <n v="5128.0320000000002"/>
    <n v="915.72000000000014"/>
    <x v="0"/>
  </r>
  <r>
    <x v="2"/>
    <x v="2"/>
    <x v="3"/>
    <s v="New "/>
    <n v="345"/>
    <n v="7000"/>
    <n v="7840"/>
    <n v="1400"/>
    <x v="0"/>
  </r>
  <r>
    <x v="2"/>
    <x v="2"/>
    <x v="1"/>
    <s v="Offices"/>
    <n v="122"/>
    <n v="100"/>
    <n v="112"/>
    <n v="20"/>
    <x v="0"/>
  </r>
  <r>
    <x v="2"/>
    <x v="2"/>
    <x v="4"/>
    <s v="Facebook Page"/>
    <n v="78"/>
    <n v="2288.6"/>
    <n v="5126.4639999999999"/>
    <n v="457.72"/>
    <x v="0"/>
  </r>
  <r>
    <x v="2"/>
    <x v="2"/>
    <x v="4"/>
    <s v="Google Ad"/>
    <n v="76"/>
    <n v="2288.4499999999998"/>
    <n v="5126.1279999999997"/>
    <n v="457.69"/>
    <x v="0"/>
  </r>
  <r>
    <x v="2"/>
    <x v="2"/>
    <x v="4"/>
    <s v="Company Website"/>
    <n v="46"/>
    <n v="100"/>
    <n v="224"/>
    <n v="20"/>
    <x v="0"/>
  </r>
  <r>
    <x v="2"/>
    <x v="2"/>
    <x v="4"/>
    <s v="Youtube Channel"/>
    <n v="34"/>
    <n v="2288.4"/>
    <n v="5126.0160000000005"/>
    <n v="457.68000000000006"/>
    <x v="0"/>
  </r>
  <r>
    <x v="2"/>
    <x v="2"/>
    <x v="1"/>
    <s v="Lands"/>
    <n v="7"/>
    <n v="200"/>
    <n v="224"/>
    <n v="40"/>
    <x v="0"/>
  </r>
  <r>
    <x v="2"/>
    <x v="2"/>
    <x v="4"/>
    <s v="Television Ad"/>
    <n v="3"/>
    <n v="2288.65"/>
    <n v="5126.576"/>
    <n v="457.73"/>
    <x v="0"/>
  </r>
  <r>
    <x v="2"/>
    <x v="2"/>
    <x v="5"/>
    <s v="Asset sale"/>
    <n v="2"/>
    <n v="6600"/>
    <n v="7392"/>
    <n v="1320"/>
    <x v="1"/>
  </r>
  <r>
    <x v="2"/>
    <x v="3"/>
    <x v="0"/>
    <s v="Software Metered License"/>
    <n v="3566"/>
    <n v="4577.3"/>
    <n v="5126.576"/>
    <n v="915.46"/>
    <x v="1"/>
  </r>
  <r>
    <x v="2"/>
    <x v="3"/>
    <x v="0"/>
    <s v="Floating License"/>
    <n v="2498"/>
    <n v="8000"/>
    <n v="8960"/>
    <n v="1600"/>
    <x v="1"/>
  </r>
  <r>
    <x v="2"/>
    <x v="3"/>
    <x v="1"/>
    <s v="Equipments"/>
    <n v="1245"/>
    <n v="4577.2"/>
    <n v="5126.4639999999999"/>
    <n v="915.44"/>
    <x v="1"/>
  </r>
  <r>
    <x v="2"/>
    <x v="3"/>
    <x v="2"/>
    <s v="Prime"/>
    <n v="644"/>
    <n v="5743.5"/>
    <n v="6432.72"/>
    <n v="1148.7"/>
    <x v="1"/>
  </r>
  <r>
    <x v="2"/>
    <x v="3"/>
    <x v="3"/>
    <s v="Renewal"/>
    <n v="643"/>
    <n v="7000"/>
    <n v="7840"/>
    <n v="1400"/>
    <x v="1"/>
  </r>
  <r>
    <x v="2"/>
    <x v="3"/>
    <x v="2"/>
    <s v="Premium"/>
    <n v="455"/>
    <n v="4578.6000000000004"/>
    <n v="5128.0320000000002"/>
    <n v="915.72000000000014"/>
    <x v="1"/>
  </r>
  <r>
    <x v="2"/>
    <x v="3"/>
    <x v="3"/>
    <s v="New "/>
    <n v="345"/>
    <n v="7000"/>
    <n v="7840"/>
    <n v="1400"/>
    <x v="1"/>
  </r>
  <r>
    <x v="2"/>
    <x v="3"/>
    <x v="1"/>
    <s v="Offices"/>
    <n v="122"/>
    <n v="100"/>
    <n v="112"/>
    <n v="20"/>
    <x v="1"/>
  </r>
  <r>
    <x v="2"/>
    <x v="3"/>
    <x v="4"/>
    <s v="Facebook Page"/>
    <n v="78"/>
    <n v="2288.6"/>
    <n v="5126.4639999999999"/>
    <n v="457.72"/>
    <x v="1"/>
  </r>
  <r>
    <x v="2"/>
    <x v="3"/>
    <x v="4"/>
    <s v="Google Ad"/>
    <n v="76"/>
    <n v="2288.4499999999998"/>
    <n v="5126.1279999999997"/>
    <n v="457.69"/>
    <x v="1"/>
  </r>
  <r>
    <x v="2"/>
    <x v="3"/>
    <x v="4"/>
    <s v="Company Website"/>
    <n v="46"/>
    <n v="100"/>
    <n v="224"/>
    <n v="20"/>
    <x v="1"/>
  </r>
  <r>
    <x v="2"/>
    <x v="3"/>
    <x v="4"/>
    <s v="Youtube Channel"/>
    <n v="34"/>
    <n v="2288.4"/>
    <n v="5126.0160000000005"/>
    <n v="457.68000000000006"/>
    <x v="1"/>
  </r>
  <r>
    <x v="2"/>
    <x v="3"/>
    <x v="1"/>
    <s v="Lands"/>
    <n v="7"/>
    <n v="200"/>
    <n v="224"/>
    <n v="40"/>
    <x v="1"/>
  </r>
  <r>
    <x v="2"/>
    <x v="3"/>
    <x v="4"/>
    <s v="Television Ad"/>
    <n v="3"/>
    <n v="2288.65"/>
    <n v="5126.576"/>
    <n v="457.73"/>
    <x v="1"/>
  </r>
  <r>
    <x v="2"/>
    <x v="3"/>
    <x v="5"/>
    <s v="Asset sale"/>
    <n v="2"/>
    <n v="7920"/>
    <n v="7392"/>
    <n v="1584"/>
    <x v="1"/>
  </r>
  <r>
    <x v="2"/>
    <x v="4"/>
    <x v="0"/>
    <s v="Software Metered License"/>
    <n v="3566"/>
    <n v="4577.3"/>
    <n v="5126.576"/>
    <n v="915.46"/>
    <x v="0"/>
  </r>
  <r>
    <x v="2"/>
    <x v="4"/>
    <x v="0"/>
    <s v="Floating License"/>
    <n v="2498"/>
    <n v="8800"/>
    <n v="8960"/>
    <n v="1760"/>
    <x v="0"/>
  </r>
  <r>
    <x v="2"/>
    <x v="4"/>
    <x v="1"/>
    <s v="Equipments"/>
    <n v="1245"/>
    <n v="5034.92"/>
    <n v="5126.4639999999999"/>
    <n v="1006.984"/>
    <x v="0"/>
  </r>
  <r>
    <x v="2"/>
    <x v="4"/>
    <x v="2"/>
    <s v="Prime"/>
    <n v="644"/>
    <n v="6317.85"/>
    <n v="6432.72"/>
    <n v="1263.5700000000002"/>
    <x v="0"/>
  </r>
  <r>
    <x v="2"/>
    <x v="4"/>
    <x v="3"/>
    <s v="Renewal"/>
    <n v="643"/>
    <n v="7700"/>
    <n v="7840"/>
    <n v="1540"/>
    <x v="0"/>
  </r>
  <r>
    <x v="2"/>
    <x v="4"/>
    <x v="2"/>
    <s v="Premium"/>
    <n v="455"/>
    <n v="5036.46"/>
    <n v="5128.0320000000002"/>
    <n v="1007.292"/>
    <x v="1"/>
  </r>
  <r>
    <x v="2"/>
    <x v="4"/>
    <x v="3"/>
    <s v="New "/>
    <n v="345"/>
    <n v="7700"/>
    <n v="7840"/>
    <n v="1540"/>
    <x v="1"/>
  </r>
  <r>
    <x v="2"/>
    <x v="4"/>
    <x v="1"/>
    <s v="Offices"/>
    <n v="122"/>
    <n v="110"/>
    <n v="112"/>
    <n v="22"/>
    <x v="1"/>
  </r>
  <r>
    <x v="2"/>
    <x v="4"/>
    <x v="4"/>
    <s v="Facebook Page"/>
    <n v="78"/>
    <n v="2517.46"/>
    <n v="5126.4639999999999"/>
    <n v="503.49200000000002"/>
    <x v="1"/>
  </r>
  <r>
    <x v="2"/>
    <x v="4"/>
    <x v="4"/>
    <s v="Google Ad"/>
    <n v="76"/>
    <n v="2288.4499999999998"/>
    <n v="5126.1279999999997"/>
    <n v="457.69"/>
    <x v="1"/>
  </r>
  <r>
    <x v="2"/>
    <x v="4"/>
    <x v="4"/>
    <s v="Company Website"/>
    <n v="46"/>
    <n v="100"/>
    <n v="224"/>
    <n v="20"/>
    <x v="1"/>
  </r>
  <r>
    <x v="2"/>
    <x v="4"/>
    <x v="4"/>
    <s v="Youtube Channel"/>
    <n v="34"/>
    <n v="2288.4"/>
    <n v="5126.0160000000005"/>
    <n v="457.68000000000006"/>
    <x v="1"/>
  </r>
  <r>
    <x v="2"/>
    <x v="4"/>
    <x v="1"/>
    <s v="Lands"/>
    <n v="7"/>
    <n v="200"/>
    <n v="224"/>
    <n v="40"/>
    <x v="1"/>
  </r>
  <r>
    <x v="2"/>
    <x v="4"/>
    <x v="4"/>
    <s v="Television Ad"/>
    <n v="3"/>
    <n v="3300"/>
    <n v="5126.576"/>
    <n v="660"/>
    <x v="1"/>
  </r>
  <r>
    <x v="2"/>
    <x v="4"/>
    <x v="5"/>
    <s v="Asset sale"/>
    <n v="2"/>
    <n v="4577.3"/>
    <n v="7392"/>
    <n v="915.46"/>
    <x v="0"/>
  </r>
  <r>
    <x v="2"/>
    <x v="5"/>
    <x v="0"/>
    <s v="Software Metered License"/>
    <n v="3566"/>
    <n v="4577.3"/>
    <n v="5126.576"/>
    <n v="915.46"/>
    <x v="1"/>
  </r>
  <r>
    <x v="2"/>
    <x v="5"/>
    <x v="0"/>
    <s v="Floating License"/>
    <n v="2498"/>
    <n v="8000"/>
    <n v="8960"/>
    <n v="1600"/>
    <x v="0"/>
  </r>
  <r>
    <x v="2"/>
    <x v="5"/>
    <x v="1"/>
    <s v="Equipments"/>
    <n v="1245"/>
    <n v="4577.2"/>
    <n v="5126.4639999999999"/>
    <n v="915.44"/>
    <x v="0"/>
  </r>
  <r>
    <x v="2"/>
    <x v="5"/>
    <x v="2"/>
    <s v="Prime"/>
    <n v="644"/>
    <n v="5743.5"/>
    <n v="6432.72"/>
    <n v="1148.7"/>
    <x v="0"/>
  </r>
  <r>
    <x v="2"/>
    <x v="5"/>
    <x v="3"/>
    <s v="Renewal"/>
    <n v="643"/>
    <n v="7000"/>
    <n v="7840"/>
    <n v="1400"/>
    <x v="0"/>
  </r>
  <r>
    <x v="2"/>
    <x v="5"/>
    <x v="2"/>
    <s v="Premium"/>
    <n v="455"/>
    <n v="4578.6000000000004"/>
    <n v="5128.0320000000002"/>
    <n v="915.72000000000014"/>
    <x v="0"/>
  </r>
  <r>
    <x v="2"/>
    <x v="5"/>
    <x v="3"/>
    <s v="New "/>
    <n v="345"/>
    <n v="7000"/>
    <n v="7840"/>
    <n v="1400"/>
    <x v="0"/>
  </r>
  <r>
    <x v="2"/>
    <x v="5"/>
    <x v="1"/>
    <s v="Offices"/>
    <n v="122"/>
    <n v="100"/>
    <n v="112"/>
    <n v="20"/>
    <x v="0"/>
  </r>
  <r>
    <x v="2"/>
    <x v="5"/>
    <x v="4"/>
    <s v="Facebook Page"/>
    <n v="78"/>
    <n v="2288.6"/>
    <n v="5126.4639999999999"/>
    <n v="457.72"/>
    <x v="0"/>
  </r>
  <r>
    <x v="2"/>
    <x v="5"/>
    <x v="4"/>
    <s v="Google Ad"/>
    <n v="76"/>
    <n v="2288.4499999999998"/>
    <n v="5126.1279999999997"/>
    <n v="457.69"/>
    <x v="0"/>
  </r>
  <r>
    <x v="2"/>
    <x v="5"/>
    <x v="4"/>
    <s v="Company Website"/>
    <n v="46"/>
    <n v="100"/>
    <n v="224"/>
    <n v="20"/>
    <x v="0"/>
  </r>
  <r>
    <x v="2"/>
    <x v="5"/>
    <x v="4"/>
    <s v="Youtube Channel"/>
    <n v="34"/>
    <n v="2288.4"/>
    <n v="5126.0160000000005"/>
    <n v="457.68000000000006"/>
    <x v="0"/>
  </r>
  <r>
    <x v="2"/>
    <x v="5"/>
    <x v="1"/>
    <s v="Lands"/>
    <n v="7"/>
    <n v="200"/>
    <n v="224"/>
    <n v="40"/>
    <x v="0"/>
  </r>
  <r>
    <x v="2"/>
    <x v="5"/>
    <x v="5"/>
    <s v="Asset sale"/>
    <n v="3"/>
    <n v="4577.3"/>
    <n v="7392"/>
    <n v="915.46"/>
    <x v="0"/>
  </r>
  <r>
    <x v="2"/>
    <x v="5"/>
    <x v="4"/>
    <s v="Television Ad"/>
    <n v="3"/>
    <n v="2288.65"/>
    <n v="5126.576"/>
    <n v="457.73"/>
    <x v="0"/>
  </r>
  <r>
    <x v="2"/>
    <x v="6"/>
    <x v="0"/>
    <s v="Software Metered License"/>
    <n v="3566"/>
    <n v="4577.3"/>
    <n v="5126.576"/>
    <n v="915.46"/>
    <x v="0"/>
  </r>
  <r>
    <x v="2"/>
    <x v="6"/>
    <x v="0"/>
    <s v="Floating License"/>
    <n v="2498"/>
    <n v="8000"/>
    <n v="8960"/>
    <n v="1600"/>
    <x v="0"/>
  </r>
  <r>
    <x v="2"/>
    <x v="6"/>
    <x v="1"/>
    <s v="Equipments"/>
    <n v="1245"/>
    <n v="4577.2"/>
    <n v="5126.4639999999999"/>
    <n v="915.44"/>
    <x v="0"/>
  </r>
  <r>
    <x v="2"/>
    <x v="6"/>
    <x v="2"/>
    <s v="Prime"/>
    <n v="644"/>
    <n v="5743.5"/>
    <n v="6432.72"/>
    <n v="1148.7"/>
    <x v="0"/>
  </r>
  <r>
    <x v="2"/>
    <x v="6"/>
    <x v="3"/>
    <s v="Renewal"/>
    <n v="643"/>
    <n v="7000"/>
    <n v="7840"/>
    <n v="1400"/>
    <x v="0"/>
  </r>
  <r>
    <x v="2"/>
    <x v="6"/>
    <x v="2"/>
    <s v="Premium"/>
    <n v="455"/>
    <n v="4578.6000000000004"/>
    <n v="5128.0320000000002"/>
    <n v="915.72000000000014"/>
    <x v="0"/>
  </r>
  <r>
    <x v="2"/>
    <x v="6"/>
    <x v="3"/>
    <s v="New "/>
    <n v="345"/>
    <n v="7000"/>
    <n v="7840"/>
    <n v="1400"/>
    <x v="0"/>
  </r>
  <r>
    <x v="2"/>
    <x v="6"/>
    <x v="1"/>
    <s v="Offices"/>
    <n v="122"/>
    <n v="100"/>
    <n v="112"/>
    <n v="20"/>
    <x v="0"/>
  </r>
  <r>
    <x v="2"/>
    <x v="6"/>
    <x v="4"/>
    <s v="Facebook Page"/>
    <n v="78"/>
    <n v="2288.6"/>
    <n v="5126.4639999999999"/>
    <n v="457.72"/>
    <x v="0"/>
  </r>
  <r>
    <x v="2"/>
    <x v="6"/>
    <x v="4"/>
    <s v="Google Ad"/>
    <n v="76"/>
    <n v="2288.4499999999998"/>
    <n v="5126.1279999999997"/>
    <n v="457.69"/>
    <x v="0"/>
  </r>
  <r>
    <x v="2"/>
    <x v="6"/>
    <x v="4"/>
    <s v="Company Website"/>
    <n v="46"/>
    <n v="100"/>
    <n v="224"/>
    <n v="20"/>
    <x v="0"/>
  </r>
  <r>
    <x v="2"/>
    <x v="6"/>
    <x v="4"/>
    <s v="Youtube Channel"/>
    <n v="34"/>
    <n v="2288.4"/>
    <n v="5126.0160000000005"/>
    <n v="457.68000000000006"/>
    <x v="0"/>
  </r>
  <r>
    <x v="2"/>
    <x v="6"/>
    <x v="1"/>
    <s v="Lands"/>
    <n v="7"/>
    <n v="200"/>
    <n v="224"/>
    <n v="40"/>
    <x v="0"/>
  </r>
  <r>
    <x v="2"/>
    <x v="6"/>
    <x v="4"/>
    <s v="Television Ad"/>
    <n v="3"/>
    <n v="2288.65"/>
    <n v="5126.576"/>
    <n v="457.73"/>
    <x v="0"/>
  </r>
  <r>
    <x v="2"/>
    <x v="6"/>
    <x v="5"/>
    <s v="Asset sale"/>
    <n v="2"/>
    <n v="6600"/>
    <n v="7392"/>
    <n v="1320"/>
    <x v="0"/>
  </r>
  <r>
    <x v="2"/>
    <x v="7"/>
    <x v="0"/>
    <s v="Software Metered License"/>
    <n v="3566"/>
    <n v="4577.3"/>
    <n v="5126.576"/>
    <n v="915.46"/>
    <x v="0"/>
  </r>
  <r>
    <x v="2"/>
    <x v="7"/>
    <x v="0"/>
    <s v="Floating License"/>
    <n v="2498"/>
    <n v="8000"/>
    <n v="8960"/>
    <n v="1600"/>
    <x v="0"/>
  </r>
  <r>
    <x v="2"/>
    <x v="7"/>
    <x v="1"/>
    <s v="Equipments"/>
    <n v="1245"/>
    <n v="4577.2"/>
    <n v="5126.4639999999999"/>
    <n v="915.44"/>
    <x v="0"/>
  </r>
  <r>
    <x v="2"/>
    <x v="7"/>
    <x v="2"/>
    <s v="Prime"/>
    <n v="644"/>
    <n v="5743.5"/>
    <n v="6432.72"/>
    <n v="1148.7"/>
    <x v="0"/>
  </r>
  <r>
    <x v="2"/>
    <x v="7"/>
    <x v="3"/>
    <s v="Renewal"/>
    <n v="643"/>
    <n v="7000"/>
    <n v="7840"/>
    <n v="1400"/>
    <x v="0"/>
  </r>
  <r>
    <x v="2"/>
    <x v="7"/>
    <x v="2"/>
    <s v="Premium"/>
    <n v="455"/>
    <n v="5036.46"/>
    <n v="5128.0320000000002"/>
    <n v="1007.292"/>
    <x v="0"/>
  </r>
  <r>
    <x v="2"/>
    <x v="7"/>
    <x v="3"/>
    <s v="New "/>
    <n v="345"/>
    <n v="7700"/>
    <n v="7840"/>
    <n v="1540"/>
    <x v="0"/>
  </r>
  <r>
    <x v="2"/>
    <x v="7"/>
    <x v="1"/>
    <s v="Offices"/>
    <n v="122"/>
    <n v="110"/>
    <n v="112"/>
    <n v="22"/>
    <x v="0"/>
  </r>
  <r>
    <x v="2"/>
    <x v="7"/>
    <x v="4"/>
    <s v="Facebook Page"/>
    <n v="78"/>
    <n v="2517.46"/>
    <n v="5126.4639999999999"/>
    <n v="503.49200000000002"/>
    <x v="0"/>
  </r>
  <r>
    <x v="2"/>
    <x v="7"/>
    <x v="4"/>
    <s v="Google Ad"/>
    <n v="76"/>
    <n v="2517.2949999999996"/>
    <n v="5126.1279999999997"/>
    <n v="503.45899999999995"/>
    <x v="0"/>
  </r>
  <r>
    <x v="2"/>
    <x v="7"/>
    <x v="4"/>
    <s v="Company Website"/>
    <n v="46"/>
    <n v="115"/>
    <n v="224"/>
    <n v="23"/>
    <x v="0"/>
  </r>
  <r>
    <x v="2"/>
    <x v="7"/>
    <x v="4"/>
    <s v="Youtube Channel"/>
    <n v="34"/>
    <n v="2631.66"/>
    <n v="5126.0160000000005"/>
    <n v="526.33199999999999"/>
    <x v="0"/>
  </r>
  <r>
    <x v="2"/>
    <x v="7"/>
    <x v="1"/>
    <s v="Lands"/>
    <n v="7"/>
    <n v="230"/>
    <n v="224"/>
    <n v="46"/>
    <x v="0"/>
  </r>
  <r>
    <x v="2"/>
    <x v="7"/>
    <x v="4"/>
    <s v="Television Ad"/>
    <n v="3"/>
    <n v="2631.9475000000002"/>
    <n v="5126.576"/>
    <n v="526.38950000000011"/>
    <x v="0"/>
  </r>
  <r>
    <x v="2"/>
    <x v="7"/>
    <x v="5"/>
    <s v="Asset sale"/>
    <n v="2"/>
    <n v="7590"/>
    <n v="7392"/>
    <n v="1518"/>
    <x v="0"/>
  </r>
  <r>
    <x v="2"/>
    <x v="8"/>
    <x v="0"/>
    <s v="Software Metered License"/>
    <n v="3566"/>
    <n v="4577.3"/>
    <n v="5126.576"/>
    <n v="915.46"/>
    <x v="0"/>
  </r>
  <r>
    <x v="2"/>
    <x v="8"/>
    <x v="0"/>
    <s v="Floating License"/>
    <n v="2498"/>
    <n v="8000"/>
    <n v="8960"/>
    <n v="1600"/>
    <x v="0"/>
  </r>
  <r>
    <x v="2"/>
    <x v="8"/>
    <x v="1"/>
    <s v="Equipments"/>
    <n v="1245"/>
    <n v="4577.2"/>
    <n v="5126.4639999999999"/>
    <n v="915.44"/>
    <x v="0"/>
  </r>
  <r>
    <x v="2"/>
    <x v="8"/>
    <x v="2"/>
    <s v="Prime"/>
    <n v="644"/>
    <n v="5743.5"/>
    <n v="6432.72"/>
    <n v="1148.7"/>
    <x v="0"/>
  </r>
  <r>
    <x v="2"/>
    <x v="8"/>
    <x v="3"/>
    <s v="Renewal"/>
    <n v="643"/>
    <n v="7000"/>
    <n v="7840"/>
    <n v="1400"/>
    <x v="0"/>
  </r>
  <r>
    <x v="2"/>
    <x v="8"/>
    <x v="2"/>
    <s v="Premium"/>
    <n v="455"/>
    <n v="4578.6000000000004"/>
    <n v="5128.0320000000002"/>
    <n v="915.72000000000014"/>
    <x v="0"/>
  </r>
  <r>
    <x v="2"/>
    <x v="8"/>
    <x v="3"/>
    <s v="New "/>
    <n v="345"/>
    <n v="7000"/>
    <n v="7840"/>
    <n v="1400"/>
    <x v="0"/>
  </r>
  <r>
    <x v="2"/>
    <x v="8"/>
    <x v="1"/>
    <s v="Offices"/>
    <n v="122"/>
    <n v="100"/>
    <n v="112"/>
    <n v="20"/>
    <x v="0"/>
  </r>
  <r>
    <x v="2"/>
    <x v="8"/>
    <x v="4"/>
    <s v="Facebook Page"/>
    <n v="78"/>
    <n v="2288.6"/>
    <n v="5126.4639999999999"/>
    <n v="457.72"/>
    <x v="0"/>
  </r>
  <r>
    <x v="2"/>
    <x v="8"/>
    <x v="4"/>
    <s v="Google Ad"/>
    <n v="76"/>
    <n v="2288.4499999999998"/>
    <n v="5126.1279999999997"/>
    <n v="457.69"/>
    <x v="0"/>
  </r>
  <r>
    <x v="2"/>
    <x v="8"/>
    <x v="4"/>
    <s v="Company Website"/>
    <n v="46"/>
    <n v="100"/>
    <n v="224"/>
    <n v="20"/>
    <x v="0"/>
  </r>
  <r>
    <x v="2"/>
    <x v="8"/>
    <x v="4"/>
    <s v="Youtube Channel"/>
    <n v="34"/>
    <n v="2746.08"/>
    <n v="5126.0160000000005"/>
    <n v="549.21600000000001"/>
    <x v="0"/>
  </r>
  <r>
    <x v="2"/>
    <x v="8"/>
    <x v="1"/>
    <s v="Lands"/>
    <n v="7"/>
    <n v="240"/>
    <n v="224"/>
    <n v="48"/>
    <x v="0"/>
  </r>
  <r>
    <x v="2"/>
    <x v="8"/>
    <x v="4"/>
    <s v="Television Ad"/>
    <n v="3"/>
    <n v="2746.38"/>
    <n v="5126.576"/>
    <n v="549.27600000000007"/>
    <x v="0"/>
  </r>
  <r>
    <x v="2"/>
    <x v="8"/>
    <x v="5"/>
    <s v="Asset sale"/>
    <n v="2"/>
    <n v="7920"/>
    <n v="7392"/>
    <n v="1584"/>
    <x v="0"/>
  </r>
  <r>
    <x v="2"/>
    <x v="9"/>
    <x v="0"/>
    <s v="Software Metered License"/>
    <n v="3566"/>
    <n v="5035.0300000000007"/>
    <n v="5126.576"/>
    <n v="1007.0060000000002"/>
    <x v="0"/>
  </r>
  <r>
    <x v="2"/>
    <x v="9"/>
    <x v="0"/>
    <s v="Floating License"/>
    <n v="2498"/>
    <n v="9200"/>
    <n v="8960"/>
    <n v="1840"/>
    <x v="0"/>
  </r>
  <r>
    <x v="2"/>
    <x v="9"/>
    <x v="1"/>
    <s v="Equipments"/>
    <n v="1245"/>
    <n v="5263.78"/>
    <n v="5126.4639999999999"/>
    <n v="1052.7560000000001"/>
    <x v="0"/>
  </r>
  <r>
    <x v="2"/>
    <x v="9"/>
    <x v="2"/>
    <s v="Prime"/>
    <n v="644"/>
    <n v="6605.0249999999996"/>
    <n v="6432.72"/>
    <n v="1321.0050000000001"/>
    <x v="0"/>
  </r>
  <r>
    <x v="2"/>
    <x v="9"/>
    <x v="3"/>
    <s v="Renewal"/>
    <n v="643"/>
    <n v="8400"/>
    <n v="7840"/>
    <n v="1680"/>
    <x v="0"/>
  </r>
  <r>
    <x v="2"/>
    <x v="9"/>
    <x v="2"/>
    <s v="Premium"/>
    <n v="455"/>
    <n v="5494.3200000000006"/>
    <n v="5128.0320000000002"/>
    <n v="1098.8640000000003"/>
    <x v="0"/>
  </r>
  <r>
    <x v="2"/>
    <x v="9"/>
    <x v="3"/>
    <s v="New "/>
    <n v="345"/>
    <n v="8400"/>
    <n v="7840"/>
    <n v="1680"/>
    <x v="0"/>
  </r>
  <r>
    <x v="2"/>
    <x v="9"/>
    <x v="1"/>
    <s v="Offices"/>
    <n v="122"/>
    <n v="120"/>
    <n v="112"/>
    <n v="24"/>
    <x v="0"/>
  </r>
  <r>
    <x v="2"/>
    <x v="9"/>
    <x v="4"/>
    <s v="Facebook Page"/>
    <n v="78"/>
    <n v="2517.46"/>
    <n v="5126.4639999999999"/>
    <n v="503.49200000000002"/>
    <x v="0"/>
  </r>
  <r>
    <x v="2"/>
    <x v="9"/>
    <x v="4"/>
    <s v="Google Ad"/>
    <n v="76"/>
    <n v="2517.2949999999996"/>
    <n v="5126.1279999999997"/>
    <n v="503.45899999999995"/>
    <x v="0"/>
  </r>
  <r>
    <x v="2"/>
    <x v="9"/>
    <x v="4"/>
    <s v="Company Website"/>
    <n v="46"/>
    <n v="110"/>
    <n v="224"/>
    <n v="22"/>
    <x v="0"/>
  </r>
  <r>
    <x v="2"/>
    <x v="9"/>
    <x v="4"/>
    <s v="Youtube Channel"/>
    <n v="34"/>
    <n v="2517.2400000000002"/>
    <n v="5126.0160000000005"/>
    <n v="503.44800000000009"/>
    <x v="0"/>
  </r>
  <r>
    <x v="2"/>
    <x v="9"/>
    <x v="1"/>
    <s v="Lands"/>
    <n v="7"/>
    <n v="220"/>
    <n v="224"/>
    <n v="44"/>
    <x v="0"/>
  </r>
  <r>
    <x v="2"/>
    <x v="9"/>
    <x v="4"/>
    <s v="Television Ad"/>
    <n v="3"/>
    <n v="2517.5150000000003"/>
    <n v="5126.576"/>
    <n v="503.5030000000001"/>
    <x v="0"/>
  </r>
  <r>
    <x v="2"/>
    <x v="9"/>
    <x v="5"/>
    <s v="Asset sale"/>
    <n v="2"/>
    <n v="7260"/>
    <n v="7392"/>
    <n v="1452"/>
    <x v="0"/>
  </r>
  <r>
    <x v="2"/>
    <x v="10"/>
    <x v="0"/>
    <s v="Software Metered License"/>
    <n v="3566"/>
    <n v="5263.8950000000004"/>
    <n v="5126.576"/>
    <n v="1052.7790000000002"/>
    <x v="0"/>
  </r>
  <r>
    <x v="2"/>
    <x v="10"/>
    <x v="0"/>
    <s v="Floating License"/>
    <n v="2498"/>
    <n v="8800"/>
    <n v="8960"/>
    <n v="1760"/>
    <x v="0"/>
  </r>
  <r>
    <x v="2"/>
    <x v="10"/>
    <x v="1"/>
    <s v="Equipments"/>
    <n v="1245"/>
    <n v="5034.92"/>
    <n v="5126.4639999999999"/>
    <n v="1006.984"/>
    <x v="0"/>
  </r>
  <r>
    <x v="2"/>
    <x v="10"/>
    <x v="2"/>
    <s v="Prime"/>
    <n v="644"/>
    <n v="6317.85"/>
    <n v="6432.72"/>
    <n v="1263.5700000000002"/>
    <x v="0"/>
  </r>
  <r>
    <x v="2"/>
    <x v="10"/>
    <x v="3"/>
    <s v="Renewal"/>
    <n v="643"/>
    <n v="7700"/>
    <n v="7840"/>
    <n v="1540"/>
    <x v="0"/>
  </r>
  <r>
    <x v="2"/>
    <x v="10"/>
    <x v="2"/>
    <s v="Premium"/>
    <n v="455"/>
    <n v="5036.46"/>
    <n v="5128.0320000000002"/>
    <n v="1007.292"/>
    <x v="0"/>
  </r>
  <r>
    <x v="2"/>
    <x v="10"/>
    <x v="3"/>
    <s v="New "/>
    <n v="345"/>
    <n v="7700"/>
    <n v="7840"/>
    <n v="1540"/>
    <x v="0"/>
  </r>
  <r>
    <x v="2"/>
    <x v="10"/>
    <x v="1"/>
    <s v="Offices"/>
    <n v="122"/>
    <n v="110"/>
    <n v="112"/>
    <n v="22"/>
    <x v="0"/>
  </r>
  <r>
    <x v="2"/>
    <x v="10"/>
    <x v="4"/>
    <s v="Facebook Page"/>
    <n v="78"/>
    <n v="2517.46"/>
    <n v="5126.4639999999999"/>
    <n v="503.49200000000002"/>
    <x v="0"/>
  </r>
  <r>
    <x v="2"/>
    <x v="10"/>
    <x v="4"/>
    <s v="Google Ad"/>
    <n v="76"/>
    <n v="2288.4499999999998"/>
    <n v="5126.1279999999997"/>
    <n v="457.69"/>
    <x v="0"/>
  </r>
  <r>
    <x v="2"/>
    <x v="10"/>
    <x v="4"/>
    <s v="Company Website"/>
    <n v="46"/>
    <n v="100"/>
    <n v="224"/>
    <n v="20"/>
    <x v="0"/>
  </r>
  <r>
    <x v="2"/>
    <x v="10"/>
    <x v="4"/>
    <s v="Youtube Channel"/>
    <n v="34"/>
    <n v="2288.4"/>
    <n v="5126.0160000000005"/>
    <n v="457.68000000000006"/>
    <x v="1"/>
  </r>
  <r>
    <x v="2"/>
    <x v="10"/>
    <x v="1"/>
    <s v="Lands"/>
    <n v="7"/>
    <n v="200"/>
    <n v="224"/>
    <n v="40"/>
    <x v="1"/>
  </r>
  <r>
    <x v="2"/>
    <x v="10"/>
    <x v="4"/>
    <s v="Television Ad"/>
    <n v="3"/>
    <n v="2288.65"/>
    <n v="5126.576"/>
    <n v="457.73"/>
    <x v="1"/>
  </r>
  <r>
    <x v="2"/>
    <x v="10"/>
    <x v="5"/>
    <s v="Asset sale"/>
    <n v="2"/>
    <n v="6600"/>
    <n v="7392"/>
    <n v="1320"/>
    <x v="1"/>
  </r>
  <r>
    <x v="2"/>
    <x v="11"/>
    <x v="0"/>
    <s v="Software Metered License"/>
    <n v="3566"/>
    <n v="4577.3"/>
    <n v="5126.576"/>
    <n v="915.46"/>
    <x v="1"/>
  </r>
  <r>
    <x v="2"/>
    <x v="11"/>
    <x v="0"/>
    <s v="Floating License"/>
    <n v="2498"/>
    <n v="8000"/>
    <n v="8960"/>
    <n v="1600"/>
    <x v="1"/>
  </r>
  <r>
    <x v="2"/>
    <x v="11"/>
    <x v="1"/>
    <s v="Equipments"/>
    <n v="1245"/>
    <n v="4577.2"/>
    <n v="5126.4639999999999"/>
    <n v="915.44"/>
    <x v="1"/>
  </r>
  <r>
    <x v="2"/>
    <x v="11"/>
    <x v="2"/>
    <s v="Prime"/>
    <n v="644"/>
    <n v="5743.5"/>
    <n v="6432.72"/>
    <n v="1148.7"/>
    <x v="1"/>
  </r>
  <r>
    <x v="2"/>
    <x v="11"/>
    <x v="3"/>
    <s v="Renewal"/>
    <n v="643"/>
    <n v="7000"/>
    <n v="7840"/>
    <n v="1400"/>
    <x v="1"/>
  </r>
  <r>
    <x v="2"/>
    <x v="11"/>
    <x v="2"/>
    <s v="Premium"/>
    <n v="455"/>
    <n v="4578.6000000000004"/>
    <n v="5128.0320000000002"/>
    <n v="915.72000000000014"/>
    <x v="1"/>
  </r>
  <r>
    <x v="2"/>
    <x v="11"/>
    <x v="3"/>
    <s v="New "/>
    <n v="345"/>
    <n v="7000"/>
    <n v="7840"/>
    <n v="1400"/>
    <x v="1"/>
  </r>
  <r>
    <x v="2"/>
    <x v="11"/>
    <x v="1"/>
    <s v="Offices"/>
    <n v="122"/>
    <n v="100"/>
    <n v="112"/>
    <n v="20"/>
    <x v="1"/>
  </r>
  <r>
    <x v="2"/>
    <x v="11"/>
    <x v="4"/>
    <s v="Facebook Page"/>
    <n v="78"/>
    <n v="2288.6"/>
    <n v="5126.4639999999999"/>
    <n v="457.72"/>
    <x v="1"/>
  </r>
  <r>
    <x v="2"/>
    <x v="11"/>
    <x v="4"/>
    <s v="Google Ad"/>
    <n v="76"/>
    <n v="2288.4499999999998"/>
    <n v="5126.1279999999997"/>
    <n v="457.69"/>
    <x v="1"/>
  </r>
  <r>
    <x v="2"/>
    <x v="11"/>
    <x v="4"/>
    <s v="Company Website"/>
    <n v="46"/>
    <n v="100"/>
    <n v="224"/>
    <n v="20"/>
    <x v="1"/>
  </r>
  <r>
    <x v="2"/>
    <x v="11"/>
    <x v="4"/>
    <s v="Youtube Channel"/>
    <n v="34"/>
    <n v="2288.4"/>
    <n v="5126.0160000000005"/>
    <n v="457.68000000000006"/>
    <x v="1"/>
  </r>
  <r>
    <x v="2"/>
    <x v="11"/>
    <x v="1"/>
    <s v="Lands"/>
    <n v="7"/>
    <n v="200"/>
    <n v="224"/>
    <n v="40"/>
    <x v="1"/>
  </r>
  <r>
    <x v="2"/>
    <x v="11"/>
    <x v="4"/>
    <s v="Television Ad"/>
    <n v="3"/>
    <n v="2288.65"/>
    <n v="5126.576"/>
    <n v="457.73"/>
    <x v="1"/>
  </r>
  <r>
    <x v="2"/>
    <x v="11"/>
    <x v="5"/>
    <s v="Asset sale"/>
    <n v="2"/>
    <n v="6600"/>
    <n v="7392"/>
    <n v="1320"/>
    <x v="1"/>
  </r>
  <r>
    <x v="3"/>
    <x v="0"/>
    <x v="0"/>
    <s v="Software Metered License"/>
    <n v="3566"/>
    <n v="5492.76"/>
    <n v="5126.576"/>
    <n v="1098.5520000000001"/>
    <x v="1"/>
  </r>
  <r>
    <x v="3"/>
    <x v="0"/>
    <x v="0"/>
    <s v="Floating License"/>
    <n v="2498"/>
    <n v="9600"/>
    <n v="8960"/>
    <n v="1920"/>
    <x v="1"/>
  </r>
  <r>
    <x v="3"/>
    <x v="0"/>
    <x v="1"/>
    <s v="Equipments"/>
    <n v="1245"/>
    <n v="5492.6399999999994"/>
    <n v="5126.4639999999999"/>
    <n v="1098.528"/>
    <x v="1"/>
  </r>
  <r>
    <x v="3"/>
    <x v="0"/>
    <x v="2"/>
    <s v="Prime"/>
    <n v="644"/>
    <n v="6892.2"/>
    <n v="6432.72"/>
    <n v="1378.44"/>
    <x v="1"/>
  </r>
  <r>
    <x v="3"/>
    <x v="0"/>
    <x v="3"/>
    <s v="Renewal"/>
    <n v="643"/>
    <n v="8400"/>
    <n v="7840"/>
    <n v="1680"/>
    <x v="0"/>
  </r>
  <r>
    <x v="3"/>
    <x v="0"/>
    <x v="2"/>
    <s v="Premium"/>
    <n v="455"/>
    <n v="5494.3200000000006"/>
    <n v="5128.0320000000002"/>
    <n v="1098.8640000000003"/>
    <x v="0"/>
  </r>
  <r>
    <x v="3"/>
    <x v="0"/>
    <x v="3"/>
    <s v="New "/>
    <n v="345"/>
    <n v="8400"/>
    <n v="7840"/>
    <n v="1680"/>
    <x v="0"/>
  </r>
  <r>
    <x v="3"/>
    <x v="0"/>
    <x v="1"/>
    <s v="Offices"/>
    <n v="122"/>
    <n v="120"/>
    <n v="112"/>
    <n v="24"/>
    <x v="0"/>
  </r>
  <r>
    <x v="3"/>
    <x v="0"/>
    <x v="4"/>
    <s v="Facebook Page"/>
    <n v="78"/>
    <n v="2288.6"/>
    <n v="5126.4639999999999"/>
    <n v="457.72"/>
    <x v="0"/>
  </r>
  <r>
    <x v="3"/>
    <x v="0"/>
    <x v="4"/>
    <s v="Google Ad"/>
    <n v="76"/>
    <n v="2288.4499999999998"/>
    <n v="5126.1279999999997"/>
    <n v="457.69"/>
    <x v="0"/>
  </r>
  <r>
    <x v="3"/>
    <x v="0"/>
    <x v="4"/>
    <s v="Company Website"/>
    <n v="46"/>
    <n v="100"/>
    <n v="224"/>
    <n v="20"/>
    <x v="0"/>
  </r>
  <r>
    <x v="3"/>
    <x v="0"/>
    <x v="4"/>
    <s v="Youtube Channel"/>
    <n v="34"/>
    <n v="2288.4"/>
    <n v="5126.0160000000005"/>
    <n v="457.68000000000006"/>
    <x v="0"/>
  </r>
  <r>
    <x v="3"/>
    <x v="0"/>
    <x v="1"/>
    <s v="Lands"/>
    <n v="7"/>
    <n v="200"/>
    <n v="224"/>
    <n v="40"/>
    <x v="0"/>
  </r>
  <r>
    <x v="3"/>
    <x v="0"/>
    <x v="5"/>
    <s v="Asset sale"/>
    <n v="3"/>
    <n v="4577.3"/>
    <n v="7392"/>
    <n v="915.46"/>
    <x v="0"/>
  </r>
  <r>
    <x v="3"/>
    <x v="0"/>
    <x v="4"/>
    <s v="Television Ad"/>
    <n v="3"/>
    <n v="3300"/>
    <n v="5126.576"/>
    <n v="660"/>
    <x v="0"/>
  </r>
  <r>
    <x v="3"/>
    <x v="1"/>
    <x v="0"/>
    <s v="Software Metered License"/>
    <n v="3566"/>
    <n v="4577.3"/>
    <n v="5126.576"/>
    <n v="915.46"/>
    <x v="0"/>
  </r>
  <r>
    <x v="3"/>
    <x v="1"/>
    <x v="0"/>
    <s v="Floating License"/>
    <n v="2498"/>
    <n v="8000"/>
    <n v="8960"/>
    <n v="1600"/>
    <x v="0"/>
  </r>
  <r>
    <x v="3"/>
    <x v="1"/>
    <x v="1"/>
    <s v="Equipments"/>
    <n v="1245"/>
    <n v="4577.2"/>
    <n v="5126.4639999999999"/>
    <n v="915.44"/>
    <x v="0"/>
  </r>
  <r>
    <x v="3"/>
    <x v="1"/>
    <x v="2"/>
    <s v="Prime"/>
    <n v="644"/>
    <n v="5743.5"/>
    <n v="6432.72"/>
    <n v="1148.7"/>
    <x v="0"/>
  </r>
  <r>
    <x v="3"/>
    <x v="1"/>
    <x v="3"/>
    <s v="Renewal"/>
    <n v="643"/>
    <n v="7000"/>
    <n v="7840"/>
    <n v="1400"/>
    <x v="0"/>
  </r>
  <r>
    <x v="3"/>
    <x v="1"/>
    <x v="2"/>
    <s v="Premium"/>
    <n v="455"/>
    <n v="4578.6000000000004"/>
    <n v="5128.0320000000002"/>
    <n v="915.72000000000014"/>
    <x v="0"/>
  </r>
  <r>
    <x v="3"/>
    <x v="1"/>
    <x v="3"/>
    <s v="New "/>
    <n v="345"/>
    <n v="7000"/>
    <n v="7840"/>
    <n v="1400"/>
    <x v="0"/>
  </r>
  <r>
    <x v="3"/>
    <x v="1"/>
    <x v="1"/>
    <s v="Offices"/>
    <n v="122"/>
    <n v="100"/>
    <n v="112"/>
    <n v="20"/>
    <x v="0"/>
  </r>
  <r>
    <x v="3"/>
    <x v="1"/>
    <x v="4"/>
    <s v="Facebook Page"/>
    <n v="78"/>
    <n v="2288.6"/>
    <n v="5126.4639999999999"/>
    <n v="457.72"/>
    <x v="0"/>
  </r>
  <r>
    <x v="3"/>
    <x v="1"/>
    <x v="4"/>
    <s v="Google Ad"/>
    <n v="76"/>
    <n v="2288.4499999999998"/>
    <n v="5126.1279999999997"/>
    <n v="457.69"/>
    <x v="0"/>
  </r>
  <r>
    <x v="3"/>
    <x v="1"/>
    <x v="4"/>
    <s v="Company Website"/>
    <n v="46"/>
    <n v="100"/>
    <n v="224"/>
    <n v="20"/>
    <x v="0"/>
  </r>
  <r>
    <x v="3"/>
    <x v="1"/>
    <x v="4"/>
    <s v="Youtube Channel"/>
    <n v="34"/>
    <n v="2288.4"/>
    <n v="5126.0160000000005"/>
    <n v="457.68000000000006"/>
    <x v="0"/>
  </r>
  <r>
    <x v="3"/>
    <x v="1"/>
    <x v="1"/>
    <s v="Lands"/>
    <n v="7"/>
    <n v="200"/>
    <n v="224"/>
    <n v="40"/>
    <x v="0"/>
  </r>
  <r>
    <x v="3"/>
    <x v="1"/>
    <x v="4"/>
    <s v="Television Ad"/>
    <n v="3"/>
    <n v="3300"/>
    <n v="5126.576"/>
    <n v="660"/>
    <x v="0"/>
  </r>
  <r>
    <x v="3"/>
    <x v="1"/>
    <x v="5"/>
    <s v="Asset sale"/>
    <n v="2"/>
    <n v="6600"/>
    <n v="7392"/>
    <n v="1320"/>
    <x v="0"/>
  </r>
  <r>
    <x v="3"/>
    <x v="2"/>
    <x v="0"/>
    <s v="Software Metered License"/>
    <n v="3566"/>
    <n v="4577.3"/>
    <n v="5126.576"/>
    <n v="915.46"/>
    <x v="0"/>
  </r>
  <r>
    <x v="3"/>
    <x v="2"/>
    <x v="0"/>
    <s v="Floating License"/>
    <n v="2498"/>
    <n v="8000"/>
    <n v="8960"/>
    <n v="1600"/>
    <x v="0"/>
  </r>
  <r>
    <x v="3"/>
    <x v="2"/>
    <x v="1"/>
    <s v="Equipments"/>
    <n v="1245"/>
    <n v="4577.2"/>
    <n v="5126.4639999999999"/>
    <n v="915.44"/>
    <x v="0"/>
  </r>
  <r>
    <x v="3"/>
    <x v="2"/>
    <x v="2"/>
    <s v="Prime"/>
    <n v="644"/>
    <n v="10000"/>
    <n v="6432.72"/>
    <n v="2000"/>
    <x v="0"/>
  </r>
  <r>
    <x v="3"/>
    <x v="2"/>
    <x v="3"/>
    <s v="Renewal"/>
    <n v="643"/>
    <n v="7000"/>
    <n v="7840"/>
    <n v="1400"/>
    <x v="0"/>
  </r>
  <r>
    <x v="3"/>
    <x v="2"/>
    <x v="2"/>
    <s v="Premium"/>
    <n v="455"/>
    <n v="4578.6000000000004"/>
    <n v="5128.0320000000002"/>
    <n v="915.72000000000014"/>
    <x v="0"/>
  </r>
  <r>
    <x v="3"/>
    <x v="2"/>
    <x v="3"/>
    <s v="New "/>
    <n v="345"/>
    <n v="7000"/>
    <n v="7840"/>
    <n v="1400"/>
    <x v="0"/>
  </r>
  <r>
    <x v="3"/>
    <x v="2"/>
    <x v="1"/>
    <s v="Offices"/>
    <n v="122"/>
    <n v="100"/>
    <n v="112"/>
    <n v="20"/>
    <x v="0"/>
  </r>
  <r>
    <x v="3"/>
    <x v="2"/>
    <x v="4"/>
    <s v="Facebook Page"/>
    <n v="78"/>
    <n v="2288.6"/>
    <n v="5126.4639999999999"/>
    <n v="457.72"/>
    <x v="0"/>
  </r>
  <r>
    <x v="3"/>
    <x v="2"/>
    <x v="4"/>
    <s v="Google Ad"/>
    <n v="76"/>
    <n v="2288.4499999999998"/>
    <n v="5126.1279999999997"/>
    <n v="457.69"/>
    <x v="0"/>
  </r>
  <r>
    <x v="3"/>
    <x v="2"/>
    <x v="4"/>
    <s v="Company Website"/>
    <n v="46"/>
    <n v="100"/>
    <n v="224"/>
    <n v="20"/>
    <x v="0"/>
  </r>
  <r>
    <x v="3"/>
    <x v="2"/>
    <x v="4"/>
    <s v="Youtube Channel"/>
    <n v="34"/>
    <n v="2288.4"/>
    <n v="5126.0160000000005"/>
    <n v="457.68000000000006"/>
    <x v="0"/>
  </r>
  <r>
    <x v="3"/>
    <x v="2"/>
    <x v="1"/>
    <s v="Lands"/>
    <n v="7"/>
    <n v="200"/>
    <n v="224"/>
    <n v="40"/>
    <x v="0"/>
  </r>
  <r>
    <x v="3"/>
    <x v="2"/>
    <x v="4"/>
    <s v="Television Ad"/>
    <n v="3"/>
    <n v="2288.65"/>
    <n v="5126.576"/>
    <n v="457.73"/>
    <x v="0"/>
  </r>
  <r>
    <x v="3"/>
    <x v="2"/>
    <x v="5"/>
    <s v="Asset sale"/>
    <n v="2"/>
    <n v="6600"/>
    <n v="7392"/>
    <n v="1320"/>
    <x v="0"/>
  </r>
  <r>
    <x v="3"/>
    <x v="3"/>
    <x v="0"/>
    <s v="Software Metered License"/>
    <n v="3566"/>
    <n v="4577.3"/>
    <n v="5126.576"/>
    <n v="915.46"/>
    <x v="0"/>
  </r>
  <r>
    <x v="3"/>
    <x v="3"/>
    <x v="0"/>
    <s v="Floating License"/>
    <n v="2498"/>
    <n v="8000"/>
    <n v="8960"/>
    <n v="1600"/>
    <x v="1"/>
  </r>
  <r>
    <x v="3"/>
    <x v="3"/>
    <x v="1"/>
    <s v="Equipments"/>
    <n v="1245"/>
    <n v="4577.2"/>
    <n v="5126.4639999999999"/>
    <n v="915.44"/>
    <x v="1"/>
  </r>
  <r>
    <x v="3"/>
    <x v="3"/>
    <x v="2"/>
    <s v="Prime"/>
    <n v="644"/>
    <n v="15000"/>
    <n v="6432.72"/>
    <n v="3000"/>
    <x v="1"/>
  </r>
  <r>
    <x v="3"/>
    <x v="3"/>
    <x v="3"/>
    <s v="Renewal"/>
    <n v="643"/>
    <n v="7000"/>
    <n v="7840"/>
    <n v="1400"/>
    <x v="1"/>
  </r>
  <r>
    <x v="3"/>
    <x v="3"/>
    <x v="2"/>
    <s v="Premium"/>
    <n v="455"/>
    <n v="14000"/>
    <n v="5128.0320000000002"/>
    <n v="2800"/>
    <x v="1"/>
  </r>
  <r>
    <x v="3"/>
    <x v="3"/>
    <x v="3"/>
    <s v="New "/>
    <n v="345"/>
    <n v="7000"/>
    <n v="7840"/>
    <n v="1400"/>
    <x v="1"/>
  </r>
  <r>
    <x v="3"/>
    <x v="3"/>
    <x v="1"/>
    <s v="Offices"/>
    <n v="122"/>
    <n v="100"/>
    <n v="112"/>
    <n v="20"/>
    <x v="1"/>
  </r>
  <r>
    <x v="3"/>
    <x v="3"/>
    <x v="4"/>
    <s v="Facebook Page"/>
    <n v="78"/>
    <n v="2288.6"/>
    <n v="5126.4639999999999"/>
    <n v="457.72"/>
    <x v="1"/>
  </r>
  <r>
    <x v="3"/>
    <x v="3"/>
    <x v="4"/>
    <s v="Google Ad"/>
    <n v="76"/>
    <n v="2288.4499999999998"/>
    <n v="5126.1279999999997"/>
    <n v="457.69"/>
    <x v="1"/>
  </r>
  <r>
    <x v="3"/>
    <x v="3"/>
    <x v="4"/>
    <s v="Company Website"/>
    <n v="46"/>
    <n v="100"/>
    <n v="224"/>
    <n v="20"/>
    <x v="1"/>
  </r>
  <r>
    <x v="3"/>
    <x v="3"/>
    <x v="4"/>
    <s v="Youtube Channel"/>
    <n v="34"/>
    <n v="2288.4"/>
    <n v="5126.0160000000005"/>
    <n v="457.68000000000006"/>
    <x v="1"/>
  </r>
  <r>
    <x v="3"/>
    <x v="3"/>
    <x v="1"/>
    <s v="Lands"/>
    <n v="7"/>
    <n v="200"/>
    <n v="224"/>
    <n v="40"/>
    <x v="1"/>
  </r>
  <r>
    <x v="3"/>
    <x v="3"/>
    <x v="4"/>
    <s v="Television Ad"/>
    <n v="3"/>
    <n v="2288.65"/>
    <n v="5126.576"/>
    <n v="457.73"/>
    <x v="1"/>
  </r>
  <r>
    <x v="3"/>
    <x v="3"/>
    <x v="5"/>
    <s v="Asset sale"/>
    <n v="2"/>
    <n v="7920"/>
    <n v="7392"/>
    <n v="1584"/>
    <x v="1"/>
  </r>
  <r>
    <x v="3"/>
    <x v="4"/>
    <x v="0"/>
    <s v="Software Metered License"/>
    <n v="3566"/>
    <n v="4577.3"/>
    <n v="5126.576"/>
    <n v="915.46"/>
    <x v="1"/>
  </r>
  <r>
    <x v="3"/>
    <x v="4"/>
    <x v="0"/>
    <s v="Floating License"/>
    <n v="2498"/>
    <n v="8800"/>
    <n v="8960"/>
    <n v="1760"/>
    <x v="1"/>
  </r>
  <r>
    <x v="3"/>
    <x v="4"/>
    <x v="1"/>
    <s v="Equipments"/>
    <n v="1245"/>
    <n v="5034.92"/>
    <n v="5126.4639999999999"/>
    <n v="1006.984"/>
    <x v="1"/>
  </r>
  <r>
    <x v="3"/>
    <x v="4"/>
    <x v="2"/>
    <s v="Prime"/>
    <n v="644"/>
    <n v="6317.85"/>
    <n v="6432.72"/>
    <n v="1263.5700000000002"/>
    <x v="1"/>
  </r>
  <r>
    <x v="3"/>
    <x v="4"/>
    <x v="3"/>
    <s v="Renewal"/>
    <n v="643"/>
    <n v="7700"/>
    <n v="7840"/>
    <n v="1540"/>
    <x v="1"/>
  </r>
  <r>
    <x v="3"/>
    <x v="4"/>
    <x v="2"/>
    <s v="Premium"/>
    <n v="455"/>
    <n v="5036.46"/>
    <n v="5128.0320000000002"/>
    <n v="1007.292"/>
    <x v="1"/>
  </r>
  <r>
    <x v="3"/>
    <x v="4"/>
    <x v="3"/>
    <s v="New "/>
    <n v="345"/>
    <n v="7700"/>
    <n v="7840"/>
    <n v="1540"/>
    <x v="1"/>
  </r>
  <r>
    <x v="3"/>
    <x v="4"/>
    <x v="1"/>
    <s v="Offices"/>
    <n v="122"/>
    <n v="110"/>
    <n v="112"/>
    <n v="22"/>
    <x v="1"/>
  </r>
  <r>
    <x v="3"/>
    <x v="4"/>
    <x v="4"/>
    <s v="Facebook Page"/>
    <n v="78"/>
    <n v="2517.46"/>
    <n v="5126.4639999999999"/>
    <n v="503.49200000000002"/>
    <x v="1"/>
  </r>
  <r>
    <x v="3"/>
    <x v="4"/>
    <x v="4"/>
    <s v="Google Ad"/>
    <n v="76"/>
    <n v="2288.4499999999998"/>
    <n v="5126.1279999999997"/>
    <n v="457.69"/>
    <x v="1"/>
  </r>
  <r>
    <x v="3"/>
    <x v="4"/>
    <x v="4"/>
    <s v="Company Website"/>
    <n v="46"/>
    <n v="100"/>
    <n v="224"/>
    <n v="20"/>
    <x v="1"/>
  </r>
  <r>
    <x v="3"/>
    <x v="4"/>
    <x v="4"/>
    <s v="Youtube Channel"/>
    <n v="34"/>
    <n v="2288.4"/>
    <n v="5126.0160000000005"/>
    <n v="457.68000000000006"/>
    <x v="0"/>
  </r>
  <r>
    <x v="3"/>
    <x v="4"/>
    <x v="1"/>
    <s v="Lands"/>
    <n v="7"/>
    <n v="200"/>
    <n v="224"/>
    <n v="40"/>
    <x v="0"/>
  </r>
  <r>
    <x v="3"/>
    <x v="4"/>
    <x v="4"/>
    <s v="Television Ad"/>
    <n v="3"/>
    <n v="3300"/>
    <n v="5126.576"/>
    <n v="660"/>
    <x v="0"/>
  </r>
  <r>
    <x v="3"/>
    <x v="4"/>
    <x v="5"/>
    <s v="Asset sale"/>
    <n v="2"/>
    <n v="4577.3"/>
    <n v="7392"/>
    <n v="915.46"/>
    <x v="0"/>
  </r>
  <r>
    <x v="3"/>
    <x v="5"/>
    <x v="0"/>
    <s v="Software Metered License"/>
    <n v="3566"/>
    <n v="4577.3"/>
    <n v="5126.576"/>
    <n v="915.46"/>
    <x v="0"/>
  </r>
  <r>
    <x v="3"/>
    <x v="5"/>
    <x v="0"/>
    <s v="Floating License"/>
    <n v="2498"/>
    <n v="8000"/>
    <n v="8960"/>
    <n v="1600"/>
    <x v="0"/>
  </r>
  <r>
    <x v="3"/>
    <x v="5"/>
    <x v="1"/>
    <s v="Equipments"/>
    <n v="1245"/>
    <n v="4577.2"/>
    <n v="5126.4639999999999"/>
    <n v="915.44"/>
    <x v="0"/>
  </r>
  <r>
    <x v="3"/>
    <x v="5"/>
    <x v="2"/>
    <s v="Prime"/>
    <n v="644"/>
    <n v="10000"/>
    <n v="6432.72"/>
    <n v="2000"/>
    <x v="0"/>
  </r>
  <r>
    <x v="3"/>
    <x v="5"/>
    <x v="3"/>
    <s v="Renewal"/>
    <n v="643"/>
    <n v="7000"/>
    <n v="7840"/>
    <n v="1400"/>
    <x v="0"/>
  </r>
  <r>
    <x v="3"/>
    <x v="5"/>
    <x v="2"/>
    <s v="Premium"/>
    <n v="455"/>
    <n v="8000"/>
    <n v="5128.0320000000002"/>
    <n v="1600"/>
    <x v="0"/>
  </r>
  <r>
    <x v="3"/>
    <x v="5"/>
    <x v="3"/>
    <s v="New "/>
    <n v="345"/>
    <n v="7000"/>
    <n v="7840"/>
    <n v="1400"/>
    <x v="0"/>
  </r>
  <r>
    <x v="3"/>
    <x v="5"/>
    <x v="1"/>
    <s v="Offices"/>
    <n v="122"/>
    <n v="100"/>
    <n v="112"/>
    <n v="20"/>
    <x v="0"/>
  </r>
  <r>
    <x v="3"/>
    <x v="5"/>
    <x v="4"/>
    <s v="Facebook Page"/>
    <n v="78"/>
    <n v="2288.6"/>
    <n v="5126.4639999999999"/>
    <n v="457.72"/>
    <x v="0"/>
  </r>
  <r>
    <x v="3"/>
    <x v="5"/>
    <x v="4"/>
    <s v="Google Ad"/>
    <n v="76"/>
    <n v="2288.4499999999998"/>
    <n v="5126.1279999999997"/>
    <n v="457.69"/>
    <x v="0"/>
  </r>
  <r>
    <x v="3"/>
    <x v="5"/>
    <x v="4"/>
    <s v="Company Website"/>
    <n v="46"/>
    <n v="100"/>
    <n v="224"/>
    <n v="20"/>
    <x v="0"/>
  </r>
  <r>
    <x v="3"/>
    <x v="5"/>
    <x v="4"/>
    <s v="Youtube Channel"/>
    <n v="34"/>
    <n v="2288.4"/>
    <n v="5126.0160000000005"/>
    <n v="457.68000000000006"/>
    <x v="0"/>
  </r>
  <r>
    <x v="3"/>
    <x v="5"/>
    <x v="1"/>
    <s v="Lands"/>
    <n v="7"/>
    <n v="200"/>
    <n v="224"/>
    <n v="40"/>
    <x v="0"/>
  </r>
  <r>
    <x v="3"/>
    <x v="5"/>
    <x v="5"/>
    <s v="Asset sale"/>
    <n v="3"/>
    <n v="4577.3"/>
    <n v="7392"/>
    <n v="915.46"/>
    <x v="1"/>
  </r>
  <r>
    <x v="3"/>
    <x v="5"/>
    <x v="4"/>
    <s v="Television Ad"/>
    <n v="3"/>
    <n v="2288.65"/>
    <n v="5126.576"/>
    <n v="457.73"/>
    <x v="1"/>
  </r>
  <r>
    <x v="3"/>
    <x v="6"/>
    <x v="0"/>
    <s v="Software Metered License"/>
    <n v="3566"/>
    <n v="4577.3"/>
    <n v="5126.576"/>
    <n v="915.46"/>
    <x v="1"/>
  </r>
  <r>
    <x v="3"/>
    <x v="6"/>
    <x v="0"/>
    <s v="Floating License"/>
    <n v="2498"/>
    <n v="8000"/>
    <n v="8960"/>
    <n v="1600"/>
    <x v="1"/>
  </r>
  <r>
    <x v="3"/>
    <x v="6"/>
    <x v="1"/>
    <s v="Equipments"/>
    <n v="1245"/>
    <n v="4577.2"/>
    <n v="5126.4639999999999"/>
    <n v="915.44"/>
    <x v="1"/>
  </r>
  <r>
    <x v="3"/>
    <x v="6"/>
    <x v="2"/>
    <s v="Prime"/>
    <n v="644"/>
    <n v="5743.5"/>
    <n v="6432.72"/>
    <n v="1148.7"/>
    <x v="1"/>
  </r>
  <r>
    <x v="3"/>
    <x v="6"/>
    <x v="3"/>
    <s v="Renewal"/>
    <n v="643"/>
    <n v="7000"/>
    <n v="7840"/>
    <n v="1400"/>
    <x v="1"/>
  </r>
  <r>
    <x v="3"/>
    <x v="6"/>
    <x v="2"/>
    <s v="Premium"/>
    <n v="455"/>
    <n v="4578.6000000000004"/>
    <n v="5128.0320000000002"/>
    <n v="915.72000000000014"/>
    <x v="1"/>
  </r>
  <r>
    <x v="3"/>
    <x v="6"/>
    <x v="3"/>
    <s v="New "/>
    <n v="345"/>
    <n v="7000"/>
    <n v="7840"/>
    <n v="1400"/>
    <x v="1"/>
  </r>
  <r>
    <x v="3"/>
    <x v="6"/>
    <x v="1"/>
    <s v="Offices"/>
    <n v="122"/>
    <n v="100"/>
    <n v="112"/>
    <n v="20"/>
    <x v="1"/>
  </r>
  <r>
    <x v="3"/>
    <x v="6"/>
    <x v="4"/>
    <s v="Facebook Page"/>
    <n v="78"/>
    <n v="2288.6"/>
    <n v="5126.4639999999999"/>
    <n v="457.72"/>
    <x v="1"/>
  </r>
  <r>
    <x v="3"/>
    <x v="6"/>
    <x v="4"/>
    <s v="Google Ad"/>
    <n v="76"/>
    <n v="2288.4499999999998"/>
    <n v="5126.1279999999997"/>
    <n v="457.69"/>
    <x v="1"/>
  </r>
  <r>
    <x v="3"/>
    <x v="6"/>
    <x v="4"/>
    <s v="Company Website"/>
    <n v="46"/>
    <n v="100"/>
    <n v="224"/>
    <n v="20"/>
    <x v="1"/>
  </r>
  <r>
    <x v="3"/>
    <x v="6"/>
    <x v="4"/>
    <s v="Youtube Channel"/>
    <n v="34"/>
    <n v="2288.4"/>
    <n v="5126.0160000000005"/>
    <n v="457.68000000000006"/>
    <x v="1"/>
  </r>
  <r>
    <x v="3"/>
    <x v="6"/>
    <x v="1"/>
    <s v="Lands"/>
    <n v="7"/>
    <n v="200"/>
    <n v="224"/>
    <n v="40"/>
    <x v="1"/>
  </r>
  <r>
    <x v="3"/>
    <x v="6"/>
    <x v="4"/>
    <s v="Television Ad"/>
    <n v="3"/>
    <n v="2288.65"/>
    <n v="5126.576"/>
    <n v="457.73"/>
    <x v="1"/>
  </r>
  <r>
    <x v="3"/>
    <x v="6"/>
    <x v="5"/>
    <s v="Asset sale"/>
    <n v="2"/>
    <n v="6600"/>
    <n v="7392"/>
    <n v="1320"/>
    <x v="0"/>
  </r>
  <r>
    <x v="3"/>
    <x v="7"/>
    <x v="0"/>
    <s v="Software Metered License"/>
    <n v="3566"/>
    <n v="4577.3"/>
    <n v="5126.576"/>
    <n v="915.46"/>
    <x v="0"/>
  </r>
  <r>
    <x v="3"/>
    <x v="7"/>
    <x v="0"/>
    <s v="Floating License"/>
    <n v="2498"/>
    <n v="8000"/>
    <n v="8960"/>
    <n v="1600"/>
    <x v="0"/>
  </r>
  <r>
    <x v="3"/>
    <x v="7"/>
    <x v="1"/>
    <s v="Equipments"/>
    <n v="1245"/>
    <n v="4577.2"/>
    <n v="5126.4639999999999"/>
    <n v="915.44"/>
    <x v="0"/>
  </r>
  <r>
    <x v="3"/>
    <x v="7"/>
    <x v="2"/>
    <s v="Prime"/>
    <n v="644"/>
    <n v="5743.5"/>
    <n v="6432.72"/>
    <n v="1148.7"/>
    <x v="0"/>
  </r>
  <r>
    <x v="3"/>
    <x v="7"/>
    <x v="3"/>
    <s v="Renewal"/>
    <n v="643"/>
    <n v="7000"/>
    <n v="7840"/>
    <n v="1400"/>
    <x v="1"/>
  </r>
  <r>
    <x v="3"/>
    <x v="7"/>
    <x v="2"/>
    <s v="Premium"/>
    <n v="455"/>
    <n v="5036.46"/>
    <n v="5128.0320000000002"/>
    <n v="1007.292"/>
    <x v="1"/>
  </r>
  <r>
    <x v="3"/>
    <x v="7"/>
    <x v="3"/>
    <s v="New "/>
    <n v="345"/>
    <n v="7700"/>
    <n v="7840"/>
    <n v="1540"/>
    <x v="1"/>
  </r>
  <r>
    <x v="3"/>
    <x v="7"/>
    <x v="1"/>
    <s v="Offices"/>
    <n v="122"/>
    <n v="110"/>
    <n v="112"/>
    <n v="22"/>
    <x v="1"/>
  </r>
  <r>
    <x v="3"/>
    <x v="7"/>
    <x v="4"/>
    <s v="Facebook Page"/>
    <n v="78"/>
    <n v="2517.46"/>
    <n v="5126.4639999999999"/>
    <n v="503.49200000000002"/>
    <x v="1"/>
  </r>
  <r>
    <x v="3"/>
    <x v="7"/>
    <x v="4"/>
    <s v="Google Ad"/>
    <n v="76"/>
    <n v="2517.2949999999996"/>
    <n v="5126.1279999999997"/>
    <n v="503.45899999999995"/>
    <x v="1"/>
  </r>
  <r>
    <x v="3"/>
    <x v="7"/>
    <x v="4"/>
    <s v="Company Website"/>
    <n v="46"/>
    <n v="115"/>
    <n v="224"/>
    <n v="23"/>
    <x v="1"/>
  </r>
  <r>
    <x v="3"/>
    <x v="7"/>
    <x v="4"/>
    <s v="Youtube Channel"/>
    <n v="34"/>
    <n v="2631.66"/>
    <n v="5126.0160000000005"/>
    <n v="526.33199999999999"/>
    <x v="1"/>
  </r>
  <r>
    <x v="3"/>
    <x v="7"/>
    <x v="1"/>
    <s v="Lands"/>
    <n v="7"/>
    <n v="230"/>
    <n v="224"/>
    <n v="46"/>
    <x v="1"/>
  </r>
  <r>
    <x v="3"/>
    <x v="7"/>
    <x v="4"/>
    <s v="Television Ad"/>
    <n v="3"/>
    <n v="2631.9475000000002"/>
    <n v="5126.576"/>
    <n v="526.38950000000011"/>
    <x v="0"/>
  </r>
  <r>
    <x v="3"/>
    <x v="7"/>
    <x v="5"/>
    <s v="Asset sale"/>
    <n v="2"/>
    <n v="7590"/>
    <n v="7392"/>
    <n v="1518"/>
    <x v="1"/>
  </r>
  <r>
    <x v="3"/>
    <x v="8"/>
    <x v="0"/>
    <s v="Software Metered License"/>
    <n v="3566"/>
    <n v="4577.3"/>
    <n v="5126.576"/>
    <n v="915.46"/>
    <x v="1"/>
  </r>
  <r>
    <x v="3"/>
    <x v="8"/>
    <x v="0"/>
    <s v="Floating License"/>
    <n v="2498"/>
    <n v="8000"/>
    <n v="8960"/>
    <n v="1600"/>
    <x v="1"/>
  </r>
  <r>
    <x v="3"/>
    <x v="8"/>
    <x v="1"/>
    <s v="Equipments"/>
    <n v="1245"/>
    <n v="4577.2"/>
    <n v="5126.4639999999999"/>
    <n v="915.44"/>
    <x v="1"/>
  </r>
  <r>
    <x v="3"/>
    <x v="8"/>
    <x v="2"/>
    <s v="Prime"/>
    <n v="644"/>
    <n v="5743.5"/>
    <n v="6432.72"/>
    <n v="1148.7"/>
    <x v="1"/>
  </r>
  <r>
    <x v="3"/>
    <x v="8"/>
    <x v="3"/>
    <s v="Renewal"/>
    <n v="643"/>
    <n v="7000"/>
    <n v="7840"/>
    <n v="1400"/>
    <x v="1"/>
  </r>
  <r>
    <x v="3"/>
    <x v="8"/>
    <x v="2"/>
    <s v="Premium"/>
    <n v="455"/>
    <n v="4578.6000000000004"/>
    <n v="5128.0320000000002"/>
    <n v="915.72000000000014"/>
    <x v="1"/>
  </r>
  <r>
    <x v="3"/>
    <x v="8"/>
    <x v="3"/>
    <s v="New "/>
    <n v="345"/>
    <n v="7000"/>
    <n v="7840"/>
    <n v="1400"/>
    <x v="1"/>
  </r>
  <r>
    <x v="3"/>
    <x v="8"/>
    <x v="1"/>
    <s v="Offices"/>
    <n v="122"/>
    <n v="100"/>
    <n v="112"/>
    <n v="20"/>
    <x v="1"/>
  </r>
  <r>
    <x v="3"/>
    <x v="8"/>
    <x v="4"/>
    <s v="Facebook Page"/>
    <n v="78"/>
    <n v="2288.6"/>
    <n v="5126.4639999999999"/>
    <n v="457.72"/>
    <x v="1"/>
  </r>
  <r>
    <x v="3"/>
    <x v="8"/>
    <x v="4"/>
    <s v="Google Ad"/>
    <n v="76"/>
    <n v="2288.4499999999998"/>
    <n v="5126.1279999999997"/>
    <n v="457.69"/>
    <x v="1"/>
  </r>
  <r>
    <x v="3"/>
    <x v="8"/>
    <x v="4"/>
    <s v="Company Website"/>
    <n v="46"/>
    <n v="100"/>
    <n v="224"/>
    <n v="20"/>
    <x v="1"/>
  </r>
  <r>
    <x v="3"/>
    <x v="8"/>
    <x v="4"/>
    <s v="Youtube Channel"/>
    <n v="34"/>
    <n v="2746.08"/>
    <n v="5126.0160000000005"/>
    <n v="549.21600000000001"/>
    <x v="1"/>
  </r>
  <r>
    <x v="3"/>
    <x v="8"/>
    <x v="1"/>
    <s v="Lands"/>
    <n v="7"/>
    <n v="240"/>
    <n v="224"/>
    <n v="48"/>
    <x v="1"/>
  </r>
  <r>
    <x v="3"/>
    <x v="8"/>
    <x v="4"/>
    <s v="Television Ad"/>
    <n v="3"/>
    <n v="2746.38"/>
    <n v="5126.576"/>
    <n v="549.27600000000007"/>
    <x v="1"/>
  </r>
  <r>
    <x v="3"/>
    <x v="8"/>
    <x v="5"/>
    <s v="Asset sale"/>
    <n v="2"/>
    <n v="7920"/>
    <n v="7392"/>
    <n v="1584"/>
    <x v="1"/>
  </r>
  <r>
    <x v="3"/>
    <x v="9"/>
    <x v="0"/>
    <s v="Software Metered License"/>
    <n v="3566"/>
    <n v="5035.0300000000007"/>
    <n v="5126.576"/>
    <n v="1007.0060000000002"/>
    <x v="1"/>
  </r>
  <r>
    <x v="3"/>
    <x v="9"/>
    <x v="0"/>
    <s v="Floating License"/>
    <n v="2498"/>
    <n v="9200"/>
    <n v="8960"/>
    <n v="1840"/>
    <x v="1"/>
  </r>
  <r>
    <x v="3"/>
    <x v="9"/>
    <x v="1"/>
    <s v="Equipments"/>
    <n v="1245"/>
    <n v="5263.78"/>
    <n v="5126.4639999999999"/>
    <n v="1052.7560000000001"/>
    <x v="1"/>
  </r>
  <r>
    <x v="3"/>
    <x v="9"/>
    <x v="2"/>
    <s v="Prime"/>
    <n v="644"/>
    <n v="6605.0249999999996"/>
    <n v="6432.72"/>
    <n v="1321.0050000000001"/>
    <x v="1"/>
  </r>
  <r>
    <x v="3"/>
    <x v="9"/>
    <x v="3"/>
    <s v="Renewal"/>
    <n v="643"/>
    <n v="8400"/>
    <n v="7840"/>
    <n v="1680"/>
    <x v="1"/>
  </r>
  <r>
    <x v="3"/>
    <x v="9"/>
    <x v="2"/>
    <s v="Premium"/>
    <n v="455"/>
    <n v="5494.3200000000006"/>
    <n v="5128.0320000000002"/>
    <n v="1098.8640000000003"/>
    <x v="1"/>
  </r>
  <r>
    <x v="3"/>
    <x v="9"/>
    <x v="3"/>
    <s v="New "/>
    <n v="345"/>
    <n v="8400"/>
    <n v="7840"/>
    <n v="1680"/>
    <x v="1"/>
  </r>
  <r>
    <x v="3"/>
    <x v="9"/>
    <x v="1"/>
    <s v="Offices"/>
    <n v="122"/>
    <n v="120"/>
    <n v="112"/>
    <n v="24"/>
    <x v="1"/>
  </r>
  <r>
    <x v="3"/>
    <x v="9"/>
    <x v="4"/>
    <s v="Facebook Page"/>
    <n v="78"/>
    <n v="2517.46"/>
    <n v="5126.4639999999999"/>
    <n v="503.49200000000002"/>
    <x v="1"/>
  </r>
  <r>
    <x v="3"/>
    <x v="9"/>
    <x v="4"/>
    <s v="Google Ad"/>
    <n v="76"/>
    <n v="2517.2949999999996"/>
    <n v="5126.1279999999997"/>
    <n v="503.45899999999995"/>
    <x v="1"/>
  </r>
  <r>
    <x v="3"/>
    <x v="9"/>
    <x v="4"/>
    <s v="Company Website"/>
    <n v="46"/>
    <n v="110"/>
    <n v="224"/>
    <n v="22"/>
    <x v="1"/>
  </r>
  <r>
    <x v="3"/>
    <x v="9"/>
    <x v="4"/>
    <s v="Youtube Channel"/>
    <n v="34"/>
    <n v="2517.2400000000002"/>
    <n v="5126.0160000000005"/>
    <n v="503.44800000000009"/>
    <x v="1"/>
  </r>
  <r>
    <x v="3"/>
    <x v="9"/>
    <x v="1"/>
    <s v="Lands"/>
    <n v="7"/>
    <n v="220"/>
    <n v="224"/>
    <n v="44"/>
    <x v="1"/>
  </r>
  <r>
    <x v="3"/>
    <x v="9"/>
    <x v="4"/>
    <s v="Television Ad"/>
    <n v="3"/>
    <n v="2517.5150000000003"/>
    <n v="5126.576"/>
    <n v="503.5030000000001"/>
    <x v="1"/>
  </r>
  <r>
    <x v="3"/>
    <x v="9"/>
    <x v="5"/>
    <s v="Asset sale"/>
    <n v="2"/>
    <n v="7260"/>
    <n v="7392"/>
    <n v="1452"/>
    <x v="1"/>
  </r>
  <r>
    <x v="3"/>
    <x v="10"/>
    <x v="0"/>
    <s v="Software Metered License"/>
    <n v="3566"/>
    <n v="5263.8950000000004"/>
    <n v="5126.576"/>
    <n v="1052.7790000000002"/>
    <x v="1"/>
  </r>
  <r>
    <x v="3"/>
    <x v="10"/>
    <x v="0"/>
    <s v="Floating License"/>
    <n v="2498"/>
    <n v="8800"/>
    <n v="8960"/>
    <n v="1760"/>
    <x v="1"/>
  </r>
  <r>
    <x v="3"/>
    <x v="10"/>
    <x v="1"/>
    <s v="Equipments"/>
    <n v="1245"/>
    <n v="5034.92"/>
    <n v="5126.4639999999999"/>
    <n v="1006.984"/>
    <x v="1"/>
  </r>
  <r>
    <x v="3"/>
    <x v="10"/>
    <x v="2"/>
    <s v="Prime"/>
    <n v="644"/>
    <n v="22000"/>
    <n v="6432.72"/>
    <n v="4400"/>
    <x v="1"/>
  </r>
  <r>
    <x v="3"/>
    <x v="10"/>
    <x v="3"/>
    <s v="Renewal"/>
    <n v="643"/>
    <n v="7700"/>
    <n v="7840"/>
    <n v="1540"/>
    <x v="1"/>
  </r>
  <r>
    <x v="3"/>
    <x v="10"/>
    <x v="2"/>
    <s v="Premium"/>
    <n v="455"/>
    <n v="11111"/>
    <n v="5128.0320000000002"/>
    <n v="2222.2000000000003"/>
    <x v="1"/>
  </r>
  <r>
    <x v="3"/>
    <x v="10"/>
    <x v="3"/>
    <s v="New "/>
    <n v="345"/>
    <n v="7700"/>
    <n v="7840"/>
    <n v="1540"/>
    <x v="1"/>
  </r>
  <r>
    <x v="3"/>
    <x v="10"/>
    <x v="1"/>
    <s v="Offices"/>
    <n v="122"/>
    <n v="110"/>
    <n v="112"/>
    <n v="22"/>
    <x v="1"/>
  </r>
  <r>
    <x v="3"/>
    <x v="10"/>
    <x v="4"/>
    <s v="Facebook Page"/>
    <n v="78"/>
    <n v="2517.46"/>
    <n v="5126.4639999999999"/>
    <n v="503.49200000000002"/>
    <x v="1"/>
  </r>
  <r>
    <x v="3"/>
    <x v="10"/>
    <x v="4"/>
    <s v="Google Ad"/>
    <n v="76"/>
    <n v="2288.4499999999998"/>
    <n v="5126.1279999999997"/>
    <n v="457.69"/>
    <x v="1"/>
  </r>
  <r>
    <x v="3"/>
    <x v="10"/>
    <x v="4"/>
    <s v="Company Website"/>
    <n v="46"/>
    <n v="100"/>
    <n v="224"/>
    <n v="20"/>
    <x v="1"/>
  </r>
  <r>
    <x v="3"/>
    <x v="10"/>
    <x v="4"/>
    <s v="Youtube Channel"/>
    <n v="34"/>
    <n v="2288.4"/>
    <n v="5126.0160000000005"/>
    <n v="457.68000000000006"/>
    <x v="1"/>
  </r>
  <r>
    <x v="3"/>
    <x v="10"/>
    <x v="1"/>
    <s v="Lands"/>
    <n v="7"/>
    <n v="200"/>
    <n v="224"/>
    <n v="40"/>
    <x v="1"/>
  </r>
  <r>
    <x v="3"/>
    <x v="10"/>
    <x v="4"/>
    <s v="Television Ad"/>
    <n v="3"/>
    <n v="2288.65"/>
    <n v="5126.576"/>
    <n v="457.73"/>
    <x v="1"/>
  </r>
  <r>
    <x v="3"/>
    <x v="10"/>
    <x v="5"/>
    <s v="Asset sale"/>
    <n v="2"/>
    <n v="6600"/>
    <n v="7392"/>
    <n v="1320"/>
    <x v="1"/>
  </r>
  <r>
    <x v="3"/>
    <x v="11"/>
    <x v="0"/>
    <s v="Software Metered License"/>
    <n v="3566"/>
    <n v="4577.3"/>
    <n v="5126.576"/>
    <n v="915.46"/>
    <x v="1"/>
  </r>
  <r>
    <x v="3"/>
    <x v="11"/>
    <x v="0"/>
    <s v="Floating License"/>
    <n v="2498"/>
    <n v="8000"/>
    <n v="8960"/>
    <n v="1600"/>
    <x v="1"/>
  </r>
  <r>
    <x v="3"/>
    <x v="11"/>
    <x v="1"/>
    <s v="Equipments"/>
    <n v="1245"/>
    <n v="4577.2"/>
    <n v="5126.4639999999999"/>
    <n v="915.44"/>
    <x v="1"/>
  </r>
  <r>
    <x v="3"/>
    <x v="11"/>
    <x v="2"/>
    <s v="Prime"/>
    <n v="644"/>
    <n v="5743.5"/>
    <n v="6432.72"/>
    <n v="1148.7"/>
    <x v="1"/>
  </r>
  <r>
    <x v="3"/>
    <x v="11"/>
    <x v="3"/>
    <s v="Renewal"/>
    <n v="643"/>
    <n v="7000"/>
    <n v="7840"/>
    <n v="1400"/>
    <x v="1"/>
  </r>
  <r>
    <x v="3"/>
    <x v="11"/>
    <x v="2"/>
    <s v="Premium"/>
    <n v="455"/>
    <n v="4578.6000000000004"/>
    <n v="5128.0320000000002"/>
    <n v="915.72000000000014"/>
    <x v="1"/>
  </r>
  <r>
    <x v="3"/>
    <x v="11"/>
    <x v="3"/>
    <s v="New "/>
    <n v="345"/>
    <n v="7000"/>
    <n v="7840"/>
    <n v="1400"/>
    <x v="1"/>
  </r>
  <r>
    <x v="3"/>
    <x v="11"/>
    <x v="1"/>
    <s v="Offices"/>
    <n v="122"/>
    <n v="100"/>
    <n v="112"/>
    <n v="20"/>
    <x v="1"/>
  </r>
  <r>
    <x v="3"/>
    <x v="11"/>
    <x v="4"/>
    <s v="Facebook Page"/>
    <n v="78"/>
    <n v="2288.6"/>
    <n v="5126.4639999999999"/>
    <n v="457.72"/>
    <x v="1"/>
  </r>
  <r>
    <x v="3"/>
    <x v="11"/>
    <x v="4"/>
    <s v="Google Ad"/>
    <n v="76"/>
    <n v="2288.4499999999998"/>
    <n v="5126.1279999999997"/>
    <n v="457.69"/>
    <x v="1"/>
  </r>
  <r>
    <x v="3"/>
    <x v="11"/>
    <x v="4"/>
    <s v="Company Website"/>
    <n v="46"/>
    <n v="100"/>
    <n v="224"/>
    <n v="20"/>
    <x v="1"/>
  </r>
  <r>
    <x v="3"/>
    <x v="11"/>
    <x v="4"/>
    <s v="Youtube Channel"/>
    <n v="34"/>
    <n v="2288.4"/>
    <n v="5126.0160000000005"/>
    <n v="457.68000000000006"/>
    <x v="1"/>
  </r>
  <r>
    <x v="3"/>
    <x v="11"/>
    <x v="1"/>
    <s v="Lands"/>
    <n v="7"/>
    <n v="200"/>
    <n v="224"/>
    <n v="40"/>
    <x v="1"/>
  </r>
  <r>
    <x v="3"/>
    <x v="11"/>
    <x v="4"/>
    <s v="Television Ad"/>
    <n v="3"/>
    <n v="2288.65"/>
    <n v="5126.576"/>
    <n v="457.73"/>
    <x v="1"/>
  </r>
  <r>
    <x v="3"/>
    <x v="11"/>
    <x v="5"/>
    <s v="Asset sale"/>
    <n v="2"/>
    <n v="6600"/>
    <n v="7392"/>
    <n v="1320"/>
    <x v="1"/>
  </r>
  <r>
    <x v="4"/>
    <x v="0"/>
    <x v="0"/>
    <s v="Software Metered License"/>
    <n v="3566"/>
    <n v="4577.3"/>
    <n v="5126.576"/>
    <n v="915.46"/>
    <x v="1"/>
  </r>
  <r>
    <x v="4"/>
    <x v="0"/>
    <x v="0"/>
    <s v="Floating License"/>
    <n v="2498"/>
    <n v="8000"/>
    <n v="8960"/>
    <n v="1600"/>
    <x v="1"/>
  </r>
  <r>
    <x v="4"/>
    <x v="0"/>
    <x v="1"/>
    <s v="Equipments"/>
    <n v="1245"/>
    <n v="4577.2"/>
    <n v="5126.4639999999999"/>
    <n v="915.44"/>
    <x v="1"/>
  </r>
  <r>
    <x v="4"/>
    <x v="0"/>
    <x v="2"/>
    <s v="Prime"/>
    <n v="644"/>
    <n v="5743.5"/>
    <n v="6432.72"/>
    <n v="1148.7"/>
    <x v="1"/>
  </r>
  <r>
    <x v="4"/>
    <x v="0"/>
    <x v="3"/>
    <s v="Renewal"/>
    <n v="643"/>
    <n v="7000"/>
    <n v="7840"/>
    <n v="1400"/>
    <x v="1"/>
  </r>
  <r>
    <x v="4"/>
    <x v="0"/>
    <x v="2"/>
    <s v="Premium"/>
    <n v="455"/>
    <n v="4578.6000000000004"/>
    <n v="5128.0320000000002"/>
    <n v="915.72000000000014"/>
    <x v="1"/>
  </r>
  <r>
    <x v="4"/>
    <x v="0"/>
    <x v="3"/>
    <s v="New "/>
    <n v="345"/>
    <n v="7000"/>
    <n v="7840"/>
    <n v="1400"/>
    <x v="1"/>
  </r>
  <r>
    <x v="4"/>
    <x v="0"/>
    <x v="1"/>
    <s v="Offices"/>
    <n v="122"/>
    <n v="100"/>
    <n v="112"/>
    <n v="20"/>
    <x v="1"/>
  </r>
  <r>
    <x v="4"/>
    <x v="0"/>
    <x v="4"/>
    <s v="Facebook Page"/>
    <n v="78"/>
    <n v="4577.2"/>
    <n v="5126.4639999999999"/>
    <n v="915.44"/>
    <x v="1"/>
  </r>
  <r>
    <x v="4"/>
    <x v="0"/>
    <x v="4"/>
    <s v="Google Ad"/>
    <n v="76"/>
    <n v="4576.8999999999996"/>
    <n v="5126.1279999999997"/>
    <n v="915.38"/>
    <x v="1"/>
  </r>
  <r>
    <x v="4"/>
    <x v="0"/>
    <x v="4"/>
    <s v="Company Website"/>
    <n v="46"/>
    <n v="200"/>
    <n v="224"/>
    <n v="40"/>
    <x v="1"/>
  </r>
  <r>
    <x v="4"/>
    <x v="0"/>
    <x v="4"/>
    <s v="Youtube Channel"/>
    <n v="34"/>
    <n v="4576.8"/>
    <n v="5126.0160000000005"/>
    <n v="915.36000000000013"/>
    <x v="1"/>
  </r>
  <r>
    <x v="4"/>
    <x v="0"/>
    <x v="1"/>
    <s v="Lands"/>
    <n v="7"/>
    <n v="200"/>
    <n v="224"/>
    <n v="40"/>
    <x v="1"/>
  </r>
  <r>
    <x v="4"/>
    <x v="0"/>
    <x v="5"/>
    <s v="Asset sale"/>
    <n v="3"/>
    <n v="6600"/>
    <n v="7392"/>
    <n v="1320"/>
    <x v="1"/>
  </r>
  <r>
    <x v="4"/>
    <x v="0"/>
    <x v="4"/>
    <s v="Television Ad"/>
    <n v="3"/>
    <n v="4577.3"/>
    <n v="5126.576"/>
    <n v="915.46"/>
    <x v="1"/>
  </r>
  <r>
    <x v="4"/>
    <x v="1"/>
    <x v="0"/>
    <s v="Software Metered License"/>
    <n v="3566"/>
    <n v="4577.3"/>
    <n v="5126.576"/>
    <n v="915.46"/>
    <x v="1"/>
  </r>
  <r>
    <x v="4"/>
    <x v="1"/>
    <x v="0"/>
    <s v="Floating License"/>
    <n v="2498"/>
    <n v="8000"/>
    <n v="8960"/>
    <n v="1600"/>
    <x v="1"/>
  </r>
  <r>
    <x v="4"/>
    <x v="1"/>
    <x v="1"/>
    <s v="Equipments"/>
    <n v="1245"/>
    <n v="4577.2"/>
    <n v="5126.4639999999999"/>
    <n v="915.44"/>
    <x v="1"/>
  </r>
  <r>
    <x v="4"/>
    <x v="1"/>
    <x v="2"/>
    <s v="Prime"/>
    <n v="644"/>
    <n v="5743.5"/>
    <n v="6432.72"/>
    <n v="1148.7"/>
    <x v="1"/>
  </r>
  <r>
    <x v="4"/>
    <x v="1"/>
    <x v="3"/>
    <s v="Renewal"/>
    <n v="643"/>
    <n v="7000"/>
    <n v="7840"/>
    <n v="1400"/>
    <x v="1"/>
  </r>
  <r>
    <x v="4"/>
    <x v="1"/>
    <x v="2"/>
    <s v="Premium"/>
    <n v="455"/>
    <n v="4578.6000000000004"/>
    <n v="5128.0320000000002"/>
    <n v="915.72000000000014"/>
    <x v="1"/>
  </r>
  <r>
    <x v="4"/>
    <x v="1"/>
    <x v="3"/>
    <s v="New "/>
    <n v="345"/>
    <n v="7000"/>
    <n v="7840"/>
    <n v="1400"/>
    <x v="1"/>
  </r>
  <r>
    <x v="4"/>
    <x v="1"/>
    <x v="1"/>
    <s v="Offices"/>
    <n v="122"/>
    <n v="100"/>
    <n v="112"/>
    <n v="20"/>
    <x v="1"/>
  </r>
  <r>
    <x v="4"/>
    <x v="1"/>
    <x v="4"/>
    <s v="Facebook Page"/>
    <n v="78"/>
    <n v="4577.2"/>
    <n v="5126.4639999999999"/>
    <n v="915.44"/>
    <x v="1"/>
  </r>
  <r>
    <x v="4"/>
    <x v="1"/>
    <x v="4"/>
    <s v="Google Ad"/>
    <n v="76"/>
    <n v="4576.8999999999996"/>
    <n v="5126.1279999999997"/>
    <n v="915.38"/>
    <x v="1"/>
  </r>
  <r>
    <x v="4"/>
    <x v="1"/>
    <x v="4"/>
    <s v="Company Website"/>
    <n v="46"/>
    <n v="200"/>
    <n v="224"/>
    <n v="40"/>
    <x v="1"/>
  </r>
  <r>
    <x v="4"/>
    <x v="1"/>
    <x v="4"/>
    <s v="Youtube Channel"/>
    <n v="34"/>
    <n v="4576.8"/>
    <n v="5126.0160000000005"/>
    <n v="915.36000000000013"/>
    <x v="1"/>
  </r>
  <r>
    <x v="4"/>
    <x v="1"/>
    <x v="1"/>
    <s v="Lands"/>
    <n v="7"/>
    <n v="200"/>
    <n v="224"/>
    <n v="40"/>
    <x v="1"/>
  </r>
  <r>
    <x v="4"/>
    <x v="1"/>
    <x v="4"/>
    <s v="Television Ad"/>
    <n v="3"/>
    <n v="4577.3"/>
    <n v="5126.576"/>
    <n v="915.46"/>
    <x v="1"/>
  </r>
  <r>
    <x v="4"/>
    <x v="1"/>
    <x v="5"/>
    <s v="Asset sale"/>
    <n v="2"/>
    <n v="6600"/>
    <n v="7392"/>
    <n v="1320"/>
    <x v="1"/>
  </r>
  <r>
    <x v="4"/>
    <x v="2"/>
    <x v="0"/>
    <s v="Software Metered License"/>
    <n v="3566"/>
    <n v="4577.3"/>
    <n v="5126.576"/>
    <n v="915.46"/>
    <x v="1"/>
  </r>
  <r>
    <x v="4"/>
    <x v="2"/>
    <x v="0"/>
    <s v="Floating License"/>
    <n v="2498"/>
    <n v="8000"/>
    <n v="8960"/>
    <n v="1600"/>
    <x v="1"/>
  </r>
  <r>
    <x v="4"/>
    <x v="2"/>
    <x v="1"/>
    <s v="Equipments"/>
    <n v="1245"/>
    <n v="4577.2"/>
    <n v="5126.4639999999999"/>
    <n v="915.44"/>
    <x v="1"/>
  </r>
  <r>
    <x v="4"/>
    <x v="2"/>
    <x v="2"/>
    <s v="Prime"/>
    <n v="644"/>
    <n v="5743.5"/>
    <n v="6432.72"/>
    <n v="1148.7"/>
    <x v="0"/>
  </r>
  <r>
    <x v="4"/>
    <x v="2"/>
    <x v="3"/>
    <s v="Renewal"/>
    <n v="643"/>
    <n v="7000"/>
    <n v="7840"/>
    <n v="1400"/>
    <x v="0"/>
  </r>
  <r>
    <x v="4"/>
    <x v="2"/>
    <x v="2"/>
    <s v="Premium"/>
    <n v="455"/>
    <n v="4578.6000000000004"/>
    <n v="5128.0320000000002"/>
    <n v="915.72000000000014"/>
    <x v="0"/>
  </r>
  <r>
    <x v="4"/>
    <x v="2"/>
    <x v="3"/>
    <s v="New "/>
    <n v="345"/>
    <n v="7000"/>
    <n v="7840"/>
    <n v="1400"/>
    <x v="0"/>
  </r>
  <r>
    <x v="4"/>
    <x v="2"/>
    <x v="1"/>
    <s v="Offices"/>
    <n v="122"/>
    <n v="100"/>
    <n v="112"/>
    <n v="20"/>
    <x v="0"/>
  </r>
  <r>
    <x v="4"/>
    <x v="2"/>
    <x v="4"/>
    <s v="Facebook Page"/>
    <n v="78"/>
    <n v="4577.2"/>
    <n v="5126.4639999999999"/>
    <n v="915.44"/>
    <x v="0"/>
  </r>
  <r>
    <x v="4"/>
    <x v="2"/>
    <x v="4"/>
    <s v="Google Ad"/>
    <n v="76"/>
    <n v="4576.8999999999996"/>
    <n v="5126.1279999999997"/>
    <n v="915.38"/>
    <x v="0"/>
  </r>
  <r>
    <x v="4"/>
    <x v="2"/>
    <x v="4"/>
    <s v="Company Website"/>
    <n v="46"/>
    <n v="200"/>
    <n v="224"/>
    <n v="40"/>
    <x v="0"/>
  </r>
  <r>
    <x v="4"/>
    <x v="2"/>
    <x v="4"/>
    <s v="Youtube Channel"/>
    <n v="34"/>
    <n v="4576.8"/>
    <n v="5126.0160000000005"/>
    <n v="915.36000000000013"/>
    <x v="0"/>
  </r>
  <r>
    <x v="4"/>
    <x v="2"/>
    <x v="1"/>
    <s v="Lands"/>
    <n v="7"/>
    <n v="200"/>
    <n v="224"/>
    <n v="40"/>
    <x v="0"/>
  </r>
  <r>
    <x v="4"/>
    <x v="2"/>
    <x v="4"/>
    <s v="Television Ad"/>
    <n v="3"/>
    <n v="4577.3"/>
    <n v="5126.576"/>
    <n v="915.46"/>
    <x v="0"/>
  </r>
  <r>
    <x v="4"/>
    <x v="2"/>
    <x v="5"/>
    <s v="Asset sale"/>
    <n v="2"/>
    <n v="6600"/>
    <n v="7392"/>
    <n v="1320"/>
    <x v="0"/>
  </r>
  <r>
    <x v="4"/>
    <x v="3"/>
    <x v="0"/>
    <s v="Software Metered License"/>
    <n v="3566"/>
    <n v="4577.3"/>
    <n v="5126.576"/>
    <n v="915.46"/>
    <x v="0"/>
  </r>
  <r>
    <x v="4"/>
    <x v="3"/>
    <x v="0"/>
    <s v="Floating License"/>
    <n v="2498"/>
    <n v="8000"/>
    <n v="8960"/>
    <n v="1600"/>
    <x v="0"/>
  </r>
  <r>
    <x v="4"/>
    <x v="3"/>
    <x v="1"/>
    <s v="Equipments"/>
    <n v="1245"/>
    <n v="4577.2"/>
    <n v="5126.4639999999999"/>
    <n v="915.44"/>
    <x v="0"/>
  </r>
  <r>
    <x v="4"/>
    <x v="3"/>
    <x v="2"/>
    <s v="Prime"/>
    <n v="644"/>
    <n v="5743.5"/>
    <n v="6432.72"/>
    <n v="1148.7"/>
    <x v="0"/>
  </r>
  <r>
    <x v="4"/>
    <x v="3"/>
    <x v="3"/>
    <s v="Renewal"/>
    <n v="643"/>
    <n v="7000"/>
    <n v="7840"/>
    <n v="1400"/>
    <x v="0"/>
  </r>
  <r>
    <x v="4"/>
    <x v="3"/>
    <x v="2"/>
    <s v="Premium"/>
    <n v="455"/>
    <n v="4578.6000000000004"/>
    <n v="5128.0320000000002"/>
    <n v="915.72000000000014"/>
    <x v="0"/>
  </r>
  <r>
    <x v="4"/>
    <x v="3"/>
    <x v="3"/>
    <s v="New "/>
    <n v="345"/>
    <n v="7000"/>
    <n v="7840"/>
    <n v="1400"/>
    <x v="0"/>
  </r>
  <r>
    <x v="4"/>
    <x v="3"/>
    <x v="1"/>
    <s v="Offices"/>
    <n v="122"/>
    <n v="100"/>
    <n v="112"/>
    <n v="20"/>
    <x v="0"/>
  </r>
  <r>
    <x v="4"/>
    <x v="3"/>
    <x v="4"/>
    <s v="Facebook Page"/>
    <n v="78"/>
    <n v="4577.2"/>
    <n v="5126.4639999999999"/>
    <n v="915.44"/>
    <x v="0"/>
  </r>
  <r>
    <x v="4"/>
    <x v="3"/>
    <x v="4"/>
    <s v="Google Ad"/>
    <n v="76"/>
    <n v="4576.8999999999996"/>
    <n v="5126.1279999999997"/>
    <n v="915.38"/>
    <x v="0"/>
  </r>
  <r>
    <x v="4"/>
    <x v="3"/>
    <x v="4"/>
    <s v="Company Website"/>
    <n v="46"/>
    <n v="200"/>
    <n v="224"/>
    <n v="40"/>
    <x v="0"/>
  </r>
  <r>
    <x v="4"/>
    <x v="3"/>
    <x v="4"/>
    <s v="Youtube Channel"/>
    <n v="34"/>
    <n v="4576.8"/>
    <n v="5126.0160000000005"/>
    <n v="915.36000000000013"/>
    <x v="0"/>
  </r>
  <r>
    <x v="4"/>
    <x v="3"/>
    <x v="1"/>
    <s v="Lands"/>
    <n v="7"/>
    <n v="200"/>
    <n v="224"/>
    <n v="40"/>
    <x v="0"/>
  </r>
  <r>
    <x v="4"/>
    <x v="3"/>
    <x v="4"/>
    <s v="Television Ad"/>
    <n v="3"/>
    <n v="4577.3"/>
    <n v="5126.576"/>
    <n v="915.46"/>
    <x v="0"/>
  </r>
  <r>
    <x v="4"/>
    <x v="3"/>
    <x v="5"/>
    <s v="Asset sale"/>
    <n v="2"/>
    <n v="6600"/>
    <n v="7392"/>
    <n v="1320"/>
    <x v="0"/>
  </r>
  <r>
    <x v="4"/>
    <x v="4"/>
    <x v="0"/>
    <s v="Software Metered License"/>
    <n v="3566"/>
    <n v="4577.3"/>
    <n v="5126.576"/>
    <n v="915.46"/>
    <x v="0"/>
  </r>
  <r>
    <x v="4"/>
    <x v="4"/>
    <x v="0"/>
    <s v="Floating License"/>
    <n v="2498"/>
    <n v="8000"/>
    <n v="8960"/>
    <n v="1600"/>
    <x v="0"/>
  </r>
  <r>
    <x v="4"/>
    <x v="4"/>
    <x v="1"/>
    <s v="Equipments"/>
    <n v="1245"/>
    <n v="4577.2"/>
    <n v="5126.4639999999999"/>
    <n v="915.44"/>
    <x v="0"/>
  </r>
  <r>
    <x v="4"/>
    <x v="4"/>
    <x v="2"/>
    <s v="Prime"/>
    <n v="644"/>
    <n v="5743.5"/>
    <n v="6432.72"/>
    <n v="1148.7"/>
    <x v="0"/>
  </r>
  <r>
    <x v="4"/>
    <x v="4"/>
    <x v="3"/>
    <s v="Renewal"/>
    <n v="643"/>
    <n v="7000"/>
    <n v="7840"/>
    <n v="1400"/>
    <x v="0"/>
  </r>
  <r>
    <x v="4"/>
    <x v="4"/>
    <x v="2"/>
    <s v="Premium"/>
    <n v="455"/>
    <n v="4578.6000000000004"/>
    <n v="5128.0320000000002"/>
    <n v="915.72000000000014"/>
    <x v="0"/>
  </r>
  <r>
    <x v="4"/>
    <x v="4"/>
    <x v="3"/>
    <s v="New "/>
    <n v="345"/>
    <n v="7000"/>
    <n v="7840"/>
    <n v="1400"/>
    <x v="0"/>
  </r>
  <r>
    <x v="4"/>
    <x v="4"/>
    <x v="1"/>
    <s v="Offices"/>
    <n v="122"/>
    <n v="100"/>
    <n v="112"/>
    <n v="20"/>
    <x v="0"/>
  </r>
  <r>
    <x v="4"/>
    <x v="4"/>
    <x v="4"/>
    <s v="Facebook Page"/>
    <n v="78"/>
    <n v="4577.2"/>
    <n v="5126.4639999999999"/>
    <n v="915.44"/>
    <x v="0"/>
  </r>
  <r>
    <x v="4"/>
    <x v="4"/>
    <x v="4"/>
    <s v="Google Ad"/>
    <n v="76"/>
    <n v="4576.8999999999996"/>
    <n v="5126.1279999999997"/>
    <n v="915.38"/>
    <x v="0"/>
  </r>
  <r>
    <x v="4"/>
    <x v="4"/>
    <x v="4"/>
    <s v="Company Website"/>
    <n v="46"/>
    <n v="200"/>
    <n v="224"/>
    <n v="40"/>
    <x v="0"/>
  </r>
  <r>
    <x v="4"/>
    <x v="4"/>
    <x v="4"/>
    <s v="Youtube Channel"/>
    <n v="34"/>
    <n v="4576.8"/>
    <n v="5126.0160000000005"/>
    <n v="915.36000000000013"/>
    <x v="0"/>
  </r>
  <r>
    <x v="4"/>
    <x v="4"/>
    <x v="1"/>
    <s v="Lands"/>
    <n v="7"/>
    <n v="200"/>
    <n v="224"/>
    <n v="40"/>
    <x v="0"/>
  </r>
  <r>
    <x v="4"/>
    <x v="4"/>
    <x v="4"/>
    <s v="Television Ad"/>
    <n v="3"/>
    <n v="4577.3"/>
    <n v="5126.576"/>
    <n v="915.46"/>
    <x v="0"/>
  </r>
  <r>
    <x v="4"/>
    <x v="4"/>
    <x v="5"/>
    <s v="Asset sale"/>
    <n v="2"/>
    <n v="6600"/>
    <n v="7392"/>
    <n v="1320"/>
    <x v="1"/>
  </r>
  <r>
    <x v="4"/>
    <x v="5"/>
    <x v="0"/>
    <s v="Software Metered License"/>
    <n v="3566"/>
    <n v="4577.3"/>
    <n v="5126.576"/>
    <n v="915.46"/>
    <x v="1"/>
  </r>
  <r>
    <x v="4"/>
    <x v="5"/>
    <x v="0"/>
    <s v="Floating License"/>
    <n v="2498"/>
    <n v="8000"/>
    <n v="8960"/>
    <n v="1600"/>
    <x v="1"/>
  </r>
  <r>
    <x v="4"/>
    <x v="5"/>
    <x v="1"/>
    <s v="Equipments"/>
    <n v="1245"/>
    <n v="4577.2"/>
    <n v="5126.4639999999999"/>
    <n v="915.44"/>
    <x v="1"/>
  </r>
  <r>
    <x v="4"/>
    <x v="5"/>
    <x v="2"/>
    <s v="Prime"/>
    <n v="644"/>
    <n v="5743.5"/>
    <n v="6432.72"/>
    <n v="1148.7"/>
    <x v="1"/>
  </r>
  <r>
    <x v="4"/>
    <x v="5"/>
    <x v="3"/>
    <s v="Renewal"/>
    <n v="643"/>
    <n v="7000"/>
    <n v="7840"/>
    <n v="1400"/>
    <x v="1"/>
  </r>
  <r>
    <x v="4"/>
    <x v="5"/>
    <x v="2"/>
    <s v="Premium"/>
    <n v="455"/>
    <n v="4578.6000000000004"/>
    <n v="5128.0320000000002"/>
    <n v="915.72000000000014"/>
    <x v="1"/>
  </r>
  <r>
    <x v="4"/>
    <x v="5"/>
    <x v="3"/>
    <s v="New "/>
    <n v="345"/>
    <n v="7000"/>
    <n v="7840"/>
    <n v="1400"/>
    <x v="1"/>
  </r>
  <r>
    <x v="4"/>
    <x v="5"/>
    <x v="1"/>
    <s v="Offices"/>
    <n v="122"/>
    <n v="100"/>
    <n v="112"/>
    <n v="20"/>
    <x v="1"/>
  </r>
  <r>
    <x v="4"/>
    <x v="5"/>
    <x v="4"/>
    <s v="Facebook Page"/>
    <n v="78"/>
    <n v="4577.2"/>
    <n v="5126.4639999999999"/>
    <n v="915.44"/>
    <x v="1"/>
  </r>
  <r>
    <x v="4"/>
    <x v="5"/>
    <x v="4"/>
    <s v="Google Ad"/>
    <n v="76"/>
    <n v="4576.8999999999996"/>
    <n v="5126.1279999999997"/>
    <n v="915.38"/>
    <x v="1"/>
  </r>
  <r>
    <x v="4"/>
    <x v="5"/>
    <x v="4"/>
    <s v="Company Website"/>
    <n v="46"/>
    <n v="200"/>
    <n v="224"/>
    <n v="40"/>
    <x v="1"/>
  </r>
  <r>
    <x v="4"/>
    <x v="5"/>
    <x v="4"/>
    <s v="Youtube Channel"/>
    <n v="34"/>
    <n v="4576.8"/>
    <n v="5126.0160000000005"/>
    <n v="915.36000000000013"/>
    <x v="1"/>
  </r>
  <r>
    <x v="4"/>
    <x v="5"/>
    <x v="1"/>
    <s v="Lands"/>
    <n v="7"/>
    <n v="200"/>
    <n v="224"/>
    <n v="40"/>
    <x v="1"/>
  </r>
  <r>
    <x v="4"/>
    <x v="5"/>
    <x v="5"/>
    <s v="Asset sale"/>
    <n v="3"/>
    <n v="6600"/>
    <n v="7392"/>
    <n v="1320"/>
    <x v="1"/>
  </r>
  <r>
    <x v="4"/>
    <x v="5"/>
    <x v="4"/>
    <s v="Television Ad"/>
    <n v="3"/>
    <n v="4577.3"/>
    <n v="5126.576"/>
    <n v="915.46"/>
    <x v="1"/>
  </r>
  <r>
    <x v="4"/>
    <x v="6"/>
    <x v="0"/>
    <s v="Software Metered License"/>
    <n v="3566"/>
    <n v="4577.3"/>
    <n v="5126.576"/>
    <n v="915.46"/>
    <x v="1"/>
  </r>
  <r>
    <x v="4"/>
    <x v="6"/>
    <x v="0"/>
    <s v="Floating License"/>
    <n v="2498"/>
    <n v="8000"/>
    <n v="8960"/>
    <n v="1600"/>
    <x v="1"/>
  </r>
  <r>
    <x v="4"/>
    <x v="6"/>
    <x v="1"/>
    <s v="Equipments"/>
    <n v="1245"/>
    <n v="4577.2"/>
    <n v="5126.4639999999999"/>
    <n v="915.44"/>
    <x v="1"/>
  </r>
  <r>
    <x v="4"/>
    <x v="6"/>
    <x v="2"/>
    <s v="Prime"/>
    <n v="644"/>
    <n v="5743.5"/>
    <n v="6432.72"/>
    <n v="1148.7"/>
    <x v="1"/>
  </r>
  <r>
    <x v="4"/>
    <x v="6"/>
    <x v="3"/>
    <s v="Renewal"/>
    <n v="643"/>
    <n v="7000"/>
    <n v="7840"/>
    <n v="1400"/>
    <x v="1"/>
  </r>
  <r>
    <x v="4"/>
    <x v="6"/>
    <x v="2"/>
    <s v="Premium"/>
    <n v="455"/>
    <n v="4578.6000000000004"/>
    <n v="5128.0320000000002"/>
    <n v="915.72000000000014"/>
    <x v="1"/>
  </r>
  <r>
    <x v="4"/>
    <x v="6"/>
    <x v="3"/>
    <s v="New "/>
    <n v="345"/>
    <n v="7000"/>
    <n v="7840"/>
    <n v="1400"/>
    <x v="1"/>
  </r>
  <r>
    <x v="4"/>
    <x v="6"/>
    <x v="1"/>
    <s v="Offices"/>
    <n v="122"/>
    <n v="100"/>
    <n v="112"/>
    <n v="20"/>
    <x v="0"/>
  </r>
  <r>
    <x v="4"/>
    <x v="6"/>
    <x v="4"/>
    <s v="Facebook Page"/>
    <n v="78"/>
    <n v="4577.2"/>
    <n v="5126.4639999999999"/>
    <n v="915.44"/>
    <x v="0"/>
  </r>
  <r>
    <x v="4"/>
    <x v="6"/>
    <x v="4"/>
    <s v="Google Ad"/>
    <n v="76"/>
    <n v="4576.8999999999996"/>
    <n v="5126.1279999999997"/>
    <n v="915.38"/>
    <x v="0"/>
  </r>
  <r>
    <x v="4"/>
    <x v="6"/>
    <x v="4"/>
    <s v="Company Website"/>
    <n v="46"/>
    <n v="200"/>
    <n v="224"/>
    <n v="40"/>
    <x v="0"/>
  </r>
  <r>
    <x v="4"/>
    <x v="6"/>
    <x v="4"/>
    <s v="Youtube Channel"/>
    <n v="34"/>
    <n v="4576.8"/>
    <n v="5126.0160000000005"/>
    <n v="915.36000000000013"/>
    <x v="0"/>
  </r>
  <r>
    <x v="4"/>
    <x v="6"/>
    <x v="1"/>
    <s v="Lands"/>
    <n v="7"/>
    <n v="200"/>
    <n v="224"/>
    <n v="40"/>
    <x v="0"/>
  </r>
  <r>
    <x v="4"/>
    <x v="6"/>
    <x v="4"/>
    <s v="Television Ad"/>
    <n v="3"/>
    <n v="4577.3"/>
    <n v="5126.576"/>
    <n v="915.46"/>
    <x v="0"/>
  </r>
  <r>
    <x v="4"/>
    <x v="6"/>
    <x v="5"/>
    <s v="Asset sale"/>
    <n v="2"/>
    <n v="6600"/>
    <n v="7392"/>
    <n v="1320"/>
    <x v="0"/>
  </r>
  <r>
    <x v="4"/>
    <x v="7"/>
    <x v="0"/>
    <s v="Software Metered License"/>
    <n v="3566"/>
    <n v="4577.3"/>
    <n v="5126.576"/>
    <n v="915.46"/>
    <x v="0"/>
  </r>
  <r>
    <x v="4"/>
    <x v="7"/>
    <x v="0"/>
    <s v="Floating License"/>
    <n v="2498"/>
    <n v="8000"/>
    <n v="8960"/>
    <n v="1600"/>
    <x v="0"/>
  </r>
  <r>
    <x v="4"/>
    <x v="7"/>
    <x v="1"/>
    <s v="Equipments"/>
    <n v="1245"/>
    <n v="4577.2"/>
    <n v="5126.4639999999999"/>
    <n v="915.44"/>
    <x v="0"/>
  </r>
  <r>
    <x v="4"/>
    <x v="7"/>
    <x v="2"/>
    <s v="Prime"/>
    <n v="644"/>
    <n v="5743.5"/>
    <n v="6432.72"/>
    <n v="1148.7"/>
    <x v="0"/>
  </r>
  <r>
    <x v="4"/>
    <x v="7"/>
    <x v="3"/>
    <s v="Renewal"/>
    <n v="643"/>
    <n v="7000"/>
    <n v="7840"/>
    <n v="1400"/>
    <x v="0"/>
  </r>
  <r>
    <x v="4"/>
    <x v="7"/>
    <x v="2"/>
    <s v="Premium"/>
    <n v="455"/>
    <n v="4578.6000000000004"/>
    <n v="5128.0320000000002"/>
    <n v="915.72000000000014"/>
    <x v="0"/>
  </r>
  <r>
    <x v="4"/>
    <x v="7"/>
    <x v="3"/>
    <s v="New "/>
    <n v="345"/>
    <n v="7000"/>
    <n v="7840"/>
    <n v="1400"/>
    <x v="0"/>
  </r>
  <r>
    <x v="4"/>
    <x v="7"/>
    <x v="1"/>
    <s v="Offices"/>
    <n v="122"/>
    <n v="100"/>
    <n v="112"/>
    <n v="20"/>
    <x v="0"/>
  </r>
  <r>
    <x v="4"/>
    <x v="7"/>
    <x v="4"/>
    <s v="Facebook Page"/>
    <n v="78"/>
    <n v="4577.2"/>
    <n v="5126.4639999999999"/>
    <n v="915.44"/>
    <x v="0"/>
  </r>
  <r>
    <x v="4"/>
    <x v="7"/>
    <x v="4"/>
    <s v="Google Ad"/>
    <n v="76"/>
    <n v="4576.8999999999996"/>
    <n v="5126.1279999999997"/>
    <n v="915.38"/>
    <x v="0"/>
  </r>
  <r>
    <x v="4"/>
    <x v="7"/>
    <x v="4"/>
    <s v="Company Website"/>
    <n v="46"/>
    <n v="200"/>
    <n v="224"/>
    <n v="40"/>
    <x v="0"/>
  </r>
  <r>
    <x v="4"/>
    <x v="7"/>
    <x v="4"/>
    <s v="Youtube Channel"/>
    <n v="34"/>
    <n v="4576.8"/>
    <n v="5126.0160000000005"/>
    <n v="915.36000000000013"/>
    <x v="0"/>
  </r>
  <r>
    <x v="4"/>
    <x v="7"/>
    <x v="1"/>
    <s v="Lands"/>
    <n v="7"/>
    <n v="200"/>
    <n v="224"/>
    <n v="40"/>
    <x v="0"/>
  </r>
  <r>
    <x v="4"/>
    <x v="7"/>
    <x v="4"/>
    <s v="Television Ad"/>
    <n v="3"/>
    <n v="4577.3"/>
    <n v="5126.576"/>
    <n v="915.46"/>
    <x v="0"/>
  </r>
  <r>
    <x v="4"/>
    <x v="7"/>
    <x v="5"/>
    <s v="Asset sale"/>
    <n v="2"/>
    <n v="6600"/>
    <n v="7392"/>
    <n v="1320"/>
    <x v="0"/>
  </r>
  <r>
    <x v="4"/>
    <x v="8"/>
    <x v="0"/>
    <s v="Software Metered License"/>
    <n v="3566"/>
    <n v="4577.3"/>
    <n v="5126.576"/>
    <n v="915.46"/>
    <x v="0"/>
  </r>
  <r>
    <x v="4"/>
    <x v="8"/>
    <x v="0"/>
    <s v="Floating License"/>
    <n v="2498"/>
    <n v="8000"/>
    <n v="8960"/>
    <n v="1600"/>
    <x v="0"/>
  </r>
  <r>
    <x v="4"/>
    <x v="8"/>
    <x v="1"/>
    <s v="Equipments"/>
    <n v="1245"/>
    <n v="4577.2"/>
    <n v="5126.4639999999999"/>
    <n v="915.44"/>
    <x v="0"/>
  </r>
  <r>
    <x v="4"/>
    <x v="8"/>
    <x v="2"/>
    <s v="Prime"/>
    <n v="644"/>
    <n v="5743.5"/>
    <n v="6432.72"/>
    <n v="1148.7"/>
    <x v="0"/>
  </r>
  <r>
    <x v="4"/>
    <x v="8"/>
    <x v="3"/>
    <s v="Renewal"/>
    <n v="643"/>
    <n v="7000"/>
    <n v="7840"/>
    <n v="1400"/>
    <x v="0"/>
  </r>
  <r>
    <x v="4"/>
    <x v="8"/>
    <x v="2"/>
    <s v="Premium"/>
    <n v="455"/>
    <n v="4578.6000000000004"/>
    <n v="5128.0320000000002"/>
    <n v="915.72000000000014"/>
    <x v="0"/>
  </r>
  <r>
    <x v="4"/>
    <x v="8"/>
    <x v="3"/>
    <s v="New "/>
    <n v="345"/>
    <n v="7000"/>
    <n v="7840"/>
    <n v="1400"/>
    <x v="0"/>
  </r>
  <r>
    <x v="4"/>
    <x v="8"/>
    <x v="1"/>
    <s v="Offices"/>
    <n v="122"/>
    <n v="100"/>
    <n v="112"/>
    <n v="20"/>
    <x v="0"/>
  </r>
  <r>
    <x v="4"/>
    <x v="8"/>
    <x v="4"/>
    <s v="Facebook Page"/>
    <n v="78"/>
    <n v="4577.2"/>
    <n v="5126.4639999999999"/>
    <n v="915.44"/>
    <x v="0"/>
  </r>
  <r>
    <x v="4"/>
    <x v="8"/>
    <x v="4"/>
    <s v="Google Ad"/>
    <n v="76"/>
    <n v="4576.8999999999996"/>
    <n v="5126.1279999999997"/>
    <n v="915.38"/>
    <x v="0"/>
  </r>
  <r>
    <x v="4"/>
    <x v="8"/>
    <x v="4"/>
    <s v="Company Website"/>
    <n v="46"/>
    <n v="200"/>
    <n v="224"/>
    <n v="40"/>
    <x v="0"/>
  </r>
  <r>
    <x v="4"/>
    <x v="8"/>
    <x v="4"/>
    <s v="Youtube Channel"/>
    <n v="34"/>
    <n v="4576.8"/>
    <n v="5126.0160000000005"/>
    <n v="915.36000000000013"/>
    <x v="0"/>
  </r>
  <r>
    <x v="4"/>
    <x v="8"/>
    <x v="1"/>
    <s v="Lands"/>
    <n v="7"/>
    <n v="200"/>
    <n v="224"/>
    <n v="40"/>
    <x v="0"/>
  </r>
  <r>
    <x v="4"/>
    <x v="8"/>
    <x v="4"/>
    <s v="Television Ad"/>
    <n v="3"/>
    <n v="4577.3"/>
    <n v="5126.576"/>
    <n v="915.46"/>
    <x v="0"/>
  </r>
  <r>
    <x v="4"/>
    <x v="8"/>
    <x v="5"/>
    <s v="Asset sale"/>
    <n v="2"/>
    <n v="6600"/>
    <n v="7392"/>
    <n v="1320"/>
    <x v="0"/>
  </r>
  <r>
    <x v="4"/>
    <x v="9"/>
    <x v="0"/>
    <s v="Software Metered License"/>
    <n v="3566"/>
    <n v="4577.3"/>
    <n v="5126.576"/>
    <n v="915.46"/>
    <x v="0"/>
  </r>
  <r>
    <x v="4"/>
    <x v="9"/>
    <x v="0"/>
    <s v="Floating License"/>
    <n v="2498"/>
    <n v="8000"/>
    <n v="8960"/>
    <n v="1600"/>
    <x v="0"/>
  </r>
  <r>
    <x v="4"/>
    <x v="9"/>
    <x v="1"/>
    <s v="Equipments"/>
    <n v="1245"/>
    <n v="4577.2"/>
    <n v="5126.4639999999999"/>
    <n v="915.44"/>
    <x v="0"/>
  </r>
  <r>
    <x v="4"/>
    <x v="9"/>
    <x v="2"/>
    <s v="Prime"/>
    <n v="644"/>
    <n v="5743.5"/>
    <n v="6432.72"/>
    <n v="1148.7"/>
    <x v="0"/>
  </r>
  <r>
    <x v="4"/>
    <x v="9"/>
    <x v="3"/>
    <s v="Renewal"/>
    <n v="643"/>
    <n v="7000"/>
    <n v="7840"/>
    <n v="1400"/>
    <x v="1"/>
  </r>
  <r>
    <x v="4"/>
    <x v="9"/>
    <x v="2"/>
    <s v="Premium"/>
    <n v="455"/>
    <n v="4578.6000000000004"/>
    <n v="5128.0320000000002"/>
    <n v="915.72000000000014"/>
    <x v="1"/>
  </r>
  <r>
    <x v="4"/>
    <x v="9"/>
    <x v="3"/>
    <s v="New "/>
    <n v="345"/>
    <n v="7000"/>
    <n v="7840"/>
    <n v="1400"/>
    <x v="1"/>
  </r>
  <r>
    <x v="4"/>
    <x v="9"/>
    <x v="1"/>
    <s v="Offices"/>
    <n v="122"/>
    <n v="100"/>
    <n v="112"/>
    <n v="20"/>
    <x v="1"/>
  </r>
  <r>
    <x v="4"/>
    <x v="9"/>
    <x v="4"/>
    <s v="Facebook Page"/>
    <n v="78"/>
    <n v="4577.2"/>
    <n v="5126.4639999999999"/>
    <n v="915.44"/>
    <x v="1"/>
  </r>
  <r>
    <x v="4"/>
    <x v="9"/>
    <x v="4"/>
    <s v="Google Ad"/>
    <n v="76"/>
    <n v="4576.8999999999996"/>
    <n v="5126.1279999999997"/>
    <n v="915.38"/>
    <x v="1"/>
  </r>
  <r>
    <x v="4"/>
    <x v="9"/>
    <x v="4"/>
    <s v="Company Website"/>
    <n v="46"/>
    <n v="200"/>
    <n v="224"/>
    <n v="40"/>
    <x v="1"/>
  </r>
  <r>
    <x v="4"/>
    <x v="9"/>
    <x v="4"/>
    <s v="Youtube Channel"/>
    <n v="34"/>
    <n v="4576.8"/>
    <n v="5126.0160000000005"/>
    <n v="915.36000000000013"/>
    <x v="1"/>
  </r>
  <r>
    <x v="4"/>
    <x v="9"/>
    <x v="1"/>
    <s v="Lands"/>
    <n v="7"/>
    <n v="200"/>
    <n v="224"/>
    <n v="40"/>
    <x v="1"/>
  </r>
  <r>
    <x v="4"/>
    <x v="9"/>
    <x v="4"/>
    <s v="Television Ad"/>
    <n v="3"/>
    <n v="4577.3"/>
    <n v="5126.576"/>
    <n v="915.46"/>
    <x v="1"/>
  </r>
  <r>
    <x v="4"/>
    <x v="9"/>
    <x v="5"/>
    <s v="Asset sale"/>
    <n v="2"/>
    <n v="6600"/>
    <n v="7392"/>
    <n v="1320"/>
    <x v="1"/>
  </r>
  <r>
    <x v="4"/>
    <x v="10"/>
    <x v="0"/>
    <s v="Software Metered License"/>
    <n v="3566"/>
    <n v="4577.3"/>
    <n v="5126.576"/>
    <n v="915.46"/>
    <x v="1"/>
  </r>
  <r>
    <x v="4"/>
    <x v="10"/>
    <x v="0"/>
    <s v="Floating License"/>
    <n v="2498"/>
    <n v="8000"/>
    <n v="8960"/>
    <n v="1600"/>
    <x v="1"/>
  </r>
  <r>
    <x v="4"/>
    <x v="10"/>
    <x v="1"/>
    <s v="Equipments"/>
    <n v="1245"/>
    <n v="4577.2"/>
    <n v="5126.4639999999999"/>
    <n v="915.44"/>
    <x v="1"/>
  </r>
  <r>
    <x v="4"/>
    <x v="10"/>
    <x v="2"/>
    <s v="Prime"/>
    <n v="644"/>
    <n v="5743.5"/>
    <n v="6432.72"/>
    <n v="1148.7"/>
    <x v="1"/>
  </r>
  <r>
    <x v="4"/>
    <x v="10"/>
    <x v="3"/>
    <s v="Renewal"/>
    <n v="643"/>
    <n v="7000"/>
    <n v="7840"/>
    <n v="1400"/>
    <x v="1"/>
  </r>
  <r>
    <x v="4"/>
    <x v="10"/>
    <x v="2"/>
    <s v="Premium"/>
    <n v="455"/>
    <n v="4578.6000000000004"/>
    <n v="5128.0320000000002"/>
    <n v="915.72000000000014"/>
    <x v="1"/>
  </r>
  <r>
    <x v="4"/>
    <x v="10"/>
    <x v="3"/>
    <s v="New "/>
    <n v="345"/>
    <n v="7000"/>
    <n v="7840"/>
    <n v="1400"/>
    <x v="1"/>
  </r>
  <r>
    <x v="4"/>
    <x v="10"/>
    <x v="1"/>
    <s v="Offices"/>
    <n v="122"/>
    <n v="100"/>
    <n v="112"/>
    <n v="20"/>
    <x v="1"/>
  </r>
  <r>
    <x v="4"/>
    <x v="10"/>
    <x v="4"/>
    <s v="Facebook Page"/>
    <n v="78"/>
    <n v="4577.2"/>
    <n v="5126.4639999999999"/>
    <n v="915.44"/>
    <x v="1"/>
  </r>
  <r>
    <x v="4"/>
    <x v="10"/>
    <x v="4"/>
    <s v="Google Ad"/>
    <n v="76"/>
    <n v="4576.8999999999996"/>
    <n v="5126.1279999999997"/>
    <n v="915.38"/>
    <x v="1"/>
  </r>
  <r>
    <x v="4"/>
    <x v="10"/>
    <x v="4"/>
    <s v="Company Website"/>
    <n v="46"/>
    <n v="200"/>
    <n v="224"/>
    <n v="40"/>
    <x v="1"/>
  </r>
  <r>
    <x v="4"/>
    <x v="10"/>
    <x v="4"/>
    <s v="Youtube Channel"/>
    <n v="34"/>
    <n v="4576.8"/>
    <n v="5126.0160000000005"/>
    <n v="915.36000000000013"/>
    <x v="1"/>
  </r>
  <r>
    <x v="4"/>
    <x v="10"/>
    <x v="1"/>
    <s v="Lands"/>
    <n v="7"/>
    <n v="200"/>
    <n v="224"/>
    <n v="40"/>
    <x v="1"/>
  </r>
  <r>
    <x v="4"/>
    <x v="10"/>
    <x v="4"/>
    <s v="Television Ad"/>
    <n v="3"/>
    <n v="4577.3"/>
    <n v="5126.576"/>
    <n v="915.46"/>
    <x v="1"/>
  </r>
  <r>
    <x v="4"/>
    <x v="10"/>
    <x v="5"/>
    <s v="Asset sale"/>
    <n v="2"/>
    <n v="6600"/>
    <n v="7392"/>
    <n v="1320"/>
    <x v="0"/>
  </r>
  <r>
    <x v="4"/>
    <x v="11"/>
    <x v="0"/>
    <s v="Software Metered License"/>
    <n v="3566"/>
    <n v="4577.3"/>
    <n v="5126.576"/>
    <n v="915.46"/>
    <x v="0"/>
  </r>
  <r>
    <x v="4"/>
    <x v="11"/>
    <x v="0"/>
    <s v="Floating License"/>
    <n v="2498"/>
    <n v="8000"/>
    <n v="8960"/>
    <n v="1600"/>
    <x v="0"/>
  </r>
  <r>
    <x v="4"/>
    <x v="11"/>
    <x v="1"/>
    <s v="Equipments"/>
    <n v="1245"/>
    <n v="4577.2"/>
    <n v="5126.4639999999999"/>
    <n v="915.44"/>
    <x v="0"/>
  </r>
  <r>
    <x v="4"/>
    <x v="11"/>
    <x v="2"/>
    <s v="Prime"/>
    <n v="644"/>
    <n v="5743.5"/>
    <n v="6432.72"/>
    <n v="1148.7"/>
    <x v="0"/>
  </r>
  <r>
    <x v="4"/>
    <x v="11"/>
    <x v="3"/>
    <s v="Renewal"/>
    <n v="643"/>
    <n v="7000"/>
    <n v="7840"/>
    <n v="1400"/>
    <x v="0"/>
  </r>
  <r>
    <x v="4"/>
    <x v="11"/>
    <x v="2"/>
    <s v="Premium"/>
    <n v="455"/>
    <n v="4578.6000000000004"/>
    <n v="5128.0320000000002"/>
    <n v="915.72000000000014"/>
    <x v="0"/>
  </r>
  <r>
    <x v="4"/>
    <x v="11"/>
    <x v="3"/>
    <s v="New "/>
    <n v="345"/>
    <n v="7000"/>
    <n v="7840"/>
    <n v="1400"/>
    <x v="0"/>
  </r>
  <r>
    <x v="4"/>
    <x v="11"/>
    <x v="1"/>
    <s v="Offices"/>
    <n v="122"/>
    <n v="100"/>
    <n v="112"/>
    <n v="20"/>
    <x v="0"/>
  </r>
  <r>
    <x v="4"/>
    <x v="11"/>
    <x v="4"/>
    <s v="Facebook Page"/>
    <n v="78"/>
    <n v="4577.2"/>
    <n v="5126.4639999999999"/>
    <n v="915.44"/>
    <x v="0"/>
  </r>
  <r>
    <x v="4"/>
    <x v="11"/>
    <x v="4"/>
    <s v="Google Ad"/>
    <n v="76"/>
    <n v="4576.8999999999996"/>
    <n v="5126.1279999999997"/>
    <n v="915.38"/>
    <x v="0"/>
  </r>
  <r>
    <x v="4"/>
    <x v="11"/>
    <x v="4"/>
    <s v="Company Website"/>
    <n v="46"/>
    <n v="200"/>
    <n v="224"/>
    <n v="40"/>
    <x v="0"/>
  </r>
  <r>
    <x v="4"/>
    <x v="11"/>
    <x v="4"/>
    <s v="Youtube Channel"/>
    <n v="34"/>
    <n v="4576.8"/>
    <n v="5126.0160000000005"/>
    <n v="915.36000000000013"/>
    <x v="0"/>
  </r>
  <r>
    <x v="4"/>
    <x v="11"/>
    <x v="1"/>
    <s v="Lands"/>
    <n v="7"/>
    <n v="200"/>
    <n v="224"/>
    <n v="40"/>
    <x v="0"/>
  </r>
  <r>
    <x v="4"/>
    <x v="11"/>
    <x v="4"/>
    <s v="Television Ad"/>
    <n v="3"/>
    <n v="4577.3"/>
    <n v="5126.576"/>
    <n v="915.46"/>
    <x v="0"/>
  </r>
  <r>
    <x v="4"/>
    <x v="11"/>
    <x v="5"/>
    <s v="Asset sale"/>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AC1352-363B-4A88-B990-EC59007A69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C66:E69"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8">
      <pivotArea outline="0" collapsedLevelsAreSubtotals="1" fieldPosition="0"/>
    </format>
    <format dxfId="9">
      <pivotArea outline="0" fieldPosition="0">
        <references count="1">
          <reference field="4294967294" count="1">
            <x v="1"/>
          </reference>
        </references>
      </pivotArea>
    </format>
  </formats>
  <chartFormats count="12">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pivotArea type="data" outline="0" fieldPosition="0">
        <references count="2">
          <reference field="4294967294" count="1" selected="0">
            <x v="1"/>
          </reference>
          <reference field="8" count="1" selected="0">
            <x v="1"/>
          </reference>
        </references>
      </pivotArea>
    </chartFormat>
    <chartFormat chart="37" format="3">
      <pivotArea type="data" outline="0" fieldPosition="0">
        <references count="2">
          <reference field="4294967294" count="1" selected="0">
            <x v="0"/>
          </reference>
          <reference field="8" count="1" selected="0">
            <x v="1"/>
          </reference>
        </references>
      </pivotArea>
    </chartFormat>
    <chartFormat chart="37" format="4">
      <pivotArea type="data" outline="0" fieldPosition="0">
        <references count="2">
          <reference field="4294967294" count="1" selected="0">
            <x v="0"/>
          </reference>
          <reference field="8" count="1" selected="0">
            <x v="0"/>
          </reference>
        </references>
      </pivotArea>
    </chartFormat>
    <chartFormat chart="37" format="5">
      <pivotArea type="data" outline="0" fieldPosition="0">
        <references count="2">
          <reference field="4294967294" count="1" selected="0">
            <x v="1"/>
          </reference>
          <reference field="8" count="1" selected="0">
            <x v="0"/>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8" count="1" selected="0">
            <x v="0"/>
          </reference>
        </references>
      </pivotArea>
    </chartFormat>
    <chartFormat chart="41" format="14">
      <pivotArea type="data" outline="0" fieldPosition="0">
        <references count="2">
          <reference field="4294967294" count="1" selected="0">
            <x v="0"/>
          </reference>
          <reference field="8" count="1" selected="0">
            <x v="1"/>
          </reference>
        </references>
      </pivotArea>
    </chartFormat>
    <chartFormat chart="41" format="15" series="1">
      <pivotArea type="data" outline="0" fieldPosition="0">
        <references count="1">
          <reference field="4294967294" count="1" selected="0">
            <x v="1"/>
          </reference>
        </references>
      </pivotArea>
    </chartFormat>
    <chartFormat chart="41" format="16">
      <pivotArea type="data" outline="0" fieldPosition="0">
        <references count="2">
          <reference field="4294967294" count="1" selected="0">
            <x v="1"/>
          </reference>
          <reference field="8" count="1" selected="0">
            <x v="0"/>
          </reference>
        </references>
      </pivotArea>
    </chartFormat>
    <chartFormat chart="41" format="17">
      <pivotArea type="data" outline="0" fieldPosition="0">
        <references count="2">
          <reference field="4294967294" count="1" selected="0">
            <x v="1"/>
          </reference>
          <reference field="8"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0E8858-A0C9-4FAF-A328-6404C599A7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C53:E56"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10">
      <pivotArea outline="0" collapsedLevelsAreSubtotals="1" fieldPosition="0"/>
    </format>
    <format dxfId="11">
      <pivotArea outline="0" fieldPosition="0">
        <references count="1">
          <reference field="4294967294" count="1">
            <x v="1"/>
          </reference>
        </references>
      </pivotArea>
    </format>
  </formats>
  <chartFormats count="12">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pivotArea type="data" outline="0" fieldPosition="0">
        <references count="2">
          <reference field="4294967294" count="1" selected="0">
            <x v="1"/>
          </reference>
          <reference field="8" count="1" selected="0">
            <x v="1"/>
          </reference>
        </references>
      </pivotArea>
    </chartFormat>
    <chartFormat chart="37" format="3">
      <pivotArea type="data" outline="0" fieldPosition="0">
        <references count="2">
          <reference field="4294967294" count="1" selected="0">
            <x v="0"/>
          </reference>
          <reference field="8" count="1" selected="0">
            <x v="1"/>
          </reference>
        </references>
      </pivotArea>
    </chartFormat>
    <chartFormat chart="37" format="4">
      <pivotArea type="data" outline="0" fieldPosition="0">
        <references count="2">
          <reference field="4294967294" count="1" selected="0">
            <x v="0"/>
          </reference>
          <reference field="8" count="1" selected="0">
            <x v="0"/>
          </reference>
        </references>
      </pivotArea>
    </chartFormat>
    <chartFormat chart="37" format="5">
      <pivotArea type="data" outline="0" fieldPosition="0">
        <references count="2">
          <reference field="4294967294" count="1" selected="0">
            <x v="1"/>
          </reference>
          <reference field="8" count="1" selected="0">
            <x v="0"/>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8" count="1" selected="0">
            <x v="0"/>
          </reference>
        </references>
      </pivotArea>
    </chartFormat>
    <chartFormat chart="41" format="14">
      <pivotArea type="data" outline="0" fieldPosition="0">
        <references count="2">
          <reference field="4294967294" count="1" selected="0">
            <x v="0"/>
          </reference>
          <reference field="8" count="1" selected="0">
            <x v="1"/>
          </reference>
        </references>
      </pivotArea>
    </chartFormat>
    <chartFormat chart="41" format="15" series="1">
      <pivotArea type="data" outline="0" fieldPosition="0">
        <references count="1">
          <reference field="4294967294" count="1" selected="0">
            <x v="1"/>
          </reference>
        </references>
      </pivotArea>
    </chartFormat>
    <chartFormat chart="41" format="16">
      <pivotArea type="data" outline="0" fieldPosition="0">
        <references count="2">
          <reference field="4294967294" count="1" selected="0">
            <x v="1"/>
          </reference>
          <reference field="8" count="1" selected="0">
            <x v="0"/>
          </reference>
        </references>
      </pivotArea>
    </chartFormat>
    <chartFormat chart="41" format="17">
      <pivotArea type="data" outline="0" fieldPosition="0">
        <references count="2">
          <reference field="4294967294" count="1" selected="0">
            <x v="1"/>
          </reference>
          <reference field="8"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3F0368-2844-4C2B-94F5-EC145C8F07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C36:D49" firstHeaderRow="1"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5"/>
  </dataFields>
  <formats count="1">
    <format dxfId="12">
      <pivotArea outline="0" collapsedLevelsAreSubtotals="1" fieldPosition="0"/>
    </format>
  </format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1E457C-D73B-4021-A5FA-8494DB9BA8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C21:E34" firstHeaderRow="0"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2" baseItem="0"/>
  </dataFields>
  <chartFormats count="2">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E668E6-2D09-4964-AA78-0AAA2D1737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D17" firstHeaderRow="0" firstDataRow="1" firstDataCol="0"/>
  <pivotFields count="9">
    <pivotField showAll="0">
      <items count="6">
        <item x="0"/>
        <item x="1"/>
        <item x="2"/>
        <item x="3"/>
        <item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43"/>
    <dataField name="Sum of Target Income" fld="6" baseField="0" baseItem="0" numFmtId="43"/>
  </dataFields>
  <formats count="2">
    <format dxfId="13">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D1F284-2ADA-4431-AF4F-5E2DCCEE73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12" firstHeaderRow="0" firstDataRow="1" firstDataCol="1"/>
  <pivotFields count="9">
    <pivotField showAll="0">
      <items count="6">
        <item x="0"/>
        <item x="1"/>
        <item x="2"/>
        <item x="3"/>
        <item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numFmtId="167"/>
    <dataField name="Sum of Counts2" fld="4" showDataAs="percentOfCol" baseField="2" baseItem="0" numFmtId="10"/>
  </dataFields>
  <formats count="1">
    <format dxfId="15">
      <pivotArea outline="0" collapsedLevelsAreSubtotals="1" fieldPosition="0">
        <references count="1">
          <reference field="4294967294" count="1" selected="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AFAB84-A39F-4B02-8940-6AB6DA7513EA}" sourceName="Year">
  <pivotTables>
    <pivotTable tabId="7" name="PivotTable1"/>
    <pivotTable tabId="7" name="PivotTable3"/>
    <pivotTable tabId="7" name="PivotTable4"/>
    <pivotTable tabId="7" name="PivotTable5"/>
    <pivotTable tabId="7" name="PivotTable6"/>
    <pivotTable tabId="7" name="PivotTable2"/>
  </pivotTables>
  <data>
    <tabular pivotCacheId="1265196180">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FA36804-6BA9-4E8B-AB5D-055829210FC6}" cache="Slicer_Year" caption="Year" columnCount="5" showCaption="0" style="AB"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6B5E17-0882-45AC-9A85-E94D5266579E}" name="Table3" displayName="Table3" ref="A1:I901" totalsRowShown="0" headerRowDxfId="36" dataDxfId="34" headerRowBorderDxfId="35" tableBorderDxfId="33">
  <autoFilter ref="A1:I901" xr:uid="{B66B5E17-0882-45AC-9A85-E94D5266579E}"/>
  <sortState xmlns:xlrd2="http://schemas.microsoft.com/office/spreadsheetml/2017/richdata2" ref="A2:I901">
    <sortCondition ref="A2:A901" customList="Jan,Feb,Mar,Apr,May,Jun,Jul,Aug,Sep,Oct,Nov,Dec"/>
  </sortState>
  <tableColumns count="9">
    <tableColumn id="1" xr3:uid="{A1E27193-2587-4A46-8CB3-DF45E503E882}" name="Year" dataDxfId="32"/>
    <tableColumn id="2" xr3:uid="{94F7FDBA-216A-45A2-B3BE-128388915F11}" name="Month" dataDxfId="31"/>
    <tableColumn id="3" xr3:uid="{CA00CCF9-59E0-484E-9D0B-60DF4CD040FF}" name="Income sources" dataDxfId="30"/>
    <tableColumn id="4" xr3:uid="{157B1929-0403-4E9E-B5DF-CA48F784514D}" name="Income Breakdowns" dataDxfId="29"/>
    <tableColumn id="5" xr3:uid="{FC02B30C-9632-46AB-AF1F-9E70BB4E1062}" name="Counts" dataDxfId="28"/>
    <tableColumn id="6" xr3:uid="{E4600C7F-BD2F-4FFA-80F5-6EF3E0B4A1C8}" name="Income" dataDxfId="27"/>
    <tableColumn id="7" xr3:uid="{97E6403D-34C8-4216-9C9B-E254DB055BA1}" name="Target Income" dataDxfId="26"/>
    <tableColumn id="8" xr3:uid="{B54B3742-F230-47A0-A95B-AD24FC53738F}" name="operating profit" dataDxfId="25"/>
    <tableColumn id="9" xr3:uid="{08709592-B557-444D-9E84-DAA538B31204}" name="Marketing Strategies" dataDxfId="24"/>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3399"/>
  </sheetPr>
  <dimension ref="F7:U35"/>
  <sheetViews>
    <sheetView showGridLines="0" showRowColHeaders="0" tabSelected="1" zoomScaleNormal="100" workbookViewId="0">
      <selection activeCell="G12" sqref="G12"/>
    </sheetView>
  </sheetViews>
  <sheetFormatPr defaultRowHeight="14.4" x14ac:dyDescent="0.3"/>
  <cols>
    <col min="1" max="16384" width="8.88671875" style="1"/>
  </cols>
  <sheetData>
    <row r="7" spans="6:21" x14ac:dyDescent="0.3">
      <c r="G7" s="1" t="s">
        <v>0</v>
      </c>
    </row>
    <row r="11" spans="6:21" x14ac:dyDescent="0.3">
      <c r="U11" s="25"/>
    </row>
    <row r="13" spans="6:21" x14ac:dyDescent="0.3">
      <c r="F13" s="1" t="s">
        <v>0</v>
      </c>
    </row>
    <row r="35" spans="20:20" x14ac:dyDescent="0.3">
      <c r="T35" s="1" t="s">
        <v>0</v>
      </c>
    </row>
  </sheetData>
  <sheetProtection algorithmName="SHA-512" hashValue="GOiQys5MfDmWhD2JjoTYPqlJp4ZtXSmv7984S1NB/ayfNS1DymE10S66NPkzIbNSx/a31o0SFag26bwUUXGUnQ==" saltValue="XyuisN2h5lFyXMNwETSVj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7BC8-A586-4760-A9D8-1BE3A3921ED5}">
  <sheetPr>
    <tabColor rgb="FF003399"/>
  </sheetPr>
  <dimension ref="A1"/>
  <sheetViews>
    <sheetView showGridLines="0" showRowColHeaders="0" workbookViewId="0"/>
  </sheetViews>
  <sheetFormatPr defaultRowHeight="14.4" x14ac:dyDescent="0.3"/>
  <cols>
    <col min="1" max="16384" width="8.8867187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9916-D8A6-4CFD-A423-56E5657F9BE8}">
  <sheetPr>
    <tabColor rgb="FF003399"/>
  </sheetPr>
  <dimension ref="A1"/>
  <sheetViews>
    <sheetView showGridLines="0" showRowColHeaders="0" workbookViewId="0"/>
  </sheetViews>
  <sheetFormatPr defaultRowHeight="14.4" x14ac:dyDescent="0.3"/>
  <cols>
    <col min="1" max="16384" width="8.8867187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AF0D-D32F-46F3-82F5-9A3F1235DDCF}">
  <sheetPr>
    <tabColor rgb="FF003399"/>
  </sheetPr>
  <dimension ref="A1"/>
  <sheetViews>
    <sheetView showGridLines="0" showRowColHeaders="0" workbookViewId="0"/>
  </sheetViews>
  <sheetFormatPr defaultRowHeight="14.4" x14ac:dyDescent="0.3"/>
  <cols>
    <col min="1" max="16384" width="8.8867187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0EFE-7528-4CE3-A7BB-384A39396ACA}">
  <dimension ref="A1:I901"/>
  <sheetViews>
    <sheetView workbookViewId="0">
      <selection activeCell="C9" sqref="C9"/>
    </sheetView>
  </sheetViews>
  <sheetFormatPr defaultRowHeight="14.4" x14ac:dyDescent="0.3"/>
  <cols>
    <col min="1" max="1" width="10" bestFit="1" customWidth="1"/>
    <col min="2" max="2" width="11.44140625" bestFit="1" customWidth="1"/>
    <col min="3" max="3" width="21.109375" bestFit="1" customWidth="1"/>
    <col min="4" max="4" width="25.5546875" bestFit="1" customWidth="1"/>
    <col min="5" max="5" width="12.33203125" bestFit="1" customWidth="1"/>
    <col min="6" max="6" width="12.6640625" bestFit="1" customWidth="1"/>
    <col min="7" max="7" width="19.5546875" bestFit="1" customWidth="1"/>
    <col min="8" max="8" width="20.44140625" bestFit="1" customWidth="1"/>
    <col min="9" max="9" width="25.77734375" bestFit="1" customWidth="1"/>
  </cols>
  <sheetData>
    <row r="1" spans="1:9" x14ac:dyDescent="0.3">
      <c r="A1" s="3" t="s">
        <v>1</v>
      </c>
      <c r="B1" s="3" t="s">
        <v>2</v>
      </c>
      <c r="C1" s="3" t="s">
        <v>3</v>
      </c>
      <c r="D1" s="3" t="s">
        <v>4</v>
      </c>
      <c r="E1" s="3" t="s">
        <v>5</v>
      </c>
      <c r="F1" s="3" t="s">
        <v>6</v>
      </c>
      <c r="G1" s="3" t="s">
        <v>7</v>
      </c>
      <c r="H1" s="3" t="s">
        <v>8</v>
      </c>
      <c r="I1" s="3" t="s">
        <v>9</v>
      </c>
    </row>
    <row r="2" spans="1:9" x14ac:dyDescent="0.3">
      <c r="A2" s="2">
        <v>2020</v>
      </c>
      <c r="B2" s="2" t="s">
        <v>10</v>
      </c>
      <c r="C2" s="2" t="s">
        <v>11</v>
      </c>
      <c r="D2" s="4" t="s">
        <v>12</v>
      </c>
      <c r="E2" s="5">
        <v>3566</v>
      </c>
      <c r="F2" s="5">
        <v>5492.76</v>
      </c>
      <c r="G2" s="5">
        <v>5126.576</v>
      </c>
      <c r="H2" s="5">
        <v>1098.5520000000001</v>
      </c>
      <c r="I2" s="6" t="s">
        <v>13</v>
      </c>
    </row>
    <row r="3" spans="1:9" x14ac:dyDescent="0.3">
      <c r="A3" s="2">
        <v>2020</v>
      </c>
      <c r="B3" s="2" t="s">
        <v>10</v>
      </c>
      <c r="C3" s="2" t="s">
        <v>11</v>
      </c>
      <c r="D3" s="4" t="s">
        <v>14</v>
      </c>
      <c r="E3" s="5">
        <v>2498</v>
      </c>
      <c r="F3" s="5">
        <v>9600</v>
      </c>
      <c r="G3" s="5">
        <v>8960</v>
      </c>
      <c r="H3" s="5">
        <v>1920</v>
      </c>
      <c r="I3" s="6" t="s">
        <v>13</v>
      </c>
    </row>
    <row r="4" spans="1:9" x14ac:dyDescent="0.3">
      <c r="A4" s="2">
        <v>2020</v>
      </c>
      <c r="B4" s="2" t="s">
        <v>10</v>
      </c>
      <c r="C4" s="2" t="s">
        <v>15</v>
      </c>
      <c r="D4" s="4" t="s">
        <v>16</v>
      </c>
      <c r="E4" s="5">
        <v>1245</v>
      </c>
      <c r="F4" s="5">
        <v>5492.6399999999994</v>
      </c>
      <c r="G4" s="5">
        <v>5126.4639999999999</v>
      </c>
      <c r="H4" s="5">
        <v>1098.528</v>
      </c>
      <c r="I4" s="6" t="s">
        <v>13</v>
      </c>
    </row>
    <row r="5" spans="1:9" x14ac:dyDescent="0.3">
      <c r="A5" s="2">
        <v>2020</v>
      </c>
      <c r="B5" s="2" t="s">
        <v>10</v>
      </c>
      <c r="C5" s="2" t="s">
        <v>17</v>
      </c>
      <c r="D5" s="7" t="s">
        <v>18</v>
      </c>
      <c r="E5" s="8">
        <v>644</v>
      </c>
      <c r="F5" s="8">
        <v>6892.2</v>
      </c>
      <c r="G5" s="8">
        <v>6432.72</v>
      </c>
      <c r="H5" s="5">
        <v>1378.44</v>
      </c>
      <c r="I5" s="6" t="s">
        <v>13</v>
      </c>
    </row>
    <row r="6" spans="1:9" x14ac:dyDescent="0.3">
      <c r="A6" s="2">
        <v>2020</v>
      </c>
      <c r="B6" s="2" t="s">
        <v>10</v>
      </c>
      <c r="C6" s="2" t="s">
        <v>19</v>
      </c>
      <c r="D6" s="7" t="s">
        <v>20</v>
      </c>
      <c r="E6" s="8">
        <v>643</v>
      </c>
      <c r="F6" s="8">
        <v>7700</v>
      </c>
      <c r="G6" s="8">
        <v>7840</v>
      </c>
      <c r="H6" s="5">
        <v>1540</v>
      </c>
      <c r="I6" s="6" t="s">
        <v>13</v>
      </c>
    </row>
    <row r="7" spans="1:9" x14ac:dyDescent="0.3">
      <c r="A7" s="2">
        <v>2020</v>
      </c>
      <c r="B7" s="2" t="s">
        <v>10</v>
      </c>
      <c r="C7" s="2" t="s">
        <v>17</v>
      </c>
      <c r="D7" s="7" t="s">
        <v>21</v>
      </c>
      <c r="E7" s="8">
        <v>455</v>
      </c>
      <c r="F7" s="8">
        <v>5265.39</v>
      </c>
      <c r="G7" s="8">
        <v>5128.0320000000002</v>
      </c>
      <c r="H7" s="5">
        <v>1053.0780000000002</v>
      </c>
      <c r="I7" s="6" t="s">
        <v>13</v>
      </c>
    </row>
    <row r="8" spans="1:9" x14ac:dyDescent="0.3">
      <c r="A8" s="2">
        <v>2020</v>
      </c>
      <c r="B8" s="2" t="s">
        <v>10</v>
      </c>
      <c r="C8" s="2" t="s">
        <v>19</v>
      </c>
      <c r="D8" s="7" t="s">
        <v>22</v>
      </c>
      <c r="E8" s="9">
        <v>345</v>
      </c>
      <c r="F8" s="9">
        <v>9016</v>
      </c>
      <c r="G8" s="9">
        <v>7840</v>
      </c>
      <c r="H8" s="5">
        <v>1803.2</v>
      </c>
      <c r="I8" s="6" t="s">
        <v>13</v>
      </c>
    </row>
    <row r="9" spans="1:9" x14ac:dyDescent="0.3">
      <c r="A9" s="2">
        <v>2020</v>
      </c>
      <c r="B9" s="2" t="s">
        <v>10</v>
      </c>
      <c r="C9" s="2" t="s">
        <v>15</v>
      </c>
      <c r="D9" s="4" t="s">
        <v>23</v>
      </c>
      <c r="E9" s="5">
        <v>122</v>
      </c>
      <c r="F9" s="5">
        <v>2696.75</v>
      </c>
      <c r="G9" s="5">
        <v>112</v>
      </c>
      <c r="H9" s="5">
        <v>539.35</v>
      </c>
      <c r="I9" s="6" t="s">
        <v>13</v>
      </c>
    </row>
    <row r="10" spans="1:9" x14ac:dyDescent="0.3">
      <c r="A10" s="2">
        <v>2020</v>
      </c>
      <c r="B10" s="2" t="s">
        <v>10</v>
      </c>
      <c r="C10" s="2" t="s">
        <v>24</v>
      </c>
      <c r="D10" s="7" t="s">
        <v>25</v>
      </c>
      <c r="E10" s="8">
        <v>78</v>
      </c>
      <c r="F10" s="8">
        <v>5492.6399999999994</v>
      </c>
      <c r="G10" s="8">
        <v>5126.4639999999999</v>
      </c>
      <c r="H10" s="5">
        <v>1098.528</v>
      </c>
      <c r="I10" s="6" t="s">
        <v>13</v>
      </c>
    </row>
    <row r="11" spans="1:9" x14ac:dyDescent="0.3">
      <c r="A11" s="2">
        <v>2020</v>
      </c>
      <c r="B11" s="2" t="s">
        <v>10</v>
      </c>
      <c r="C11" s="2" t="s">
        <v>24</v>
      </c>
      <c r="D11" s="7" t="s">
        <v>26</v>
      </c>
      <c r="E11" s="8">
        <v>76</v>
      </c>
      <c r="F11" s="8">
        <v>5492.28</v>
      </c>
      <c r="G11" s="8">
        <v>5126.1279999999997</v>
      </c>
      <c r="H11" s="5">
        <v>1098.4559999999999</v>
      </c>
      <c r="I11" s="6" t="s">
        <v>13</v>
      </c>
    </row>
    <row r="12" spans="1:9" x14ac:dyDescent="0.3">
      <c r="A12" s="2">
        <v>2020</v>
      </c>
      <c r="B12" s="2" t="s">
        <v>10</v>
      </c>
      <c r="C12" s="2" t="s">
        <v>24</v>
      </c>
      <c r="D12" s="7" t="s">
        <v>27</v>
      </c>
      <c r="E12" s="8">
        <v>46</v>
      </c>
      <c r="F12" s="8">
        <v>240</v>
      </c>
      <c r="G12" s="8">
        <v>224</v>
      </c>
      <c r="H12" s="5">
        <v>48</v>
      </c>
      <c r="I12" s="6" t="s">
        <v>13</v>
      </c>
    </row>
    <row r="13" spans="1:9" x14ac:dyDescent="0.3">
      <c r="A13" s="2">
        <v>2020</v>
      </c>
      <c r="B13" s="2" t="s">
        <v>10</v>
      </c>
      <c r="C13" s="2" t="s">
        <v>24</v>
      </c>
      <c r="D13" s="7" t="s">
        <v>28</v>
      </c>
      <c r="E13" s="8">
        <v>34</v>
      </c>
      <c r="F13" s="8">
        <v>5492.16</v>
      </c>
      <c r="G13" s="8">
        <v>5126.0160000000005</v>
      </c>
      <c r="H13" s="5">
        <v>1098.432</v>
      </c>
      <c r="I13" s="6" t="s">
        <v>13</v>
      </c>
    </row>
    <row r="14" spans="1:9" x14ac:dyDescent="0.3">
      <c r="A14" s="2">
        <v>2020</v>
      </c>
      <c r="B14" s="2" t="s">
        <v>10</v>
      </c>
      <c r="C14" s="2" t="s">
        <v>15</v>
      </c>
      <c r="D14" s="4" t="s">
        <v>29</v>
      </c>
      <c r="E14" s="5">
        <v>7</v>
      </c>
      <c r="F14" s="5">
        <v>3666.3</v>
      </c>
      <c r="G14" s="5">
        <v>224</v>
      </c>
      <c r="H14" s="5">
        <v>733.2600000000001</v>
      </c>
      <c r="I14" s="6" t="s">
        <v>13</v>
      </c>
    </row>
    <row r="15" spans="1:9" x14ac:dyDescent="0.3">
      <c r="A15" s="2">
        <v>2020</v>
      </c>
      <c r="B15" s="2" t="s">
        <v>10</v>
      </c>
      <c r="C15" s="2" t="s">
        <v>30</v>
      </c>
      <c r="D15" s="7" t="s">
        <v>30</v>
      </c>
      <c r="E15" s="8">
        <v>3</v>
      </c>
      <c r="F15" s="8">
        <v>7260</v>
      </c>
      <c r="G15" s="8">
        <v>7392</v>
      </c>
      <c r="H15" s="5">
        <v>1452</v>
      </c>
      <c r="I15" s="6" t="s">
        <v>13</v>
      </c>
    </row>
    <row r="16" spans="1:9" x14ac:dyDescent="0.3">
      <c r="A16" s="2">
        <v>2020</v>
      </c>
      <c r="B16" s="2" t="s">
        <v>10</v>
      </c>
      <c r="C16" s="2" t="s">
        <v>24</v>
      </c>
      <c r="D16" s="7" t="s">
        <v>31</v>
      </c>
      <c r="E16" s="8">
        <v>3</v>
      </c>
      <c r="F16" s="8">
        <v>5035.0300000000007</v>
      </c>
      <c r="G16" s="8">
        <v>5126.576</v>
      </c>
      <c r="H16" s="5">
        <v>1007.0060000000002</v>
      </c>
      <c r="I16" s="6" t="s">
        <v>13</v>
      </c>
    </row>
    <row r="17" spans="1:9" x14ac:dyDescent="0.3">
      <c r="A17" s="2">
        <v>2020</v>
      </c>
      <c r="B17" s="2" t="s">
        <v>32</v>
      </c>
      <c r="C17" s="2" t="s">
        <v>11</v>
      </c>
      <c r="D17" s="4" t="s">
        <v>12</v>
      </c>
      <c r="E17" s="5">
        <v>3566</v>
      </c>
      <c r="F17" s="5">
        <v>5035.0300000000007</v>
      </c>
      <c r="G17" s="5">
        <v>5126.576</v>
      </c>
      <c r="H17" s="5">
        <v>1007.0060000000002</v>
      </c>
      <c r="I17" s="6" t="s">
        <v>13</v>
      </c>
    </row>
    <row r="18" spans="1:9" x14ac:dyDescent="0.3">
      <c r="A18" s="2">
        <v>2020</v>
      </c>
      <c r="B18" s="2" t="s">
        <v>32</v>
      </c>
      <c r="C18" s="2" t="s">
        <v>11</v>
      </c>
      <c r="D18" s="4" t="s">
        <v>14</v>
      </c>
      <c r="E18" s="5">
        <v>2498</v>
      </c>
      <c r="F18" s="5">
        <v>8800</v>
      </c>
      <c r="G18" s="5">
        <v>8960</v>
      </c>
      <c r="H18" s="5">
        <v>1760</v>
      </c>
      <c r="I18" s="6" t="s">
        <v>13</v>
      </c>
    </row>
    <row r="19" spans="1:9" x14ac:dyDescent="0.3">
      <c r="A19" s="2">
        <v>2020</v>
      </c>
      <c r="B19" s="2" t="s">
        <v>32</v>
      </c>
      <c r="C19" s="2" t="s">
        <v>15</v>
      </c>
      <c r="D19" s="4" t="s">
        <v>16</v>
      </c>
      <c r="E19" s="5">
        <v>1245</v>
      </c>
      <c r="F19" s="5">
        <v>5034.92</v>
      </c>
      <c r="G19" s="5">
        <v>5126.4639999999999</v>
      </c>
      <c r="H19" s="5">
        <v>1006.984</v>
      </c>
      <c r="I19" s="6" t="s">
        <v>13</v>
      </c>
    </row>
    <row r="20" spans="1:9" x14ac:dyDescent="0.3">
      <c r="A20" s="2">
        <v>2020</v>
      </c>
      <c r="B20" s="2" t="s">
        <v>32</v>
      </c>
      <c r="C20" s="2" t="s">
        <v>17</v>
      </c>
      <c r="D20" s="7" t="s">
        <v>18</v>
      </c>
      <c r="E20" s="8">
        <v>644</v>
      </c>
      <c r="F20" s="8">
        <v>6317.85</v>
      </c>
      <c r="G20" s="8">
        <v>6432.72</v>
      </c>
      <c r="H20" s="5">
        <v>1263.5700000000002</v>
      </c>
      <c r="I20" s="6" t="s">
        <v>13</v>
      </c>
    </row>
    <row r="21" spans="1:9" x14ac:dyDescent="0.3">
      <c r="A21" s="2">
        <v>2020</v>
      </c>
      <c r="B21" s="2" t="s">
        <v>32</v>
      </c>
      <c r="C21" s="2" t="s">
        <v>19</v>
      </c>
      <c r="D21" s="7" t="s">
        <v>20</v>
      </c>
      <c r="E21" s="8">
        <v>643</v>
      </c>
      <c r="F21" s="8">
        <v>7000</v>
      </c>
      <c r="G21" s="8">
        <v>7840</v>
      </c>
      <c r="H21" s="5">
        <v>1400</v>
      </c>
      <c r="I21" s="6" t="s">
        <v>13</v>
      </c>
    </row>
    <row r="22" spans="1:9" x14ac:dyDescent="0.3">
      <c r="A22" s="2">
        <v>2020</v>
      </c>
      <c r="B22" s="2" t="s">
        <v>32</v>
      </c>
      <c r="C22" s="2" t="s">
        <v>17</v>
      </c>
      <c r="D22" s="7" t="s">
        <v>21</v>
      </c>
      <c r="E22" s="8">
        <v>455</v>
      </c>
      <c r="F22" s="8">
        <v>4578.6000000000004</v>
      </c>
      <c r="G22" s="8">
        <v>5128.0320000000002</v>
      </c>
      <c r="H22" s="5">
        <v>915.72000000000014</v>
      </c>
      <c r="I22" s="6" t="s">
        <v>13</v>
      </c>
    </row>
    <row r="23" spans="1:9" x14ac:dyDescent="0.3">
      <c r="A23" s="2">
        <v>2020</v>
      </c>
      <c r="B23" s="2" t="s">
        <v>32</v>
      </c>
      <c r="C23" s="2" t="s">
        <v>19</v>
      </c>
      <c r="D23" s="7" t="s">
        <v>22</v>
      </c>
      <c r="E23" s="9">
        <v>345</v>
      </c>
      <c r="F23" s="9">
        <v>7000</v>
      </c>
      <c r="G23" s="9">
        <v>7840</v>
      </c>
      <c r="H23" s="5">
        <v>1400</v>
      </c>
      <c r="I23" s="6" t="s">
        <v>13</v>
      </c>
    </row>
    <row r="24" spans="1:9" x14ac:dyDescent="0.3">
      <c r="A24" s="2">
        <v>2020</v>
      </c>
      <c r="B24" s="2" t="s">
        <v>32</v>
      </c>
      <c r="C24" s="2" t="s">
        <v>15</v>
      </c>
      <c r="D24" s="4" t="s">
        <v>23</v>
      </c>
      <c r="E24" s="5">
        <v>122</v>
      </c>
      <c r="F24" s="5">
        <v>100</v>
      </c>
      <c r="G24" s="5">
        <v>112</v>
      </c>
      <c r="H24" s="5">
        <v>20</v>
      </c>
      <c r="I24" s="6" t="s">
        <v>13</v>
      </c>
    </row>
    <row r="25" spans="1:9" x14ac:dyDescent="0.3">
      <c r="A25" s="2">
        <v>2020</v>
      </c>
      <c r="B25" s="2" t="s">
        <v>32</v>
      </c>
      <c r="C25" s="2" t="s">
        <v>24</v>
      </c>
      <c r="D25" s="7" t="s">
        <v>25</v>
      </c>
      <c r="E25" s="8">
        <v>78</v>
      </c>
      <c r="F25" s="8">
        <v>4577.2</v>
      </c>
      <c r="G25" s="8">
        <v>5126.4639999999999</v>
      </c>
      <c r="H25" s="5">
        <v>915.44</v>
      </c>
      <c r="I25" s="6" t="s">
        <v>13</v>
      </c>
    </row>
    <row r="26" spans="1:9" x14ac:dyDescent="0.3">
      <c r="A26" s="2">
        <v>2020</v>
      </c>
      <c r="B26" s="2" t="s">
        <v>32</v>
      </c>
      <c r="C26" s="2" t="s">
        <v>24</v>
      </c>
      <c r="D26" s="7" t="s">
        <v>26</v>
      </c>
      <c r="E26" s="8">
        <v>76</v>
      </c>
      <c r="F26" s="8">
        <v>4576.8999999999996</v>
      </c>
      <c r="G26" s="8">
        <v>5126.1279999999997</v>
      </c>
      <c r="H26" s="5">
        <v>915.38</v>
      </c>
      <c r="I26" s="6" t="s">
        <v>13</v>
      </c>
    </row>
    <row r="27" spans="1:9" x14ac:dyDescent="0.3">
      <c r="A27" s="2">
        <v>2020</v>
      </c>
      <c r="B27" s="2" t="s">
        <v>32</v>
      </c>
      <c r="C27" s="2" t="s">
        <v>24</v>
      </c>
      <c r="D27" s="7" t="s">
        <v>27</v>
      </c>
      <c r="E27" s="8">
        <v>46</v>
      </c>
      <c r="F27" s="8">
        <v>200</v>
      </c>
      <c r="G27" s="8">
        <v>224</v>
      </c>
      <c r="H27" s="5">
        <v>40</v>
      </c>
      <c r="I27" s="6" t="s">
        <v>13</v>
      </c>
    </row>
    <row r="28" spans="1:9" x14ac:dyDescent="0.3">
      <c r="A28" s="2">
        <v>2020</v>
      </c>
      <c r="B28" s="2" t="s">
        <v>32</v>
      </c>
      <c r="C28" s="2" t="s">
        <v>24</v>
      </c>
      <c r="D28" s="7" t="s">
        <v>28</v>
      </c>
      <c r="E28" s="8">
        <v>34</v>
      </c>
      <c r="F28" s="8">
        <v>4576.8</v>
      </c>
      <c r="G28" s="8">
        <v>5126.0160000000005</v>
      </c>
      <c r="H28" s="5">
        <v>915.36000000000013</v>
      </c>
      <c r="I28" s="6" t="s">
        <v>13</v>
      </c>
    </row>
    <row r="29" spans="1:9" x14ac:dyDescent="0.3">
      <c r="A29" s="2">
        <v>2020</v>
      </c>
      <c r="B29" s="2" t="s">
        <v>32</v>
      </c>
      <c r="C29" s="2" t="s">
        <v>15</v>
      </c>
      <c r="D29" s="4" t="s">
        <v>29</v>
      </c>
      <c r="E29" s="5">
        <v>7</v>
      </c>
      <c r="F29" s="5">
        <v>200</v>
      </c>
      <c r="G29" s="5">
        <v>224</v>
      </c>
      <c r="H29" s="5">
        <v>40</v>
      </c>
      <c r="I29" s="6" t="s">
        <v>13</v>
      </c>
    </row>
    <row r="30" spans="1:9" x14ac:dyDescent="0.3">
      <c r="A30" s="2">
        <v>2020</v>
      </c>
      <c r="B30" s="2" t="s">
        <v>32</v>
      </c>
      <c r="C30" s="2" t="s">
        <v>24</v>
      </c>
      <c r="D30" s="7" t="s">
        <v>31</v>
      </c>
      <c r="E30" s="8">
        <v>3</v>
      </c>
      <c r="F30" s="8">
        <v>4577.3</v>
      </c>
      <c r="G30" s="8">
        <v>5126.576</v>
      </c>
      <c r="H30" s="5">
        <v>915.46</v>
      </c>
      <c r="I30" s="6" t="s">
        <v>13</v>
      </c>
    </row>
    <row r="31" spans="1:9" x14ac:dyDescent="0.3">
      <c r="A31" s="2">
        <v>2020</v>
      </c>
      <c r="B31" s="2" t="s">
        <v>32</v>
      </c>
      <c r="C31" s="2" t="s">
        <v>30</v>
      </c>
      <c r="D31" s="7" t="s">
        <v>30</v>
      </c>
      <c r="E31" s="8">
        <v>2</v>
      </c>
      <c r="F31" s="8">
        <v>6600</v>
      </c>
      <c r="G31" s="8">
        <v>7392</v>
      </c>
      <c r="H31" s="5">
        <v>1320</v>
      </c>
      <c r="I31" s="6" t="s">
        <v>13</v>
      </c>
    </row>
    <row r="32" spans="1:9" x14ac:dyDescent="0.3">
      <c r="A32" s="2">
        <v>2020</v>
      </c>
      <c r="B32" s="2" t="s">
        <v>33</v>
      </c>
      <c r="C32" s="2" t="s">
        <v>11</v>
      </c>
      <c r="D32" s="4" t="s">
        <v>12</v>
      </c>
      <c r="E32" s="5">
        <v>3566</v>
      </c>
      <c r="F32" s="5">
        <v>4577.3</v>
      </c>
      <c r="G32" s="5">
        <v>5126.576</v>
      </c>
      <c r="H32" s="5">
        <v>915.46</v>
      </c>
      <c r="I32" s="6" t="s">
        <v>13</v>
      </c>
    </row>
    <row r="33" spans="1:9" x14ac:dyDescent="0.3">
      <c r="A33" s="2">
        <v>2020</v>
      </c>
      <c r="B33" s="2" t="s">
        <v>33</v>
      </c>
      <c r="C33" s="2" t="s">
        <v>11</v>
      </c>
      <c r="D33" s="4" t="s">
        <v>14</v>
      </c>
      <c r="E33" s="5">
        <v>2498</v>
      </c>
      <c r="F33" s="5">
        <v>8000</v>
      </c>
      <c r="G33" s="5">
        <v>8960</v>
      </c>
      <c r="H33" s="5">
        <v>1600</v>
      </c>
      <c r="I33" s="6" t="s">
        <v>13</v>
      </c>
    </row>
    <row r="34" spans="1:9" x14ac:dyDescent="0.3">
      <c r="A34" s="2">
        <v>2020</v>
      </c>
      <c r="B34" s="2" t="s">
        <v>33</v>
      </c>
      <c r="C34" s="2" t="s">
        <v>15</v>
      </c>
      <c r="D34" s="4" t="s">
        <v>16</v>
      </c>
      <c r="E34" s="5">
        <v>1245</v>
      </c>
      <c r="F34" s="5">
        <v>4577.2</v>
      </c>
      <c r="G34" s="5">
        <v>5126.4639999999999</v>
      </c>
      <c r="H34" s="5">
        <v>915.44</v>
      </c>
      <c r="I34" s="6" t="s">
        <v>13</v>
      </c>
    </row>
    <row r="35" spans="1:9" x14ac:dyDescent="0.3">
      <c r="A35" s="2">
        <v>2020</v>
      </c>
      <c r="B35" s="2" t="s">
        <v>33</v>
      </c>
      <c r="C35" s="2" t="s">
        <v>17</v>
      </c>
      <c r="D35" s="7" t="s">
        <v>18</v>
      </c>
      <c r="E35" s="8">
        <v>644</v>
      </c>
      <c r="F35" s="8">
        <v>5743.5</v>
      </c>
      <c r="G35" s="8">
        <v>6432.72</v>
      </c>
      <c r="H35" s="5">
        <v>1148.7</v>
      </c>
      <c r="I35" s="6" t="s">
        <v>13</v>
      </c>
    </row>
    <row r="36" spans="1:9" x14ac:dyDescent="0.3">
      <c r="A36" s="2">
        <v>2020</v>
      </c>
      <c r="B36" s="2" t="s">
        <v>33</v>
      </c>
      <c r="C36" s="2" t="s">
        <v>19</v>
      </c>
      <c r="D36" s="7" t="s">
        <v>20</v>
      </c>
      <c r="E36" s="8">
        <v>643</v>
      </c>
      <c r="F36" s="8">
        <v>7000</v>
      </c>
      <c r="G36" s="8">
        <v>7840</v>
      </c>
      <c r="H36" s="5">
        <v>1400</v>
      </c>
      <c r="I36" s="6" t="s">
        <v>13</v>
      </c>
    </row>
    <row r="37" spans="1:9" x14ac:dyDescent="0.3">
      <c r="A37" s="2">
        <v>2020</v>
      </c>
      <c r="B37" s="2" t="s">
        <v>33</v>
      </c>
      <c r="C37" s="2" t="s">
        <v>17</v>
      </c>
      <c r="D37" s="7" t="s">
        <v>21</v>
      </c>
      <c r="E37" s="8">
        <v>455</v>
      </c>
      <c r="F37" s="8">
        <v>4578.6000000000004</v>
      </c>
      <c r="G37" s="8">
        <v>5128.0320000000002</v>
      </c>
      <c r="H37" s="5">
        <v>915.72000000000014</v>
      </c>
      <c r="I37" s="6" t="s">
        <v>13</v>
      </c>
    </row>
    <row r="38" spans="1:9" x14ac:dyDescent="0.3">
      <c r="A38" s="2">
        <v>2020</v>
      </c>
      <c r="B38" s="2" t="s">
        <v>33</v>
      </c>
      <c r="C38" s="2" t="s">
        <v>19</v>
      </c>
      <c r="D38" s="7" t="s">
        <v>22</v>
      </c>
      <c r="E38" s="9">
        <v>345</v>
      </c>
      <c r="F38" s="9">
        <v>7000</v>
      </c>
      <c r="G38" s="9">
        <v>7840</v>
      </c>
      <c r="H38" s="5">
        <v>1400</v>
      </c>
      <c r="I38" s="6" t="s">
        <v>13</v>
      </c>
    </row>
    <row r="39" spans="1:9" x14ac:dyDescent="0.3">
      <c r="A39" s="2">
        <v>2020</v>
      </c>
      <c r="B39" s="2" t="s">
        <v>33</v>
      </c>
      <c r="C39" s="2" t="s">
        <v>15</v>
      </c>
      <c r="D39" s="4" t="s">
        <v>23</v>
      </c>
      <c r="E39" s="5">
        <v>122</v>
      </c>
      <c r="F39" s="5">
        <v>100</v>
      </c>
      <c r="G39" s="5">
        <v>112</v>
      </c>
      <c r="H39" s="5">
        <v>20</v>
      </c>
      <c r="I39" s="6" t="s">
        <v>13</v>
      </c>
    </row>
    <row r="40" spans="1:9" x14ac:dyDescent="0.3">
      <c r="A40" s="2">
        <v>2020</v>
      </c>
      <c r="B40" s="2" t="s">
        <v>33</v>
      </c>
      <c r="C40" s="2" t="s">
        <v>24</v>
      </c>
      <c r="D40" s="7" t="s">
        <v>25</v>
      </c>
      <c r="E40" s="8">
        <v>78</v>
      </c>
      <c r="F40" s="8">
        <v>4577.2</v>
      </c>
      <c r="G40" s="8">
        <v>5126.4639999999999</v>
      </c>
      <c r="H40" s="5">
        <v>915.44</v>
      </c>
      <c r="I40" s="6" t="s">
        <v>13</v>
      </c>
    </row>
    <row r="41" spans="1:9" x14ac:dyDescent="0.3">
      <c r="A41" s="2">
        <v>2020</v>
      </c>
      <c r="B41" s="2" t="s">
        <v>33</v>
      </c>
      <c r="C41" s="2" t="s">
        <v>24</v>
      </c>
      <c r="D41" s="7" t="s">
        <v>26</v>
      </c>
      <c r="E41" s="8">
        <v>76</v>
      </c>
      <c r="F41" s="8">
        <v>4576.8999999999996</v>
      </c>
      <c r="G41" s="8">
        <v>5126.1279999999997</v>
      </c>
      <c r="H41" s="5">
        <v>915.38</v>
      </c>
      <c r="I41" s="6" t="s">
        <v>13</v>
      </c>
    </row>
    <row r="42" spans="1:9" x14ac:dyDescent="0.3">
      <c r="A42" s="2">
        <v>2020</v>
      </c>
      <c r="B42" s="2" t="s">
        <v>33</v>
      </c>
      <c r="C42" s="2" t="s">
        <v>24</v>
      </c>
      <c r="D42" s="7" t="s">
        <v>27</v>
      </c>
      <c r="E42" s="8">
        <v>46</v>
      </c>
      <c r="F42" s="8">
        <v>200</v>
      </c>
      <c r="G42" s="8">
        <v>224</v>
      </c>
      <c r="H42" s="5">
        <v>40</v>
      </c>
      <c r="I42" s="6" t="s">
        <v>13</v>
      </c>
    </row>
    <row r="43" spans="1:9" x14ac:dyDescent="0.3">
      <c r="A43" s="2">
        <v>2020</v>
      </c>
      <c r="B43" s="2" t="s">
        <v>33</v>
      </c>
      <c r="C43" s="2" t="s">
        <v>24</v>
      </c>
      <c r="D43" s="7" t="s">
        <v>28</v>
      </c>
      <c r="E43" s="8">
        <v>34</v>
      </c>
      <c r="F43" s="8">
        <v>4576.8</v>
      </c>
      <c r="G43" s="8">
        <v>5126.0160000000005</v>
      </c>
      <c r="H43" s="5">
        <v>915.36000000000013</v>
      </c>
      <c r="I43" s="6" t="s">
        <v>34</v>
      </c>
    </row>
    <row r="44" spans="1:9" x14ac:dyDescent="0.3">
      <c r="A44" s="2">
        <v>2020</v>
      </c>
      <c r="B44" s="2" t="s">
        <v>33</v>
      </c>
      <c r="C44" s="2" t="s">
        <v>15</v>
      </c>
      <c r="D44" s="4" t="s">
        <v>29</v>
      </c>
      <c r="E44" s="5">
        <v>7</v>
      </c>
      <c r="F44" s="5">
        <v>200</v>
      </c>
      <c r="G44" s="5">
        <v>224</v>
      </c>
      <c r="H44" s="5">
        <v>40</v>
      </c>
      <c r="I44" s="6" t="s">
        <v>34</v>
      </c>
    </row>
    <row r="45" spans="1:9" x14ac:dyDescent="0.3">
      <c r="A45" s="2">
        <v>2020</v>
      </c>
      <c r="B45" s="2" t="s">
        <v>33</v>
      </c>
      <c r="C45" s="2" t="s">
        <v>24</v>
      </c>
      <c r="D45" s="7" t="s">
        <v>31</v>
      </c>
      <c r="E45" s="8">
        <v>3</v>
      </c>
      <c r="F45" s="8">
        <v>3333</v>
      </c>
      <c r="G45" s="8">
        <v>5126.576</v>
      </c>
      <c r="H45" s="5">
        <v>666.6</v>
      </c>
      <c r="I45" s="6" t="s">
        <v>34</v>
      </c>
    </row>
    <row r="46" spans="1:9" x14ac:dyDescent="0.3">
      <c r="A46" s="2">
        <v>2020</v>
      </c>
      <c r="B46" s="2" t="s">
        <v>33</v>
      </c>
      <c r="C46" s="2" t="s">
        <v>30</v>
      </c>
      <c r="D46" s="7" t="s">
        <v>30</v>
      </c>
      <c r="E46" s="8">
        <v>2</v>
      </c>
      <c r="F46" s="8">
        <v>6600</v>
      </c>
      <c r="G46" s="8">
        <v>7392</v>
      </c>
      <c r="H46" s="5">
        <v>1320</v>
      </c>
      <c r="I46" s="6" t="s">
        <v>34</v>
      </c>
    </row>
    <row r="47" spans="1:9" x14ac:dyDescent="0.3">
      <c r="A47" s="2">
        <v>2020</v>
      </c>
      <c r="B47" s="2" t="s">
        <v>35</v>
      </c>
      <c r="C47" s="2" t="s">
        <v>11</v>
      </c>
      <c r="D47" s="4" t="s">
        <v>12</v>
      </c>
      <c r="E47" s="5">
        <v>3566</v>
      </c>
      <c r="F47" s="5">
        <v>4577.3</v>
      </c>
      <c r="G47" s="5">
        <v>5126.576</v>
      </c>
      <c r="H47" s="5">
        <v>915.46</v>
      </c>
      <c r="I47" s="6" t="s">
        <v>34</v>
      </c>
    </row>
    <row r="48" spans="1:9" x14ac:dyDescent="0.3">
      <c r="A48" s="2">
        <v>2020</v>
      </c>
      <c r="B48" s="2" t="s">
        <v>35</v>
      </c>
      <c r="C48" s="2" t="s">
        <v>11</v>
      </c>
      <c r="D48" s="4" t="s">
        <v>14</v>
      </c>
      <c r="E48" s="5">
        <v>2498</v>
      </c>
      <c r="F48" s="5">
        <v>8000</v>
      </c>
      <c r="G48" s="5">
        <v>8960</v>
      </c>
      <c r="H48" s="5">
        <v>1600</v>
      </c>
      <c r="I48" s="6" t="s">
        <v>34</v>
      </c>
    </row>
    <row r="49" spans="1:9" x14ac:dyDescent="0.3">
      <c r="A49" s="2">
        <v>2020</v>
      </c>
      <c r="B49" s="2" t="s">
        <v>35</v>
      </c>
      <c r="C49" s="2" t="s">
        <v>15</v>
      </c>
      <c r="D49" s="4" t="s">
        <v>16</v>
      </c>
      <c r="E49" s="5">
        <v>1245</v>
      </c>
      <c r="F49" s="5">
        <v>4577.2</v>
      </c>
      <c r="G49" s="5">
        <v>5126.4639999999999</v>
      </c>
      <c r="H49" s="5">
        <v>915.44</v>
      </c>
      <c r="I49" s="6" t="s">
        <v>34</v>
      </c>
    </row>
    <row r="50" spans="1:9" x14ac:dyDescent="0.3">
      <c r="A50" s="2">
        <v>2020</v>
      </c>
      <c r="B50" s="2" t="s">
        <v>35</v>
      </c>
      <c r="C50" s="2" t="s">
        <v>17</v>
      </c>
      <c r="D50" s="7" t="s">
        <v>18</v>
      </c>
      <c r="E50" s="8">
        <v>644</v>
      </c>
      <c r="F50" s="8">
        <v>5743.5</v>
      </c>
      <c r="G50" s="8">
        <v>6432.72</v>
      </c>
      <c r="H50" s="5">
        <v>1148.7</v>
      </c>
      <c r="I50" s="6" t="s">
        <v>34</v>
      </c>
    </row>
    <row r="51" spans="1:9" x14ac:dyDescent="0.3">
      <c r="A51" s="2">
        <v>2020</v>
      </c>
      <c r="B51" s="2" t="s">
        <v>35</v>
      </c>
      <c r="C51" s="2" t="s">
        <v>19</v>
      </c>
      <c r="D51" s="7" t="s">
        <v>20</v>
      </c>
      <c r="E51" s="8">
        <v>643</v>
      </c>
      <c r="F51" s="8">
        <v>7000</v>
      </c>
      <c r="G51" s="8">
        <v>7840</v>
      </c>
      <c r="H51" s="5">
        <v>1400</v>
      </c>
      <c r="I51" s="6" t="s">
        <v>34</v>
      </c>
    </row>
    <row r="52" spans="1:9" x14ac:dyDescent="0.3">
      <c r="A52" s="2">
        <v>2020</v>
      </c>
      <c r="B52" s="2" t="s">
        <v>35</v>
      </c>
      <c r="C52" s="2" t="s">
        <v>17</v>
      </c>
      <c r="D52" s="7" t="s">
        <v>21</v>
      </c>
      <c r="E52" s="8">
        <v>455</v>
      </c>
      <c r="F52" s="8">
        <v>4578.6000000000004</v>
      </c>
      <c r="G52" s="8">
        <v>5128.0320000000002</v>
      </c>
      <c r="H52" s="5">
        <v>915.72000000000014</v>
      </c>
      <c r="I52" s="6" t="s">
        <v>34</v>
      </c>
    </row>
    <row r="53" spans="1:9" x14ac:dyDescent="0.3">
      <c r="A53" s="2">
        <v>2020</v>
      </c>
      <c r="B53" s="2" t="s">
        <v>35</v>
      </c>
      <c r="C53" s="2" t="s">
        <v>19</v>
      </c>
      <c r="D53" s="7" t="s">
        <v>22</v>
      </c>
      <c r="E53" s="9">
        <v>345</v>
      </c>
      <c r="F53" s="9">
        <v>7000</v>
      </c>
      <c r="G53" s="9">
        <v>7840</v>
      </c>
      <c r="H53" s="5">
        <v>1400</v>
      </c>
      <c r="I53" s="6" t="s">
        <v>34</v>
      </c>
    </row>
    <row r="54" spans="1:9" x14ac:dyDescent="0.3">
      <c r="A54" s="2">
        <v>2020</v>
      </c>
      <c r="B54" s="2" t="s">
        <v>35</v>
      </c>
      <c r="C54" s="2" t="s">
        <v>15</v>
      </c>
      <c r="D54" s="4" t="s">
        <v>23</v>
      </c>
      <c r="E54" s="5">
        <v>122</v>
      </c>
      <c r="F54" s="5">
        <v>100</v>
      </c>
      <c r="G54" s="5">
        <v>112</v>
      </c>
      <c r="H54" s="5">
        <v>20</v>
      </c>
      <c r="I54" s="6" t="s">
        <v>34</v>
      </c>
    </row>
    <row r="55" spans="1:9" x14ac:dyDescent="0.3">
      <c r="A55" s="2">
        <v>2020</v>
      </c>
      <c r="B55" s="2" t="s">
        <v>35</v>
      </c>
      <c r="C55" s="2" t="s">
        <v>24</v>
      </c>
      <c r="D55" s="7" t="s">
        <v>25</v>
      </c>
      <c r="E55" s="8">
        <v>78</v>
      </c>
      <c r="F55" s="8">
        <v>4577.2</v>
      </c>
      <c r="G55" s="8">
        <v>5126.4639999999999</v>
      </c>
      <c r="H55" s="5">
        <v>915.44</v>
      </c>
      <c r="I55" s="6" t="s">
        <v>34</v>
      </c>
    </row>
    <row r="56" spans="1:9" x14ac:dyDescent="0.3">
      <c r="A56" s="2">
        <v>2020</v>
      </c>
      <c r="B56" s="2" t="s">
        <v>35</v>
      </c>
      <c r="C56" s="2" t="s">
        <v>24</v>
      </c>
      <c r="D56" s="7" t="s">
        <v>26</v>
      </c>
      <c r="E56" s="8">
        <v>76</v>
      </c>
      <c r="F56" s="8">
        <v>4576.8999999999996</v>
      </c>
      <c r="G56" s="8">
        <v>5126.1279999999997</v>
      </c>
      <c r="H56" s="5">
        <v>915.38</v>
      </c>
      <c r="I56" s="6" t="s">
        <v>34</v>
      </c>
    </row>
    <row r="57" spans="1:9" x14ac:dyDescent="0.3">
      <c r="A57" s="2">
        <v>2020</v>
      </c>
      <c r="B57" s="2" t="s">
        <v>35</v>
      </c>
      <c r="C57" s="2" t="s">
        <v>24</v>
      </c>
      <c r="D57" s="7" t="s">
        <v>27</v>
      </c>
      <c r="E57" s="8">
        <v>46</v>
      </c>
      <c r="F57" s="8">
        <v>200</v>
      </c>
      <c r="G57" s="8">
        <v>224</v>
      </c>
      <c r="H57" s="5">
        <v>40</v>
      </c>
      <c r="I57" s="6" t="s">
        <v>34</v>
      </c>
    </row>
    <row r="58" spans="1:9" x14ac:dyDescent="0.3">
      <c r="A58" s="2">
        <v>2020</v>
      </c>
      <c r="B58" s="2" t="s">
        <v>35</v>
      </c>
      <c r="C58" s="2" t="s">
        <v>24</v>
      </c>
      <c r="D58" s="7" t="s">
        <v>28</v>
      </c>
      <c r="E58" s="8">
        <v>34</v>
      </c>
      <c r="F58" s="8">
        <v>4576.8</v>
      </c>
      <c r="G58" s="8">
        <v>5126.0160000000005</v>
      </c>
      <c r="H58" s="5">
        <v>915.36000000000013</v>
      </c>
      <c r="I58" s="6" t="s">
        <v>34</v>
      </c>
    </row>
    <row r="59" spans="1:9" x14ac:dyDescent="0.3">
      <c r="A59" s="2">
        <v>2020</v>
      </c>
      <c r="B59" s="2" t="s">
        <v>35</v>
      </c>
      <c r="C59" s="2" t="s">
        <v>15</v>
      </c>
      <c r="D59" s="4" t="s">
        <v>29</v>
      </c>
      <c r="E59" s="5">
        <v>7</v>
      </c>
      <c r="F59" s="5">
        <v>200</v>
      </c>
      <c r="G59" s="5">
        <v>224</v>
      </c>
      <c r="H59" s="5">
        <v>40</v>
      </c>
      <c r="I59" s="6" t="s">
        <v>34</v>
      </c>
    </row>
    <row r="60" spans="1:9" x14ac:dyDescent="0.3">
      <c r="A60" s="2">
        <v>2020</v>
      </c>
      <c r="B60" s="2" t="s">
        <v>35</v>
      </c>
      <c r="C60" s="2" t="s">
        <v>24</v>
      </c>
      <c r="D60" s="7" t="s">
        <v>31</v>
      </c>
      <c r="E60" s="8">
        <v>3</v>
      </c>
      <c r="F60" s="8">
        <v>4577.3</v>
      </c>
      <c r="G60" s="8">
        <v>5126.576</v>
      </c>
      <c r="H60" s="5">
        <v>915.46</v>
      </c>
      <c r="I60" s="6" t="s">
        <v>34</v>
      </c>
    </row>
    <row r="61" spans="1:9" x14ac:dyDescent="0.3">
      <c r="A61" s="2">
        <v>2020</v>
      </c>
      <c r="B61" s="2" t="s">
        <v>35</v>
      </c>
      <c r="C61" s="2" t="s">
        <v>30</v>
      </c>
      <c r="D61" s="7" t="s">
        <v>30</v>
      </c>
      <c r="E61" s="8">
        <v>2</v>
      </c>
      <c r="F61" s="8">
        <v>6600</v>
      </c>
      <c r="G61" s="8">
        <v>7392</v>
      </c>
      <c r="H61" s="5">
        <v>1320</v>
      </c>
      <c r="I61" s="6" t="s">
        <v>34</v>
      </c>
    </row>
    <row r="62" spans="1:9" x14ac:dyDescent="0.3">
      <c r="A62" s="2">
        <v>2020</v>
      </c>
      <c r="B62" s="2" t="s">
        <v>36</v>
      </c>
      <c r="C62" s="2" t="s">
        <v>11</v>
      </c>
      <c r="D62" s="4" t="s">
        <v>12</v>
      </c>
      <c r="E62" s="5">
        <v>3566</v>
      </c>
      <c r="F62" s="5">
        <v>4577.3</v>
      </c>
      <c r="G62" s="5">
        <v>5126.576</v>
      </c>
      <c r="H62" s="5">
        <v>915.46</v>
      </c>
      <c r="I62" s="6" t="s">
        <v>34</v>
      </c>
    </row>
    <row r="63" spans="1:9" x14ac:dyDescent="0.3">
      <c r="A63" s="2">
        <v>2020</v>
      </c>
      <c r="B63" s="2" t="s">
        <v>36</v>
      </c>
      <c r="C63" s="2" t="s">
        <v>11</v>
      </c>
      <c r="D63" s="4" t="s">
        <v>14</v>
      </c>
      <c r="E63" s="5">
        <v>2498</v>
      </c>
      <c r="F63" s="5">
        <v>8000</v>
      </c>
      <c r="G63" s="5">
        <v>8960</v>
      </c>
      <c r="H63" s="5">
        <v>1600</v>
      </c>
      <c r="I63" s="6" t="s">
        <v>34</v>
      </c>
    </row>
    <row r="64" spans="1:9" x14ac:dyDescent="0.3">
      <c r="A64" s="2">
        <v>2020</v>
      </c>
      <c r="B64" s="2" t="s">
        <v>36</v>
      </c>
      <c r="C64" s="2" t="s">
        <v>15</v>
      </c>
      <c r="D64" s="4" t="s">
        <v>16</v>
      </c>
      <c r="E64" s="5">
        <v>1245</v>
      </c>
      <c r="F64" s="5">
        <v>4577.2</v>
      </c>
      <c r="G64" s="5">
        <v>5126.4639999999999</v>
      </c>
      <c r="H64" s="5">
        <v>915.44</v>
      </c>
      <c r="I64" s="6" t="s">
        <v>34</v>
      </c>
    </row>
    <row r="65" spans="1:9" x14ac:dyDescent="0.3">
      <c r="A65" s="2">
        <v>2020</v>
      </c>
      <c r="B65" s="2" t="s">
        <v>36</v>
      </c>
      <c r="C65" s="2" t="s">
        <v>17</v>
      </c>
      <c r="D65" s="7" t="s">
        <v>18</v>
      </c>
      <c r="E65" s="8">
        <v>644</v>
      </c>
      <c r="F65" s="8">
        <v>5743.5</v>
      </c>
      <c r="G65" s="8">
        <v>6432.72</v>
      </c>
      <c r="H65" s="5">
        <v>1148.7</v>
      </c>
      <c r="I65" s="6" t="s">
        <v>34</v>
      </c>
    </row>
    <row r="66" spans="1:9" x14ac:dyDescent="0.3">
      <c r="A66" s="2">
        <v>2020</v>
      </c>
      <c r="B66" s="2" t="s">
        <v>36</v>
      </c>
      <c r="C66" s="2" t="s">
        <v>19</v>
      </c>
      <c r="D66" s="7" t="s">
        <v>20</v>
      </c>
      <c r="E66" s="8">
        <v>643</v>
      </c>
      <c r="F66" s="8">
        <v>7000</v>
      </c>
      <c r="G66" s="8">
        <v>7840</v>
      </c>
      <c r="H66" s="5">
        <v>1400</v>
      </c>
      <c r="I66" s="6" t="s">
        <v>13</v>
      </c>
    </row>
    <row r="67" spans="1:9" x14ac:dyDescent="0.3">
      <c r="A67" s="2">
        <v>2020</v>
      </c>
      <c r="B67" s="2" t="s">
        <v>36</v>
      </c>
      <c r="C67" s="2" t="s">
        <v>17</v>
      </c>
      <c r="D67" s="7" t="s">
        <v>21</v>
      </c>
      <c r="E67" s="8">
        <v>455</v>
      </c>
      <c r="F67" s="8">
        <v>4578.6000000000004</v>
      </c>
      <c r="G67" s="8">
        <v>5128.0320000000002</v>
      </c>
      <c r="H67" s="5">
        <v>915.72000000000014</v>
      </c>
      <c r="I67" s="6" t="s">
        <v>13</v>
      </c>
    </row>
    <row r="68" spans="1:9" x14ac:dyDescent="0.3">
      <c r="A68" s="2">
        <v>2020</v>
      </c>
      <c r="B68" s="2" t="s">
        <v>36</v>
      </c>
      <c r="C68" s="2" t="s">
        <v>19</v>
      </c>
      <c r="D68" s="7" t="s">
        <v>22</v>
      </c>
      <c r="E68" s="9">
        <v>345</v>
      </c>
      <c r="F68" s="9">
        <v>7000</v>
      </c>
      <c r="G68" s="9">
        <v>7840</v>
      </c>
      <c r="H68" s="5">
        <v>1400</v>
      </c>
      <c r="I68" s="6" t="s">
        <v>13</v>
      </c>
    </row>
    <row r="69" spans="1:9" x14ac:dyDescent="0.3">
      <c r="A69" s="2">
        <v>2020</v>
      </c>
      <c r="B69" s="2" t="s">
        <v>36</v>
      </c>
      <c r="C69" s="2" t="s">
        <v>15</v>
      </c>
      <c r="D69" s="4" t="s">
        <v>23</v>
      </c>
      <c r="E69" s="5">
        <v>122</v>
      </c>
      <c r="F69" s="5">
        <v>100</v>
      </c>
      <c r="G69" s="5">
        <v>112</v>
      </c>
      <c r="H69" s="5">
        <v>20</v>
      </c>
      <c r="I69" s="6" t="s">
        <v>13</v>
      </c>
    </row>
    <row r="70" spans="1:9" x14ac:dyDescent="0.3">
      <c r="A70" s="2">
        <v>2020</v>
      </c>
      <c r="B70" s="2" t="s">
        <v>36</v>
      </c>
      <c r="C70" s="2" t="s">
        <v>24</v>
      </c>
      <c r="D70" s="7" t="s">
        <v>25</v>
      </c>
      <c r="E70" s="8">
        <v>78</v>
      </c>
      <c r="F70" s="8">
        <v>4577.2</v>
      </c>
      <c r="G70" s="8">
        <v>5126.4639999999999</v>
      </c>
      <c r="H70" s="5">
        <v>915.44</v>
      </c>
      <c r="I70" s="6" t="s">
        <v>13</v>
      </c>
    </row>
    <row r="71" spans="1:9" x14ac:dyDescent="0.3">
      <c r="A71" s="2">
        <v>2020</v>
      </c>
      <c r="B71" s="2" t="s">
        <v>36</v>
      </c>
      <c r="C71" s="2" t="s">
        <v>24</v>
      </c>
      <c r="D71" s="7" t="s">
        <v>26</v>
      </c>
      <c r="E71" s="8">
        <v>76</v>
      </c>
      <c r="F71" s="8">
        <v>4576.8999999999996</v>
      </c>
      <c r="G71" s="8">
        <v>5126.1279999999997</v>
      </c>
      <c r="H71" s="5">
        <v>915.38</v>
      </c>
      <c r="I71" s="6" t="s">
        <v>13</v>
      </c>
    </row>
    <row r="72" spans="1:9" x14ac:dyDescent="0.3">
      <c r="A72" s="2">
        <v>2020</v>
      </c>
      <c r="B72" s="2" t="s">
        <v>36</v>
      </c>
      <c r="C72" s="2" t="s">
        <v>24</v>
      </c>
      <c r="D72" s="7" t="s">
        <v>27</v>
      </c>
      <c r="E72" s="8">
        <v>46</v>
      </c>
      <c r="F72" s="8">
        <v>200</v>
      </c>
      <c r="G72" s="8">
        <v>224</v>
      </c>
      <c r="H72" s="5">
        <v>40</v>
      </c>
      <c r="I72" s="6" t="s">
        <v>13</v>
      </c>
    </row>
    <row r="73" spans="1:9" x14ac:dyDescent="0.3">
      <c r="A73" s="2">
        <v>2020</v>
      </c>
      <c r="B73" s="2" t="s">
        <v>36</v>
      </c>
      <c r="C73" s="2" t="s">
        <v>24</v>
      </c>
      <c r="D73" s="7" t="s">
        <v>28</v>
      </c>
      <c r="E73" s="8">
        <v>34</v>
      </c>
      <c r="F73" s="8">
        <v>4576.8</v>
      </c>
      <c r="G73" s="8">
        <v>5126.0160000000005</v>
      </c>
      <c r="H73" s="5">
        <v>915.36000000000013</v>
      </c>
      <c r="I73" s="6" t="s">
        <v>13</v>
      </c>
    </row>
    <row r="74" spans="1:9" x14ac:dyDescent="0.3">
      <c r="A74" s="2">
        <v>2020</v>
      </c>
      <c r="B74" s="2" t="s">
        <v>36</v>
      </c>
      <c r="C74" s="2" t="s">
        <v>15</v>
      </c>
      <c r="D74" s="4" t="s">
        <v>29</v>
      </c>
      <c r="E74" s="5">
        <v>7</v>
      </c>
      <c r="F74" s="5">
        <v>200</v>
      </c>
      <c r="G74" s="5">
        <v>224</v>
      </c>
      <c r="H74" s="5">
        <v>40</v>
      </c>
      <c r="I74" s="6" t="s">
        <v>13</v>
      </c>
    </row>
    <row r="75" spans="1:9" x14ac:dyDescent="0.3">
      <c r="A75" s="2">
        <v>2020</v>
      </c>
      <c r="B75" s="2" t="s">
        <v>36</v>
      </c>
      <c r="C75" s="2" t="s">
        <v>24</v>
      </c>
      <c r="D75" s="7" t="s">
        <v>31</v>
      </c>
      <c r="E75" s="8">
        <v>3</v>
      </c>
      <c r="F75" s="8">
        <v>4577.3</v>
      </c>
      <c r="G75" s="8">
        <v>5126.576</v>
      </c>
      <c r="H75" s="5">
        <v>915.46</v>
      </c>
      <c r="I75" s="6" t="s">
        <v>13</v>
      </c>
    </row>
    <row r="76" spans="1:9" x14ac:dyDescent="0.3">
      <c r="A76" s="2">
        <v>2020</v>
      </c>
      <c r="B76" s="2" t="s">
        <v>36</v>
      </c>
      <c r="C76" s="2" t="s">
        <v>30</v>
      </c>
      <c r="D76" s="7" t="s">
        <v>30</v>
      </c>
      <c r="E76" s="8">
        <v>2</v>
      </c>
      <c r="F76" s="8">
        <v>6600</v>
      </c>
      <c r="G76" s="8">
        <v>7392</v>
      </c>
      <c r="H76" s="5">
        <v>1320</v>
      </c>
      <c r="I76" s="6" t="s">
        <v>13</v>
      </c>
    </row>
    <row r="77" spans="1:9" x14ac:dyDescent="0.3">
      <c r="A77" s="2">
        <v>2020</v>
      </c>
      <c r="B77" s="2" t="s">
        <v>37</v>
      </c>
      <c r="C77" s="2" t="s">
        <v>11</v>
      </c>
      <c r="D77" s="4" t="s">
        <v>12</v>
      </c>
      <c r="E77" s="5">
        <v>3566</v>
      </c>
      <c r="F77" s="5">
        <v>4577.3</v>
      </c>
      <c r="G77" s="5">
        <v>5126.576</v>
      </c>
      <c r="H77" s="5">
        <v>915.46</v>
      </c>
      <c r="I77" s="6" t="s">
        <v>13</v>
      </c>
    </row>
    <row r="78" spans="1:9" x14ac:dyDescent="0.3">
      <c r="A78" s="2">
        <v>2020</v>
      </c>
      <c r="B78" s="2" t="s">
        <v>37</v>
      </c>
      <c r="C78" s="2" t="s">
        <v>11</v>
      </c>
      <c r="D78" s="4" t="s">
        <v>14</v>
      </c>
      <c r="E78" s="5">
        <v>2498</v>
      </c>
      <c r="F78" s="5">
        <v>8000</v>
      </c>
      <c r="G78" s="5">
        <v>8960</v>
      </c>
      <c r="H78" s="5">
        <v>1600</v>
      </c>
      <c r="I78" s="6" t="s">
        <v>13</v>
      </c>
    </row>
    <row r="79" spans="1:9" x14ac:dyDescent="0.3">
      <c r="A79" s="2">
        <v>2020</v>
      </c>
      <c r="B79" s="2" t="s">
        <v>37</v>
      </c>
      <c r="C79" s="2" t="s">
        <v>15</v>
      </c>
      <c r="D79" s="4" t="s">
        <v>16</v>
      </c>
      <c r="E79" s="5">
        <v>1245</v>
      </c>
      <c r="F79" s="5">
        <v>4577.2</v>
      </c>
      <c r="G79" s="5">
        <v>5126.4639999999999</v>
      </c>
      <c r="H79" s="5">
        <v>915.44</v>
      </c>
      <c r="I79" s="6" t="s">
        <v>13</v>
      </c>
    </row>
    <row r="80" spans="1:9" x14ac:dyDescent="0.3">
      <c r="A80" s="2">
        <v>2020</v>
      </c>
      <c r="B80" s="2" t="s">
        <v>37</v>
      </c>
      <c r="C80" s="2" t="s">
        <v>17</v>
      </c>
      <c r="D80" s="7" t="s">
        <v>18</v>
      </c>
      <c r="E80" s="8">
        <v>644</v>
      </c>
      <c r="F80" s="8">
        <v>5743.5</v>
      </c>
      <c r="G80" s="8">
        <v>6432.72</v>
      </c>
      <c r="H80" s="5">
        <v>1148.7</v>
      </c>
      <c r="I80" s="6" t="s">
        <v>13</v>
      </c>
    </row>
    <row r="81" spans="1:9" x14ac:dyDescent="0.3">
      <c r="A81" s="2">
        <v>2020</v>
      </c>
      <c r="B81" s="2" t="s">
        <v>37</v>
      </c>
      <c r="C81" s="2" t="s">
        <v>19</v>
      </c>
      <c r="D81" s="7" t="s">
        <v>20</v>
      </c>
      <c r="E81" s="8">
        <v>643</v>
      </c>
      <c r="F81" s="8">
        <v>7000</v>
      </c>
      <c r="G81" s="8">
        <v>7840</v>
      </c>
      <c r="H81" s="5">
        <v>1400</v>
      </c>
      <c r="I81" s="6" t="s">
        <v>13</v>
      </c>
    </row>
    <row r="82" spans="1:9" x14ac:dyDescent="0.3">
      <c r="A82" s="2">
        <v>2020</v>
      </c>
      <c r="B82" s="2" t="s">
        <v>37</v>
      </c>
      <c r="C82" s="2" t="s">
        <v>17</v>
      </c>
      <c r="D82" s="7" t="s">
        <v>21</v>
      </c>
      <c r="E82" s="8">
        <v>455</v>
      </c>
      <c r="F82" s="8">
        <v>4578.6000000000004</v>
      </c>
      <c r="G82" s="8">
        <v>5128.0320000000002</v>
      </c>
      <c r="H82" s="5">
        <v>915.72000000000014</v>
      </c>
      <c r="I82" s="6" t="s">
        <v>13</v>
      </c>
    </row>
    <row r="83" spans="1:9" x14ac:dyDescent="0.3">
      <c r="A83" s="2">
        <v>2020</v>
      </c>
      <c r="B83" s="2" t="s">
        <v>37</v>
      </c>
      <c r="C83" s="2" t="s">
        <v>19</v>
      </c>
      <c r="D83" s="7" t="s">
        <v>22</v>
      </c>
      <c r="E83" s="9">
        <v>345</v>
      </c>
      <c r="F83" s="9">
        <v>7000</v>
      </c>
      <c r="G83" s="9">
        <v>7840</v>
      </c>
      <c r="H83" s="5">
        <v>1400</v>
      </c>
      <c r="I83" s="6" t="s">
        <v>13</v>
      </c>
    </row>
    <row r="84" spans="1:9" x14ac:dyDescent="0.3">
      <c r="A84" s="2">
        <v>2020</v>
      </c>
      <c r="B84" s="2" t="s">
        <v>37</v>
      </c>
      <c r="C84" s="2" t="s">
        <v>15</v>
      </c>
      <c r="D84" s="4" t="s">
        <v>23</v>
      </c>
      <c r="E84" s="5">
        <v>122</v>
      </c>
      <c r="F84" s="5">
        <v>100</v>
      </c>
      <c r="G84" s="5">
        <v>112</v>
      </c>
      <c r="H84" s="5">
        <v>20</v>
      </c>
      <c r="I84" s="6" t="s">
        <v>13</v>
      </c>
    </row>
    <row r="85" spans="1:9" x14ac:dyDescent="0.3">
      <c r="A85" s="2">
        <v>2020</v>
      </c>
      <c r="B85" s="2" t="s">
        <v>37</v>
      </c>
      <c r="C85" s="2" t="s">
        <v>24</v>
      </c>
      <c r="D85" s="7" t="s">
        <v>25</v>
      </c>
      <c r="E85" s="8">
        <v>78</v>
      </c>
      <c r="F85" s="8">
        <v>4577.2</v>
      </c>
      <c r="G85" s="8">
        <v>5126.4639999999999</v>
      </c>
      <c r="H85" s="5">
        <v>915.44</v>
      </c>
      <c r="I85" s="6" t="s">
        <v>13</v>
      </c>
    </row>
    <row r="86" spans="1:9" x14ac:dyDescent="0.3">
      <c r="A86" s="2">
        <v>2020</v>
      </c>
      <c r="B86" s="2" t="s">
        <v>37</v>
      </c>
      <c r="C86" s="2" t="s">
        <v>24</v>
      </c>
      <c r="D86" s="7" t="s">
        <v>26</v>
      </c>
      <c r="E86" s="8">
        <v>76</v>
      </c>
      <c r="F86" s="8">
        <v>4576.8999999999996</v>
      </c>
      <c r="G86" s="8">
        <v>5126.1279999999997</v>
      </c>
      <c r="H86" s="5">
        <v>915.38</v>
      </c>
      <c r="I86" s="6" t="s">
        <v>13</v>
      </c>
    </row>
    <row r="87" spans="1:9" x14ac:dyDescent="0.3">
      <c r="A87" s="2">
        <v>2020</v>
      </c>
      <c r="B87" s="2" t="s">
        <v>37</v>
      </c>
      <c r="C87" s="2" t="s">
        <v>24</v>
      </c>
      <c r="D87" s="7" t="s">
        <v>27</v>
      </c>
      <c r="E87" s="8">
        <v>46</v>
      </c>
      <c r="F87" s="8">
        <v>200</v>
      </c>
      <c r="G87" s="8">
        <v>224</v>
      </c>
      <c r="H87" s="5">
        <v>40</v>
      </c>
      <c r="I87" s="6" t="s">
        <v>13</v>
      </c>
    </row>
    <row r="88" spans="1:9" x14ac:dyDescent="0.3">
      <c r="A88" s="2">
        <v>2020</v>
      </c>
      <c r="B88" s="2" t="s">
        <v>37</v>
      </c>
      <c r="C88" s="2" t="s">
        <v>24</v>
      </c>
      <c r="D88" s="7" t="s">
        <v>28</v>
      </c>
      <c r="E88" s="8">
        <v>34</v>
      </c>
      <c r="F88" s="8">
        <v>4576.8</v>
      </c>
      <c r="G88" s="8">
        <v>5126.0160000000005</v>
      </c>
      <c r="H88" s="5">
        <v>915.36000000000013</v>
      </c>
      <c r="I88" s="6" t="s">
        <v>13</v>
      </c>
    </row>
    <row r="89" spans="1:9" x14ac:dyDescent="0.3">
      <c r="A89" s="2">
        <v>2020</v>
      </c>
      <c r="B89" s="2" t="s">
        <v>37</v>
      </c>
      <c r="C89" s="2" t="s">
        <v>15</v>
      </c>
      <c r="D89" s="4" t="s">
        <v>29</v>
      </c>
      <c r="E89" s="5">
        <v>7</v>
      </c>
      <c r="F89" s="5">
        <v>200</v>
      </c>
      <c r="G89" s="5">
        <v>224</v>
      </c>
      <c r="H89" s="5">
        <v>40</v>
      </c>
      <c r="I89" s="6" t="s">
        <v>13</v>
      </c>
    </row>
    <row r="90" spans="1:9" x14ac:dyDescent="0.3">
      <c r="A90" s="2">
        <v>2020</v>
      </c>
      <c r="B90" s="2" t="s">
        <v>37</v>
      </c>
      <c r="C90" s="2" t="s">
        <v>30</v>
      </c>
      <c r="D90" s="7" t="s">
        <v>30</v>
      </c>
      <c r="E90" s="8">
        <v>3</v>
      </c>
      <c r="F90" s="8">
        <v>6600</v>
      </c>
      <c r="G90" s="8">
        <v>7392</v>
      </c>
      <c r="H90" s="5">
        <v>1320</v>
      </c>
      <c r="I90" s="6" t="s">
        <v>13</v>
      </c>
    </row>
    <row r="91" spans="1:9" x14ac:dyDescent="0.3">
      <c r="A91" s="2">
        <v>2020</v>
      </c>
      <c r="B91" s="2" t="s">
        <v>37</v>
      </c>
      <c r="C91" s="2" t="s">
        <v>24</v>
      </c>
      <c r="D91" s="7" t="s">
        <v>31</v>
      </c>
      <c r="E91" s="8">
        <v>3</v>
      </c>
      <c r="F91" s="8">
        <v>4577.3</v>
      </c>
      <c r="G91" s="8">
        <v>5126.576</v>
      </c>
      <c r="H91" s="5">
        <v>915.46</v>
      </c>
      <c r="I91" s="6" t="s">
        <v>13</v>
      </c>
    </row>
    <row r="92" spans="1:9" x14ac:dyDescent="0.3">
      <c r="A92" s="2">
        <v>2020</v>
      </c>
      <c r="B92" s="2" t="s">
        <v>38</v>
      </c>
      <c r="C92" s="2" t="s">
        <v>11</v>
      </c>
      <c r="D92" s="4" t="s">
        <v>12</v>
      </c>
      <c r="E92" s="5">
        <v>3566</v>
      </c>
      <c r="F92" s="5">
        <v>4577.3</v>
      </c>
      <c r="G92" s="5">
        <v>5126.576</v>
      </c>
      <c r="H92" s="5">
        <v>915.46</v>
      </c>
      <c r="I92" s="6" t="s">
        <v>13</v>
      </c>
    </row>
    <row r="93" spans="1:9" x14ac:dyDescent="0.3">
      <c r="A93" s="2">
        <v>2020</v>
      </c>
      <c r="B93" s="2" t="s">
        <v>38</v>
      </c>
      <c r="C93" s="2" t="s">
        <v>11</v>
      </c>
      <c r="D93" s="4" t="s">
        <v>14</v>
      </c>
      <c r="E93" s="5">
        <v>2498</v>
      </c>
      <c r="F93" s="5">
        <v>8000</v>
      </c>
      <c r="G93" s="5">
        <v>8960</v>
      </c>
      <c r="H93" s="5">
        <v>1600</v>
      </c>
      <c r="I93" s="6" t="s">
        <v>13</v>
      </c>
    </row>
    <row r="94" spans="1:9" x14ac:dyDescent="0.3">
      <c r="A94" s="2">
        <v>2020</v>
      </c>
      <c r="B94" s="2" t="s">
        <v>38</v>
      </c>
      <c r="C94" s="2" t="s">
        <v>15</v>
      </c>
      <c r="D94" s="4" t="s">
        <v>16</v>
      </c>
      <c r="E94" s="5">
        <v>1245</v>
      </c>
      <c r="F94" s="5">
        <v>4577.2</v>
      </c>
      <c r="G94" s="5">
        <v>5126.4639999999999</v>
      </c>
      <c r="H94" s="5">
        <v>915.44</v>
      </c>
      <c r="I94" s="6" t="s">
        <v>13</v>
      </c>
    </row>
    <row r="95" spans="1:9" x14ac:dyDescent="0.3">
      <c r="A95" s="2">
        <v>2020</v>
      </c>
      <c r="B95" s="2" t="s">
        <v>38</v>
      </c>
      <c r="C95" s="2" t="s">
        <v>17</v>
      </c>
      <c r="D95" s="7" t="s">
        <v>18</v>
      </c>
      <c r="E95" s="8">
        <v>644</v>
      </c>
      <c r="F95" s="8">
        <v>5743.5</v>
      </c>
      <c r="G95" s="8">
        <v>6432.72</v>
      </c>
      <c r="H95" s="5">
        <v>1148.7</v>
      </c>
      <c r="I95" s="6" t="s">
        <v>13</v>
      </c>
    </row>
    <row r="96" spans="1:9" x14ac:dyDescent="0.3">
      <c r="A96" s="2">
        <v>2020</v>
      </c>
      <c r="B96" s="2" t="s">
        <v>38</v>
      </c>
      <c r="C96" s="2" t="s">
        <v>19</v>
      </c>
      <c r="D96" s="7" t="s">
        <v>20</v>
      </c>
      <c r="E96" s="8">
        <v>643</v>
      </c>
      <c r="F96" s="8">
        <v>7000</v>
      </c>
      <c r="G96" s="8">
        <v>7840</v>
      </c>
      <c r="H96" s="5">
        <v>1400</v>
      </c>
      <c r="I96" s="6" t="s">
        <v>13</v>
      </c>
    </row>
    <row r="97" spans="1:9" x14ac:dyDescent="0.3">
      <c r="A97" s="2">
        <v>2020</v>
      </c>
      <c r="B97" s="2" t="s">
        <v>38</v>
      </c>
      <c r="C97" s="2" t="s">
        <v>17</v>
      </c>
      <c r="D97" s="7" t="s">
        <v>21</v>
      </c>
      <c r="E97" s="8">
        <v>455</v>
      </c>
      <c r="F97" s="8">
        <v>4578.6000000000004</v>
      </c>
      <c r="G97" s="8">
        <v>5128.0320000000002</v>
      </c>
      <c r="H97" s="5">
        <v>915.72000000000014</v>
      </c>
      <c r="I97" s="6" t="s">
        <v>13</v>
      </c>
    </row>
    <row r="98" spans="1:9" x14ac:dyDescent="0.3">
      <c r="A98" s="2">
        <v>2020</v>
      </c>
      <c r="B98" s="2" t="s">
        <v>38</v>
      </c>
      <c r="C98" s="2" t="s">
        <v>19</v>
      </c>
      <c r="D98" s="7" t="s">
        <v>22</v>
      </c>
      <c r="E98" s="9">
        <v>345</v>
      </c>
      <c r="F98" s="9">
        <v>7000</v>
      </c>
      <c r="G98" s="9">
        <v>7840</v>
      </c>
      <c r="H98" s="5">
        <v>1400</v>
      </c>
      <c r="I98" s="6" t="s">
        <v>13</v>
      </c>
    </row>
    <row r="99" spans="1:9" x14ac:dyDescent="0.3">
      <c r="A99" s="2">
        <v>2020</v>
      </c>
      <c r="B99" s="2" t="s">
        <v>38</v>
      </c>
      <c r="C99" s="2" t="s">
        <v>15</v>
      </c>
      <c r="D99" s="4" t="s">
        <v>23</v>
      </c>
      <c r="E99" s="5">
        <v>122</v>
      </c>
      <c r="F99" s="5">
        <v>100</v>
      </c>
      <c r="G99" s="5">
        <v>112</v>
      </c>
      <c r="H99" s="5">
        <v>20</v>
      </c>
      <c r="I99" s="6" t="s">
        <v>13</v>
      </c>
    </row>
    <row r="100" spans="1:9" x14ac:dyDescent="0.3">
      <c r="A100" s="2">
        <v>2020</v>
      </c>
      <c r="B100" s="2" t="s">
        <v>38</v>
      </c>
      <c r="C100" s="2" t="s">
        <v>24</v>
      </c>
      <c r="D100" s="7" t="s">
        <v>25</v>
      </c>
      <c r="E100" s="8">
        <v>78</v>
      </c>
      <c r="F100" s="8">
        <v>4577.2</v>
      </c>
      <c r="G100" s="8">
        <v>5126.4639999999999</v>
      </c>
      <c r="H100" s="5">
        <v>915.44</v>
      </c>
      <c r="I100" s="6" t="s">
        <v>13</v>
      </c>
    </row>
    <row r="101" spans="1:9" x14ac:dyDescent="0.3">
      <c r="A101" s="2">
        <v>2020</v>
      </c>
      <c r="B101" s="2" t="s">
        <v>38</v>
      </c>
      <c r="C101" s="2" t="s">
        <v>24</v>
      </c>
      <c r="D101" s="7" t="s">
        <v>26</v>
      </c>
      <c r="E101" s="8">
        <v>76</v>
      </c>
      <c r="F101" s="8">
        <v>4576.8999999999996</v>
      </c>
      <c r="G101" s="8">
        <v>5126.1279999999997</v>
      </c>
      <c r="H101" s="5">
        <v>915.38</v>
      </c>
      <c r="I101" s="6" t="s">
        <v>13</v>
      </c>
    </row>
    <row r="102" spans="1:9" x14ac:dyDescent="0.3">
      <c r="A102" s="2">
        <v>2020</v>
      </c>
      <c r="B102" s="2" t="s">
        <v>38</v>
      </c>
      <c r="C102" s="2" t="s">
        <v>24</v>
      </c>
      <c r="D102" s="7" t="s">
        <v>27</v>
      </c>
      <c r="E102" s="8">
        <v>46</v>
      </c>
      <c r="F102" s="8">
        <v>200</v>
      </c>
      <c r="G102" s="8">
        <v>224</v>
      </c>
      <c r="H102" s="5">
        <v>40</v>
      </c>
      <c r="I102" s="6" t="s">
        <v>13</v>
      </c>
    </row>
    <row r="103" spans="1:9" x14ac:dyDescent="0.3">
      <c r="A103" s="2">
        <v>2020</v>
      </c>
      <c r="B103" s="2" t="s">
        <v>38</v>
      </c>
      <c r="C103" s="2" t="s">
        <v>24</v>
      </c>
      <c r="D103" s="7" t="s">
        <v>28</v>
      </c>
      <c r="E103" s="8">
        <v>34</v>
      </c>
      <c r="F103" s="8">
        <v>4576.8</v>
      </c>
      <c r="G103" s="8">
        <v>5126.0160000000005</v>
      </c>
      <c r="H103" s="5">
        <v>915.36000000000013</v>
      </c>
      <c r="I103" s="6" t="s">
        <v>13</v>
      </c>
    </row>
    <row r="104" spans="1:9" x14ac:dyDescent="0.3">
      <c r="A104" s="2">
        <v>2020</v>
      </c>
      <c r="B104" s="2" t="s">
        <v>38</v>
      </c>
      <c r="C104" s="2" t="s">
        <v>15</v>
      </c>
      <c r="D104" s="4" t="s">
        <v>29</v>
      </c>
      <c r="E104" s="5">
        <v>7</v>
      </c>
      <c r="F104" s="5">
        <v>200</v>
      </c>
      <c r="G104" s="5">
        <v>224</v>
      </c>
      <c r="H104" s="5">
        <v>40</v>
      </c>
      <c r="I104" s="6" t="s">
        <v>13</v>
      </c>
    </row>
    <row r="105" spans="1:9" x14ac:dyDescent="0.3">
      <c r="A105" s="2">
        <v>2020</v>
      </c>
      <c r="B105" s="2" t="s">
        <v>38</v>
      </c>
      <c r="C105" s="2" t="s">
        <v>24</v>
      </c>
      <c r="D105" s="7" t="s">
        <v>31</v>
      </c>
      <c r="E105" s="8">
        <v>3</v>
      </c>
      <c r="F105" s="8">
        <v>4577.3</v>
      </c>
      <c r="G105" s="8">
        <v>5126.576</v>
      </c>
      <c r="H105" s="5">
        <v>915.46</v>
      </c>
      <c r="I105" s="6" t="s">
        <v>13</v>
      </c>
    </row>
    <row r="106" spans="1:9" x14ac:dyDescent="0.3">
      <c r="A106" s="2">
        <v>2020</v>
      </c>
      <c r="B106" s="2" t="s">
        <v>38</v>
      </c>
      <c r="C106" s="2" t="s">
        <v>30</v>
      </c>
      <c r="D106" s="7" t="s">
        <v>30</v>
      </c>
      <c r="E106" s="8">
        <v>2</v>
      </c>
      <c r="F106" s="8">
        <v>6600</v>
      </c>
      <c r="G106" s="8">
        <v>7392</v>
      </c>
      <c r="H106" s="5">
        <v>1320</v>
      </c>
      <c r="I106" s="6" t="s">
        <v>13</v>
      </c>
    </row>
    <row r="107" spans="1:9" x14ac:dyDescent="0.3">
      <c r="A107" s="2">
        <v>2020</v>
      </c>
      <c r="B107" s="2" t="s">
        <v>39</v>
      </c>
      <c r="C107" s="2" t="s">
        <v>11</v>
      </c>
      <c r="D107" s="4" t="s">
        <v>12</v>
      </c>
      <c r="E107" s="5">
        <v>3566</v>
      </c>
      <c r="F107" s="5">
        <v>4577.3</v>
      </c>
      <c r="G107" s="5">
        <v>5126.576</v>
      </c>
      <c r="H107" s="5">
        <v>915.46</v>
      </c>
      <c r="I107" s="6" t="s">
        <v>13</v>
      </c>
    </row>
    <row r="108" spans="1:9" x14ac:dyDescent="0.3">
      <c r="A108" s="2">
        <v>2020</v>
      </c>
      <c r="B108" s="2" t="s">
        <v>39</v>
      </c>
      <c r="C108" s="2" t="s">
        <v>11</v>
      </c>
      <c r="D108" s="4" t="s">
        <v>14</v>
      </c>
      <c r="E108" s="5">
        <v>2498</v>
      </c>
      <c r="F108" s="5">
        <v>8000</v>
      </c>
      <c r="G108" s="5">
        <v>8960</v>
      </c>
      <c r="H108" s="5">
        <v>1600</v>
      </c>
      <c r="I108" s="6" t="s">
        <v>34</v>
      </c>
    </row>
    <row r="109" spans="1:9" x14ac:dyDescent="0.3">
      <c r="A109" s="2">
        <v>2020</v>
      </c>
      <c r="B109" s="2" t="s">
        <v>39</v>
      </c>
      <c r="C109" s="2" t="s">
        <v>15</v>
      </c>
      <c r="D109" s="4" t="s">
        <v>16</v>
      </c>
      <c r="E109" s="5">
        <v>1245</v>
      </c>
      <c r="F109" s="5">
        <v>4577.2</v>
      </c>
      <c r="G109" s="5">
        <v>5126.4639999999999</v>
      </c>
      <c r="H109" s="5">
        <v>915.44</v>
      </c>
      <c r="I109" s="6" t="s">
        <v>34</v>
      </c>
    </row>
    <row r="110" spans="1:9" x14ac:dyDescent="0.3">
      <c r="A110" s="2">
        <v>2020</v>
      </c>
      <c r="B110" s="2" t="s">
        <v>39</v>
      </c>
      <c r="C110" s="2" t="s">
        <v>17</v>
      </c>
      <c r="D110" s="7" t="s">
        <v>18</v>
      </c>
      <c r="E110" s="8">
        <v>644</v>
      </c>
      <c r="F110" s="8">
        <v>5743.5</v>
      </c>
      <c r="G110" s="8">
        <v>6432.72</v>
      </c>
      <c r="H110" s="5">
        <v>1148.7</v>
      </c>
      <c r="I110" s="6" t="s">
        <v>34</v>
      </c>
    </row>
    <row r="111" spans="1:9" x14ac:dyDescent="0.3">
      <c r="A111" s="2">
        <v>2020</v>
      </c>
      <c r="B111" s="2" t="s">
        <v>39</v>
      </c>
      <c r="C111" s="2" t="s">
        <v>19</v>
      </c>
      <c r="D111" s="7" t="s">
        <v>20</v>
      </c>
      <c r="E111" s="8">
        <v>643</v>
      </c>
      <c r="F111" s="8">
        <v>7000</v>
      </c>
      <c r="G111" s="8">
        <v>7840</v>
      </c>
      <c r="H111" s="5">
        <v>1400</v>
      </c>
      <c r="I111" s="6" t="s">
        <v>34</v>
      </c>
    </row>
    <row r="112" spans="1:9" x14ac:dyDescent="0.3">
      <c r="A112" s="2">
        <v>2020</v>
      </c>
      <c r="B112" s="2" t="s">
        <v>39</v>
      </c>
      <c r="C112" s="2" t="s">
        <v>17</v>
      </c>
      <c r="D112" s="7" t="s">
        <v>21</v>
      </c>
      <c r="E112" s="8">
        <v>455</v>
      </c>
      <c r="F112" s="8">
        <v>4578.6000000000004</v>
      </c>
      <c r="G112" s="8">
        <v>5128.0320000000002</v>
      </c>
      <c r="H112" s="5">
        <v>915.72000000000014</v>
      </c>
      <c r="I112" s="6" t="s">
        <v>34</v>
      </c>
    </row>
    <row r="113" spans="1:9" x14ac:dyDescent="0.3">
      <c r="A113" s="2">
        <v>2020</v>
      </c>
      <c r="B113" s="2" t="s">
        <v>39</v>
      </c>
      <c r="C113" s="2" t="s">
        <v>19</v>
      </c>
      <c r="D113" s="7" t="s">
        <v>22</v>
      </c>
      <c r="E113" s="9">
        <v>345</v>
      </c>
      <c r="F113" s="9">
        <v>7000</v>
      </c>
      <c r="G113" s="9">
        <v>7840</v>
      </c>
      <c r="H113" s="5">
        <v>1400</v>
      </c>
      <c r="I113" s="6" t="s">
        <v>34</v>
      </c>
    </row>
    <row r="114" spans="1:9" x14ac:dyDescent="0.3">
      <c r="A114" s="2">
        <v>2020</v>
      </c>
      <c r="B114" s="2" t="s">
        <v>39</v>
      </c>
      <c r="C114" s="2" t="s">
        <v>15</v>
      </c>
      <c r="D114" s="4" t="s">
        <v>23</v>
      </c>
      <c r="E114" s="5">
        <v>122</v>
      </c>
      <c r="F114" s="5">
        <v>100</v>
      </c>
      <c r="G114" s="5">
        <v>112</v>
      </c>
      <c r="H114" s="5">
        <v>20</v>
      </c>
      <c r="I114" s="6" t="s">
        <v>34</v>
      </c>
    </row>
    <row r="115" spans="1:9" x14ac:dyDescent="0.3">
      <c r="A115" s="2">
        <v>2020</v>
      </c>
      <c r="B115" s="2" t="s">
        <v>39</v>
      </c>
      <c r="C115" s="2" t="s">
        <v>24</v>
      </c>
      <c r="D115" s="7" t="s">
        <v>25</v>
      </c>
      <c r="E115" s="8">
        <v>78</v>
      </c>
      <c r="F115" s="8">
        <v>4577.2</v>
      </c>
      <c r="G115" s="8">
        <v>5126.4639999999999</v>
      </c>
      <c r="H115" s="5">
        <v>915.44</v>
      </c>
      <c r="I115" s="6" t="s">
        <v>34</v>
      </c>
    </row>
    <row r="116" spans="1:9" x14ac:dyDescent="0.3">
      <c r="A116" s="2">
        <v>2020</v>
      </c>
      <c r="B116" s="2" t="s">
        <v>39</v>
      </c>
      <c r="C116" s="2" t="s">
        <v>24</v>
      </c>
      <c r="D116" s="7" t="s">
        <v>26</v>
      </c>
      <c r="E116" s="8">
        <v>76</v>
      </c>
      <c r="F116" s="8">
        <v>4576.8999999999996</v>
      </c>
      <c r="G116" s="8">
        <v>5126.1279999999997</v>
      </c>
      <c r="H116" s="5">
        <v>915.38</v>
      </c>
      <c r="I116" s="6" t="s">
        <v>34</v>
      </c>
    </row>
    <row r="117" spans="1:9" x14ac:dyDescent="0.3">
      <c r="A117" s="2">
        <v>2020</v>
      </c>
      <c r="B117" s="2" t="s">
        <v>39</v>
      </c>
      <c r="C117" s="2" t="s">
        <v>24</v>
      </c>
      <c r="D117" s="7" t="s">
        <v>27</v>
      </c>
      <c r="E117" s="8">
        <v>46</v>
      </c>
      <c r="F117" s="8">
        <v>200</v>
      </c>
      <c r="G117" s="8">
        <v>224</v>
      </c>
      <c r="H117" s="5">
        <v>40</v>
      </c>
      <c r="I117" s="6" t="s">
        <v>34</v>
      </c>
    </row>
    <row r="118" spans="1:9" x14ac:dyDescent="0.3">
      <c r="A118" s="2">
        <v>2020</v>
      </c>
      <c r="B118" s="2" t="s">
        <v>39</v>
      </c>
      <c r="C118" s="2" t="s">
        <v>24</v>
      </c>
      <c r="D118" s="7" t="s">
        <v>28</v>
      </c>
      <c r="E118" s="8">
        <v>34</v>
      </c>
      <c r="F118" s="8">
        <v>4576.8</v>
      </c>
      <c r="G118" s="8">
        <v>5126.0160000000005</v>
      </c>
      <c r="H118" s="5">
        <v>915.36000000000013</v>
      </c>
      <c r="I118" s="6" t="s">
        <v>34</v>
      </c>
    </row>
    <row r="119" spans="1:9" x14ac:dyDescent="0.3">
      <c r="A119" s="2">
        <v>2020</v>
      </c>
      <c r="B119" s="2" t="s">
        <v>39</v>
      </c>
      <c r="C119" s="2" t="s">
        <v>15</v>
      </c>
      <c r="D119" s="4" t="s">
        <v>29</v>
      </c>
      <c r="E119" s="5">
        <v>7</v>
      </c>
      <c r="F119" s="5">
        <v>200</v>
      </c>
      <c r="G119" s="5">
        <v>224</v>
      </c>
      <c r="H119" s="5">
        <v>40</v>
      </c>
      <c r="I119" s="6" t="s">
        <v>34</v>
      </c>
    </row>
    <row r="120" spans="1:9" x14ac:dyDescent="0.3">
      <c r="A120" s="2">
        <v>2020</v>
      </c>
      <c r="B120" s="2" t="s">
        <v>39</v>
      </c>
      <c r="C120" s="2" t="s">
        <v>24</v>
      </c>
      <c r="D120" s="7" t="s">
        <v>31</v>
      </c>
      <c r="E120" s="8">
        <v>3</v>
      </c>
      <c r="F120" s="8">
        <v>4577.3</v>
      </c>
      <c r="G120" s="8">
        <v>5126.576</v>
      </c>
      <c r="H120" s="5">
        <v>915.46</v>
      </c>
      <c r="I120" s="6" t="s">
        <v>34</v>
      </c>
    </row>
    <row r="121" spans="1:9" x14ac:dyDescent="0.3">
      <c r="A121" s="2">
        <v>2020</v>
      </c>
      <c r="B121" s="2" t="s">
        <v>39</v>
      </c>
      <c r="C121" s="2" t="s">
        <v>30</v>
      </c>
      <c r="D121" s="7" t="s">
        <v>30</v>
      </c>
      <c r="E121" s="8">
        <v>2</v>
      </c>
      <c r="F121" s="8">
        <v>6600</v>
      </c>
      <c r="G121" s="8">
        <v>7392</v>
      </c>
      <c r="H121" s="5">
        <v>1320</v>
      </c>
      <c r="I121" s="6" t="s">
        <v>34</v>
      </c>
    </row>
    <row r="122" spans="1:9" x14ac:dyDescent="0.3">
      <c r="A122" s="2">
        <v>2020</v>
      </c>
      <c r="B122" s="2" t="s">
        <v>40</v>
      </c>
      <c r="C122" s="2" t="s">
        <v>11</v>
      </c>
      <c r="D122" s="4" t="s">
        <v>12</v>
      </c>
      <c r="E122" s="5">
        <v>3566</v>
      </c>
      <c r="F122" s="5">
        <v>4577.3</v>
      </c>
      <c r="G122" s="5">
        <v>5126.576</v>
      </c>
      <c r="H122" s="5">
        <v>915.46</v>
      </c>
      <c r="I122" s="6" t="s">
        <v>34</v>
      </c>
    </row>
    <row r="123" spans="1:9" x14ac:dyDescent="0.3">
      <c r="A123" s="2">
        <v>2020</v>
      </c>
      <c r="B123" s="2" t="s">
        <v>40</v>
      </c>
      <c r="C123" s="2" t="s">
        <v>11</v>
      </c>
      <c r="D123" s="4" t="s">
        <v>14</v>
      </c>
      <c r="E123" s="5">
        <v>2498</v>
      </c>
      <c r="F123" s="5">
        <v>8000</v>
      </c>
      <c r="G123" s="5">
        <v>8960</v>
      </c>
      <c r="H123" s="5">
        <v>1600</v>
      </c>
      <c r="I123" s="6" t="s">
        <v>34</v>
      </c>
    </row>
    <row r="124" spans="1:9" x14ac:dyDescent="0.3">
      <c r="A124" s="2">
        <v>2020</v>
      </c>
      <c r="B124" s="2" t="s">
        <v>40</v>
      </c>
      <c r="C124" s="2" t="s">
        <v>15</v>
      </c>
      <c r="D124" s="4" t="s">
        <v>16</v>
      </c>
      <c r="E124" s="5">
        <v>1245</v>
      </c>
      <c r="F124" s="5">
        <v>4577.2</v>
      </c>
      <c r="G124" s="5">
        <v>5126.4639999999999</v>
      </c>
      <c r="H124" s="5">
        <v>915.44</v>
      </c>
      <c r="I124" s="6" t="s">
        <v>34</v>
      </c>
    </row>
    <row r="125" spans="1:9" x14ac:dyDescent="0.3">
      <c r="A125" s="2">
        <v>2020</v>
      </c>
      <c r="B125" s="2" t="s">
        <v>40</v>
      </c>
      <c r="C125" s="2" t="s">
        <v>17</v>
      </c>
      <c r="D125" s="7" t="s">
        <v>18</v>
      </c>
      <c r="E125" s="8">
        <v>644</v>
      </c>
      <c r="F125" s="8">
        <v>5743.5</v>
      </c>
      <c r="G125" s="8">
        <v>6432.72</v>
      </c>
      <c r="H125" s="5">
        <v>1148.7</v>
      </c>
      <c r="I125" s="6" t="s">
        <v>34</v>
      </c>
    </row>
    <row r="126" spans="1:9" x14ac:dyDescent="0.3">
      <c r="A126" s="2">
        <v>2020</v>
      </c>
      <c r="B126" s="2" t="s">
        <v>40</v>
      </c>
      <c r="C126" s="2" t="s">
        <v>19</v>
      </c>
      <c r="D126" s="7" t="s">
        <v>20</v>
      </c>
      <c r="E126" s="8">
        <v>643</v>
      </c>
      <c r="F126" s="8">
        <v>7000</v>
      </c>
      <c r="G126" s="8">
        <v>7840</v>
      </c>
      <c r="H126" s="5">
        <v>1400</v>
      </c>
      <c r="I126" s="6" t="s">
        <v>34</v>
      </c>
    </row>
    <row r="127" spans="1:9" x14ac:dyDescent="0.3">
      <c r="A127" s="2">
        <v>2020</v>
      </c>
      <c r="B127" s="2" t="s">
        <v>40</v>
      </c>
      <c r="C127" s="2" t="s">
        <v>17</v>
      </c>
      <c r="D127" s="7" t="s">
        <v>21</v>
      </c>
      <c r="E127" s="8">
        <v>455</v>
      </c>
      <c r="F127" s="8">
        <v>4578.6000000000004</v>
      </c>
      <c r="G127" s="8">
        <v>5128.0320000000002</v>
      </c>
      <c r="H127" s="5">
        <v>915.72000000000014</v>
      </c>
      <c r="I127" s="6" t="s">
        <v>34</v>
      </c>
    </row>
    <row r="128" spans="1:9" x14ac:dyDescent="0.3">
      <c r="A128" s="2">
        <v>2020</v>
      </c>
      <c r="B128" s="2" t="s">
        <v>40</v>
      </c>
      <c r="C128" s="2" t="s">
        <v>19</v>
      </c>
      <c r="D128" s="7" t="s">
        <v>22</v>
      </c>
      <c r="E128" s="9">
        <v>345</v>
      </c>
      <c r="F128" s="9">
        <v>7000</v>
      </c>
      <c r="G128" s="9">
        <v>7840</v>
      </c>
      <c r="H128" s="5">
        <v>1400</v>
      </c>
      <c r="I128" s="6" t="s">
        <v>34</v>
      </c>
    </row>
    <row r="129" spans="1:9" x14ac:dyDescent="0.3">
      <c r="A129" s="2">
        <v>2020</v>
      </c>
      <c r="B129" s="2" t="s">
        <v>40</v>
      </c>
      <c r="C129" s="2" t="s">
        <v>15</v>
      </c>
      <c r="D129" s="4" t="s">
        <v>23</v>
      </c>
      <c r="E129" s="5">
        <v>122</v>
      </c>
      <c r="F129" s="5">
        <v>100</v>
      </c>
      <c r="G129" s="5">
        <v>112</v>
      </c>
      <c r="H129" s="5">
        <v>20</v>
      </c>
      <c r="I129" s="6" t="s">
        <v>34</v>
      </c>
    </row>
    <row r="130" spans="1:9" x14ac:dyDescent="0.3">
      <c r="A130" s="2">
        <v>2020</v>
      </c>
      <c r="B130" s="2" t="s">
        <v>40</v>
      </c>
      <c r="C130" s="2" t="s">
        <v>24</v>
      </c>
      <c r="D130" s="7" t="s">
        <v>25</v>
      </c>
      <c r="E130" s="8">
        <v>78</v>
      </c>
      <c r="F130" s="8">
        <v>4577.2</v>
      </c>
      <c r="G130" s="8">
        <v>5126.4639999999999</v>
      </c>
      <c r="H130" s="5">
        <v>915.44</v>
      </c>
      <c r="I130" s="6" t="s">
        <v>34</v>
      </c>
    </row>
    <row r="131" spans="1:9" x14ac:dyDescent="0.3">
      <c r="A131" s="2">
        <v>2020</v>
      </c>
      <c r="B131" s="2" t="s">
        <v>40</v>
      </c>
      <c r="C131" s="2" t="s">
        <v>24</v>
      </c>
      <c r="D131" s="7" t="s">
        <v>26</v>
      </c>
      <c r="E131" s="8">
        <v>76</v>
      </c>
      <c r="F131" s="8">
        <v>4576.8999999999996</v>
      </c>
      <c r="G131" s="8">
        <v>5126.1279999999997</v>
      </c>
      <c r="H131" s="5">
        <v>915.38</v>
      </c>
      <c r="I131" s="6" t="s">
        <v>34</v>
      </c>
    </row>
    <row r="132" spans="1:9" x14ac:dyDescent="0.3">
      <c r="A132" s="2">
        <v>2020</v>
      </c>
      <c r="B132" s="2" t="s">
        <v>40</v>
      </c>
      <c r="C132" s="2" t="s">
        <v>24</v>
      </c>
      <c r="D132" s="7" t="s">
        <v>27</v>
      </c>
      <c r="E132" s="8">
        <v>46</v>
      </c>
      <c r="F132" s="8">
        <v>200</v>
      </c>
      <c r="G132" s="8">
        <v>224</v>
      </c>
      <c r="H132" s="5">
        <v>40</v>
      </c>
      <c r="I132" s="6" t="s">
        <v>34</v>
      </c>
    </row>
    <row r="133" spans="1:9" x14ac:dyDescent="0.3">
      <c r="A133" s="2">
        <v>2020</v>
      </c>
      <c r="B133" s="2" t="s">
        <v>40</v>
      </c>
      <c r="C133" s="2" t="s">
        <v>24</v>
      </c>
      <c r="D133" s="7" t="s">
        <v>28</v>
      </c>
      <c r="E133" s="8">
        <v>34</v>
      </c>
      <c r="F133" s="8">
        <v>4576.8</v>
      </c>
      <c r="G133" s="8">
        <v>5126.0160000000005</v>
      </c>
      <c r="H133" s="5">
        <v>915.36000000000013</v>
      </c>
      <c r="I133" s="6" t="s">
        <v>13</v>
      </c>
    </row>
    <row r="134" spans="1:9" x14ac:dyDescent="0.3">
      <c r="A134" s="2">
        <v>2020</v>
      </c>
      <c r="B134" s="2" t="s">
        <v>40</v>
      </c>
      <c r="C134" s="2" t="s">
        <v>15</v>
      </c>
      <c r="D134" s="4" t="s">
        <v>29</v>
      </c>
      <c r="E134" s="5">
        <v>7</v>
      </c>
      <c r="F134" s="5">
        <v>200</v>
      </c>
      <c r="G134" s="5">
        <v>224</v>
      </c>
      <c r="H134" s="5">
        <v>40</v>
      </c>
      <c r="I134" s="6" t="s">
        <v>13</v>
      </c>
    </row>
    <row r="135" spans="1:9" x14ac:dyDescent="0.3">
      <c r="A135" s="2">
        <v>2020</v>
      </c>
      <c r="B135" s="2" t="s">
        <v>40</v>
      </c>
      <c r="C135" s="2" t="s">
        <v>24</v>
      </c>
      <c r="D135" s="7" t="s">
        <v>31</v>
      </c>
      <c r="E135" s="8">
        <v>3</v>
      </c>
      <c r="F135" s="8">
        <v>4577.3</v>
      </c>
      <c r="G135" s="8">
        <v>5126.576</v>
      </c>
      <c r="H135" s="5">
        <v>915.46</v>
      </c>
      <c r="I135" s="6" t="s">
        <v>13</v>
      </c>
    </row>
    <row r="136" spans="1:9" x14ac:dyDescent="0.3">
      <c r="A136" s="2">
        <v>2020</v>
      </c>
      <c r="B136" s="2" t="s">
        <v>40</v>
      </c>
      <c r="C136" s="2" t="s">
        <v>30</v>
      </c>
      <c r="D136" s="7" t="s">
        <v>30</v>
      </c>
      <c r="E136" s="8">
        <v>2</v>
      </c>
      <c r="F136" s="8">
        <v>6600</v>
      </c>
      <c r="G136" s="8">
        <v>7392</v>
      </c>
      <c r="H136" s="5">
        <v>1320</v>
      </c>
      <c r="I136" s="6" t="s">
        <v>13</v>
      </c>
    </row>
    <row r="137" spans="1:9" x14ac:dyDescent="0.3">
      <c r="A137" s="2">
        <v>2020</v>
      </c>
      <c r="B137" s="2" t="s">
        <v>41</v>
      </c>
      <c r="C137" s="2" t="s">
        <v>11</v>
      </c>
      <c r="D137" s="4" t="s">
        <v>12</v>
      </c>
      <c r="E137" s="5">
        <v>3566</v>
      </c>
      <c r="F137" s="5">
        <v>4577.3</v>
      </c>
      <c r="G137" s="5">
        <v>5126.576</v>
      </c>
      <c r="H137" s="5">
        <v>915.46</v>
      </c>
      <c r="I137" s="6" t="s">
        <v>13</v>
      </c>
    </row>
    <row r="138" spans="1:9" x14ac:dyDescent="0.3">
      <c r="A138" s="2">
        <v>2020</v>
      </c>
      <c r="B138" s="2" t="s">
        <v>41</v>
      </c>
      <c r="C138" s="2" t="s">
        <v>11</v>
      </c>
      <c r="D138" s="4" t="s">
        <v>14</v>
      </c>
      <c r="E138" s="5">
        <v>2498</v>
      </c>
      <c r="F138" s="5">
        <v>8000</v>
      </c>
      <c r="G138" s="5">
        <v>8960</v>
      </c>
      <c r="H138" s="5">
        <v>1600</v>
      </c>
      <c r="I138" s="6" t="s">
        <v>13</v>
      </c>
    </row>
    <row r="139" spans="1:9" x14ac:dyDescent="0.3">
      <c r="A139" s="2">
        <v>2020</v>
      </c>
      <c r="B139" s="2" t="s">
        <v>41</v>
      </c>
      <c r="C139" s="2" t="s">
        <v>15</v>
      </c>
      <c r="D139" s="4" t="s">
        <v>16</v>
      </c>
      <c r="E139" s="5">
        <v>1245</v>
      </c>
      <c r="F139" s="5">
        <v>4577.2</v>
      </c>
      <c r="G139" s="5">
        <v>5126.4639999999999</v>
      </c>
      <c r="H139" s="5">
        <v>915.44</v>
      </c>
      <c r="I139" s="6" t="s">
        <v>13</v>
      </c>
    </row>
    <row r="140" spans="1:9" x14ac:dyDescent="0.3">
      <c r="A140" s="2">
        <v>2020</v>
      </c>
      <c r="B140" s="2" t="s">
        <v>41</v>
      </c>
      <c r="C140" s="2" t="s">
        <v>17</v>
      </c>
      <c r="D140" s="7" t="s">
        <v>18</v>
      </c>
      <c r="E140" s="8">
        <v>644</v>
      </c>
      <c r="F140" s="8">
        <v>5743.5</v>
      </c>
      <c r="G140" s="8">
        <v>6432.72</v>
      </c>
      <c r="H140" s="5">
        <v>1148.7</v>
      </c>
      <c r="I140" s="6" t="s">
        <v>13</v>
      </c>
    </row>
    <row r="141" spans="1:9" x14ac:dyDescent="0.3">
      <c r="A141" s="2">
        <v>2020</v>
      </c>
      <c r="B141" s="2" t="s">
        <v>41</v>
      </c>
      <c r="C141" s="2" t="s">
        <v>19</v>
      </c>
      <c r="D141" s="7" t="s">
        <v>20</v>
      </c>
      <c r="E141" s="8">
        <v>643</v>
      </c>
      <c r="F141" s="8">
        <v>7000</v>
      </c>
      <c r="G141" s="8">
        <v>7840</v>
      </c>
      <c r="H141" s="5">
        <v>1400</v>
      </c>
      <c r="I141" s="6" t="s">
        <v>13</v>
      </c>
    </row>
    <row r="142" spans="1:9" x14ac:dyDescent="0.3">
      <c r="A142" s="2">
        <v>2020</v>
      </c>
      <c r="B142" s="2" t="s">
        <v>41</v>
      </c>
      <c r="C142" s="2" t="s">
        <v>17</v>
      </c>
      <c r="D142" s="7" t="s">
        <v>21</v>
      </c>
      <c r="E142" s="8">
        <v>455</v>
      </c>
      <c r="F142" s="8">
        <v>4578.6000000000004</v>
      </c>
      <c r="G142" s="8">
        <v>5128.0320000000002</v>
      </c>
      <c r="H142" s="5">
        <v>915.72000000000014</v>
      </c>
      <c r="I142" s="6" t="s">
        <v>13</v>
      </c>
    </row>
    <row r="143" spans="1:9" x14ac:dyDescent="0.3">
      <c r="A143" s="2">
        <v>2020</v>
      </c>
      <c r="B143" s="2" t="s">
        <v>41</v>
      </c>
      <c r="C143" s="2" t="s">
        <v>19</v>
      </c>
      <c r="D143" s="7" t="s">
        <v>22</v>
      </c>
      <c r="E143" s="9">
        <v>345</v>
      </c>
      <c r="F143" s="9">
        <v>7000</v>
      </c>
      <c r="G143" s="9">
        <v>7840</v>
      </c>
      <c r="H143" s="5">
        <v>1400</v>
      </c>
      <c r="I143" s="6" t="s">
        <v>13</v>
      </c>
    </row>
    <row r="144" spans="1:9" x14ac:dyDescent="0.3">
      <c r="A144" s="2">
        <v>2020</v>
      </c>
      <c r="B144" s="2" t="s">
        <v>41</v>
      </c>
      <c r="C144" s="2" t="s">
        <v>15</v>
      </c>
      <c r="D144" s="4" t="s">
        <v>23</v>
      </c>
      <c r="E144" s="5">
        <v>122</v>
      </c>
      <c r="F144" s="5">
        <v>100</v>
      </c>
      <c r="G144" s="5">
        <v>112</v>
      </c>
      <c r="H144" s="5">
        <v>20</v>
      </c>
      <c r="I144" s="6" t="s">
        <v>13</v>
      </c>
    </row>
    <row r="145" spans="1:9" x14ac:dyDescent="0.3">
      <c r="A145" s="2">
        <v>2020</v>
      </c>
      <c r="B145" s="2" t="s">
        <v>41</v>
      </c>
      <c r="C145" s="2" t="s">
        <v>24</v>
      </c>
      <c r="D145" s="7" t="s">
        <v>25</v>
      </c>
      <c r="E145" s="8">
        <v>78</v>
      </c>
      <c r="F145" s="8">
        <v>4577.2</v>
      </c>
      <c r="G145" s="8">
        <v>5126.4639999999999</v>
      </c>
      <c r="H145" s="5">
        <v>915.44</v>
      </c>
      <c r="I145" s="6" t="s">
        <v>13</v>
      </c>
    </row>
    <row r="146" spans="1:9" x14ac:dyDescent="0.3">
      <c r="A146" s="2">
        <v>2020</v>
      </c>
      <c r="B146" s="2" t="s">
        <v>41</v>
      </c>
      <c r="C146" s="2" t="s">
        <v>24</v>
      </c>
      <c r="D146" s="7" t="s">
        <v>26</v>
      </c>
      <c r="E146" s="8">
        <v>76</v>
      </c>
      <c r="F146" s="8">
        <v>4576.8999999999996</v>
      </c>
      <c r="G146" s="8">
        <v>5126.1279999999997</v>
      </c>
      <c r="H146" s="5">
        <v>915.38</v>
      </c>
      <c r="I146" s="6" t="s">
        <v>13</v>
      </c>
    </row>
    <row r="147" spans="1:9" x14ac:dyDescent="0.3">
      <c r="A147" s="2">
        <v>2020</v>
      </c>
      <c r="B147" s="2" t="s">
        <v>41</v>
      </c>
      <c r="C147" s="2" t="s">
        <v>24</v>
      </c>
      <c r="D147" s="7" t="s">
        <v>27</v>
      </c>
      <c r="E147" s="8">
        <v>46</v>
      </c>
      <c r="F147" s="8">
        <v>200</v>
      </c>
      <c r="G147" s="8">
        <v>224</v>
      </c>
      <c r="H147" s="5">
        <v>40</v>
      </c>
      <c r="I147" s="6" t="s">
        <v>13</v>
      </c>
    </row>
    <row r="148" spans="1:9" x14ac:dyDescent="0.3">
      <c r="A148" s="2">
        <v>2020</v>
      </c>
      <c r="B148" s="2" t="s">
        <v>41</v>
      </c>
      <c r="C148" s="2" t="s">
        <v>24</v>
      </c>
      <c r="D148" s="7" t="s">
        <v>28</v>
      </c>
      <c r="E148" s="8">
        <v>34</v>
      </c>
      <c r="F148" s="8">
        <v>4576.8</v>
      </c>
      <c r="G148" s="8">
        <v>5126.0160000000005</v>
      </c>
      <c r="H148" s="5">
        <v>915.36000000000013</v>
      </c>
      <c r="I148" s="6" t="s">
        <v>13</v>
      </c>
    </row>
    <row r="149" spans="1:9" x14ac:dyDescent="0.3">
      <c r="A149" s="2">
        <v>2020</v>
      </c>
      <c r="B149" s="2" t="s">
        <v>41</v>
      </c>
      <c r="C149" s="2" t="s">
        <v>15</v>
      </c>
      <c r="D149" s="4" t="s">
        <v>29</v>
      </c>
      <c r="E149" s="5">
        <v>7</v>
      </c>
      <c r="F149" s="5">
        <v>200</v>
      </c>
      <c r="G149" s="5">
        <v>224</v>
      </c>
      <c r="H149" s="5">
        <v>40</v>
      </c>
      <c r="I149" s="6" t="s">
        <v>13</v>
      </c>
    </row>
    <row r="150" spans="1:9" x14ac:dyDescent="0.3">
      <c r="A150" s="2">
        <v>2020</v>
      </c>
      <c r="B150" s="2" t="s">
        <v>41</v>
      </c>
      <c r="C150" s="2" t="s">
        <v>24</v>
      </c>
      <c r="D150" s="7" t="s">
        <v>31</v>
      </c>
      <c r="E150" s="8">
        <v>3</v>
      </c>
      <c r="F150" s="8">
        <v>4577.3</v>
      </c>
      <c r="G150" s="8">
        <v>5126.576</v>
      </c>
      <c r="H150" s="5">
        <v>915.46</v>
      </c>
      <c r="I150" s="6" t="s">
        <v>34</v>
      </c>
    </row>
    <row r="151" spans="1:9" x14ac:dyDescent="0.3">
      <c r="A151" s="2">
        <v>2020</v>
      </c>
      <c r="B151" s="2" t="s">
        <v>41</v>
      </c>
      <c r="C151" s="2" t="s">
        <v>30</v>
      </c>
      <c r="D151" s="7" t="s">
        <v>30</v>
      </c>
      <c r="E151" s="8">
        <v>2</v>
      </c>
      <c r="F151" s="8">
        <v>6600</v>
      </c>
      <c r="G151" s="8">
        <v>7392</v>
      </c>
      <c r="H151" s="5">
        <v>1320</v>
      </c>
      <c r="I151" s="6" t="s">
        <v>34</v>
      </c>
    </row>
    <row r="152" spans="1:9" x14ac:dyDescent="0.3">
      <c r="A152" s="2">
        <v>2020</v>
      </c>
      <c r="B152" s="2" t="s">
        <v>42</v>
      </c>
      <c r="C152" s="2" t="s">
        <v>11</v>
      </c>
      <c r="D152" s="4" t="s">
        <v>12</v>
      </c>
      <c r="E152" s="5">
        <v>3566</v>
      </c>
      <c r="F152" s="5">
        <v>4577.3</v>
      </c>
      <c r="G152" s="5">
        <v>5126.576</v>
      </c>
      <c r="H152" s="5">
        <v>915.46</v>
      </c>
      <c r="I152" s="6" t="s">
        <v>34</v>
      </c>
    </row>
    <row r="153" spans="1:9" x14ac:dyDescent="0.3">
      <c r="A153" s="2">
        <v>2020</v>
      </c>
      <c r="B153" s="2" t="s">
        <v>42</v>
      </c>
      <c r="C153" s="2" t="s">
        <v>11</v>
      </c>
      <c r="D153" s="4" t="s">
        <v>14</v>
      </c>
      <c r="E153" s="5">
        <v>2498</v>
      </c>
      <c r="F153" s="5">
        <v>8000</v>
      </c>
      <c r="G153" s="5">
        <v>8960</v>
      </c>
      <c r="H153" s="5">
        <v>1600</v>
      </c>
      <c r="I153" s="6" t="s">
        <v>34</v>
      </c>
    </row>
    <row r="154" spans="1:9" x14ac:dyDescent="0.3">
      <c r="A154" s="2">
        <v>2020</v>
      </c>
      <c r="B154" s="2" t="s">
        <v>42</v>
      </c>
      <c r="C154" s="2" t="s">
        <v>15</v>
      </c>
      <c r="D154" s="4" t="s">
        <v>16</v>
      </c>
      <c r="E154" s="5">
        <v>1245</v>
      </c>
      <c r="F154" s="5">
        <v>4577.2</v>
      </c>
      <c r="G154" s="5">
        <v>5126.4639999999999</v>
      </c>
      <c r="H154" s="5">
        <v>915.44</v>
      </c>
      <c r="I154" s="6" t="s">
        <v>34</v>
      </c>
    </row>
    <row r="155" spans="1:9" x14ac:dyDescent="0.3">
      <c r="A155" s="2">
        <v>2020</v>
      </c>
      <c r="B155" s="2" t="s">
        <v>42</v>
      </c>
      <c r="C155" s="2" t="s">
        <v>17</v>
      </c>
      <c r="D155" s="7" t="s">
        <v>18</v>
      </c>
      <c r="E155" s="8">
        <v>644</v>
      </c>
      <c r="F155" s="8">
        <v>5743.5</v>
      </c>
      <c r="G155" s="8">
        <v>6432.72</v>
      </c>
      <c r="H155" s="5">
        <v>1148.7</v>
      </c>
      <c r="I155" s="6" t="s">
        <v>34</v>
      </c>
    </row>
    <row r="156" spans="1:9" x14ac:dyDescent="0.3">
      <c r="A156" s="2">
        <v>2020</v>
      </c>
      <c r="B156" s="2" t="s">
        <v>42</v>
      </c>
      <c r="C156" s="2" t="s">
        <v>19</v>
      </c>
      <c r="D156" s="7" t="s">
        <v>20</v>
      </c>
      <c r="E156" s="8">
        <v>643</v>
      </c>
      <c r="F156" s="8">
        <v>7000</v>
      </c>
      <c r="G156" s="8">
        <v>7840</v>
      </c>
      <c r="H156" s="5">
        <v>1400</v>
      </c>
      <c r="I156" s="6" t="s">
        <v>34</v>
      </c>
    </row>
    <row r="157" spans="1:9" x14ac:dyDescent="0.3">
      <c r="A157" s="2">
        <v>2020</v>
      </c>
      <c r="B157" s="2" t="s">
        <v>42</v>
      </c>
      <c r="C157" s="2" t="s">
        <v>17</v>
      </c>
      <c r="D157" s="7" t="s">
        <v>21</v>
      </c>
      <c r="E157" s="8">
        <v>455</v>
      </c>
      <c r="F157" s="8">
        <v>4578.6000000000004</v>
      </c>
      <c r="G157" s="8">
        <v>5128.0320000000002</v>
      </c>
      <c r="H157" s="5">
        <v>915.72000000000014</v>
      </c>
      <c r="I157" s="6" t="s">
        <v>34</v>
      </c>
    </row>
    <row r="158" spans="1:9" x14ac:dyDescent="0.3">
      <c r="A158" s="2">
        <v>2020</v>
      </c>
      <c r="B158" s="2" t="s">
        <v>42</v>
      </c>
      <c r="C158" s="2" t="s">
        <v>19</v>
      </c>
      <c r="D158" s="7" t="s">
        <v>22</v>
      </c>
      <c r="E158" s="9">
        <v>345</v>
      </c>
      <c r="F158" s="9">
        <v>7000</v>
      </c>
      <c r="G158" s="9">
        <v>7840</v>
      </c>
      <c r="H158" s="5">
        <v>1400</v>
      </c>
      <c r="I158" s="6" t="s">
        <v>34</v>
      </c>
    </row>
    <row r="159" spans="1:9" x14ac:dyDescent="0.3">
      <c r="A159" s="2">
        <v>2020</v>
      </c>
      <c r="B159" s="2" t="s">
        <v>42</v>
      </c>
      <c r="C159" s="2" t="s">
        <v>15</v>
      </c>
      <c r="D159" s="4" t="s">
        <v>23</v>
      </c>
      <c r="E159" s="5">
        <v>122</v>
      </c>
      <c r="F159" s="5">
        <v>100</v>
      </c>
      <c r="G159" s="5">
        <v>112</v>
      </c>
      <c r="H159" s="5">
        <v>20</v>
      </c>
      <c r="I159" s="6" t="s">
        <v>34</v>
      </c>
    </row>
    <row r="160" spans="1:9" x14ac:dyDescent="0.3">
      <c r="A160" s="2">
        <v>2020</v>
      </c>
      <c r="B160" s="2" t="s">
        <v>42</v>
      </c>
      <c r="C160" s="2" t="s">
        <v>24</v>
      </c>
      <c r="D160" s="7" t="s">
        <v>25</v>
      </c>
      <c r="E160" s="8">
        <v>78</v>
      </c>
      <c r="F160" s="8">
        <v>4577.2</v>
      </c>
      <c r="G160" s="8">
        <v>5126.4639999999999</v>
      </c>
      <c r="H160" s="5">
        <v>915.44</v>
      </c>
      <c r="I160" s="6" t="s">
        <v>34</v>
      </c>
    </row>
    <row r="161" spans="1:9" x14ac:dyDescent="0.3">
      <c r="A161" s="2">
        <v>2020</v>
      </c>
      <c r="B161" s="2" t="s">
        <v>42</v>
      </c>
      <c r="C161" s="2" t="s">
        <v>24</v>
      </c>
      <c r="D161" s="7" t="s">
        <v>26</v>
      </c>
      <c r="E161" s="8">
        <v>76</v>
      </c>
      <c r="F161" s="8">
        <v>4576.8999999999996</v>
      </c>
      <c r="G161" s="8">
        <v>5126.1279999999997</v>
      </c>
      <c r="H161" s="5">
        <v>915.38</v>
      </c>
      <c r="I161" s="6" t="s">
        <v>34</v>
      </c>
    </row>
    <row r="162" spans="1:9" x14ac:dyDescent="0.3">
      <c r="A162" s="2">
        <v>2020</v>
      </c>
      <c r="B162" s="2" t="s">
        <v>42</v>
      </c>
      <c r="C162" s="2" t="s">
        <v>24</v>
      </c>
      <c r="D162" s="7" t="s">
        <v>27</v>
      </c>
      <c r="E162" s="8">
        <v>46</v>
      </c>
      <c r="F162" s="8">
        <v>200</v>
      </c>
      <c r="G162" s="8">
        <v>224</v>
      </c>
      <c r="H162" s="5">
        <v>40</v>
      </c>
      <c r="I162" s="6" t="s">
        <v>34</v>
      </c>
    </row>
    <row r="163" spans="1:9" x14ac:dyDescent="0.3">
      <c r="A163" s="2">
        <v>2020</v>
      </c>
      <c r="B163" s="2" t="s">
        <v>42</v>
      </c>
      <c r="C163" s="2" t="s">
        <v>24</v>
      </c>
      <c r="D163" s="7" t="s">
        <v>28</v>
      </c>
      <c r="E163" s="8">
        <v>34</v>
      </c>
      <c r="F163" s="8">
        <v>4576.8</v>
      </c>
      <c r="G163" s="8">
        <v>5126.0160000000005</v>
      </c>
      <c r="H163" s="5">
        <v>915.36000000000013</v>
      </c>
      <c r="I163" s="6" t="s">
        <v>34</v>
      </c>
    </row>
    <row r="164" spans="1:9" x14ac:dyDescent="0.3">
      <c r="A164" s="2">
        <v>2020</v>
      </c>
      <c r="B164" s="2" t="s">
        <v>42</v>
      </c>
      <c r="C164" s="2" t="s">
        <v>15</v>
      </c>
      <c r="D164" s="4" t="s">
        <v>29</v>
      </c>
      <c r="E164" s="5">
        <v>7</v>
      </c>
      <c r="F164" s="5">
        <v>200</v>
      </c>
      <c r="G164" s="5">
        <v>224</v>
      </c>
      <c r="H164" s="5">
        <v>40</v>
      </c>
      <c r="I164" s="6" t="s">
        <v>34</v>
      </c>
    </row>
    <row r="165" spans="1:9" x14ac:dyDescent="0.3">
      <c r="A165" s="2">
        <v>2020</v>
      </c>
      <c r="B165" s="2" t="s">
        <v>42</v>
      </c>
      <c r="C165" s="2" t="s">
        <v>24</v>
      </c>
      <c r="D165" s="7" t="s">
        <v>31</v>
      </c>
      <c r="E165" s="8">
        <v>3</v>
      </c>
      <c r="F165" s="8">
        <v>4577.3</v>
      </c>
      <c r="G165" s="8">
        <v>5126.576</v>
      </c>
      <c r="H165" s="5">
        <v>915.46</v>
      </c>
      <c r="I165" s="6" t="s">
        <v>34</v>
      </c>
    </row>
    <row r="166" spans="1:9" x14ac:dyDescent="0.3">
      <c r="A166" s="2">
        <v>2020</v>
      </c>
      <c r="B166" s="2" t="s">
        <v>42</v>
      </c>
      <c r="C166" s="2" t="s">
        <v>30</v>
      </c>
      <c r="D166" s="7" t="s">
        <v>30</v>
      </c>
      <c r="E166" s="8">
        <v>2</v>
      </c>
      <c r="F166" s="8">
        <v>6600</v>
      </c>
      <c r="G166" s="8">
        <v>7392</v>
      </c>
      <c r="H166" s="5">
        <v>1320</v>
      </c>
      <c r="I166" s="6" t="s">
        <v>13</v>
      </c>
    </row>
    <row r="167" spans="1:9" x14ac:dyDescent="0.3">
      <c r="A167" s="2">
        <v>2020</v>
      </c>
      <c r="B167" s="2" t="s">
        <v>43</v>
      </c>
      <c r="C167" s="2" t="s">
        <v>11</v>
      </c>
      <c r="D167" s="4" t="s">
        <v>12</v>
      </c>
      <c r="E167" s="5">
        <v>3566</v>
      </c>
      <c r="F167" s="5">
        <v>4577.3</v>
      </c>
      <c r="G167" s="5">
        <v>5126.576</v>
      </c>
      <c r="H167" s="5">
        <v>915.46</v>
      </c>
      <c r="I167" s="6" t="s">
        <v>13</v>
      </c>
    </row>
    <row r="168" spans="1:9" x14ac:dyDescent="0.3">
      <c r="A168" s="2">
        <v>2020</v>
      </c>
      <c r="B168" s="2" t="s">
        <v>43</v>
      </c>
      <c r="C168" s="2" t="s">
        <v>11</v>
      </c>
      <c r="D168" s="4" t="s">
        <v>14</v>
      </c>
      <c r="E168" s="5">
        <v>2498</v>
      </c>
      <c r="F168" s="5">
        <v>8000</v>
      </c>
      <c r="G168" s="5">
        <v>8960</v>
      </c>
      <c r="H168" s="5">
        <v>1600</v>
      </c>
      <c r="I168" s="6" t="s">
        <v>13</v>
      </c>
    </row>
    <row r="169" spans="1:9" x14ac:dyDescent="0.3">
      <c r="A169" s="2">
        <v>2020</v>
      </c>
      <c r="B169" s="2" t="s">
        <v>43</v>
      </c>
      <c r="C169" s="2" t="s">
        <v>15</v>
      </c>
      <c r="D169" s="4" t="s">
        <v>16</v>
      </c>
      <c r="E169" s="5">
        <v>1245</v>
      </c>
      <c r="F169" s="5">
        <v>4577.2</v>
      </c>
      <c r="G169" s="5">
        <v>5126.4639999999999</v>
      </c>
      <c r="H169" s="5">
        <v>915.44</v>
      </c>
      <c r="I169" s="6" t="s">
        <v>13</v>
      </c>
    </row>
    <row r="170" spans="1:9" x14ac:dyDescent="0.3">
      <c r="A170" s="2">
        <v>2020</v>
      </c>
      <c r="B170" s="2" t="s">
        <v>43</v>
      </c>
      <c r="C170" s="2" t="s">
        <v>17</v>
      </c>
      <c r="D170" s="7" t="s">
        <v>18</v>
      </c>
      <c r="E170" s="8">
        <v>644</v>
      </c>
      <c r="F170" s="8">
        <v>5743.5</v>
      </c>
      <c r="G170" s="8">
        <v>6432.72</v>
      </c>
      <c r="H170" s="5">
        <v>1148.7</v>
      </c>
      <c r="I170" s="6" t="s">
        <v>13</v>
      </c>
    </row>
    <row r="171" spans="1:9" x14ac:dyDescent="0.3">
      <c r="A171" s="2">
        <v>2020</v>
      </c>
      <c r="B171" s="2" t="s">
        <v>43</v>
      </c>
      <c r="C171" s="2" t="s">
        <v>19</v>
      </c>
      <c r="D171" s="7" t="s">
        <v>20</v>
      </c>
      <c r="E171" s="8">
        <v>643</v>
      </c>
      <c r="F171" s="8">
        <v>7000</v>
      </c>
      <c r="G171" s="8">
        <v>7840</v>
      </c>
      <c r="H171" s="5">
        <v>1400</v>
      </c>
      <c r="I171" s="6" t="s">
        <v>34</v>
      </c>
    </row>
    <row r="172" spans="1:9" x14ac:dyDescent="0.3">
      <c r="A172" s="2">
        <v>2020</v>
      </c>
      <c r="B172" s="2" t="s">
        <v>43</v>
      </c>
      <c r="C172" s="2" t="s">
        <v>17</v>
      </c>
      <c r="D172" s="7" t="s">
        <v>21</v>
      </c>
      <c r="E172" s="8">
        <v>455</v>
      </c>
      <c r="F172" s="8">
        <v>4578.6000000000004</v>
      </c>
      <c r="G172" s="8">
        <v>5128.0320000000002</v>
      </c>
      <c r="H172" s="5">
        <v>915.72000000000014</v>
      </c>
      <c r="I172" s="6" t="s">
        <v>34</v>
      </c>
    </row>
    <row r="173" spans="1:9" x14ac:dyDescent="0.3">
      <c r="A173" s="2">
        <v>2020</v>
      </c>
      <c r="B173" s="2" t="s">
        <v>43</v>
      </c>
      <c r="C173" s="2" t="s">
        <v>19</v>
      </c>
      <c r="D173" s="7" t="s">
        <v>22</v>
      </c>
      <c r="E173" s="9">
        <v>345</v>
      </c>
      <c r="F173" s="9">
        <v>7000</v>
      </c>
      <c r="G173" s="9">
        <v>7840</v>
      </c>
      <c r="H173" s="5">
        <v>1400</v>
      </c>
      <c r="I173" s="6" t="s">
        <v>34</v>
      </c>
    </row>
    <row r="174" spans="1:9" x14ac:dyDescent="0.3">
      <c r="A174" s="2">
        <v>2020</v>
      </c>
      <c r="B174" s="2" t="s">
        <v>43</v>
      </c>
      <c r="C174" s="2" t="s">
        <v>15</v>
      </c>
      <c r="D174" s="4" t="s">
        <v>23</v>
      </c>
      <c r="E174" s="5">
        <v>122</v>
      </c>
      <c r="F174" s="5">
        <v>100</v>
      </c>
      <c r="G174" s="5">
        <v>112</v>
      </c>
      <c r="H174" s="5">
        <v>20</v>
      </c>
      <c r="I174" s="6" t="s">
        <v>34</v>
      </c>
    </row>
    <row r="175" spans="1:9" x14ac:dyDescent="0.3">
      <c r="A175" s="2">
        <v>2020</v>
      </c>
      <c r="B175" s="2" t="s">
        <v>43</v>
      </c>
      <c r="C175" s="2" t="s">
        <v>24</v>
      </c>
      <c r="D175" s="7" t="s">
        <v>25</v>
      </c>
      <c r="E175" s="8">
        <v>78</v>
      </c>
      <c r="F175" s="8">
        <v>4577.2</v>
      </c>
      <c r="G175" s="8">
        <v>5126.4639999999999</v>
      </c>
      <c r="H175" s="5">
        <v>915.44</v>
      </c>
      <c r="I175" s="6" t="s">
        <v>34</v>
      </c>
    </row>
    <row r="176" spans="1:9" x14ac:dyDescent="0.3">
      <c r="A176" s="2">
        <v>2020</v>
      </c>
      <c r="B176" s="2" t="s">
        <v>43</v>
      </c>
      <c r="C176" s="2" t="s">
        <v>24</v>
      </c>
      <c r="D176" s="7" t="s">
        <v>26</v>
      </c>
      <c r="E176" s="8">
        <v>76</v>
      </c>
      <c r="F176" s="8">
        <v>4576.8999999999996</v>
      </c>
      <c r="G176" s="8">
        <v>5126.1279999999997</v>
      </c>
      <c r="H176" s="5">
        <v>915.38</v>
      </c>
      <c r="I176" s="6" t="s">
        <v>34</v>
      </c>
    </row>
    <row r="177" spans="1:9" x14ac:dyDescent="0.3">
      <c r="A177" s="2">
        <v>2020</v>
      </c>
      <c r="B177" s="2" t="s">
        <v>43</v>
      </c>
      <c r="C177" s="2" t="s">
        <v>24</v>
      </c>
      <c r="D177" s="7" t="s">
        <v>27</v>
      </c>
      <c r="E177" s="8">
        <v>46</v>
      </c>
      <c r="F177" s="8">
        <v>200</v>
      </c>
      <c r="G177" s="8">
        <v>224</v>
      </c>
      <c r="H177" s="5">
        <v>40</v>
      </c>
      <c r="I177" s="6" t="s">
        <v>34</v>
      </c>
    </row>
    <row r="178" spans="1:9" x14ac:dyDescent="0.3">
      <c r="A178" s="2">
        <v>2020</v>
      </c>
      <c r="B178" s="2" t="s">
        <v>43</v>
      </c>
      <c r="C178" s="2" t="s">
        <v>24</v>
      </c>
      <c r="D178" s="7" t="s">
        <v>28</v>
      </c>
      <c r="E178" s="8">
        <v>34</v>
      </c>
      <c r="F178" s="8">
        <v>4576.8</v>
      </c>
      <c r="G178" s="8">
        <v>5126.0160000000005</v>
      </c>
      <c r="H178" s="5">
        <v>915.36000000000013</v>
      </c>
      <c r="I178" s="6" t="s">
        <v>34</v>
      </c>
    </row>
    <row r="179" spans="1:9" x14ac:dyDescent="0.3">
      <c r="A179" s="2">
        <v>2020</v>
      </c>
      <c r="B179" s="2" t="s">
        <v>43</v>
      </c>
      <c r="C179" s="2" t="s">
        <v>15</v>
      </c>
      <c r="D179" s="4" t="s">
        <v>29</v>
      </c>
      <c r="E179" s="5">
        <v>7</v>
      </c>
      <c r="F179" s="5">
        <v>200</v>
      </c>
      <c r="G179" s="5">
        <v>224</v>
      </c>
      <c r="H179" s="5">
        <v>40</v>
      </c>
      <c r="I179" s="6" t="s">
        <v>34</v>
      </c>
    </row>
    <row r="180" spans="1:9" x14ac:dyDescent="0.3">
      <c r="A180" s="2">
        <v>2020</v>
      </c>
      <c r="B180" s="2" t="s">
        <v>43</v>
      </c>
      <c r="C180" s="2" t="s">
        <v>24</v>
      </c>
      <c r="D180" s="7" t="s">
        <v>31</v>
      </c>
      <c r="E180" s="8">
        <v>3</v>
      </c>
      <c r="F180" s="8">
        <v>4577.3</v>
      </c>
      <c r="G180" s="8">
        <v>5126.576</v>
      </c>
      <c r="H180" s="5">
        <v>915.46</v>
      </c>
      <c r="I180" s="6" t="s">
        <v>13</v>
      </c>
    </row>
    <row r="181" spans="1:9" x14ac:dyDescent="0.3">
      <c r="A181" s="2">
        <v>2020</v>
      </c>
      <c r="B181" s="2" t="s">
        <v>43</v>
      </c>
      <c r="C181" s="2" t="s">
        <v>30</v>
      </c>
      <c r="D181" s="7" t="s">
        <v>30</v>
      </c>
      <c r="E181" s="8">
        <v>2</v>
      </c>
      <c r="F181" s="8">
        <v>6600</v>
      </c>
      <c r="G181" s="8">
        <v>7392</v>
      </c>
      <c r="H181" s="5">
        <v>1320</v>
      </c>
      <c r="I181" s="6" t="s">
        <v>34</v>
      </c>
    </row>
    <row r="182" spans="1:9" x14ac:dyDescent="0.3">
      <c r="A182" s="2">
        <v>2021</v>
      </c>
      <c r="B182" s="2" t="s">
        <v>10</v>
      </c>
      <c r="C182" s="2" t="s">
        <v>11</v>
      </c>
      <c r="D182" s="4" t="s">
        <v>12</v>
      </c>
      <c r="E182" s="5">
        <v>6591.1679999999997</v>
      </c>
      <c r="F182" s="5">
        <v>4577.3</v>
      </c>
      <c r="G182" s="5">
        <v>5126.576</v>
      </c>
      <c r="H182" s="5">
        <v>915.46</v>
      </c>
      <c r="I182" s="6" t="s">
        <v>13</v>
      </c>
    </row>
    <row r="183" spans="1:9" x14ac:dyDescent="0.3">
      <c r="A183" s="2">
        <v>2021</v>
      </c>
      <c r="B183" s="2" t="s">
        <v>10</v>
      </c>
      <c r="C183" s="2" t="s">
        <v>11</v>
      </c>
      <c r="D183" s="4" t="s">
        <v>14</v>
      </c>
      <c r="E183" s="5">
        <v>8270.64</v>
      </c>
      <c r="F183" s="5">
        <v>8800</v>
      </c>
      <c r="G183" s="5">
        <v>8960</v>
      </c>
      <c r="H183" s="5">
        <v>1760</v>
      </c>
      <c r="I183" s="6" t="s">
        <v>13</v>
      </c>
    </row>
    <row r="184" spans="1:9" x14ac:dyDescent="0.3">
      <c r="A184" s="2">
        <v>2021</v>
      </c>
      <c r="B184" s="2" t="s">
        <v>10</v>
      </c>
      <c r="C184" s="2" t="s">
        <v>15</v>
      </c>
      <c r="D184" s="4" t="s">
        <v>16</v>
      </c>
      <c r="E184" s="5">
        <v>8470</v>
      </c>
      <c r="F184" s="5">
        <v>5034.92</v>
      </c>
      <c r="G184" s="5">
        <v>5126.4639999999999</v>
      </c>
      <c r="H184" s="5">
        <v>1006.984</v>
      </c>
      <c r="I184" s="6" t="s">
        <v>13</v>
      </c>
    </row>
    <row r="185" spans="1:9" x14ac:dyDescent="0.3">
      <c r="A185" s="2">
        <v>2021</v>
      </c>
      <c r="B185" s="2" t="s">
        <v>10</v>
      </c>
      <c r="C185" s="2" t="s">
        <v>17</v>
      </c>
      <c r="D185" s="7" t="s">
        <v>18</v>
      </c>
      <c r="E185" s="8">
        <v>6055.1985000000004</v>
      </c>
      <c r="F185" s="8">
        <v>6317.85</v>
      </c>
      <c r="G185" s="8">
        <v>6432.72</v>
      </c>
      <c r="H185" s="5">
        <v>1263.5700000000002</v>
      </c>
      <c r="I185" s="6" t="s">
        <v>13</v>
      </c>
    </row>
    <row r="186" spans="1:9" x14ac:dyDescent="0.3">
      <c r="A186" s="2">
        <v>2021</v>
      </c>
      <c r="B186" s="2" t="s">
        <v>10</v>
      </c>
      <c r="C186" s="2" t="s">
        <v>19</v>
      </c>
      <c r="D186" s="7" t="s">
        <v>20</v>
      </c>
      <c r="E186" s="8">
        <v>10368.4</v>
      </c>
      <c r="F186" s="8">
        <v>7700</v>
      </c>
      <c r="G186" s="8">
        <v>7840</v>
      </c>
      <c r="H186" s="5">
        <v>1540</v>
      </c>
      <c r="I186" s="6" t="s">
        <v>13</v>
      </c>
    </row>
    <row r="187" spans="1:9" x14ac:dyDescent="0.3">
      <c r="A187" s="2">
        <v>2021</v>
      </c>
      <c r="B187" s="2" t="s">
        <v>10</v>
      </c>
      <c r="C187" s="2" t="s">
        <v>17</v>
      </c>
      <c r="D187" s="7" t="s">
        <v>21</v>
      </c>
      <c r="E187" s="8">
        <v>3101.2624999999998</v>
      </c>
      <c r="F187" s="8">
        <v>5036.46</v>
      </c>
      <c r="G187" s="8">
        <v>5128.0320000000002</v>
      </c>
      <c r="H187" s="5">
        <v>1007.292</v>
      </c>
      <c r="I187" s="6" t="s">
        <v>13</v>
      </c>
    </row>
    <row r="188" spans="1:9" x14ac:dyDescent="0.3">
      <c r="A188" s="2">
        <v>2021</v>
      </c>
      <c r="B188" s="2" t="s">
        <v>10</v>
      </c>
      <c r="C188" s="2" t="s">
        <v>19</v>
      </c>
      <c r="D188" s="7" t="s">
        <v>22</v>
      </c>
      <c r="E188" s="9">
        <v>6591.1679999999997</v>
      </c>
      <c r="F188" s="9">
        <v>7700</v>
      </c>
      <c r="G188" s="9">
        <v>7840</v>
      </c>
      <c r="H188" s="5">
        <v>1540</v>
      </c>
      <c r="I188" s="6" t="s">
        <v>13</v>
      </c>
    </row>
    <row r="189" spans="1:9" x14ac:dyDescent="0.3">
      <c r="A189" s="2">
        <v>2021</v>
      </c>
      <c r="B189" s="2" t="s">
        <v>10</v>
      </c>
      <c r="C189" s="2" t="s">
        <v>15</v>
      </c>
      <c r="D189" s="4" t="s">
        <v>23</v>
      </c>
      <c r="E189" s="5">
        <v>6590.7359999999999</v>
      </c>
      <c r="F189" s="5">
        <v>110</v>
      </c>
      <c r="G189" s="5">
        <v>112</v>
      </c>
      <c r="H189" s="5">
        <v>22</v>
      </c>
      <c r="I189" s="6" t="s">
        <v>13</v>
      </c>
    </row>
    <row r="190" spans="1:9" x14ac:dyDescent="0.3">
      <c r="A190" s="2">
        <v>2021</v>
      </c>
      <c r="B190" s="2" t="s">
        <v>10</v>
      </c>
      <c r="C190" s="2" t="s">
        <v>24</v>
      </c>
      <c r="D190" s="7" t="s">
        <v>25</v>
      </c>
      <c r="E190" s="8">
        <v>288</v>
      </c>
      <c r="F190" s="8">
        <v>5034.92</v>
      </c>
      <c r="G190" s="8">
        <v>5126.4639999999999</v>
      </c>
      <c r="H190" s="5">
        <v>1006.984</v>
      </c>
      <c r="I190" s="6" t="s">
        <v>13</v>
      </c>
    </row>
    <row r="191" spans="1:9" x14ac:dyDescent="0.3">
      <c r="A191" s="2">
        <v>2021</v>
      </c>
      <c r="B191" s="2" t="s">
        <v>10</v>
      </c>
      <c r="C191" s="2" t="s">
        <v>24</v>
      </c>
      <c r="D191" s="7" t="s">
        <v>26</v>
      </c>
      <c r="E191" s="8">
        <v>6590.5919999999996</v>
      </c>
      <c r="F191" s="8">
        <v>4576.8999999999996</v>
      </c>
      <c r="G191" s="8">
        <v>5126.1279999999997</v>
      </c>
      <c r="H191" s="5">
        <v>915.38</v>
      </c>
      <c r="I191" s="6" t="s">
        <v>13</v>
      </c>
    </row>
    <row r="192" spans="1:9" x14ac:dyDescent="0.3">
      <c r="A192" s="2">
        <v>2021</v>
      </c>
      <c r="B192" s="2" t="s">
        <v>10</v>
      </c>
      <c r="C192" s="2" t="s">
        <v>24</v>
      </c>
      <c r="D192" s="7" t="s">
        <v>27</v>
      </c>
      <c r="E192" s="8">
        <v>4032.9300000000003</v>
      </c>
      <c r="F192" s="8">
        <v>200</v>
      </c>
      <c r="G192" s="8">
        <v>224</v>
      </c>
      <c r="H192" s="5">
        <v>40</v>
      </c>
      <c r="I192" s="6" t="s">
        <v>13</v>
      </c>
    </row>
    <row r="193" spans="1:9" x14ac:dyDescent="0.3">
      <c r="A193" s="2">
        <v>2021</v>
      </c>
      <c r="B193" s="2" t="s">
        <v>10</v>
      </c>
      <c r="C193" s="2" t="s">
        <v>24</v>
      </c>
      <c r="D193" s="7" t="s">
        <v>28</v>
      </c>
      <c r="E193" s="8">
        <v>7986</v>
      </c>
      <c r="F193" s="8">
        <v>4576.8</v>
      </c>
      <c r="G193" s="8">
        <v>5126.0160000000005</v>
      </c>
      <c r="H193" s="5">
        <v>915.36000000000013</v>
      </c>
      <c r="I193" s="6" t="s">
        <v>13</v>
      </c>
    </row>
    <row r="194" spans="1:9" x14ac:dyDescent="0.3">
      <c r="A194" s="2">
        <v>2021</v>
      </c>
      <c r="B194" s="2" t="s">
        <v>10</v>
      </c>
      <c r="C194" s="2" t="s">
        <v>15</v>
      </c>
      <c r="D194" s="4" t="s">
        <v>29</v>
      </c>
      <c r="E194" s="5">
        <v>5538.5330000000004</v>
      </c>
      <c r="F194" s="5">
        <v>200</v>
      </c>
      <c r="G194" s="5">
        <v>224</v>
      </c>
      <c r="H194" s="5">
        <v>40</v>
      </c>
      <c r="I194" s="6" t="s">
        <v>13</v>
      </c>
    </row>
    <row r="195" spans="1:9" x14ac:dyDescent="0.3">
      <c r="A195" s="2">
        <v>2021</v>
      </c>
      <c r="B195" s="2" t="s">
        <v>10</v>
      </c>
      <c r="C195" s="2" t="s">
        <v>30</v>
      </c>
      <c r="D195" s="7" t="s">
        <v>30</v>
      </c>
      <c r="E195" s="8">
        <v>3</v>
      </c>
      <c r="F195" s="8">
        <v>6600</v>
      </c>
      <c r="G195" s="8">
        <v>7392</v>
      </c>
      <c r="H195" s="5">
        <v>1320</v>
      </c>
      <c r="I195" s="6" t="s">
        <v>13</v>
      </c>
    </row>
    <row r="196" spans="1:9" x14ac:dyDescent="0.3">
      <c r="A196" s="2">
        <v>2021</v>
      </c>
      <c r="B196" s="2" t="s">
        <v>10</v>
      </c>
      <c r="C196" s="2" t="s">
        <v>24</v>
      </c>
      <c r="D196" s="7" t="s">
        <v>31</v>
      </c>
      <c r="E196" s="8">
        <v>3</v>
      </c>
      <c r="F196" s="8">
        <v>4577.3</v>
      </c>
      <c r="G196" s="8">
        <v>5126.576</v>
      </c>
      <c r="H196" s="5">
        <v>915.46</v>
      </c>
      <c r="I196" s="6" t="s">
        <v>13</v>
      </c>
    </row>
    <row r="197" spans="1:9" x14ac:dyDescent="0.3">
      <c r="A197" s="2">
        <v>2021</v>
      </c>
      <c r="B197" s="2" t="s">
        <v>32</v>
      </c>
      <c r="C197" s="2" t="s">
        <v>11</v>
      </c>
      <c r="D197" s="4" t="s">
        <v>12</v>
      </c>
      <c r="E197" s="5">
        <v>3566</v>
      </c>
      <c r="F197" s="5">
        <v>4577.3</v>
      </c>
      <c r="G197" s="5">
        <v>5126.576</v>
      </c>
      <c r="H197" s="5">
        <v>915.46</v>
      </c>
      <c r="I197" s="6" t="s">
        <v>13</v>
      </c>
    </row>
    <row r="198" spans="1:9" x14ac:dyDescent="0.3">
      <c r="A198" s="2">
        <v>2021</v>
      </c>
      <c r="B198" s="2" t="s">
        <v>32</v>
      </c>
      <c r="C198" s="2" t="s">
        <v>11</v>
      </c>
      <c r="D198" s="4" t="s">
        <v>14</v>
      </c>
      <c r="E198" s="5">
        <v>2498</v>
      </c>
      <c r="F198" s="5">
        <v>8000</v>
      </c>
      <c r="G198" s="5">
        <v>8960</v>
      </c>
      <c r="H198" s="5">
        <v>1600</v>
      </c>
      <c r="I198" s="6" t="s">
        <v>13</v>
      </c>
    </row>
    <row r="199" spans="1:9" x14ac:dyDescent="0.3">
      <c r="A199" s="2">
        <v>2021</v>
      </c>
      <c r="B199" s="2" t="s">
        <v>32</v>
      </c>
      <c r="C199" s="2" t="s">
        <v>15</v>
      </c>
      <c r="D199" s="4" t="s">
        <v>16</v>
      </c>
      <c r="E199" s="5">
        <v>1245</v>
      </c>
      <c r="F199" s="5">
        <v>4577.2</v>
      </c>
      <c r="G199" s="5">
        <v>5126.4639999999999</v>
      </c>
      <c r="H199" s="5">
        <v>915.44</v>
      </c>
      <c r="I199" s="6" t="s">
        <v>13</v>
      </c>
    </row>
    <row r="200" spans="1:9" x14ac:dyDescent="0.3">
      <c r="A200" s="2">
        <v>2021</v>
      </c>
      <c r="B200" s="2" t="s">
        <v>32</v>
      </c>
      <c r="C200" s="2" t="s">
        <v>17</v>
      </c>
      <c r="D200" s="7" t="s">
        <v>18</v>
      </c>
      <c r="E200" s="8">
        <v>644</v>
      </c>
      <c r="F200" s="8">
        <v>5743.5</v>
      </c>
      <c r="G200" s="8">
        <v>6432.72</v>
      </c>
      <c r="H200" s="5">
        <v>1148.7</v>
      </c>
      <c r="I200" s="6" t="s">
        <v>13</v>
      </c>
    </row>
    <row r="201" spans="1:9" x14ac:dyDescent="0.3">
      <c r="A201" s="2">
        <v>2021</v>
      </c>
      <c r="B201" s="2" t="s">
        <v>32</v>
      </c>
      <c r="C201" s="2" t="s">
        <v>19</v>
      </c>
      <c r="D201" s="7" t="s">
        <v>20</v>
      </c>
      <c r="E201" s="8">
        <v>643</v>
      </c>
      <c r="F201" s="8">
        <v>7000</v>
      </c>
      <c r="G201" s="8">
        <v>7840</v>
      </c>
      <c r="H201" s="5">
        <v>1400</v>
      </c>
      <c r="I201" s="6" t="s">
        <v>13</v>
      </c>
    </row>
    <row r="202" spans="1:9" x14ac:dyDescent="0.3">
      <c r="A202" s="2">
        <v>2021</v>
      </c>
      <c r="B202" s="2" t="s">
        <v>32</v>
      </c>
      <c r="C202" s="2" t="s">
        <v>17</v>
      </c>
      <c r="D202" s="7" t="s">
        <v>21</v>
      </c>
      <c r="E202" s="8">
        <v>455</v>
      </c>
      <c r="F202" s="8">
        <v>4578.6000000000004</v>
      </c>
      <c r="G202" s="8">
        <v>5128.0320000000002</v>
      </c>
      <c r="H202" s="5">
        <v>915.72000000000014</v>
      </c>
      <c r="I202" s="6" t="s">
        <v>13</v>
      </c>
    </row>
    <row r="203" spans="1:9" x14ac:dyDescent="0.3">
      <c r="A203" s="2">
        <v>2021</v>
      </c>
      <c r="B203" s="2" t="s">
        <v>32</v>
      </c>
      <c r="C203" s="2" t="s">
        <v>19</v>
      </c>
      <c r="D203" s="7" t="s">
        <v>22</v>
      </c>
      <c r="E203" s="9">
        <v>345</v>
      </c>
      <c r="F203" s="9">
        <v>7000</v>
      </c>
      <c r="G203" s="9">
        <v>7840</v>
      </c>
      <c r="H203" s="5">
        <v>1400</v>
      </c>
      <c r="I203" s="6" t="s">
        <v>13</v>
      </c>
    </row>
    <row r="204" spans="1:9" x14ac:dyDescent="0.3">
      <c r="A204" s="2">
        <v>2021</v>
      </c>
      <c r="B204" s="2" t="s">
        <v>32</v>
      </c>
      <c r="C204" s="2" t="s">
        <v>15</v>
      </c>
      <c r="D204" s="4" t="s">
        <v>23</v>
      </c>
      <c r="E204" s="5">
        <v>122</v>
      </c>
      <c r="F204" s="5">
        <v>100</v>
      </c>
      <c r="G204" s="5">
        <v>112</v>
      </c>
      <c r="H204" s="5">
        <v>20</v>
      </c>
      <c r="I204" s="6" t="s">
        <v>13</v>
      </c>
    </row>
    <row r="205" spans="1:9" x14ac:dyDescent="0.3">
      <c r="A205" s="2">
        <v>2021</v>
      </c>
      <c r="B205" s="2" t="s">
        <v>32</v>
      </c>
      <c r="C205" s="2" t="s">
        <v>24</v>
      </c>
      <c r="D205" s="7" t="s">
        <v>25</v>
      </c>
      <c r="E205" s="8">
        <v>78</v>
      </c>
      <c r="F205" s="8">
        <v>4577.2</v>
      </c>
      <c r="G205" s="8">
        <v>5126.4639999999999</v>
      </c>
      <c r="H205" s="5">
        <v>915.44</v>
      </c>
      <c r="I205" s="6" t="s">
        <v>13</v>
      </c>
    </row>
    <row r="206" spans="1:9" x14ac:dyDescent="0.3">
      <c r="A206" s="2">
        <v>2021</v>
      </c>
      <c r="B206" s="2" t="s">
        <v>32</v>
      </c>
      <c r="C206" s="2" t="s">
        <v>24</v>
      </c>
      <c r="D206" s="7" t="s">
        <v>26</v>
      </c>
      <c r="E206" s="8">
        <v>240</v>
      </c>
      <c r="F206" s="8">
        <v>4576.8999999999996</v>
      </c>
      <c r="G206" s="8">
        <v>5126.1279999999997</v>
      </c>
      <c r="H206" s="5">
        <v>915.38</v>
      </c>
      <c r="I206" s="6" t="s">
        <v>13</v>
      </c>
    </row>
    <row r="207" spans="1:9" x14ac:dyDescent="0.3">
      <c r="A207" s="2">
        <v>2021</v>
      </c>
      <c r="B207" s="2" t="s">
        <v>32</v>
      </c>
      <c r="C207" s="2" t="s">
        <v>24</v>
      </c>
      <c r="D207" s="7" t="s">
        <v>27</v>
      </c>
      <c r="E207" s="8">
        <v>5492.16</v>
      </c>
      <c r="F207" s="8">
        <v>200</v>
      </c>
      <c r="G207" s="8">
        <v>224</v>
      </c>
      <c r="H207" s="5">
        <v>40</v>
      </c>
      <c r="I207" s="6" t="s">
        <v>13</v>
      </c>
    </row>
    <row r="208" spans="1:9" x14ac:dyDescent="0.3">
      <c r="A208" s="2">
        <v>2021</v>
      </c>
      <c r="B208" s="2" t="s">
        <v>32</v>
      </c>
      <c r="C208" s="2" t="s">
        <v>24</v>
      </c>
      <c r="D208" s="7" t="s">
        <v>28</v>
      </c>
      <c r="E208" s="8">
        <v>240</v>
      </c>
      <c r="F208" s="8">
        <v>4576.8</v>
      </c>
      <c r="G208" s="8">
        <v>5126.0160000000005</v>
      </c>
      <c r="H208" s="5">
        <v>915.36000000000013</v>
      </c>
      <c r="I208" s="6" t="s">
        <v>13</v>
      </c>
    </row>
    <row r="209" spans="1:9" x14ac:dyDescent="0.3">
      <c r="A209" s="2">
        <v>2021</v>
      </c>
      <c r="B209" s="2" t="s">
        <v>32</v>
      </c>
      <c r="C209" s="2" t="s">
        <v>15</v>
      </c>
      <c r="D209" s="4" t="s">
        <v>29</v>
      </c>
      <c r="E209" s="5">
        <v>5492.76</v>
      </c>
      <c r="F209" s="5">
        <v>200</v>
      </c>
      <c r="G209" s="5">
        <v>224</v>
      </c>
      <c r="H209" s="5">
        <v>40</v>
      </c>
      <c r="I209" s="6" t="s">
        <v>13</v>
      </c>
    </row>
    <row r="210" spans="1:9" x14ac:dyDescent="0.3">
      <c r="A210" s="2">
        <v>2021</v>
      </c>
      <c r="B210" s="2" t="s">
        <v>32</v>
      </c>
      <c r="C210" s="2" t="s">
        <v>24</v>
      </c>
      <c r="D210" s="7" t="s">
        <v>31</v>
      </c>
      <c r="E210" s="8">
        <v>7920</v>
      </c>
      <c r="F210" s="8">
        <v>4577.3</v>
      </c>
      <c r="G210" s="8">
        <v>5126.576</v>
      </c>
      <c r="H210" s="5">
        <v>915.46</v>
      </c>
      <c r="I210" s="6" t="s">
        <v>13</v>
      </c>
    </row>
    <row r="211" spans="1:9" x14ac:dyDescent="0.3">
      <c r="A211" s="2">
        <v>2021</v>
      </c>
      <c r="B211" s="2" t="s">
        <v>32</v>
      </c>
      <c r="C211" s="2" t="s">
        <v>30</v>
      </c>
      <c r="D211" s="7" t="s">
        <v>30</v>
      </c>
      <c r="E211" s="8">
        <v>5492.76</v>
      </c>
      <c r="F211" s="8">
        <v>6600</v>
      </c>
      <c r="G211" s="8">
        <v>7392</v>
      </c>
      <c r="H211" s="5">
        <v>1320</v>
      </c>
      <c r="I211" s="6" t="s">
        <v>13</v>
      </c>
    </row>
    <row r="212" spans="1:9" x14ac:dyDescent="0.3">
      <c r="A212" s="2">
        <v>2021</v>
      </c>
      <c r="B212" s="2" t="s">
        <v>33</v>
      </c>
      <c r="C212" s="2" t="s">
        <v>11</v>
      </c>
      <c r="D212" s="4" t="s">
        <v>12</v>
      </c>
      <c r="E212" s="5">
        <v>9600</v>
      </c>
      <c r="F212" s="5">
        <v>4577.3</v>
      </c>
      <c r="G212" s="5">
        <v>5126.576</v>
      </c>
      <c r="H212" s="5">
        <v>915.46</v>
      </c>
      <c r="I212" s="6" t="s">
        <v>13</v>
      </c>
    </row>
    <row r="213" spans="1:9" x14ac:dyDescent="0.3">
      <c r="A213" s="2">
        <v>2021</v>
      </c>
      <c r="B213" s="2" t="s">
        <v>33</v>
      </c>
      <c r="C213" s="2" t="s">
        <v>11</v>
      </c>
      <c r="D213" s="4" t="s">
        <v>14</v>
      </c>
      <c r="E213" s="5">
        <v>5492.6399999999994</v>
      </c>
      <c r="F213" s="5">
        <v>8000</v>
      </c>
      <c r="G213" s="5">
        <v>8960</v>
      </c>
      <c r="H213" s="5">
        <v>1600</v>
      </c>
      <c r="I213" s="6" t="s">
        <v>13</v>
      </c>
    </row>
    <row r="214" spans="1:9" x14ac:dyDescent="0.3">
      <c r="A214" s="2">
        <v>2021</v>
      </c>
      <c r="B214" s="2" t="s">
        <v>33</v>
      </c>
      <c r="C214" s="2" t="s">
        <v>15</v>
      </c>
      <c r="D214" s="4" t="s">
        <v>16</v>
      </c>
      <c r="E214" s="5">
        <v>6892.2</v>
      </c>
      <c r="F214" s="5">
        <v>4577.2</v>
      </c>
      <c r="G214" s="5">
        <v>5126.4639999999999</v>
      </c>
      <c r="H214" s="5">
        <v>915.44</v>
      </c>
      <c r="I214" s="6" t="s">
        <v>13</v>
      </c>
    </row>
    <row r="215" spans="1:9" x14ac:dyDescent="0.3">
      <c r="A215" s="2">
        <v>2021</v>
      </c>
      <c r="B215" s="2" t="s">
        <v>33</v>
      </c>
      <c r="C215" s="2" t="s">
        <v>17</v>
      </c>
      <c r="D215" s="7" t="s">
        <v>18</v>
      </c>
      <c r="E215" s="8">
        <v>644</v>
      </c>
      <c r="F215" s="8">
        <v>5743.5</v>
      </c>
      <c r="G215" s="8">
        <v>6432.72</v>
      </c>
      <c r="H215" s="5">
        <v>1148.7</v>
      </c>
      <c r="I215" s="6" t="s">
        <v>13</v>
      </c>
    </row>
    <row r="216" spans="1:9" x14ac:dyDescent="0.3">
      <c r="A216" s="2">
        <v>2021</v>
      </c>
      <c r="B216" s="2" t="s">
        <v>33</v>
      </c>
      <c r="C216" s="2" t="s">
        <v>19</v>
      </c>
      <c r="D216" s="7" t="s">
        <v>20</v>
      </c>
      <c r="E216" s="8">
        <v>643</v>
      </c>
      <c r="F216" s="8">
        <v>7000</v>
      </c>
      <c r="G216" s="8">
        <v>7840</v>
      </c>
      <c r="H216" s="5">
        <v>1400</v>
      </c>
      <c r="I216" s="6" t="s">
        <v>13</v>
      </c>
    </row>
    <row r="217" spans="1:9" x14ac:dyDescent="0.3">
      <c r="A217" s="2">
        <v>2021</v>
      </c>
      <c r="B217" s="2" t="s">
        <v>33</v>
      </c>
      <c r="C217" s="2" t="s">
        <v>17</v>
      </c>
      <c r="D217" s="7" t="s">
        <v>21</v>
      </c>
      <c r="E217" s="8">
        <v>455</v>
      </c>
      <c r="F217" s="8">
        <v>4578.6000000000004</v>
      </c>
      <c r="G217" s="8">
        <v>5128.0320000000002</v>
      </c>
      <c r="H217" s="5">
        <v>915.72000000000014</v>
      </c>
      <c r="I217" s="6" t="s">
        <v>13</v>
      </c>
    </row>
    <row r="218" spans="1:9" x14ac:dyDescent="0.3">
      <c r="A218" s="2">
        <v>2021</v>
      </c>
      <c r="B218" s="2" t="s">
        <v>33</v>
      </c>
      <c r="C218" s="2" t="s">
        <v>19</v>
      </c>
      <c r="D218" s="7" t="s">
        <v>22</v>
      </c>
      <c r="E218" s="9">
        <v>345</v>
      </c>
      <c r="F218" s="9">
        <v>7000</v>
      </c>
      <c r="G218" s="9">
        <v>7840</v>
      </c>
      <c r="H218" s="5">
        <v>1400</v>
      </c>
      <c r="I218" s="6" t="s">
        <v>13</v>
      </c>
    </row>
    <row r="219" spans="1:9" x14ac:dyDescent="0.3">
      <c r="A219" s="2">
        <v>2021</v>
      </c>
      <c r="B219" s="2" t="s">
        <v>33</v>
      </c>
      <c r="C219" s="2" t="s">
        <v>15</v>
      </c>
      <c r="D219" s="4" t="s">
        <v>23</v>
      </c>
      <c r="E219" s="5">
        <v>122</v>
      </c>
      <c r="F219" s="5">
        <v>100</v>
      </c>
      <c r="G219" s="5">
        <v>112</v>
      </c>
      <c r="H219" s="5">
        <v>20</v>
      </c>
      <c r="I219" s="6" t="s">
        <v>13</v>
      </c>
    </row>
    <row r="220" spans="1:9" x14ac:dyDescent="0.3">
      <c r="A220" s="2">
        <v>2021</v>
      </c>
      <c r="B220" s="2" t="s">
        <v>33</v>
      </c>
      <c r="C220" s="2" t="s">
        <v>24</v>
      </c>
      <c r="D220" s="7" t="s">
        <v>25</v>
      </c>
      <c r="E220" s="8">
        <v>78</v>
      </c>
      <c r="F220" s="8">
        <v>4577.2</v>
      </c>
      <c r="G220" s="8">
        <v>5126.4639999999999</v>
      </c>
      <c r="H220" s="5">
        <v>915.44</v>
      </c>
      <c r="I220" s="6" t="s">
        <v>13</v>
      </c>
    </row>
    <row r="221" spans="1:9" x14ac:dyDescent="0.3">
      <c r="A221" s="2">
        <v>2021</v>
      </c>
      <c r="B221" s="2" t="s">
        <v>33</v>
      </c>
      <c r="C221" s="2" t="s">
        <v>24</v>
      </c>
      <c r="D221" s="7" t="s">
        <v>26</v>
      </c>
      <c r="E221" s="8">
        <v>76</v>
      </c>
      <c r="F221" s="8">
        <v>4576.8999999999996</v>
      </c>
      <c r="G221" s="8">
        <v>5126.1279999999997</v>
      </c>
      <c r="H221" s="5">
        <v>915.38</v>
      </c>
      <c r="I221" s="6" t="s">
        <v>13</v>
      </c>
    </row>
    <row r="222" spans="1:9" x14ac:dyDescent="0.3">
      <c r="A222" s="2">
        <v>2021</v>
      </c>
      <c r="B222" s="2" t="s">
        <v>33</v>
      </c>
      <c r="C222" s="2" t="s">
        <v>24</v>
      </c>
      <c r="D222" s="7" t="s">
        <v>27</v>
      </c>
      <c r="E222" s="8">
        <v>46</v>
      </c>
      <c r="F222" s="8">
        <v>200</v>
      </c>
      <c r="G222" s="8">
        <v>224</v>
      </c>
      <c r="H222" s="5">
        <v>40</v>
      </c>
      <c r="I222" s="6" t="s">
        <v>13</v>
      </c>
    </row>
    <row r="223" spans="1:9" x14ac:dyDescent="0.3">
      <c r="A223" s="2">
        <v>2021</v>
      </c>
      <c r="B223" s="2" t="s">
        <v>33</v>
      </c>
      <c r="C223" s="2" t="s">
        <v>24</v>
      </c>
      <c r="D223" s="7" t="s">
        <v>28</v>
      </c>
      <c r="E223" s="8">
        <v>34</v>
      </c>
      <c r="F223" s="8">
        <v>4576.8</v>
      </c>
      <c r="G223" s="8">
        <v>5126.0160000000005</v>
      </c>
      <c r="H223" s="5">
        <v>915.36000000000013</v>
      </c>
      <c r="I223" s="6" t="s">
        <v>13</v>
      </c>
    </row>
    <row r="224" spans="1:9" x14ac:dyDescent="0.3">
      <c r="A224" s="2">
        <v>2021</v>
      </c>
      <c r="B224" s="2" t="s">
        <v>33</v>
      </c>
      <c r="C224" s="2" t="s">
        <v>15</v>
      </c>
      <c r="D224" s="4" t="s">
        <v>29</v>
      </c>
      <c r="E224" s="5">
        <v>7</v>
      </c>
      <c r="F224" s="5">
        <v>200</v>
      </c>
      <c r="G224" s="5">
        <v>224</v>
      </c>
      <c r="H224" s="5">
        <v>40</v>
      </c>
      <c r="I224" s="6" t="s">
        <v>13</v>
      </c>
    </row>
    <row r="225" spans="1:9" x14ac:dyDescent="0.3">
      <c r="A225" s="2">
        <v>2021</v>
      </c>
      <c r="B225" s="2" t="s">
        <v>33</v>
      </c>
      <c r="C225" s="2" t="s">
        <v>24</v>
      </c>
      <c r="D225" s="7" t="s">
        <v>31</v>
      </c>
      <c r="E225" s="8">
        <v>3</v>
      </c>
      <c r="F225" s="8">
        <v>4577.3</v>
      </c>
      <c r="G225" s="8">
        <v>5126.576</v>
      </c>
      <c r="H225" s="5">
        <v>915.46</v>
      </c>
      <c r="I225" s="6" t="s">
        <v>13</v>
      </c>
    </row>
    <row r="226" spans="1:9" x14ac:dyDescent="0.3">
      <c r="A226" s="2">
        <v>2021</v>
      </c>
      <c r="B226" s="2" t="s">
        <v>33</v>
      </c>
      <c r="C226" s="2" t="s">
        <v>30</v>
      </c>
      <c r="D226" s="7" t="s">
        <v>30</v>
      </c>
      <c r="E226" s="8">
        <v>2</v>
      </c>
      <c r="F226" s="8">
        <v>6600</v>
      </c>
      <c r="G226" s="8">
        <v>7392</v>
      </c>
      <c r="H226" s="5">
        <v>1320</v>
      </c>
      <c r="I226" s="6" t="s">
        <v>13</v>
      </c>
    </row>
    <row r="227" spans="1:9" x14ac:dyDescent="0.3">
      <c r="A227" s="2">
        <v>2021</v>
      </c>
      <c r="B227" s="2" t="s">
        <v>35</v>
      </c>
      <c r="C227" s="2" t="s">
        <v>11</v>
      </c>
      <c r="D227" s="4" t="s">
        <v>12</v>
      </c>
      <c r="E227" s="5">
        <v>3566</v>
      </c>
      <c r="F227" s="5">
        <v>4577.3</v>
      </c>
      <c r="G227" s="5">
        <v>5126.576</v>
      </c>
      <c r="H227" s="5">
        <v>915.46</v>
      </c>
      <c r="I227" s="6" t="s">
        <v>13</v>
      </c>
    </row>
    <row r="228" spans="1:9" x14ac:dyDescent="0.3">
      <c r="A228" s="2">
        <v>2021</v>
      </c>
      <c r="B228" s="2" t="s">
        <v>35</v>
      </c>
      <c r="C228" s="2" t="s">
        <v>11</v>
      </c>
      <c r="D228" s="4" t="s">
        <v>14</v>
      </c>
      <c r="E228" s="5">
        <v>2498</v>
      </c>
      <c r="F228" s="5">
        <v>8000</v>
      </c>
      <c r="G228" s="5">
        <v>8960</v>
      </c>
      <c r="H228" s="5">
        <v>1600</v>
      </c>
      <c r="I228" s="6" t="s">
        <v>13</v>
      </c>
    </row>
    <row r="229" spans="1:9" x14ac:dyDescent="0.3">
      <c r="A229" s="2">
        <v>2021</v>
      </c>
      <c r="B229" s="2" t="s">
        <v>35</v>
      </c>
      <c r="C229" s="2" t="s">
        <v>15</v>
      </c>
      <c r="D229" s="4" t="s">
        <v>16</v>
      </c>
      <c r="E229" s="5">
        <v>1245</v>
      </c>
      <c r="F229" s="5">
        <v>4577.2</v>
      </c>
      <c r="G229" s="5">
        <v>5126.4639999999999</v>
      </c>
      <c r="H229" s="5">
        <v>915.44</v>
      </c>
      <c r="I229" s="6" t="s">
        <v>13</v>
      </c>
    </row>
    <row r="230" spans="1:9" x14ac:dyDescent="0.3">
      <c r="A230" s="2">
        <v>2021</v>
      </c>
      <c r="B230" s="2" t="s">
        <v>35</v>
      </c>
      <c r="C230" s="2" t="s">
        <v>17</v>
      </c>
      <c r="D230" s="7" t="s">
        <v>18</v>
      </c>
      <c r="E230" s="8">
        <v>644</v>
      </c>
      <c r="F230" s="8">
        <v>5743.5</v>
      </c>
      <c r="G230" s="8">
        <v>6432.72</v>
      </c>
      <c r="H230" s="5">
        <v>1148.7</v>
      </c>
      <c r="I230" s="6" t="s">
        <v>13</v>
      </c>
    </row>
    <row r="231" spans="1:9" x14ac:dyDescent="0.3">
      <c r="A231" s="2">
        <v>2021</v>
      </c>
      <c r="B231" s="2" t="s">
        <v>35</v>
      </c>
      <c r="C231" s="2" t="s">
        <v>19</v>
      </c>
      <c r="D231" s="7" t="s">
        <v>20</v>
      </c>
      <c r="E231" s="8">
        <v>643</v>
      </c>
      <c r="F231" s="8">
        <v>7000</v>
      </c>
      <c r="G231" s="8">
        <v>7840</v>
      </c>
      <c r="H231" s="5">
        <v>1400</v>
      </c>
      <c r="I231" s="6" t="s">
        <v>13</v>
      </c>
    </row>
    <row r="232" spans="1:9" x14ac:dyDescent="0.3">
      <c r="A232" s="2">
        <v>2021</v>
      </c>
      <c r="B232" s="2" t="s">
        <v>35</v>
      </c>
      <c r="C232" s="2" t="s">
        <v>17</v>
      </c>
      <c r="D232" s="7" t="s">
        <v>21</v>
      </c>
      <c r="E232" s="8">
        <v>455</v>
      </c>
      <c r="F232" s="8">
        <v>4578.6000000000004</v>
      </c>
      <c r="G232" s="8">
        <v>5128.0320000000002</v>
      </c>
      <c r="H232" s="5">
        <v>915.72000000000014</v>
      </c>
      <c r="I232" s="6" t="s">
        <v>13</v>
      </c>
    </row>
    <row r="233" spans="1:9" x14ac:dyDescent="0.3">
      <c r="A233" s="2">
        <v>2021</v>
      </c>
      <c r="B233" s="2" t="s">
        <v>35</v>
      </c>
      <c r="C233" s="2" t="s">
        <v>19</v>
      </c>
      <c r="D233" s="7" t="s">
        <v>22</v>
      </c>
      <c r="E233" s="9">
        <v>345</v>
      </c>
      <c r="F233" s="9">
        <v>7000</v>
      </c>
      <c r="G233" s="9">
        <v>7840</v>
      </c>
      <c r="H233" s="5">
        <v>1400</v>
      </c>
      <c r="I233" s="6" t="s">
        <v>13</v>
      </c>
    </row>
    <row r="234" spans="1:9" x14ac:dyDescent="0.3">
      <c r="A234" s="2">
        <v>2021</v>
      </c>
      <c r="B234" s="2" t="s">
        <v>35</v>
      </c>
      <c r="C234" s="2" t="s">
        <v>15</v>
      </c>
      <c r="D234" s="4" t="s">
        <v>23</v>
      </c>
      <c r="E234" s="5">
        <v>122</v>
      </c>
      <c r="F234" s="5">
        <v>100</v>
      </c>
      <c r="G234" s="5">
        <v>112</v>
      </c>
      <c r="H234" s="5">
        <v>20</v>
      </c>
      <c r="I234" s="6" t="s">
        <v>13</v>
      </c>
    </row>
    <row r="235" spans="1:9" x14ac:dyDescent="0.3">
      <c r="A235" s="2">
        <v>2021</v>
      </c>
      <c r="B235" s="2" t="s">
        <v>35</v>
      </c>
      <c r="C235" s="2" t="s">
        <v>24</v>
      </c>
      <c r="D235" s="7" t="s">
        <v>25</v>
      </c>
      <c r="E235" s="8">
        <v>78</v>
      </c>
      <c r="F235" s="8">
        <v>4577.2</v>
      </c>
      <c r="G235" s="8">
        <v>5126.4639999999999</v>
      </c>
      <c r="H235" s="5">
        <v>915.44</v>
      </c>
      <c r="I235" s="6" t="s">
        <v>13</v>
      </c>
    </row>
    <row r="236" spans="1:9" x14ac:dyDescent="0.3">
      <c r="A236" s="2">
        <v>2021</v>
      </c>
      <c r="B236" s="2" t="s">
        <v>35</v>
      </c>
      <c r="C236" s="2" t="s">
        <v>24</v>
      </c>
      <c r="D236" s="7" t="s">
        <v>26</v>
      </c>
      <c r="E236" s="8">
        <v>76</v>
      </c>
      <c r="F236" s="8">
        <v>4576.8999999999996</v>
      </c>
      <c r="G236" s="8">
        <v>5126.1279999999997</v>
      </c>
      <c r="H236" s="5">
        <v>915.38</v>
      </c>
      <c r="I236" s="6" t="s">
        <v>13</v>
      </c>
    </row>
    <row r="237" spans="1:9" x14ac:dyDescent="0.3">
      <c r="A237" s="2">
        <v>2021</v>
      </c>
      <c r="B237" s="2" t="s">
        <v>35</v>
      </c>
      <c r="C237" s="2" t="s">
        <v>24</v>
      </c>
      <c r="D237" s="7" t="s">
        <v>27</v>
      </c>
      <c r="E237" s="8">
        <v>46</v>
      </c>
      <c r="F237" s="8">
        <v>200</v>
      </c>
      <c r="G237" s="8">
        <v>224</v>
      </c>
      <c r="H237" s="5">
        <v>40</v>
      </c>
      <c r="I237" s="6" t="s">
        <v>13</v>
      </c>
    </row>
    <row r="238" spans="1:9" x14ac:dyDescent="0.3">
      <c r="A238" s="2">
        <v>2021</v>
      </c>
      <c r="B238" s="2" t="s">
        <v>35</v>
      </c>
      <c r="C238" s="2" t="s">
        <v>24</v>
      </c>
      <c r="D238" s="7" t="s">
        <v>28</v>
      </c>
      <c r="E238" s="8">
        <v>34</v>
      </c>
      <c r="F238" s="8">
        <v>4576.8</v>
      </c>
      <c r="G238" s="8">
        <v>5126.0160000000005</v>
      </c>
      <c r="H238" s="5">
        <v>915.36000000000013</v>
      </c>
      <c r="I238" s="6" t="s">
        <v>13</v>
      </c>
    </row>
    <row r="239" spans="1:9" x14ac:dyDescent="0.3">
      <c r="A239" s="2">
        <v>2021</v>
      </c>
      <c r="B239" s="2" t="s">
        <v>35</v>
      </c>
      <c r="C239" s="2" t="s">
        <v>15</v>
      </c>
      <c r="D239" s="4" t="s">
        <v>29</v>
      </c>
      <c r="E239" s="5">
        <v>7</v>
      </c>
      <c r="F239" s="5">
        <v>200</v>
      </c>
      <c r="G239" s="5">
        <v>224</v>
      </c>
      <c r="H239" s="5">
        <v>40</v>
      </c>
      <c r="I239" s="6" t="s">
        <v>13</v>
      </c>
    </row>
    <row r="240" spans="1:9" x14ac:dyDescent="0.3">
      <c r="A240" s="2">
        <v>2021</v>
      </c>
      <c r="B240" s="2" t="s">
        <v>35</v>
      </c>
      <c r="C240" s="2" t="s">
        <v>24</v>
      </c>
      <c r="D240" s="7" t="s">
        <v>31</v>
      </c>
      <c r="E240" s="8">
        <v>3</v>
      </c>
      <c r="F240" s="8">
        <v>4577.3</v>
      </c>
      <c r="G240" s="8">
        <v>5126.576</v>
      </c>
      <c r="H240" s="5">
        <v>915.46</v>
      </c>
      <c r="I240" s="6" t="s">
        <v>13</v>
      </c>
    </row>
    <row r="241" spans="1:9" x14ac:dyDescent="0.3">
      <c r="A241" s="2">
        <v>2021</v>
      </c>
      <c r="B241" s="2" t="s">
        <v>35</v>
      </c>
      <c r="C241" s="2" t="s">
        <v>30</v>
      </c>
      <c r="D241" s="7" t="s">
        <v>30</v>
      </c>
      <c r="E241" s="8">
        <v>2</v>
      </c>
      <c r="F241" s="8">
        <v>7920</v>
      </c>
      <c r="G241" s="8">
        <v>10296</v>
      </c>
      <c r="H241" s="5">
        <v>1584</v>
      </c>
      <c r="I241" s="6" t="s">
        <v>13</v>
      </c>
    </row>
    <row r="242" spans="1:9" x14ac:dyDescent="0.3">
      <c r="A242" s="2">
        <v>2021</v>
      </c>
      <c r="B242" s="2" t="s">
        <v>36</v>
      </c>
      <c r="C242" s="2" t="s">
        <v>11</v>
      </c>
      <c r="D242" s="4" t="s">
        <v>12</v>
      </c>
      <c r="E242" s="5">
        <v>3566</v>
      </c>
      <c r="F242" s="5">
        <v>5492.76</v>
      </c>
      <c r="G242" s="5">
        <v>7140.5879999999997</v>
      </c>
      <c r="H242" s="5">
        <v>1098.5520000000001</v>
      </c>
      <c r="I242" s="6" t="s">
        <v>13</v>
      </c>
    </row>
    <row r="243" spans="1:9" x14ac:dyDescent="0.3">
      <c r="A243" s="2">
        <v>2021</v>
      </c>
      <c r="B243" s="2" t="s">
        <v>36</v>
      </c>
      <c r="C243" s="2" t="s">
        <v>11</v>
      </c>
      <c r="D243" s="4" t="s">
        <v>14</v>
      </c>
      <c r="E243" s="5">
        <v>2498</v>
      </c>
      <c r="F243" s="5">
        <v>9600</v>
      </c>
      <c r="G243" s="5">
        <v>12480</v>
      </c>
      <c r="H243" s="5">
        <v>1920</v>
      </c>
      <c r="I243" s="6" t="s">
        <v>13</v>
      </c>
    </row>
    <row r="244" spans="1:9" x14ac:dyDescent="0.3">
      <c r="A244" s="2">
        <v>2021</v>
      </c>
      <c r="B244" s="2" t="s">
        <v>36</v>
      </c>
      <c r="C244" s="2" t="s">
        <v>15</v>
      </c>
      <c r="D244" s="4" t="s">
        <v>16</v>
      </c>
      <c r="E244" s="5">
        <v>1245</v>
      </c>
      <c r="F244" s="5">
        <v>5492.6399999999994</v>
      </c>
      <c r="G244" s="5">
        <v>7140.4319999999989</v>
      </c>
      <c r="H244" s="5">
        <v>1098.528</v>
      </c>
      <c r="I244" s="6" t="s">
        <v>13</v>
      </c>
    </row>
    <row r="245" spans="1:9" x14ac:dyDescent="0.3">
      <c r="A245" s="2">
        <v>2021</v>
      </c>
      <c r="B245" s="2" t="s">
        <v>36</v>
      </c>
      <c r="C245" s="2" t="s">
        <v>17</v>
      </c>
      <c r="D245" s="7" t="s">
        <v>18</v>
      </c>
      <c r="E245" s="8">
        <v>644</v>
      </c>
      <c r="F245" s="8">
        <v>6892.2</v>
      </c>
      <c r="G245" s="8">
        <v>8959.86</v>
      </c>
      <c r="H245" s="5">
        <v>1378.44</v>
      </c>
      <c r="I245" s="6" t="s">
        <v>13</v>
      </c>
    </row>
    <row r="246" spans="1:9" x14ac:dyDescent="0.3">
      <c r="A246" s="2">
        <v>2021</v>
      </c>
      <c r="B246" s="2" t="s">
        <v>36</v>
      </c>
      <c r="C246" s="2" t="s">
        <v>19</v>
      </c>
      <c r="D246" s="7" t="s">
        <v>20</v>
      </c>
      <c r="E246" s="8">
        <v>643</v>
      </c>
      <c r="F246" s="8">
        <v>8400</v>
      </c>
      <c r="G246" s="8">
        <v>10920</v>
      </c>
      <c r="H246" s="5">
        <v>1680</v>
      </c>
      <c r="I246" s="6" t="s">
        <v>13</v>
      </c>
    </row>
    <row r="247" spans="1:9" x14ac:dyDescent="0.3">
      <c r="A247" s="2">
        <v>2021</v>
      </c>
      <c r="B247" s="2" t="s">
        <v>36</v>
      </c>
      <c r="C247" s="2" t="s">
        <v>17</v>
      </c>
      <c r="D247" s="7" t="s">
        <v>21</v>
      </c>
      <c r="E247" s="8">
        <v>455</v>
      </c>
      <c r="F247" s="8">
        <v>5494.3200000000006</v>
      </c>
      <c r="G247" s="8">
        <v>7142.6160000000009</v>
      </c>
      <c r="H247" s="5">
        <v>1098.8640000000003</v>
      </c>
      <c r="I247" s="6" t="s">
        <v>13</v>
      </c>
    </row>
    <row r="248" spans="1:9" x14ac:dyDescent="0.3">
      <c r="A248" s="2">
        <v>2021</v>
      </c>
      <c r="B248" s="2" t="s">
        <v>36</v>
      </c>
      <c r="C248" s="2" t="s">
        <v>19</v>
      </c>
      <c r="D248" s="7" t="s">
        <v>22</v>
      </c>
      <c r="E248" s="9">
        <v>345</v>
      </c>
      <c r="F248" s="9">
        <v>8400</v>
      </c>
      <c r="G248" s="9">
        <v>10920</v>
      </c>
      <c r="H248" s="5">
        <v>1680</v>
      </c>
      <c r="I248" s="6" t="s">
        <v>13</v>
      </c>
    </row>
    <row r="249" spans="1:9" x14ac:dyDescent="0.3">
      <c r="A249" s="2">
        <v>2021</v>
      </c>
      <c r="B249" s="2" t="s">
        <v>36</v>
      </c>
      <c r="C249" s="2" t="s">
        <v>15</v>
      </c>
      <c r="D249" s="4" t="s">
        <v>23</v>
      </c>
      <c r="E249" s="5">
        <v>122</v>
      </c>
      <c r="F249" s="5">
        <v>120</v>
      </c>
      <c r="G249" s="5">
        <v>156</v>
      </c>
      <c r="H249" s="5">
        <v>24</v>
      </c>
      <c r="I249" s="6" t="s">
        <v>13</v>
      </c>
    </row>
    <row r="250" spans="1:9" x14ac:dyDescent="0.3">
      <c r="A250" s="2">
        <v>2021</v>
      </c>
      <c r="B250" s="2" t="s">
        <v>36</v>
      </c>
      <c r="C250" s="2" t="s">
        <v>24</v>
      </c>
      <c r="D250" s="7" t="s">
        <v>25</v>
      </c>
      <c r="E250" s="8">
        <v>78</v>
      </c>
      <c r="F250" s="8">
        <v>4577.2</v>
      </c>
      <c r="G250" s="8">
        <v>5126.4639999999999</v>
      </c>
      <c r="H250" s="5">
        <v>915.44</v>
      </c>
      <c r="I250" s="6" t="s">
        <v>13</v>
      </c>
    </row>
    <row r="251" spans="1:9" x14ac:dyDescent="0.3">
      <c r="A251" s="2">
        <v>2021</v>
      </c>
      <c r="B251" s="2" t="s">
        <v>36</v>
      </c>
      <c r="C251" s="2" t="s">
        <v>24</v>
      </c>
      <c r="D251" s="7" t="s">
        <v>26</v>
      </c>
      <c r="E251" s="8">
        <v>76</v>
      </c>
      <c r="F251" s="8">
        <v>4576.8999999999996</v>
      </c>
      <c r="G251" s="8">
        <v>5126.1279999999997</v>
      </c>
      <c r="H251" s="5">
        <v>915.38</v>
      </c>
      <c r="I251" s="6" t="s">
        <v>13</v>
      </c>
    </row>
    <row r="252" spans="1:9" x14ac:dyDescent="0.3">
      <c r="A252" s="2">
        <v>2021</v>
      </c>
      <c r="B252" s="2" t="s">
        <v>36</v>
      </c>
      <c r="C252" s="2" t="s">
        <v>24</v>
      </c>
      <c r="D252" s="7" t="s">
        <v>27</v>
      </c>
      <c r="E252" s="8">
        <v>46</v>
      </c>
      <c r="F252" s="8">
        <v>200</v>
      </c>
      <c r="G252" s="8">
        <v>224</v>
      </c>
      <c r="H252" s="5">
        <v>40</v>
      </c>
      <c r="I252" s="6" t="s">
        <v>13</v>
      </c>
    </row>
    <row r="253" spans="1:9" x14ac:dyDescent="0.3">
      <c r="A253" s="2">
        <v>2021</v>
      </c>
      <c r="B253" s="2" t="s">
        <v>36</v>
      </c>
      <c r="C253" s="2" t="s">
        <v>24</v>
      </c>
      <c r="D253" s="7" t="s">
        <v>28</v>
      </c>
      <c r="E253" s="8">
        <v>34</v>
      </c>
      <c r="F253" s="8">
        <v>4576.8</v>
      </c>
      <c r="G253" s="8">
        <v>5126.0160000000005</v>
      </c>
      <c r="H253" s="5">
        <v>915.36000000000013</v>
      </c>
      <c r="I253" s="6" t="s">
        <v>13</v>
      </c>
    </row>
    <row r="254" spans="1:9" x14ac:dyDescent="0.3">
      <c r="A254" s="2">
        <v>2021</v>
      </c>
      <c r="B254" s="2" t="s">
        <v>36</v>
      </c>
      <c r="C254" s="2" t="s">
        <v>15</v>
      </c>
      <c r="D254" s="4" t="s">
        <v>29</v>
      </c>
      <c r="E254" s="5">
        <v>7</v>
      </c>
      <c r="F254" s="5">
        <v>200</v>
      </c>
      <c r="G254" s="5">
        <v>224</v>
      </c>
      <c r="H254" s="5">
        <v>40</v>
      </c>
      <c r="I254" s="6" t="s">
        <v>13</v>
      </c>
    </row>
    <row r="255" spans="1:9" x14ac:dyDescent="0.3">
      <c r="A255" s="2">
        <v>2021</v>
      </c>
      <c r="B255" s="2" t="s">
        <v>36</v>
      </c>
      <c r="C255" s="2" t="s">
        <v>24</v>
      </c>
      <c r="D255" s="7" t="s">
        <v>31</v>
      </c>
      <c r="E255" s="8">
        <v>3</v>
      </c>
      <c r="F255" s="8">
        <v>4577.3</v>
      </c>
      <c r="G255" s="8">
        <v>5126.576</v>
      </c>
      <c r="H255" s="5">
        <v>915.46</v>
      </c>
      <c r="I255" s="6" t="s">
        <v>13</v>
      </c>
    </row>
    <row r="256" spans="1:9" x14ac:dyDescent="0.3">
      <c r="A256" s="2">
        <v>2021</v>
      </c>
      <c r="B256" s="2" t="s">
        <v>36</v>
      </c>
      <c r="C256" s="2" t="s">
        <v>30</v>
      </c>
      <c r="D256" s="7" t="s">
        <v>30</v>
      </c>
      <c r="E256" s="8">
        <v>2</v>
      </c>
      <c r="F256" s="8">
        <v>6600</v>
      </c>
      <c r="G256" s="8">
        <v>7392</v>
      </c>
      <c r="H256" s="5">
        <v>1320</v>
      </c>
      <c r="I256" s="6" t="s">
        <v>13</v>
      </c>
    </row>
    <row r="257" spans="1:9" x14ac:dyDescent="0.3">
      <c r="A257" s="2">
        <v>2021</v>
      </c>
      <c r="B257" s="2" t="s">
        <v>37</v>
      </c>
      <c r="C257" s="2" t="s">
        <v>11</v>
      </c>
      <c r="D257" s="4" t="s">
        <v>12</v>
      </c>
      <c r="E257" s="5">
        <v>3566</v>
      </c>
      <c r="F257" s="5">
        <v>4577.3</v>
      </c>
      <c r="G257" s="5">
        <v>5126.576</v>
      </c>
      <c r="H257" s="5">
        <v>915.46</v>
      </c>
      <c r="I257" s="6" t="s">
        <v>13</v>
      </c>
    </row>
    <row r="258" spans="1:9" x14ac:dyDescent="0.3">
      <c r="A258" s="2">
        <v>2021</v>
      </c>
      <c r="B258" s="2" t="s">
        <v>37</v>
      </c>
      <c r="C258" s="2" t="s">
        <v>11</v>
      </c>
      <c r="D258" s="4" t="s">
        <v>14</v>
      </c>
      <c r="E258" s="5">
        <v>2498</v>
      </c>
      <c r="F258" s="5">
        <v>8000</v>
      </c>
      <c r="G258" s="5">
        <v>8960</v>
      </c>
      <c r="H258" s="5">
        <v>1600</v>
      </c>
      <c r="I258" s="6" t="s">
        <v>13</v>
      </c>
    </row>
    <row r="259" spans="1:9" x14ac:dyDescent="0.3">
      <c r="A259" s="2">
        <v>2021</v>
      </c>
      <c r="B259" s="2" t="s">
        <v>37</v>
      </c>
      <c r="C259" s="2" t="s">
        <v>15</v>
      </c>
      <c r="D259" s="4" t="s">
        <v>16</v>
      </c>
      <c r="E259" s="5">
        <v>1245</v>
      </c>
      <c r="F259" s="5">
        <v>4577.2</v>
      </c>
      <c r="G259" s="5">
        <v>5126.4639999999999</v>
      </c>
      <c r="H259" s="5">
        <v>915.44</v>
      </c>
      <c r="I259" s="6" t="s">
        <v>13</v>
      </c>
    </row>
    <row r="260" spans="1:9" x14ac:dyDescent="0.3">
      <c r="A260" s="2">
        <v>2021</v>
      </c>
      <c r="B260" s="2" t="s">
        <v>37</v>
      </c>
      <c r="C260" s="2" t="s">
        <v>17</v>
      </c>
      <c r="D260" s="7" t="s">
        <v>18</v>
      </c>
      <c r="E260" s="8">
        <v>644</v>
      </c>
      <c r="F260" s="8">
        <v>5743.5</v>
      </c>
      <c r="G260" s="8">
        <v>6432.72</v>
      </c>
      <c r="H260" s="5">
        <v>1148.7</v>
      </c>
      <c r="I260" s="6" t="s">
        <v>13</v>
      </c>
    </row>
    <row r="261" spans="1:9" x14ac:dyDescent="0.3">
      <c r="A261" s="2">
        <v>2021</v>
      </c>
      <c r="B261" s="2" t="s">
        <v>37</v>
      </c>
      <c r="C261" s="2" t="s">
        <v>19</v>
      </c>
      <c r="D261" s="7" t="s">
        <v>20</v>
      </c>
      <c r="E261" s="8">
        <v>643</v>
      </c>
      <c r="F261" s="8">
        <v>7000</v>
      </c>
      <c r="G261" s="8">
        <v>7840</v>
      </c>
      <c r="H261" s="5">
        <v>1400</v>
      </c>
      <c r="I261" s="6" t="s">
        <v>13</v>
      </c>
    </row>
    <row r="262" spans="1:9" x14ac:dyDescent="0.3">
      <c r="A262" s="2">
        <v>2021</v>
      </c>
      <c r="B262" s="2" t="s">
        <v>37</v>
      </c>
      <c r="C262" s="2" t="s">
        <v>17</v>
      </c>
      <c r="D262" s="7" t="s">
        <v>21</v>
      </c>
      <c r="E262" s="8">
        <v>455</v>
      </c>
      <c r="F262" s="8">
        <v>4578.6000000000004</v>
      </c>
      <c r="G262" s="8">
        <v>5128.0320000000002</v>
      </c>
      <c r="H262" s="5">
        <v>915.72000000000014</v>
      </c>
      <c r="I262" s="6" t="s">
        <v>13</v>
      </c>
    </row>
    <row r="263" spans="1:9" x14ac:dyDescent="0.3">
      <c r="A263" s="2">
        <v>2021</v>
      </c>
      <c r="B263" s="2" t="s">
        <v>37</v>
      </c>
      <c r="C263" s="2" t="s">
        <v>19</v>
      </c>
      <c r="D263" s="7" t="s">
        <v>22</v>
      </c>
      <c r="E263" s="9">
        <v>345</v>
      </c>
      <c r="F263" s="9">
        <v>7000</v>
      </c>
      <c r="G263" s="9">
        <v>7840</v>
      </c>
      <c r="H263" s="5">
        <v>1400</v>
      </c>
      <c r="I263" s="6" t="s">
        <v>13</v>
      </c>
    </row>
    <row r="264" spans="1:9" x14ac:dyDescent="0.3">
      <c r="A264" s="2">
        <v>2021</v>
      </c>
      <c r="B264" s="2" t="s">
        <v>37</v>
      </c>
      <c r="C264" s="2" t="s">
        <v>15</v>
      </c>
      <c r="D264" s="4" t="s">
        <v>23</v>
      </c>
      <c r="E264" s="5">
        <v>122</v>
      </c>
      <c r="F264" s="5">
        <v>100</v>
      </c>
      <c r="G264" s="5">
        <v>112</v>
      </c>
      <c r="H264" s="5">
        <v>20</v>
      </c>
      <c r="I264" s="6" t="s">
        <v>13</v>
      </c>
    </row>
    <row r="265" spans="1:9" x14ac:dyDescent="0.3">
      <c r="A265" s="2">
        <v>2021</v>
      </c>
      <c r="B265" s="2" t="s">
        <v>37</v>
      </c>
      <c r="C265" s="2" t="s">
        <v>24</v>
      </c>
      <c r="D265" s="7" t="s">
        <v>25</v>
      </c>
      <c r="E265" s="8">
        <v>78</v>
      </c>
      <c r="F265" s="8">
        <v>4577.2</v>
      </c>
      <c r="G265" s="8">
        <v>5126.4639999999999</v>
      </c>
      <c r="H265" s="5">
        <v>915.44</v>
      </c>
      <c r="I265" s="6" t="s">
        <v>13</v>
      </c>
    </row>
    <row r="266" spans="1:9" x14ac:dyDescent="0.3">
      <c r="A266" s="2">
        <v>2021</v>
      </c>
      <c r="B266" s="2" t="s">
        <v>37</v>
      </c>
      <c r="C266" s="2" t="s">
        <v>24</v>
      </c>
      <c r="D266" s="7" t="s">
        <v>26</v>
      </c>
      <c r="E266" s="8">
        <v>5034.5899999999992</v>
      </c>
      <c r="F266" s="8">
        <v>4576.8999999999996</v>
      </c>
      <c r="G266" s="8">
        <v>5126.1279999999997</v>
      </c>
      <c r="H266" s="5">
        <v>915.38</v>
      </c>
      <c r="I266" s="6" t="s">
        <v>13</v>
      </c>
    </row>
    <row r="267" spans="1:9" x14ac:dyDescent="0.3">
      <c r="A267" s="2">
        <v>2021</v>
      </c>
      <c r="B267" s="2" t="s">
        <v>37</v>
      </c>
      <c r="C267" s="2" t="s">
        <v>24</v>
      </c>
      <c r="D267" s="7" t="s">
        <v>27</v>
      </c>
      <c r="E267" s="8">
        <v>220</v>
      </c>
      <c r="F267" s="8">
        <v>200</v>
      </c>
      <c r="G267" s="8">
        <v>224</v>
      </c>
      <c r="H267" s="5">
        <v>40</v>
      </c>
      <c r="I267" s="6" t="s">
        <v>13</v>
      </c>
    </row>
    <row r="268" spans="1:9" x14ac:dyDescent="0.3">
      <c r="A268" s="2">
        <v>2021</v>
      </c>
      <c r="B268" s="2" t="s">
        <v>37</v>
      </c>
      <c r="C268" s="2" t="s">
        <v>24</v>
      </c>
      <c r="D268" s="7" t="s">
        <v>28</v>
      </c>
      <c r="E268" s="8">
        <v>5034.4800000000005</v>
      </c>
      <c r="F268" s="8">
        <v>4576.8</v>
      </c>
      <c r="G268" s="8">
        <v>5126.0160000000005</v>
      </c>
      <c r="H268" s="5">
        <v>915.36000000000013</v>
      </c>
      <c r="I268" s="6" t="s">
        <v>13</v>
      </c>
    </row>
    <row r="269" spans="1:9" x14ac:dyDescent="0.3">
      <c r="A269" s="2">
        <v>2021</v>
      </c>
      <c r="B269" s="2" t="s">
        <v>37</v>
      </c>
      <c r="C269" s="2" t="s">
        <v>15</v>
      </c>
      <c r="D269" s="4" t="s">
        <v>29</v>
      </c>
      <c r="E269" s="5">
        <v>220</v>
      </c>
      <c r="F269" s="5">
        <v>200</v>
      </c>
      <c r="G269" s="5">
        <v>224</v>
      </c>
      <c r="H269" s="5">
        <v>40</v>
      </c>
      <c r="I269" s="6" t="s">
        <v>13</v>
      </c>
    </row>
    <row r="270" spans="1:9" x14ac:dyDescent="0.3">
      <c r="A270" s="2">
        <v>2021</v>
      </c>
      <c r="B270" s="2" t="s">
        <v>37</v>
      </c>
      <c r="C270" s="2" t="s">
        <v>30</v>
      </c>
      <c r="D270" s="7" t="s">
        <v>30</v>
      </c>
      <c r="E270" s="8">
        <v>7260</v>
      </c>
      <c r="F270" s="8">
        <v>6600</v>
      </c>
      <c r="G270" s="8">
        <v>7392</v>
      </c>
      <c r="H270" s="5">
        <v>1320</v>
      </c>
      <c r="I270" s="6" t="s">
        <v>13</v>
      </c>
    </row>
    <row r="271" spans="1:9" x14ac:dyDescent="0.3">
      <c r="A271" s="2">
        <v>2021</v>
      </c>
      <c r="B271" s="2" t="s">
        <v>37</v>
      </c>
      <c r="C271" s="2" t="s">
        <v>24</v>
      </c>
      <c r="D271" s="7" t="s">
        <v>31</v>
      </c>
      <c r="E271" s="8">
        <v>5035.0300000000007</v>
      </c>
      <c r="F271" s="8">
        <v>4577.3</v>
      </c>
      <c r="G271" s="8">
        <v>5126.576</v>
      </c>
      <c r="H271" s="5">
        <v>915.46</v>
      </c>
      <c r="I271" s="6" t="s">
        <v>13</v>
      </c>
    </row>
    <row r="272" spans="1:9" x14ac:dyDescent="0.3">
      <c r="A272" s="2">
        <v>2021</v>
      </c>
      <c r="B272" s="2" t="s">
        <v>38</v>
      </c>
      <c r="C272" s="2" t="s">
        <v>11</v>
      </c>
      <c r="D272" s="4" t="s">
        <v>12</v>
      </c>
      <c r="E272" s="5">
        <v>5035.0300000000007</v>
      </c>
      <c r="F272" s="5">
        <v>4577.3</v>
      </c>
      <c r="G272" s="5">
        <v>5126.576</v>
      </c>
      <c r="H272" s="5">
        <v>915.46</v>
      </c>
      <c r="I272" s="6" t="s">
        <v>13</v>
      </c>
    </row>
    <row r="273" spans="1:9" x14ac:dyDescent="0.3">
      <c r="A273" s="2">
        <v>2021</v>
      </c>
      <c r="B273" s="2" t="s">
        <v>38</v>
      </c>
      <c r="C273" s="2" t="s">
        <v>11</v>
      </c>
      <c r="D273" s="4" t="s">
        <v>14</v>
      </c>
      <c r="E273" s="5">
        <v>8800</v>
      </c>
      <c r="F273" s="5">
        <v>8000</v>
      </c>
      <c r="G273" s="5">
        <v>8960</v>
      </c>
      <c r="H273" s="5">
        <v>1600</v>
      </c>
      <c r="I273" s="6" t="s">
        <v>13</v>
      </c>
    </row>
    <row r="274" spans="1:9" x14ac:dyDescent="0.3">
      <c r="A274" s="2">
        <v>2021</v>
      </c>
      <c r="B274" s="2" t="s">
        <v>38</v>
      </c>
      <c r="C274" s="2" t="s">
        <v>15</v>
      </c>
      <c r="D274" s="4" t="s">
        <v>16</v>
      </c>
      <c r="E274" s="5">
        <v>5034.92</v>
      </c>
      <c r="F274" s="5">
        <v>4577.2</v>
      </c>
      <c r="G274" s="5">
        <v>5126.4639999999999</v>
      </c>
      <c r="H274" s="5">
        <v>915.44</v>
      </c>
      <c r="I274" s="6" t="s">
        <v>13</v>
      </c>
    </row>
    <row r="275" spans="1:9" x14ac:dyDescent="0.3">
      <c r="A275" s="2">
        <v>2021</v>
      </c>
      <c r="B275" s="2" t="s">
        <v>38</v>
      </c>
      <c r="C275" s="2" t="s">
        <v>17</v>
      </c>
      <c r="D275" s="7" t="s">
        <v>18</v>
      </c>
      <c r="E275" s="8">
        <v>644</v>
      </c>
      <c r="F275" s="8">
        <v>5743.5</v>
      </c>
      <c r="G275" s="8">
        <v>6432.72</v>
      </c>
      <c r="H275" s="5">
        <v>1148.7</v>
      </c>
      <c r="I275" s="6" t="s">
        <v>13</v>
      </c>
    </row>
    <row r="276" spans="1:9" x14ac:dyDescent="0.3">
      <c r="A276" s="2">
        <v>2021</v>
      </c>
      <c r="B276" s="2" t="s">
        <v>38</v>
      </c>
      <c r="C276" s="2" t="s">
        <v>19</v>
      </c>
      <c r="D276" s="7" t="s">
        <v>20</v>
      </c>
      <c r="E276" s="8">
        <v>643</v>
      </c>
      <c r="F276" s="8">
        <v>7000</v>
      </c>
      <c r="G276" s="8">
        <v>7840</v>
      </c>
      <c r="H276" s="5">
        <v>1400</v>
      </c>
      <c r="I276" s="6" t="s">
        <v>13</v>
      </c>
    </row>
    <row r="277" spans="1:9" x14ac:dyDescent="0.3">
      <c r="A277" s="2">
        <v>2021</v>
      </c>
      <c r="B277" s="2" t="s">
        <v>38</v>
      </c>
      <c r="C277" s="2" t="s">
        <v>17</v>
      </c>
      <c r="D277" s="7" t="s">
        <v>21</v>
      </c>
      <c r="E277" s="8">
        <v>455</v>
      </c>
      <c r="F277" s="8">
        <v>4578.6000000000004</v>
      </c>
      <c r="G277" s="8">
        <v>5128.0320000000002</v>
      </c>
      <c r="H277" s="5">
        <v>915.72000000000014</v>
      </c>
      <c r="I277" s="6" t="s">
        <v>13</v>
      </c>
    </row>
    <row r="278" spans="1:9" x14ac:dyDescent="0.3">
      <c r="A278" s="2">
        <v>2021</v>
      </c>
      <c r="B278" s="2" t="s">
        <v>38</v>
      </c>
      <c r="C278" s="2" t="s">
        <v>19</v>
      </c>
      <c r="D278" s="7" t="s">
        <v>22</v>
      </c>
      <c r="E278" s="9">
        <v>345</v>
      </c>
      <c r="F278" s="9">
        <v>7000</v>
      </c>
      <c r="G278" s="9">
        <v>7840</v>
      </c>
      <c r="H278" s="5">
        <v>1400</v>
      </c>
      <c r="I278" s="6" t="s">
        <v>13</v>
      </c>
    </row>
    <row r="279" spans="1:9" x14ac:dyDescent="0.3">
      <c r="A279" s="2">
        <v>2021</v>
      </c>
      <c r="B279" s="2" t="s">
        <v>38</v>
      </c>
      <c r="C279" s="2" t="s">
        <v>15</v>
      </c>
      <c r="D279" s="4" t="s">
        <v>23</v>
      </c>
      <c r="E279" s="5">
        <v>122</v>
      </c>
      <c r="F279" s="5">
        <v>100</v>
      </c>
      <c r="G279" s="5">
        <v>112</v>
      </c>
      <c r="H279" s="5">
        <v>20</v>
      </c>
      <c r="I279" s="6" t="s">
        <v>13</v>
      </c>
    </row>
    <row r="280" spans="1:9" x14ac:dyDescent="0.3">
      <c r="A280" s="2">
        <v>2021</v>
      </c>
      <c r="B280" s="2" t="s">
        <v>38</v>
      </c>
      <c r="C280" s="2" t="s">
        <v>24</v>
      </c>
      <c r="D280" s="7" t="s">
        <v>25</v>
      </c>
      <c r="E280" s="8">
        <v>78</v>
      </c>
      <c r="F280" s="8">
        <v>4577.2</v>
      </c>
      <c r="G280" s="8">
        <v>5126.4639999999999</v>
      </c>
      <c r="H280" s="5">
        <v>915.44</v>
      </c>
      <c r="I280" s="6" t="s">
        <v>13</v>
      </c>
    </row>
    <row r="281" spans="1:9" x14ac:dyDescent="0.3">
      <c r="A281" s="2">
        <v>2021</v>
      </c>
      <c r="B281" s="2" t="s">
        <v>38</v>
      </c>
      <c r="C281" s="2" t="s">
        <v>24</v>
      </c>
      <c r="D281" s="7" t="s">
        <v>26</v>
      </c>
      <c r="E281" s="8">
        <v>76</v>
      </c>
      <c r="F281" s="8">
        <v>4576.8999999999996</v>
      </c>
      <c r="G281" s="8">
        <v>5126.1279999999997</v>
      </c>
      <c r="H281" s="5">
        <v>915.38</v>
      </c>
      <c r="I281" s="6" t="s">
        <v>13</v>
      </c>
    </row>
    <row r="282" spans="1:9" x14ac:dyDescent="0.3">
      <c r="A282" s="2">
        <v>2021</v>
      </c>
      <c r="B282" s="2" t="s">
        <v>38</v>
      </c>
      <c r="C282" s="2" t="s">
        <v>24</v>
      </c>
      <c r="D282" s="7" t="s">
        <v>27</v>
      </c>
      <c r="E282" s="8">
        <v>46</v>
      </c>
      <c r="F282" s="8">
        <v>200</v>
      </c>
      <c r="G282" s="8">
        <v>224</v>
      </c>
      <c r="H282" s="5">
        <v>40</v>
      </c>
      <c r="I282" s="6" t="s">
        <v>13</v>
      </c>
    </row>
    <row r="283" spans="1:9" x14ac:dyDescent="0.3">
      <c r="A283" s="2">
        <v>2021</v>
      </c>
      <c r="B283" s="2" t="s">
        <v>38</v>
      </c>
      <c r="C283" s="2" t="s">
        <v>24</v>
      </c>
      <c r="D283" s="7" t="s">
        <v>28</v>
      </c>
      <c r="E283" s="8">
        <v>34</v>
      </c>
      <c r="F283" s="8">
        <v>4576.8</v>
      </c>
      <c r="G283" s="8">
        <v>5126.0160000000005</v>
      </c>
      <c r="H283" s="5">
        <v>915.36000000000013</v>
      </c>
      <c r="I283" s="6" t="s">
        <v>13</v>
      </c>
    </row>
    <row r="284" spans="1:9" x14ac:dyDescent="0.3">
      <c r="A284" s="2">
        <v>2021</v>
      </c>
      <c r="B284" s="2" t="s">
        <v>38</v>
      </c>
      <c r="C284" s="2" t="s">
        <v>15</v>
      </c>
      <c r="D284" s="4" t="s">
        <v>29</v>
      </c>
      <c r="E284" s="5">
        <v>7</v>
      </c>
      <c r="F284" s="5">
        <v>200</v>
      </c>
      <c r="G284" s="5">
        <v>224</v>
      </c>
      <c r="H284" s="5">
        <v>40</v>
      </c>
      <c r="I284" s="6" t="s">
        <v>13</v>
      </c>
    </row>
    <row r="285" spans="1:9" x14ac:dyDescent="0.3">
      <c r="A285" s="2">
        <v>2021</v>
      </c>
      <c r="B285" s="2" t="s">
        <v>38</v>
      </c>
      <c r="C285" s="2" t="s">
        <v>24</v>
      </c>
      <c r="D285" s="7" t="s">
        <v>31</v>
      </c>
      <c r="E285" s="8">
        <v>3</v>
      </c>
      <c r="F285" s="8">
        <v>4577.3</v>
      </c>
      <c r="G285" s="8">
        <v>5126.576</v>
      </c>
      <c r="H285" s="5">
        <v>915.46</v>
      </c>
      <c r="I285" s="6" t="s">
        <v>13</v>
      </c>
    </row>
    <row r="286" spans="1:9" x14ac:dyDescent="0.3">
      <c r="A286" s="2">
        <v>2021</v>
      </c>
      <c r="B286" s="2" t="s">
        <v>38</v>
      </c>
      <c r="C286" s="2" t="s">
        <v>30</v>
      </c>
      <c r="D286" s="7" t="s">
        <v>30</v>
      </c>
      <c r="E286" s="8">
        <v>2</v>
      </c>
      <c r="F286" s="8">
        <v>6600</v>
      </c>
      <c r="G286" s="8">
        <v>7392</v>
      </c>
      <c r="H286" s="5">
        <v>1320</v>
      </c>
      <c r="I286" s="6" t="s">
        <v>13</v>
      </c>
    </row>
    <row r="287" spans="1:9" x14ac:dyDescent="0.3">
      <c r="A287" s="2">
        <v>2021</v>
      </c>
      <c r="B287" s="2" t="s">
        <v>39</v>
      </c>
      <c r="C287" s="2" t="s">
        <v>11</v>
      </c>
      <c r="D287" s="4" t="s">
        <v>12</v>
      </c>
      <c r="E287" s="5">
        <v>3566</v>
      </c>
      <c r="F287" s="5">
        <v>4577.3</v>
      </c>
      <c r="G287" s="5">
        <v>5126.576</v>
      </c>
      <c r="H287" s="5">
        <v>915.46</v>
      </c>
      <c r="I287" s="6" t="s">
        <v>13</v>
      </c>
    </row>
    <row r="288" spans="1:9" x14ac:dyDescent="0.3">
      <c r="A288" s="2">
        <v>2021</v>
      </c>
      <c r="B288" s="2" t="s">
        <v>39</v>
      </c>
      <c r="C288" s="2" t="s">
        <v>11</v>
      </c>
      <c r="D288" s="4" t="s">
        <v>14</v>
      </c>
      <c r="E288" s="5">
        <v>2498</v>
      </c>
      <c r="F288" s="5">
        <v>8000</v>
      </c>
      <c r="G288" s="5">
        <v>8960</v>
      </c>
      <c r="H288" s="5">
        <v>1600</v>
      </c>
      <c r="I288" s="6" t="s">
        <v>13</v>
      </c>
    </row>
    <row r="289" spans="1:9" x14ac:dyDescent="0.3">
      <c r="A289" s="2">
        <v>2021</v>
      </c>
      <c r="B289" s="2" t="s">
        <v>39</v>
      </c>
      <c r="C289" s="2" t="s">
        <v>15</v>
      </c>
      <c r="D289" s="4" t="s">
        <v>16</v>
      </c>
      <c r="E289" s="5">
        <v>1245</v>
      </c>
      <c r="F289" s="5">
        <v>4577.2</v>
      </c>
      <c r="G289" s="5">
        <v>5126.4639999999999</v>
      </c>
      <c r="H289" s="5">
        <v>915.44</v>
      </c>
      <c r="I289" s="6" t="s">
        <v>13</v>
      </c>
    </row>
    <row r="290" spans="1:9" x14ac:dyDescent="0.3">
      <c r="A290" s="2">
        <v>2021</v>
      </c>
      <c r="B290" s="2" t="s">
        <v>39</v>
      </c>
      <c r="C290" s="2" t="s">
        <v>17</v>
      </c>
      <c r="D290" s="7" t="s">
        <v>18</v>
      </c>
      <c r="E290" s="8">
        <v>644</v>
      </c>
      <c r="F290" s="8">
        <v>5743.5</v>
      </c>
      <c r="G290" s="8">
        <v>6432.72</v>
      </c>
      <c r="H290" s="5">
        <v>1148.7</v>
      </c>
      <c r="I290" s="6" t="s">
        <v>13</v>
      </c>
    </row>
    <row r="291" spans="1:9" x14ac:dyDescent="0.3">
      <c r="A291" s="2">
        <v>2021</v>
      </c>
      <c r="B291" s="2" t="s">
        <v>39</v>
      </c>
      <c r="C291" s="2" t="s">
        <v>19</v>
      </c>
      <c r="D291" s="7" t="s">
        <v>20</v>
      </c>
      <c r="E291" s="8">
        <v>643</v>
      </c>
      <c r="F291" s="8">
        <v>7000</v>
      </c>
      <c r="G291" s="8">
        <v>7840</v>
      </c>
      <c r="H291" s="5">
        <v>1400</v>
      </c>
      <c r="I291" s="6" t="s">
        <v>13</v>
      </c>
    </row>
    <row r="292" spans="1:9" x14ac:dyDescent="0.3">
      <c r="A292" s="2">
        <v>2021</v>
      </c>
      <c r="B292" s="2" t="s">
        <v>39</v>
      </c>
      <c r="C292" s="2" t="s">
        <v>17</v>
      </c>
      <c r="D292" s="7" t="s">
        <v>21</v>
      </c>
      <c r="E292" s="8">
        <v>455</v>
      </c>
      <c r="F292" s="8">
        <v>5036.46</v>
      </c>
      <c r="G292" s="8">
        <v>5128.0320000000002</v>
      </c>
      <c r="H292" s="5">
        <v>1007.292</v>
      </c>
      <c r="I292" s="6" t="s">
        <v>13</v>
      </c>
    </row>
    <row r="293" spans="1:9" x14ac:dyDescent="0.3">
      <c r="A293" s="2">
        <v>2021</v>
      </c>
      <c r="B293" s="2" t="s">
        <v>39</v>
      </c>
      <c r="C293" s="2" t="s">
        <v>19</v>
      </c>
      <c r="D293" s="7" t="s">
        <v>22</v>
      </c>
      <c r="E293" s="9">
        <v>345</v>
      </c>
      <c r="F293" s="9">
        <v>7700</v>
      </c>
      <c r="G293" s="9">
        <v>7840</v>
      </c>
      <c r="H293" s="5">
        <v>1540</v>
      </c>
      <c r="I293" s="6" t="s">
        <v>13</v>
      </c>
    </row>
    <row r="294" spans="1:9" x14ac:dyDescent="0.3">
      <c r="A294" s="2">
        <v>2021</v>
      </c>
      <c r="B294" s="2" t="s">
        <v>39</v>
      </c>
      <c r="C294" s="2" t="s">
        <v>15</v>
      </c>
      <c r="D294" s="4" t="s">
        <v>23</v>
      </c>
      <c r="E294" s="5">
        <v>122</v>
      </c>
      <c r="F294" s="5">
        <v>110</v>
      </c>
      <c r="G294" s="5">
        <v>112</v>
      </c>
      <c r="H294" s="5">
        <v>22</v>
      </c>
      <c r="I294" s="6" t="s">
        <v>13</v>
      </c>
    </row>
    <row r="295" spans="1:9" x14ac:dyDescent="0.3">
      <c r="A295" s="2">
        <v>2021</v>
      </c>
      <c r="B295" s="2" t="s">
        <v>39</v>
      </c>
      <c r="C295" s="2" t="s">
        <v>24</v>
      </c>
      <c r="D295" s="7" t="s">
        <v>25</v>
      </c>
      <c r="E295" s="8">
        <v>78</v>
      </c>
      <c r="F295" s="8">
        <v>5034.92</v>
      </c>
      <c r="G295" s="8">
        <v>5126.4639999999999</v>
      </c>
      <c r="H295" s="5">
        <v>1006.984</v>
      </c>
      <c r="I295" s="6" t="s">
        <v>13</v>
      </c>
    </row>
    <row r="296" spans="1:9" x14ac:dyDescent="0.3">
      <c r="A296" s="2">
        <v>2021</v>
      </c>
      <c r="B296" s="2" t="s">
        <v>39</v>
      </c>
      <c r="C296" s="2" t="s">
        <v>24</v>
      </c>
      <c r="D296" s="7" t="s">
        <v>26</v>
      </c>
      <c r="E296" s="8">
        <v>76</v>
      </c>
      <c r="F296" s="8">
        <v>5034.5899999999992</v>
      </c>
      <c r="G296" s="8">
        <v>5126.1279999999997</v>
      </c>
      <c r="H296" s="5">
        <v>1006.9179999999999</v>
      </c>
      <c r="I296" s="6" t="s">
        <v>13</v>
      </c>
    </row>
    <row r="297" spans="1:9" x14ac:dyDescent="0.3">
      <c r="A297" s="2">
        <v>2021</v>
      </c>
      <c r="B297" s="2" t="s">
        <v>39</v>
      </c>
      <c r="C297" s="2" t="s">
        <v>24</v>
      </c>
      <c r="D297" s="7" t="s">
        <v>27</v>
      </c>
      <c r="E297" s="8">
        <v>46</v>
      </c>
      <c r="F297" s="8">
        <v>230</v>
      </c>
      <c r="G297" s="8">
        <v>224</v>
      </c>
      <c r="H297" s="5">
        <v>46</v>
      </c>
      <c r="I297" s="6" t="s">
        <v>13</v>
      </c>
    </row>
    <row r="298" spans="1:9" x14ac:dyDescent="0.3">
      <c r="A298" s="2">
        <v>2021</v>
      </c>
      <c r="B298" s="2" t="s">
        <v>39</v>
      </c>
      <c r="C298" s="2" t="s">
        <v>24</v>
      </c>
      <c r="D298" s="7" t="s">
        <v>28</v>
      </c>
      <c r="E298" s="8">
        <v>34</v>
      </c>
      <c r="F298" s="8">
        <v>5263.32</v>
      </c>
      <c r="G298" s="8">
        <v>5126.0160000000005</v>
      </c>
      <c r="H298" s="5">
        <v>1052.664</v>
      </c>
      <c r="I298" s="6" t="s">
        <v>13</v>
      </c>
    </row>
    <row r="299" spans="1:9" x14ac:dyDescent="0.3">
      <c r="A299" s="2">
        <v>2021</v>
      </c>
      <c r="B299" s="2" t="s">
        <v>39</v>
      </c>
      <c r="C299" s="2" t="s">
        <v>15</v>
      </c>
      <c r="D299" s="4" t="s">
        <v>29</v>
      </c>
      <c r="E299" s="5">
        <v>7</v>
      </c>
      <c r="F299" s="5">
        <v>230</v>
      </c>
      <c r="G299" s="5">
        <v>224</v>
      </c>
      <c r="H299" s="5">
        <v>46</v>
      </c>
      <c r="I299" s="6" t="s">
        <v>34</v>
      </c>
    </row>
    <row r="300" spans="1:9" x14ac:dyDescent="0.3">
      <c r="A300" s="2">
        <v>2021</v>
      </c>
      <c r="B300" s="2" t="s">
        <v>39</v>
      </c>
      <c r="C300" s="2" t="s">
        <v>24</v>
      </c>
      <c r="D300" s="7" t="s">
        <v>31</v>
      </c>
      <c r="E300" s="8">
        <v>3</v>
      </c>
      <c r="F300" s="8">
        <v>5263.8950000000004</v>
      </c>
      <c r="G300" s="8">
        <v>5126.576</v>
      </c>
      <c r="H300" s="5">
        <v>1052.7790000000002</v>
      </c>
      <c r="I300" s="6" t="s">
        <v>34</v>
      </c>
    </row>
    <row r="301" spans="1:9" x14ac:dyDescent="0.3">
      <c r="A301" s="2">
        <v>2021</v>
      </c>
      <c r="B301" s="2" t="s">
        <v>39</v>
      </c>
      <c r="C301" s="2" t="s">
        <v>30</v>
      </c>
      <c r="D301" s="7" t="s">
        <v>30</v>
      </c>
      <c r="E301" s="8">
        <v>2</v>
      </c>
      <c r="F301" s="8">
        <v>7590</v>
      </c>
      <c r="G301" s="8">
        <v>7392</v>
      </c>
      <c r="H301" s="5">
        <v>1518</v>
      </c>
      <c r="I301" s="6" t="s">
        <v>34</v>
      </c>
    </row>
    <row r="302" spans="1:9" x14ac:dyDescent="0.3">
      <c r="A302" s="2">
        <v>2021</v>
      </c>
      <c r="B302" s="2" t="s">
        <v>40</v>
      </c>
      <c r="C302" s="2" t="s">
        <v>11</v>
      </c>
      <c r="D302" s="4" t="s">
        <v>12</v>
      </c>
      <c r="E302" s="5">
        <v>3566</v>
      </c>
      <c r="F302" s="5">
        <v>5263.8950000000004</v>
      </c>
      <c r="G302" s="5">
        <v>5126.576</v>
      </c>
      <c r="H302" s="5">
        <v>1052.7790000000002</v>
      </c>
      <c r="I302" s="6" t="s">
        <v>34</v>
      </c>
    </row>
    <row r="303" spans="1:9" x14ac:dyDescent="0.3">
      <c r="A303" s="2">
        <v>2021</v>
      </c>
      <c r="B303" s="2" t="s">
        <v>40</v>
      </c>
      <c r="C303" s="2" t="s">
        <v>11</v>
      </c>
      <c r="D303" s="4" t="s">
        <v>14</v>
      </c>
      <c r="E303" s="5">
        <v>2498</v>
      </c>
      <c r="F303" s="5">
        <v>8800</v>
      </c>
      <c r="G303" s="5">
        <v>8960</v>
      </c>
      <c r="H303" s="5">
        <v>1760</v>
      </c>
      <c r="I303" s="6" t="s">
        <v>34</v>
      </c>
    </row>
    <row r="304" spans="1:9" x14ac:dyDescent="0.3">
      <c r="A304" s="2">
        <v>2021</v>
      </c>
      <c r="B304" s="2" t="s">
        <v>40</v>
      </c>
      <c r="C304" s="2" t="s">
        <v>15</v>
      </c>
      <c r="D304" s="4" t="s">
        <v>16</v>
      </c>
      <c r="E304" s="5">
        <v>1245</v>
      </c>
      <c r="F304" s="5">
        <v>5034.92</v>
      </c>
      <c r="G304" s="5">
        <v>5126.4639999999999</v>
      </c>
      <c r="H304" s="5">
        <v>1006.984</v>
      </c>
      <c r="I304" s="6" t="s">
        <v>34</v>
      </c>
    </row>
    <row r="305" spans="1:9" x14ac:dyDescent="0.3">
      <c r="A305" s="2">
        <v>2021</v>
      </c>
      <c r="B305" s="2" t="s">
        <v>40</v>
      </c>
      <c r="C305" s="2" t="s">
        <v>17</v>
      </c>
      <c r="D305" s="7" t="s">
        <v>18</v>
      </c>
      <c r="E305" s="8">
        <v>644</v>
      </c>
      <c r="F305" s="8">
        <v>6317.85</v>
      </c>
      <c r="G305" s="8">
        <v>6432.72</v>
      </c>
      <c r="H305" s="5">
        <v>1263.5700000000002</v>
      </c>
      <c r="I305" s="6" t="s">
        <v>34</v>
      </c>
    </row>
    <row r="306" spans="1:9" x14ac:dyDescent="0.3">
      <c r="A306" s="2">
        <v>2021</v>
      </c>
      <c r="B306" s="2" t="s">
        <v>40</v>
      </c>
      <c r="C306" s="2" t="s">
        <v>19</v>
      </c>
      <c r="D306" s="7" t="s">
        <v>20</v>
      </c>
      <c r="E306" s="8">
        <v>643</v>
      </c>
      <c r="F306" s="8">
        <v>7700</v>
      </c>
      <c r="G306" s="8">
        <v>7840</v>
      </c>
      <c r="H306" s="5">
        <v>1540</v>
      </c>
      <c r="I306" s="6" t="s">
        <v>34</v>
      </c>
    </row>
    <row r="307" spans="1:9" x14ac:dyDescent="0.3">
      <c r="A307" s="2">
        <v>2021</v>
      </c>
      <c r="B307" s="2" t="s">
        <v>40</v>
      </c>
      <c r="C307" s="2" t="s">
        <v>17</v>
      </c>
      <c r="D307" s="7" t="s">
        <v>21</v>
      </c>
      <c r="E307" s="8">
        <v>455</v>
      </c>
      <c r="F307" s="8">
        <v>5036.46</v>
      </c>
      <c r="G307" s="8">
        <v>5128.0320000000002</v>
      </c>
      <c r="H307" s="5">
        <v>1007.292</v>
      </c>
      <c r="I307" s="6" t="s">
        <v>34</v>
      </c>
    </row>
    <row r="308" spans="1:9" x14ac:dyDescent="0.3">
      <c r="A308" s="2">
        <v>2021</v>
      </c>
      <c r="B308" s="2" t="s">
        <v>40</v>
      </c>
      <c r="C308" s="2" t="s">
        <v>19</v>
      </c>
      <c r="D308" s="7" t="s">
        <v>22</v>
      </c>
      <c r="E308" s="9">
        <v>345</v>
      </c>
      <c r="F308" s="9">
        <v>7700</v>
      </c>
      <c r="G308" s="9">
        <v>7840</v>
      </c>
      <c r="H308" s="5">
        <v>1540</v>
      </c>
      <c r="I308" s="6" t="s">
        <v>34</v>
      </c>
    </row>
    <row r="309" spans="1:9" x14ac:dyDescent="0.3">
      <c r="A309" s="2">
        <v>2021</v>
      </c>
      <c r="B309" s="2" t="s">
        <v>40</v>
      </c>
      <c r="C309" s="2" t="s">
        <v>15</v>
      </c>
      <c r="D309" s="4" t="s">
        <v>23</v>
      </c>
      <c r="E309" s="5">
        <v>122</v>
      </c>
      <c r="F309" s="5">
        <v>110</v>
      </c>
      <c r="G309" s="5">
        <v>112</v>
      </c>
      <c r="H309" s="5">
        <v>22</v>
      </c>
      <c r="I309" s="6" t="s">
        <v>34</v>
      </c>
    </row>
    <row r="310" spans="1:9" x14ac:dyDescent="0.3">
      <c r="A310" s="2">
        <v>2021</v>
      </c>
      <c r="B310" s="2" t="s">
        <v>40</v>
      </c>
      <c r="C310" s="2" t="s">
        <v>24</v>
      </c>
      <c r="D310" s="7" t="s">
        <v>25</v>
      </c>
      <c r="E310" s="8">
        <v>78</v>
      </c>
      <c r="F310" s="8">
        <v>5034.92</v>
      </c>
      <c r="G310" s="8">
        <v>5126.4639999999999</v>
      </c>
      <c r="H310" s="5">
        <v>1006.984</v>
      </c>
      <c r="I310" s="6" t="s">
        <v>34</v>
      </c>
    </row>
    <row r="311" spans="1:9" x14ac:dyDescent="0.3">
      <c r="A311" s="2">
        <v>2021</v>
      </c>
      <c r="B311" s="2" t="s">
        <v>40</v>
      </c>
      <c r="C311" s="2" t="s">
        <v>24</v>
      </c>
      <c r="D311" s="7" t="s">
        <v>26</v>
      </c>
      <c r="E311" s="8">
        <v>76</v>
      </c>
      <c r="F311" s="8">
        <v>4576.8999999999996</v>
      </c>
      <c r="G311" s="8">
        <v>5126.1279999999997</v>
      </c>
      <c r="H311" s="5">
        <v>915.38</v>
      </c>
      <c r="I311" s="6" t="s">
        <v>34</v>
      </c>
    </row>
    <row r="312" spans="1:9" x14ac:dyDescent="0.3">
      <c r="A312" s="2">
        <v>2021</v>
      </c>
      <c r="B312" s="2" t="s">
        <v>40</v>
      </c>
      <c r="C312" s="2" t="s">
        <v>24</v>
      </c>
      <c r="D312" s="7" t="s">
        <v>27</v>
      </c>
      <c r="E312" s="8">
        <v>46</v>
      </c>
      <c r="F312" s="8">
        <v>200</v>
      </c>
      <c r="G312" s="8">
        <v>224</v>
      </c>
      <c r="H312" s="5">
        <v>40</v>
      </c>
      <c r="I312" s="6" t="s">
        <v>34</v>
      </c>
    </row>
    <row r="313" spans="1:9" x14ac:dyDescent="0.3">
      <c r="A313" s="2">
        <v>2021</v>
      </c>
      <c r="B313" s="2" t="s">
        <v>40</v>
      </c>
      <c r="C313" s="2" t="s">
        <v>24</v>
      </c>
      <c r="D313" s="7" t="s">
        <v>28</v>
      </c>
      <c r="E313" s="8">
        <v>34</v>
      </c>
      <c r="F313" s="8">
        <v>4576.8</v>
      </c>
      <c r="G313" s="8">
        <v>5126.0160000000005</v>
      </c>
      <c r="H313" s="5">
        <v>915.36000000000013</v>
      </c>
      <c r="I313" s="6" t="s">
        <v>34</v>
      </c>
    </row>
    <row r="314" spans="1:9" x14ac:dyDescent="0.3">
      <c r="A314" s="2">
        <v>2021</v>
      </c>
      <c r="B314" s="2" t="s">
        <v>40</v>
      </c>
      <c r="C314" s="2" t="s">
        <v>15</v>
      </c>
      <c r="D314" s="4" t="s">
        <v>29</v>
      </c>
      <c r="E314" s="5">
        <v>7</v>
      </c>
      <c r="F314" s="5">
        <v>200</v>
      </c>
      <c r="G314" s="5">
        <v>224</v>
      </c>
      <c r="H314" s="5">
        <v>40</v>
      </c>
      <c r="I314" s="6" t="s">
        <v>34</v>
      </c>
    </row>
    <row r="315" spans="1:9" x14ac:dyDescent="0.3">
      <c r="A315" s="2">
        <v>2021</v>
      </c>
      <c r="B315" s="2" t="s">
        <v>40</v>
      </c>
      <c r="C315" s="2" t="s">
        <v>24</v>
      </c>
      <c r="D315" s="7" t="s">
        <v>31</v>
      </c>
      <c r="E315" s="8">
        <v>3</v>
      </c>
      <c r="F315" s="8">
        <v>4577.3</v>
      </c>
      <c r="G315" s="8">
        <v>5126.576</v>
      </c>
      <c r="H315" s="5">
        <v>915.46</v>
      </c>
      <c r="I315" s="6" t="s">
        <v>34</v>
      </c>
    </row>
    <row r="316" spans="1:9" x14ac:dyDescent="0.3">
      <c r="A316" s="2">
        <v>2021</v>
      </c>
      <c r="B316" s="2" t="s">
        <v>40</v>
      </c>
      <c r="C316" s="2" t="s">
        <v>30</v>
      </c>
      <c r="D316" s="7" t="s">
        <v>30</v>
      </c>
      <c r="E316" s="8">
        <v>2</v>
      </c>
      <c r="F316" s="8">
        <v>6600</v>
      </c>
      <c r="G316" s="8">
        <v>7392</v>
      </c>
      <c r="H316" s="5">
        <v>1320</v>
      </c>
      <c r="I316" s="6" t="s">
        <v>34</v>
      </c>
    </row>
    <row r="317" spans="1:9" x14ac:dyDescent="0.3">
      <c r="A317" s="2">
        <v>2021</v>
      </c>
      <c r="B317" s="2" t="s">
        <v>41</v>
      </c>
      <c r="C317" s="2" t="s">
        <v>11</v>
      </c>
      <c r="D317" s="4" t="s">
        <v>12</v>
      </c>
      <c r="E317" s="5">
        <v>3566</v>
      </c>
      <c r="F317" s="5">
        <v>4577.3</v>
      </c>
      <c r="G317" s="5">
        <v>5126.576</v>
      </c>
      <c r="H317" s="5">
        <v>915.46</v>
      </c>
      <c r="I317" s="6" t="s">
        <v>34</v>
      </c>
    </row>
    <row r="318" spans="1:9" x14ac:dyDescent="0.3">
      <c r="A318" s="2">
        <v>2021</v>
      </c>
      <c r="B318" s="2" t="s">
        <v>41</v>
      </c>
      <c r="C318" s="2" t="s">
        <v>11</v>
      </c>
      <c r="D318" s="4" t="s">
        <v>14</v>
      </c>
      <c r="E318" s="5">
        <v>2498</v>
      </c>
      <c r="F318" s="5">
        <v>8000</v>
      </c>
      <c r="G318" s="5">
        <v>8960</v>
      </c>
      <c r="H318" s="5">
        <v>1600</v>
      </c>
      <c r="I318" s="6" t="s">
        <v>34</v>
      </c>
    </row>
    <row r="319" spans="1:9" x14ac:dyDescent="0.3">
      <c r="A319" s="2">
        <v>2021</v>
      </c>
      <c r="B319" s="2" t="s">
        <v>41</v>
      </c>
      <c r="C319" s="2" t="s">
        <v>15</v>
      </c>
      <c r="D319" s="4" t="s">
        <v>16</v>
      </c>
      <c r="E319" s="5">
        <v>1245</v>
      </c>
      <c r="F319" s="5">
        <v>4577.2</v>
      </c>
      <c r="G319" s="5">
        <v>5126.4639999999999</v>
      </c>
      <c r="H319" s="5">
        <v>915.44</v>
      </c>
      <c r="I319" s="6" t="s">
        <v>34</v>
      </c>
    </row>
    <row r="320" spans="1:9" x14ac:dyDescent="0.3">
      <c r="A320" s="2">
        <v>2021</v>
      </c>
      <c r="B320" s="2" t="s">
        <v>41</v>
      </c>
      <c r="C320" s="2" t="s">
        <v>17</v>
      </c>
      <c r="D320" s="7" t="s">
        <v>18</v>
      </c>
      <c r="E320" s="8">
        <v>644</v>
      </c>
      <c r="F320" s="8">
        <v>5743.5</v>
      </c>
      <c r="G320" s="8">
        <v>6432.72</v>
      </c>
      <c r="H320" s="5">
        <v>1148.7</v>
      </c>
      <c r="I320" s="6" t="s">
        <v>34</v>
      </c>
    </row>
    <row r="321" spans="1:9" x14ac:dyDescent="0.3">
      <c r="A321" s="2">
        <v>2021</v>
      </c>
      <c r="B321" s="2" t="s">
        <v>41</v>
      </c>
      <c r="C321" s="2" t="s">
        <v>19</v>
      </c>
      <c r="D321" s="7" t="s">
        <v>20</v>
      </c>
      <c r="E321" s="8">
        <v>643</v>
      </c>
      <c r="F321" s="8">
        <v>7000</v>
      </c>
      <c r="G321" s="8">
        <v>7840</v>
      </c>
      <c r="H321" s="5">
        <v>1400</v>
      </c>
      <c r="I321" s="6" t="s">
        <v>34</v>
      </c>
    </row>
    <row r="322" spans="1:9" x14ac:dyDescent="0.3">
      <c r="A322" s="2">
        <v>2021</v>
      </c>
      <c r="B322" s="2" t="s">
        <v>41</v>
      </c>
      <c r="C322" s="2" t="s">
        <v>17</v>
      </c>
      <c r="D322" s="7" t="s">
        <v>21</v>
      </c>
      <c r="E322" s="8">
        <v>455</v>
      </c>
      <c r="F322" s="8">
        <v>4578.6000000000004</v>
      </c>
      <c r="G322" s="8">
        <v>5128.0320000000002</v>
      </c>
      <c r="H322" s="5">
        <v>915.72000000000014</v>
      </c>
      <c r="I322" s="6" t="s">
        <v>13</v>
      </c>
    </row>
    <row r="323" spans="1:9" x14ac:dyDescent="0.3">
      <c r="A323" s="2">
        <v>2021</v>
      </c>
      <c r="B323" s="2" t="s">
        <v>41</v>
      </c>
      <c r="C323" s="2" t="s">
        <v>19</v>
      </c>
      <c r="D323" s="7" t="s">
        <v>22</v>
      </c>
      <c r="E323" s="9">
        <v>345</v>
      </c>
      <c r="F323" s="9">
        <v>7000</v>
      </c>
      <c r="G323" s="9">
        <v>7840</v>
      </c>
      <c r="H323" s="5">
        <v>1400</v>
      </c>
      <c r="I323" s="6" t="s">
        <v>13</v>
      </c>
    </row>
    <row r="324" spans="1:9" x14ac:dyDescent="0.3">
      <c r="A324" s="2">
        <v>2021</v>
      </c>
      <c r="B324" s="2" t="s">
        <v>41</v>
      </c>
      <c r="C324" s="2" t="s">
        <v>15</v>
      </c>
      <c r="D324" s="4" t="s">
        <v>23</v>
      </c>
      <c r="E324" s="5">
        <v>122</v>
      </c>
      <c r="F324" s="5">
        <v>100</v>
      </c>
      <c r="G324" s="5">
        <v>112</v>
      </c>
      <c r="H324" s="5">
        <v>20</v>
      </c>
      <c r="I324" s="6" t="s">
        <v>13</v>
      </c>
    </row>
    <row r="325" spans="1:9" x14ac:dyDescent="0.3">
      <c r="A325" s="2">
        <v>2021</v>
      </c>
      <c r="B325" s="2" t="s">
        <v>41</v>
      </c>
      <c r="C325" s="2" t="s">
        <v>24</v>
      </c>
      <c r="D325" s="7" t="s">
        <v>25</v>
      </c>
      <c r="E325" s="8">
        <v>78</v>
      </c>
      <c r="F325" s="8">
        <v>4577.2</v>
      </c>
      <c r="G325" s="8">
        <v>5126.4639999999999</v>
      </c>
      <c r="H325" s="5">
        <v>915.44</v>
      </c>
      <c r="I325" s="6" t="s">
        <v>13</v>
      </c>
    </row>
    <row r="326" spans="1:9" x14ac:dyDescent="0.3">
      <c r="A326" s="2">
        <v>2021</v>
      </c>
      <c r="B326" s="2" t="s">
        <v>41</v>
      </c>
      <c r="C326" s="2" t="s">
        <v>24</v>
      </c>
      <c r="D326" s="7" t="s">
        <v>26</v>
      </c>
      <c r="E326" s="8">
        <v>76</v>
      </c>
      <c r="F326" s="8">
        <v>4576.8999999999996</v>
      </c>
      <c r="G326" s="8">
        <v>5126.1279999999997</v>
      </c>
      <c r="H326" s="5">
        <v>915.38</v>
      </c>
      <c r="I326" s="6" t="s">
        <v>13</v>
      </c>
    </row>
    <row r="327" spans="1:9" x14ac:dyDescent="0.3">
      <c r="A327" s="2">
        <v>2021</v>
      </c>
      <c r="B327" s="2" t="s">
        <v>41</v>
      </c>
      <c r="C327" s="2" t="s">
        <v>24</v>
      </c>
      <c r="D327" s="7" t="s">
        <v>27</v>
      </c>
      <c r="E327" s="8">
        <v>46</v>
      </c>
      <c r="F327" s="8">
        <v>200</v>
      </c>
      <c r="G327" s="8">
        <v>224</v>
      </c>
      <c r="H327" s="5">
        <v>40</v>
      </c>
      <c r="I327" s="6" t="s">
        <v>13</v>
      </c>
    </row>
    <row r="328" spans="1:9" x14ac:dyDescent="0.3">
      <c r="A328" s="2">
        <v>2021</v>
      </c>
      <c r="B328" s="2" t="s">
        <v>41</v>
      </c>
      <c r="C328" s="2" t="s">
        <v>24</v>
      </c>
      <c r="D328" s="7" t="s">
        <v>28</v>
      </c>
      <c r="E328" s="8">
        <v>34</v>
      </c>
      <c r="F328" s="8">
        <v>4576.8</v>
      </c>
      <c r="G328" s="8">
        <v>5126.0160000000005</v>
      </c>
      <c r="H328" s="5">
        <v>915.36000000000013</v>
      </c>
      <c r="I328" s="6" t="s">
        <v>13</v>
      </c>
    </row>
    <row r="329" spans="1:9" x14ac:dyDescent="0.3">
      <c r="A329" s="2">
        <v>2021</v>
      </c>
      <c r="B329" s="2" t="s">
        <v>41</v>
      </c>
      <c r="C329" s="2" t="s">
        <v>15</v>
      </c>
      <c r="D329" s="4" t="s">
        <v>29</v>
      </c>
      <c r="E329" s="5">
        <v>7</v>
      </c>
      <c r="F329" s="5">
        <v>200</v>
      </c>
      <c r="G329" s="5">
        <v>224</v>
      </c>
      <c r="H329" s="5">
        <v>40</v>
      </c>
      <c r="I329" s="6" t="s">
        <v>13</v>
      </c>
    </row>
    <row r="330" spans="1:9" x14ac:dyDescent="0.3">
      <c r="A330" s="2">
        <v>2021</v>
      </c>
      <c r="B330" s="2" t="s">
        <v>41</v>
      </c>
      <c r="C330" s="2" t="s">
        <v>24</v>
      </c>
      <c r="D330" s="7" t="s">
        <v>31</v>
      </c>
      <c r="E330" s="8">
        <v>3</v>
      </c>
      <c r="F330" s="8">
        <v>4577.3</v>
      </c>
      <c r="G330" s="8">
        <v>5126.576</v>
      </c>
      <c r="H330" s="5">
        <v>915.46</v>
      </c>
      <c r="I330" s="6" t="s">
        <v>13</v>
      </c>
    </row>
    <row r="331" spans="1:9" x14ac:dyDescent="0.3">
      <c r="A331" s="2">
        <v>2021</v>
      </c>
      <c r="B331" s="2" t="s">
        <v>41</v>
      </c>
      <c r="C331" s="2" t="s">
        <v>30</v>
      </c>
      <c r="D331" s="7" t="s">
        <v>30</v>
      </c>
      <c r="E331" s="8">
        <v>2</v>
      </c>
      <c r="F331" s="8">
        <v>6600</v>
      </c>
      <c r="G331" s="8">
        <v>7392</v>
      </c>
      <c r="H331" s="5">
        <v>1320</v>
      </c>
      <c r="I331" s="6" t="s">
        <v>13</v>
      </c>
    </row>
    <row r="332" spans="1:9" x14ac:dyDescent="0.3">
      <c r="A332" s="2">
        <v>2021</v>
      </c>
      <c r="B332" s="2" t="s">
        <v>42</v>
      </c>
      <c r="C332" s="2" t="s">
        <v>11</v>
      </c>
      <c r="D332" s="4" t="s">
        <v>12</v>
      </c>
      <c r="E332" s="5">
        <v>3566</v>
      </c>
      <c r="F332" s="5">
        <v>4577.3</v>
      </c>
      <c r="G332" s="5">
        <v>5126.576</v>
      </c>
      <c r="H332" s="5">
        <v>915.46</v>
      </c>
      <c r="I332" s="6" t="s">
        <v>13</v>
      </c>
    </row>
    <row r="333" spans="1:9" x14ac:dyDescent="0.3">
      <c r="A333" s="2">
        <v>2021</v>
      </c>
      <c r="B333" s="2" t="s">
        <v>42</v>
      </c>
      <c r="C333" s="2" t="s">
        <v>11</v>
      </c>
      <c r="D333" s="4" t="s">
        <v>14</v>
      </c>
      <c r="E333" s="5">
        <v>2498</v>
      </c>
      <c r="F333" s="5">
        <v>8000</v>
      </c>
      <c r="G333" s="5">
        <v>8960</v>
      </c>
      <c r="H333" s="5">
        <v>1600</v>
      </c>
      <c r="I333" s="6" t="s">
        <v>13</v>
      </c>
    </row>
    <row r="334" spans="1:9" x14ac:dyDescent="0.3">
      <c r="A334" s="2">
        <v>2021</v>
      </c>
      <c r="B334" s="2" t="s">
        <v>42</v>
      </c>
      <c r="C334" s="2" t="s">
        <v>15</v>
      </c>
      <c r="D334" s="4" t="s">
        <v>16</v>
      </c>
      <c r="E334" s="5">
        <v>1245</v>
      </c>
      <c r="F334" s="5">
        <v>4577.2</v>
      </c>
      <c r="G334" s="5">
        <v>5126.4639999999999</v>
      </c>
      <c r="H334" s="5">
        <v>915.44</v>
      </c>
      <c r="I334" s="6" t="s">
        <v>13</v>
      </c>
    </row>
    <row r="335" spans="1:9" x14ac:dyDescent="0.3">
      <c r="A335" s="2">
        <v>2021</v>
      </c>
      <c r="B335" s="2" t="s">
        <v>42</v>
      </c>
      <c r="C335" s="2" t="s">
        <v>17</v>
      </c>
      <c r="D335" s="7" t="s">
        <v>18</v>
      </c>
      <c r="E335" s="8">
        <v>644</v>
      </c>
      <c r="F335" s="8">
        <v>5743.5</v>
      </c>
      <c r="G335" s="8">
        <v>6432.72</v>
      </c>
      <c r="H335" s="5">
        <v>1148.7</v>
      </c>
      <c r="I335" s="6" t="s">
        <v>13</v>
      </c>
    </row>
    <row r="336" spans="1:9" x14ac:dyDescent="0.3">
      <c r="A336" s="2">
        <v>2021</v>
      </c>
      <c r="B336" s="2" t="s">
        <v>42</v>
      </c>
      <c r="C336" s="2" t="s">
        <v>19</v>
      </c>
      <c r="D336" s="7" t="s">
        <v>20</v>
      </c>
      <c r="E336" s="8">
        <v>643</v>
      </c>
      <c r="F336" s="8">
        <v>7000</v>
      </c>
      <c r="G336" s="8">
        <v>7840</v>
      </c>
      <c r="H336" s="5">
        <v>1400</v>
      </c>
      <c r="I336" s="6" t="s">
        <v>13</v>
      </c>
    </row>
    <row r="337" spans="1:9" x14ac:dyDescent="0.3">
      <c r="A337" s="2">
        <v>2021</v>
      </c>
      <c r="B337" s="2" t="s">
        <v>42</v>
      </c>
      <c r="C337" s="2" t="s">
        <v>17</v>
      </c>
      <c r="D337" s="7" t="s">
        <v>21</v>
      </c>
      <c r="E337" s="8">
        <v>455</v>
      </c>
      <c r="F337" s="8">
        <v>4578.6000000000004</v>
      </c>
      <c r="G337" s="8">
        <v>5128.0320000000002</v>
      </c>
      <c r="H337" s="5">
        <v>915.72000000000014</v>
      </c>
      <c r="I337" s="6" t="s">
        <v>13</v>
      </c>
    </row>
    <row r="338" spans="1:9" x14ac:dyDescent="0.3">
      <c r="A338" s="2">
        <v>2021</v>
      </c>
      <c r="B338" s="2" t="s">
        <v>42</v>
      </c>
      <c r="C338" s="2" t="s">
        <v>19</v>
      </c>
      <c r="D338" s="7" t="s">
        <v>22</v>
      </c>
      <c r="E338" s="9">
        <v>345</v>
      </c>
      <c r="F338" s="9">
        <v>7000</v>
      </c>
      <c r="G338" s="9">
        <v>7840</v>
      </c>
      <c r="H338" s="5">
        <v>1400</v>
      </c>
      <c r="I338" s="6" t="s">
        <v>13</v>
      </c>
    </row>
    <row r="339" spans="1:9" x14ac:dyDescent="0.3">
      <c r="A339" s="2">
        <v>2021</v>
      </c>
      <c r="B339" s="2" t="s">
        <v>42</v>
      </c>
      <c r="C339" s="2" t="s">
        <v>15</v>
      </c>
      <c r="D339" s="4" t="s">
        <v>23</v>
      </c>
      <c r="E339" s="5">
        <v>122</v>
      </c>
      <c r="F339" s="5">
        <v>100</v>
      </c>
      <c r="G339" s="5">
        <v>112</v>
      </c>
      <c r="H339" s="5">
        <v>20</v>
      </c>
      <c r="I339" s="6" t="s">
        <v>13</v>
      </c>
    </row>
    <row r="340" spans="1:9" x14ac:dyDescent="0.3">
      <c r="A340" s="2">
        <v>2021</v>
      </c>
      <c r="B340" s="2" t="s">
        <v>42</v>
      </c>
      <c r="C340" s="2" t="s">
        <v>24</v>
      </c>
      <c r="D340" s="7" t="s">
        <v>25</v>
      </c>
      <c r="E340" s="8">
        <v>78</v>
      </c>
      <c r="F340" s="8">
        <v>4577.2</v>
      </c>
      <c r="G340" s="8">
        <v>5126.4639999999999</v>
      </c>
      <c r="H340" s="5">
        <v>915.44</v>
      </c>
      <c r="I340" s="6" t="s">
        <v>13</v>
      </c>
    </row>
    <row r="341" spans="1:9" x14ac:dyDescent="0.3">
      <c r="A341" s="2">
        <v>2021</v>
      </c>
      <c r="B341" s="2" t="s">
        <v>42</v>
      </c>
      <c r="C341" s="2" t="s">
        <v>24</v>
      </c>
      <c r="D341" s="7" t="s">
        <v>26</v>
      </c>
      <c r="E341" s="8">
        <v>76</v>
      </c>
      <c r="F341" s="8">
        <v>4576.8999999999996</v>
      </c>
      <c r="G341" s="8">
        <v>5126.1279999999997</v>
      </c>
      <c r="H341" s="5">
        <v>915.38</v>
      </c>
      <c r="I341" s="6" t="s">
        <v>13</v>
      </c>
    </row>
    <row r="342" spans="1:9" x14ac:dyDescent="0.3">
      <c r="A342" s="2">
        <v>2021</v>
      </c>
      <c r="B342" s="2" t="s">
        <v>42</v>
      </c>
      <c r="C342" s="2" t="s">
        <v>24</v>
      </c>
      <c r="D342" s="7" t="s">
        <v>27</v>
      </c>
      <c r="E342" s="8">
        <v>46</v>
      </c>
      <c r="F342" s="8">
        <v>200</v>
      </c>
      <c r="G342" s="8">
        <v>224</v>
      </c>
      <c r="H342" s="5">
        <v>40</v>
      </c>
      <c r="I342" s="6" t="s">
        <v>13</v>
      </c>
    </row>
    <row r="343" spans="1:9" x14ac:dyDescent="0.3">
      <c r="A343" s="2">
        <v>2021</v>
      </c>
      <c r="B343" s="2" t="s">
        <v>42</v>
      </c>
      <c r="C343" s="2" t="s">
        <v>24</v>
      </c>
      <c r="D343" s="7" t="s">
        <v>28</v>
      </c>
      <c r="E343" s="8">
        <v>34</v>
      </c>
      <c r="F343" s="8">
        <v>5492.16</v>
      </c>
      <c r="G343" s="8">
        <v>5126.0160000000005</v>
      </c>
      <c r="H343" s="5">
        <v>1098.432</v>
      </c>
      <c r="I343" s="6" t="s">
        <v>13</v>
      </c>
    </row>
    <row r="344" spans="1:9" x14ac:dyDescent="0.3">
      <c r="A344" s="2">
        <v>2021</v>
      </c>
      <c r="B344" s="2" t="s">
        <v>42</v>
      </c>
      <c r="C344" s="2" t="s">
        <v>15</v>
      </c>
      <c r="D344" s="4" t="s">
        <v>29</v>
      </c>
      <c r="E344" s="5">
        <v>7</v>
      </c>
      <c r="F344" s="5">
        <v>240</v>
      </c>
      <c r="G344" s="5">
        <v>224</v>
      </c>
      <c r="H344" s="5">
        <v>48</v>
      </c>
      <c r="I344" s="6" t="s">
        <v>13</v>
      </c>
    </row>
    <row r="345" spans="1:9" x14ac:dyDescent="0.3">
      <c r="A345" s="2">
        <v>2021</v>
      </c>
      <c r="B345" s="2" t="s">
        <v>42</v>
      </c>
      <c r="C345" s="2" t="s">
        <v>24</v>
      </c>
      <c r="D345" s="7" t="s">
        <v>31</v>
      </c>
      <c r="E345" s="8">
        <v>3</v>
      </c>
      <c r="F345" s="8">
        <v>5492.76</v>
      </c>
      <c r="G345" s="8">
        <v>5126.576</v>
      </c>
      <c r="H345" s="5">
        <v>1098.5520000000001</v>
      </c>
      <c r="I345" s="6" t="s">
        <v>13</v>
      </c>
    </row>
    <row r="346" spans="1:9" x14ac:dyDescent="0.3">
      <c r="A346" s="2">
        <v>2021</v>
      </c>
      <c r="B346" s="2" t="s">
        <v>42</v>
      </c>
      <c r="C346" s="2" t="s">
        <v>30</v>
      </c>
      <c r="D346" s="7" t="s">
        <v>30</v>
      </c>
      <c r="E346" s="8">
        <v>2</v>
      </c>
      <c r="F346" s="8">
        <v>7920</v>
      </c>
      <c r="G346" s="8">
        <v>7392</v>
      </c>
      <c r="H346" s="5">
        <v>1584</v>
      </c>
      <c r="I346" s="6" t="s">
        <v>13</v>
      </c>
    </row>
    <row r="347" spans="1:9" x14ac:dyDescent="0.3">
      <c r="A347" s="2">
        <v>2021</v>
      </c>
      <c r="B347" s="2" t="s">
        <v>43</v>
      </c>
      <c r="C347" s="2" t="s">
        <v>11</v>
      </c>
      <c r="D347" s="4" t="s">
        <v>12</v>
      </c>
      <c r="E347" s="5">
        <v>3566</v>
      </c>
      <c r="F347" s="5">
        <v>4577.3</v>
      </c>
      <c r="G347" s="5">
        <v>5126.576</v>
      </c>
      <c r="H347" s="5">
        <v>915.46</v>
      </c>
      <c r="I347" s="6" t="s">
        <v>13</v>
      </c>
    </row>
    <row r="348" spans="1:9" x14ac:dyDescent="0.3">
      <c r="A348" s="2">
        <v>2021</v>
      </c>
      <c r="B348" s="2" t="s">
        <v>43</v>
      </c>
      <c r="C348" s="2" t="s">
        <v>11</v>
      </c>
      <c r="D348" s="4" t="s">
        <v>14</v>
      </c>
      <c r="E348" s="5">
        <v>2498</v>
      </c>
      <c r="F348" s="5">
        <v>8000</v>
      </c>
      <c r="G348" s="5">
        <v>8960</v>
      </c>
      <c r="H348" s="5">
        <v>1600</v>
      </c>
      <c r="I348" s="6" t="s">
        <v>13</v>
      </c>
    </row>
    <row r="349" spans="1:9" x14ac:dyDescent="0.3">
      <c r="A349" s="2">
        <v>2021</v>
      </c>
      <c r="B349" s="2" t="s">
        <v>43</v>
      </c>
      <c r="C349" s="2" t="s">
        <v>15</v>
      </c>
      <c r="D349" s="4" t="s">
        <v>16</v>
      </c>
      <c r="E349" s="5">
        <v>1245</v>
      </c>
      <c r="F349" s="5">
        <v>4577.2</v>
      </c>
      <c r="G349" s="5">
        <v>5126.4639999999999</v>
      </c>
      <c r="H349" s="5">
        <v>915.44</v>
      </c>
      <c r="I349" s="6" t="s">
        <v>13</v>
      </c>
    </row>
    <row r="350" spans="1:9" x14ac:dyDescent="0.3">
      <c r="A350" s="2">
        <v>2021</v>
      </c>
      <c r="B350" s="2" t="s">
        <v>43</v>
      </c>
      <c r="C350" s="2" t="s">
        <v>17</v>
      </c>
      <c r="D350" s="7" t="s">
        <v>18</v>
      </c>
      <c r="E350" s="8">
        <v>644</v>
      </c>
      <c r="F350" s="8">
        <v>5743.5</v>
      </c>
      <c r="G350" s="8">
        <v>6432.72</v>
      </c>
      <c r="H350" s="5">
        <v>1148.7</v>
      </c>
      <c r="I350" s="6" t="s">
        <v>13</v>
      </c>
    </row>
    <row r="351" spans="1:9" x14ac:dyDescent="0.3">
      <c r="A351" s="2">
        <v>2021</v>
      </c>
      <c r="B351" s="2" t="s">
        <v>43</v>
      </c>
      <c r="C351" s="2" t="s">
        <v>19</v>
      </c>
      <c r="D351" s="7" t="s">
        <v>20</v>
      </c>
      <c r="E351" s="8">
        <v>643</v>
      </c>
      <c r="F351" s="8">
        <v>7000</v>
      </c>
      <c r="G351" s="8">
        <v>7840</v>
      </c>
      <c r="H351" s="5">
        <v>1400</v>
      </c>
      <c r="I351" s="6" t="s">
        <v>13</v>
      </c>
    </row>
    <row r="352" spans="1:9" x14ac:dyDescent="0.3">
      <c r="A352" s="2">
        <v>2021</v>
      </c>
      <c r="B352" s="2" t="s">
        <v>43</v>
      </c>
      <c r="C352" s="2" t="s">
        <v>17</v>
      </c>
      <c r="D352" s="7" t="s">
        <v>21</v>
      </c>
      <c r="E352" s="8">
        <v>455</v>
      </c>
      <c r="F352" s="8">
        <v>4578.6000000000004</v>
      </c>
      <c r="G352" s="8">
        <v>5128.0320000000002</v>
      </c>
      <c r="H352" s="5">
        <v>915.72000000000014</v>
      </c>
      <c r="I352" s="6" t="s">
        <v>13</v>
      </c>
    </row>
    <row r="353" spans="1:9" x14ac:dyDescent="0.3">
      <c r="A353" s="2">
        <v>2021</v>
      </c>
      <c r="B353" s="2" t="s">
        <v>43</v>
      </c>
      <c r="C353" s="2" t="s">
        <v>19</v>
      </c>
      <c r="D353" s="7" t="s">
        <v>22</v>
      </c>
      <c r="E353" s="9">
        <v>345</v>
      </c>
      <c r="F353" s="9">
        <v>7000</v>
      </c>
      <c r="G353" s="9">
        <v>7840</v>
      </c>
      <c r="H353" s="5">
        <v>1400</v>
      </c>
      <c r="I353" s="6" t="s">
        <v>13</v>
      </c>
    </row>
    <row r="354" spans="1:9" x14ac:dyDescent="0.3">
      <c r="A354" s="2">
        <v>2021</v>
      </c>
      <c r="B354" s="2" t="s">
        <v>43</v>
      </c>
      <c r="C354" s="2" t="s">
        <v>15</v>
      </c>
      <c r="D354" s="4" t="s">
        <v>23</v>
      </c>
      <c r="E354" s="5">
        <v>122</v>
      </c>
      <c r="F354" s="5">
        <v>100</v>
      </c>
      <c r="G354" s="5">
        <v>112</v>
      </c>
      <c r="H354" s="5">
        <v>20</v>
      </c>
      <c r="I354" s="6" t="s">
        <v>13</v>
      </c>
    </row>
    <row r="355" spans="1:9" x14ac:dyDescent="0.3">
      <c r="A355" s="2">
        <v>2021</v>
      </c>
      <c r="B355" s="2" t="s">
        <v>43</v>
      </c>
      <c r="C355" s="2" t="s">
        <v>24</v>
      </c>
      <c r="D355" s="7" t="s">
        <v>25</v>
      </c>
      <c r="E355" s="8">
        <v>78</v>
      </c>
      <c r="F355" s="8">
        <v>4577.2</v>
      </c>
      <c r="G355" s="8">
        <v>5126.4639999999999</v>
      </c>
      <c r="H355" s="5">
        <v>915.44</v>
      </c>
      <c r="I355" s="6" t="s">
        <v>13</v>
      </c>
    </row>
    <row r="356" spans="1:9" x14ac:dyDescent="0.3">
      <c r="A356" s="2">
        <v>2021</v>
      </c>
      <c r="B356" s="2" t="s">
        <v>43</v>
      </c>
      <c r="C356" s="2" t="s">
        <v>24</v>
      </c>
      <c r="D356" s="7" t="s">
        <v>26</v>
      </c>
      <c r="E356" s="8">
        <v>76</v>
      </c>
      <c r="F356" s="8">
        <v>4576.8999999999996</v>
      </c>
      <c r="G356" s="8">
        <v>5126.1279999999997</v>
      </c>
      <c r="H356" s="5">
        <v>915.38</v>
      </c>
      <c r="I356" s="6" t="s">
        <v>13</v>
      </c>
    </row>
    <row r="357" spans="1:9" x14ac:dyDescent="0.3">
      <c r="A357" s="2">
        <v>2021</v>
      </c>
      <c r="B357" s="2" t="s">
        <v>43</v>
      </c>
      <c r="C357" s="2" t="s">
        <v>24</v>
      </c>
      <c r="D357" s="7" t="s">
        <v>27</v>
      </c>
      <c r="E357" s="8">
        <v>46</v>
      </c>
      <c r="F357" s="8">
        <v>200</v>
      </c>
      <c r="G357" s="8">
        <v>224</v>
      </c>
      <c r="H357" s="5">
        <v>40</v>
      </c>
      <c r="I357" s="6" t="s">
        <v>13</v>
      </c>
    </row>
    <row r="358" spans="1:9" x14ac:dyDescent="0.3">
      <c r="A358" s="2">
        <v>2021</v>
      </c>
      <c r="B358" s="2" t="s">
        <v>43</v>
      </c>
      <c r="C358" s="2" t="s">
        <v>24</v>
      </c>
      <c r="D358" s="7" t="s">
        <v>28</v>
      </c>
      <c r="E358" s="8">
        <v>34</v>
      </c>
      <c r="F358" s="8">
        <v>4576.8</v>
      </c>
      <c r="G358" s="8">
        <v>5126.0160000000005</v>
      </c>
      <c r="H358" s="5">
        <v>915.36000000000013</v>
      </c>
      <c r="I358" s="6" t="s">
        <v>13</v>
      </c>
    </row>
    <row r="359" spans="1:9" x14ac:dyDescent="0.3">
      <c r="A359" s="2">
        <v>2021</v>
      </c>
      <c r="B359" s="2" t="s">
        <v>43</v>
      </c>
      <c r="C359" s="2" t="s">
        <v>15</v>
      </c>
      <c r="D359" s="4" t="s">
        <v>29</v>
      </c>
      <c r="E359" s="5">
        <v>7</v>
      </c>
      <c r="F359" s="5">
        <v>200</v>
      </c>
      <c r="G359" s="5">
        <v>224</v>
      </c>
      <c r="H359" s="5">
        <v>40</v>
      </c>
      <c r="I359" s="6" t="s">
        <v>13</v>
      </c>
    </row>
    <row r="360" spans="1:9" x14ac:dyDescent="0.3">
      <c r="A360" s="2">
        <v>2021</v>
      </c>
      <c r="B360" s="2" t="s">
        <v>43</v>
      </c>
      <c r="C360" s="2" t="s">
        <v>24</v>
      </c>
      <c r="D360" s="7" t="s">
        <v>31</v>
      </c>
      <c r="E360" s="8">
        <v>3</v>
      </c>
      <c r="F360" s="8">
        <v>4577.3</v>
      </c>
      <c r="G360" s="8">
        <v>5126.576</v>
      </c>
      <c r="H360" s="5">
        <v>915.46</v>
      </c>
      <c r="I360" s="6" t="s">
        <v>13</v>
      </c>
    </row>
    <row r="361" spans="1:9" x14ac:dyDescent="0.3">
      <c r="A361" s="2">
        <v>2021</v>
      </c>
      <c r="B361" s="2" t="s">
        <v>43</v>
      </c>
      <c r="C361" s="2" t="s">
        <v>30</v>
      </c>
      <c r="D361" s="7" t="s">
        <v>30</v>
      </c>
      <c r="E361" s="8">
        <v>2</v>
      </c>
      <c r="F361" s="8">
        <v>6600</v>
      </c>
      <c r="G361" s="8">
        <v>7392</v>
      </c>
      <c r="H361" s="5">
        <v>1320</v>
      </c>
      <c r="I361" s="6" t="s">
        <v>13</v>
      </c>
    </row>
    <row r="362" spans="1:9" x14ac:dyDescent="0.3">
      <c r="A362" s="2">
        <v>2022</v>
      </c>
      <c r="B362" s="2" t="s">
        <v>10</v>
      </c>
      <c r="C362" s="2" t="s">
        <v>11</v>
      </c>
      <c r="D362" s="4" t="s">
        <v>12</v>
      </c>
      <c r="E362" s="5">
        <v>3566</v>
      </c>
      <c r="F362" s="5">
        <v>5492.76</v>
      </c>
      <c r="G362" s="5">
        <v>5126.576</v>
      </c>
      <c r="H362" s="5">
        <v>1098.5520000000001</v>
      </c>
      <c r="I362" s="6" t="s">
        <v>13</v>
      </c>
    </row>
    <row r="363" spans="1:9" x14ac:dyDescent="0.3">
      <c r="A363" s="2">
        <v>2022</v>
      </c>
      <c r="B363" s="2" t="s">
        <v>10</v>
      </c>
      <c r="C363" s="2" t="s">
        <v>11</v>
      </c>
      <c r="D363" s="4" t="s">
        <v>14</v>
      </c>
      <c r="E363" s="5">
        <v>2498</v>
      </c>
      <c r="F363" s="5">
        <v>9600</v>
      </c>
      <c r="G363" s="5">
        <v>8960</v>
      </c>
      <c r="H363" s="5">
        <v>1920</v>
      </c>
      <c r="I363" s="6" t="s">
        <v>13</v>
      </c>
    </row>
    <row r="364" spans="1:9" x14ac:dyDescent="0.3">
      <c r="A364" s="2">
        <v>2022</v>
      </c>
      <c r="B364" s="2" t="s">
        <v>10</v>
      </c>
      <c r="C364" s="2" t="s">
        <v>15</v>
      </c>
      <c r="D364" s="4" t="s">
        <v>16</v>
      </c>
      <c r="E364" s="5">
        <v>1245</v>
      </c>
      <c r="F364" s="5">
        <v>5492.6399999999994</v>
      </c>
      <c r="G364" s="5">
        <v>5126.4639999999999</v>
      </c>
      <c r="H364" s="5">
        <v>1098.528</v>
      </c>
      <c r="I364" s="6" t="s">
        <v>34</v>
      </c>
    </row>
    <row r="365" spans="1:9" x14ac:dyDescent="0.3">
      <c r="A365" s="2">
        <v>2022</v>
      </c>
      <c r="B365" s="2" t="s">
        <v>10</v>
      </c>
      <c r="C365" s="2" t="s">
        <v>17</v>
      </c>
      <c r="D365" s="7" t="s">
        <v>18</v>
      </c>
      <c r="E365" s="8">
        <v>644</v>
      </c>
      <c r="F365" s="8">
        <v>6892.2</v>
      </c>
      <c r="G365" s="8">
        <v>6432.72</v>
      </c>
      <c r="H365" s="5">
        <v>1378.44</v>
      </c>
      <c r="I365" s="6" t="s">
        <v>34</v>
      </c>
    </row>
    <row r="366" spans="1:9" x14ac:dyDescent="0.3">
      <c r="A366" s="2">
        <v>2022</v>
      </c>
      <c r="B366" s="2" t="s">
        <v>10</v>
      </c>
      <c r="C366" s="2" t="s">
        <v>19</v>
      </c>
      <c r="D366" s="7" t="s">
        <v>20</v>
      </c>
      <c r="E366" s="8">
        <v>643</v>
      </c>
      <c r="F366" s="8">
        <v>8400</v>
      </c>
      <c r="G366" s="8">
        <v>7840</v>
      </c>
      <c r="H366" s="5">
        <v>1680</v>
      </c>
      <c r="I366" s="6" t="s">
        <v>34</v>
      </c>
    </row>
    <row r="367" spans="1:9" x14ac:dyDescent="0.3">
      <c r="A367" s="2">
        <v>2022</v>
      </c>
      <c r="B367" s="2" t="s">
        <v>10</v>
      </c>
      <c r="C367" s="2" t="s">
        <v>17</v>
      </c>
      <c r="D367" s="7" t="s">
        <v>21</v>
      </c>
      <c r="E367" s="8">
        <v>455</v>
      </c>
      <c r="F367" s="8">
        <v>5494.3200000000006</v>
      </c>
      <c r="G367" s="8">
        <v>5128.0320000000002</v>
      </c>
      <c r="H367" s="5">
        <v>1098.8640000000003</v>
      </c>
      <c r="I367" s="6" t="s">
        <v>34</v>
      </c>
    </row>
    <row r="368" spans="1:9" x14ac:dyDescent="0.3">
      <c r="A368" s="2">
        <v>2022</v>
      </c>
      <c r="B368" s="2" t="s">
        <v>10</v>
      </c>
      <c r="C368" s="2" t="s">
        <v>19</v>
      </c>
      <c r="D368" s="7" t="s">
        <v>22</v>
      </c>
      <c r="E368" s="9">
        <v>345</v>
      </c>
      <c r="F368" s="9">
        <v>8400</v>
      </c>
      <c r="G368" s="9">
        <v>7840</v>
      </c>
      <c r="H368" s="5">
        <v>1680</v>
      </c>
      <c r="I368" s="6" t="s">
        <v>34</v>
      </c>
    </row>
    <row r="369" spans="1:9" x14ac:dyDescent="0.3">
      <c r="A369" s="2">
        <v>2022</v>
      </c>
      <c r="B369" s="2" t="s">
        <v>10</v>
      </c>
      <c r="C369" s="2" t="s">
        <v>15</v>
      </c>
      <c r="D369" s="4" t="s">
        <v>23</v>
      </c>
      <c r="E369" s="5">
        <v>122</v>
      </c>
      <c r="F369" s="5">
        <v>120</v>
      </c>
      <c r="G369" s="5">
        <v>112</v>
      </c>
      <c r="H369" s="5">
        <v>24</v>
      </c>
      <c r="I369" s="6" t="s">
        <v>34</v>
      </c>
    </row>
    <row r="370" spans="1:9" x14ac:dyDescent="0.3">
      <c r="A370" s="2">
        <v>2022</v>
      </c>
      <c r="B370" s="2" t="s">
        <v>10</v>
      </c>
      <c r="C370" s="2" t="s">
        <v>24</v>
      </c>
      <c r="D370" s="7" t="s">
        <v>25</v>
      </c>
      <c r="E370" s="8">
        <v>78</v>
      </c>
      <c r="F370" s="8">
        <v>2288.6</v>
      </c>
      <c r="G370" s="8">
        <v>5126.4639999999999</v>
      </c>
      <c r="H370" s="5">
        <v>457.72</v>
      </c>
      <c r="I370" s="6" t="s">
        <v>34</v>
      </c>
    </row>
    <row r="371" spans="1:9" x14ac:dyDescent="0.3">
      <c r="A371" s="2">
        <v>2022</v>
      </c>
      <c r="B371" s="2" t="s">
        <v>10</v>
      </c>
      <c r="C371" s="2" t="s">
        <v>24</v>
      </c>
      <c r="D371" s="7" t="s">
        <v>26</v>
      </c>
      <c r="E371" s="8">
        <v>76</v>
      </c>
      <c r="F371" s="8">
        <v>2288.4499999999998</v>
      </c>
      <c r="G371" s="8">
        <v>5126.1279999999997</v>
      </c>
      <c r="H371" s="5">
        <v>457.69</v>
      </c>
      <c r="I371" s="6" t="s">
        <v>34</v>
      </c>
    </row>
    <row r="372" spans="1:9" x14ac:dyDescent="0.3">
      <c r="A372" s="2">
        <v>2022</v>
      </c>
      <c r="B372" s="2" t="s">
        <v>10</v>
      </c>
      <c r="C372" s="2" t="s">
        <v>24</v>
      </c>
      <c r="D372" s="7" t="s">
        <v>27</v>
      </c>
      <c r="E372" s="8">
        <v>46</v>
      </c>
      <c r="F372" s="8">
        <v>100</v>
      </c>
      <c r="G372" s="8">
        <v>224</v>
      </c>
      <c r="H372" s="5">
        <v>20</v>
      </c>
      <c r="I372" s="6" t="s">
        <v>34</v>
      </c>
    </row>
    <row r="373" spans="1:9" x14ac:dyDescent="0.3">
      <c r="A373" s="2">
        <v>2022</v>
      </c>
      <c r="B373" s="2" t="s">
        <v>10</v>
      </c>
      <c r="C373" s="2" t="s">
        <v>24</v>
      </c>
      <c r="D373" s="7" t="s">
        <v>28</v>
      </c>
      <c r="E373" s="8">
        <v>34</v>
      </c>
      <c r="F373" s="8">
        <v>2288.4</v>
      </c>
      <c r="G373" s="8">
        <v>5126.0160000000005</v>
      </c>
      <c r="H373" s="5">
        <v>457.68000000000006</v>
      </c>
      <c r="I373" s="6" t="s">
        <v>34</v>
      </c>
    </row>
    <row r="374" spans="1:9" x14ac:dyDescent="0.3">
      <c r="A374" s="2">
        <v>2022</v>
      </c>
      <c r="B374" s="2" t="s">
        <v>10</v>
      </c>
      <c r="C374" s="2" t="s">
        <v>15</v>
      </c>
      <c r="D374" s="4" t="s">
        <v>29</v>
      </c>
      <c r="E374" s="5">
        <v>7</v>
      </c>
      <c r="F374" s="5">
        <v>200</v>
      </c>
      <c r="G374" s="5">
        <v>224</v>
      </c>
      <c r="H374" s="5">
        <v>40</v>
      </c>
      <c r="I374" s="6" t="s">
        <v>34</v>
      </c>
    </row>
    <row r="375" spans="1:9" x14ac:dyDescent="0.3">
      <c r="A375" s="2">
        <v>2022</v>
      </c>
      <c r="B375" s="2" t="s">
        <v>10</v>
      </c>
      <c r="C375" s="2" t="s">
        <v>30</v>
      </c>
      <c r="D375" s="7" t="s">
        <v>30</v>
      </c>
      <c r="E375" s="8">
        <v>3</v>
      </c>
      <c r="F375" s="8">
        <v>4577.3</v>
      </c>
      <c r="G375" s="8">
        <v>7392</v>
      </c>
      <c r="H375" s="5">
        <v>915.46</v>
      </c>
      <c r="I375" s="6" t="s">
        <v>34</v>
      </c>
    </row>
    <row r="376" spans="1:9" x14ac:dyDescent="0.3">
      <c r="A376" s="2">
        <v>2022</v>
      </c>
      <c r="B376" s="2" t="s">
        <v>10</v>
      </c>
      <c r="C376" s="2" t="s">
        <v>24</v>
      </c>
      <c r="D376" s="7" t="s">
        <v>31</v>
      </c>
      <c r="E376" s="8">
        <v>3</v>
      </c>
      <c r="F376" s="8">
        <v>3300</v>
      </c>
      <c r="G376" s="8">
        <v>5126.576</v>
      </c>
      <c r="H376" s="5">
        <v>660</v>
      </c>
      <c r="I376" s="6" t="s">
        <v>34</v>
      </c>
    </row>
    <row r="377" spans="1:9" x14ac:dyDescent="0.3">
      <c r="A377" s="2">
        <v>2022</v>
      </c>
      <c r="B377" s="2" t="s">
        <v>32</v>
      </c>
      <c r="C377" s="2" t="s">
        <v>11</v>
      </c>
      <c r="D377" s="4" t="s">
        <v>12</v>
      </c>
      <c r="E377" s="5">
        <v>3566</v>
      </c>
      <c r="F377" s="5">
        <v>4577.3</v>
      </c>
      <c r="G377" s="5">
        <v>5126.576</v>
      </c>
      <c r="H377" s="5">
        <v>915.46</v>
      </c>
      <c r="I377" s="6" t="s">
        <v>34</v>
      </c>
    </row>
    <row r="378" spans="1:9" x14ac:dyDescent="0.3">
      <c r="A378" s="2">
        <v>2022</v>
      </c>
      <c r="B378" s="2" t="s">
        <v>32</v>
      </c>
      <c r="C378" s="2" t="s">
        <v>11</v>
      </c>
      <c r="D378" s="4" t="s">
        <v>14</v>
      </c>
      <c r="E378" s="5">
        <v>2498</v>
      </c>
      <c r="F378" s="5">
        <v>8000</v>
      </c>
      <c r="G378" s="5">
        <v>8960</v>
      </c>
      <c r="H378" s="5">
        <v>1600</v>
      </c>
      <c r="I378" s="6" t="s">
        <v>34</v>
      </c>
    </row>
    <row r="379" spans="1:9" x14ac:dyDescent="0.3">
      <c r="A379" s="2">
        <v>2022</v>
      </c>
      <c r="B379" s="2" t="s">
        <v>32</v>
      </c>
      <c r="C379" s="2" t="s">
        <v>15</v>
      </c>
      <c r="D379" s="4" t="s">
        <v>16</v>
      </c>
      <c r="E379" s="5">
        <v>1245</v>
      </c>
      <c r="F379" s="5">
        <v>4577.2</v>
      </c>
      <c r="G379" s="5">
        <v>5126.4639999999999</v>
      </c>
      <c r="H379" s="5">
        <v>915.44</v>
      </c>
      <c r="I379" s="6" t="s">
        <v>34</v>
      </c>
    </row>
    <row r="380" spans="1:9" x14ac:dyDescent="0.3">
      <c r="A380" s="2">
        <v>2022</v>
      </c>
      <c r="B380" s="2" t="s">
        <v>32</v>
      </c>
      <c r="C380" s="2" t="s">
        <v>17</v>
      </c>
      <c r="D380" s="7" t="s">
        <v>18</v>
      </c>
      <c r="E380" s="8">
        <v>644</v>
      </c>
      <c r="F380" s="8">
        <v>5743.5</v>
      </c>
      <c r="G380" s="8">
        <v>6432.72</v>
      </c>
      <c r="H380" s="5">
        <v>1148.7</v>
      </c>
      <c r="I380" s="6" t="s">
        <v>34</v>
      </c>
    </row>
    <row r="381" spans="1:9" x14ac:dyDescent="0.3">
      <c r="A381" s="2">
        <v>2022</v>
      </c>
      <c r="B381" s="2" t="s">
        <v>32</v>
      </c>
      <c r="C381" s="2" t="s">
        <v>19</v>
      </c>
      <c r="D381" s="7" t="s">
        <v>20</v>
      </c>
      <c r="E381" s="8">
        <v>643</v>
      </c>
      <c r="F381" s="8">
        <v>7000</v>
      </c>
      <c r="G381" s="8">
        <v>7840</v>
      </c>
      <c r="H381" s="5">
        <v>1400</v>
      </c>
      <c r="I381" s="6" t="s">
        <v>34</v>
      </c>
    </row>
    <row r="382" spans="1:9" x14ac:dyDescent="0.3">
      <c r="A382" s="2">
        <v>2022</v>
      </c>
      <c r="B382" s="2" t="s">
        <v>32</v>
      </c>
      <c r="C382" s="2" t="s">
        <v>17</v>
      </c>
      <c r="D382" s="7" t="s">
        <v>21</v>
      </c>
      <c r="E382" s="8">
        <v>455</v>
      </c>
      <c r="F382" s="8">
        <v>4578.6000000000004</v>
      </c>
      <c r="G382" s="8">
        <v>5128.0320000000002</v>
      </c>
      <c r="H382" s="5">
        <v>915.72000000000014</v>
      </c>
      <c r="I382" s="6" t="s">
        <v>34</v>
      </c>
    </row>
    <row r="383" spans="1:9" x14ac:dyDescent="0.3">
      <c r="A383" s="2">
        <v>2022</v>
      </c>
      <c r="B383" s="2" t="s">
        <v>32</v>
      </c>
      <c r="C383" s="2" t="s">
        <v>19</v>
      </c>
      <c r="D383" s="7" t="s">
        <v>22</v>
      </c>
      <c r="E383" s="9">
        <v>345</v>
      </c>
      <c r="F383" s="9">
        <v>7000</v>
      </c>
      <c r="G383" s="9">
        <v>7840</v>
      </c>
      <c r="H383" s="5">
        <v>1400</v>
      </c>
      <c r="I383" s="6" t="s">
        <v>34</v>
      </c>
    </row>
    <row r="384" spans="1:9" x14ac:dyDescent="0.3">
      <c r="A384" s="2">
        <v>2022</v>
      </c>
      <c r="B384" s="2" t="s">
        <v>32</v>
      </c>
      <c r="C384" s="2" t="s">
        <v>15</v>
      </c>
      <c r="D384" s="4" t="s">
        <v>23</v>
      </c>
      <c r="E384" s="5">
        <v>122</v>
      </c>
      <c r="F384" s="5">
        <v>100</v>
      </c>
      <c r="G384" s="5">
        <v>112</v>
      </c>
      <c r="H384" s="5">
        <v>20</v>
      </c>
      <c r="I384" s="6" t="s">
        <v>34</v>
      </c>
    </row>
    <row r="385" spans="1:9" x14ac:dyDescent="0.3">
      <c r="A385" s="2">
        <v>2022</v>
      </c>
      <c r="B385" s="2" t="s">
        <v>32</v>
      </c>
      <c r="C385" s="2" t="s">
        <v>24</v>
      </c>
      <c r="D385" s="7" t="s">
        <v>25</v>
      </c>
      <c r="E385" s="8">
        <v>78</v>
      </c>
      <c r="F385" s="8">
        <v>2288.6</v>
      </c>
      <c r="G385" s="8">
        <v>5126.4639999999999</v>
      </c>
      <c r="H385" s="5">
        <v>457.72</v>
      </c>
      <c r="I385" s="6" t="s">
        <v>34</v>
      </c>
    </row>
    <row r="386" spans="1:9" x14ac:dyDescent="0.3">
      <c r="A386" s="2">
        <v>2022</v>
      </c>
      <c r="B386" s="2" t="s">
        <v>32</v>
      </c>
      <c r="C386" s="2" t="s">
        <v>24</v>
      </c>
      <c r="D386" s="7" t="s">
        <v>26</v>
      </c>
      <c r="E386" s="8">
        <v>76</v>
      </c>
      <c r="F386" s="8">
        <v>2288.4499999999998</v>
      </c>
      <c r="G386" s="8">
        <v>5126.1279999999997</v>
      </c>
      <c r="H386" s="5">
        <v>457.69</v>
      </c>
      <c r="I386" s="6" t="s">
        <v>34</v>
      </c>
    </row>
    <row r="387" spans="1:9" x14ac:dyDescent="0.3">
      <c r="A387" s="2">
        <v>2022</v>
      </c>
      <c r="B387" s="2" t="s">
        <v>32</v>
      </c>
      <c r="C387" s="2" t="s">
        <v>24</v>
      </c>
      <c r="D387" s="7" t="s">
        <v>27</v>
      </c>
      <c r="E387" s="8">
        <v>46</v>
      </c>
      <c r="F387" s="8">
        <v>100</v>
      </c>
      <c r="G387" s="8">
        <v>224</v>
      </c>
      <c r="H387" s="5">
        <v>20</v>
      </c>
      <c r="I387" s="6" t="s">
        <v>34</v>
      </c>
    </row>
    <row r="388" spans="1:9" x14ac:dyDescent="0.3">
      <c r="A388" s="2">
        <v>2022</v>
      </c>
      <c r="B388" s="2" t="s">
        <v>32</v>
      </c>
      <c r="C388" s="2" t="s">
        <v>24</v>
      </c>
      <c r="D388" s="7" t="s">
        <v>28</v>
      </c>
      <c r="E388" s="8">
        <v>34</v>
      </c>
      <c r="F388" s="8">
        <v>2288.4</v>
      </c>
      <c r="G388" s="8">
        <v>5126.0160000000005</v>
      </c>
      <c r="H388" s="5">
        <v>457.68000000000006</v>
      </c>
      <c r="I388" s="6" t="s">
        <v>34</v>
      </c>
    </row>
    <row r="389" spans="1:9" x14ac:dyDescent="0.3">
      <c r="A389" s="2">
        <v>2022</v>
      </c>
      <c r="B389" s="2" t="s">
        <v>32</v>
      </c>
      <c r="C389" s="2" t="s">
        <v>15</v>
      </c>
      <c r="D389" s="4" t="s">
        <v>29</v>
      </c>
      <c r="E389" s="5">
        <v>7</v>
      </c>
      <c r="F389" s="5">
        <v>200</v>
      </c>
      <c r="G389" s="5">
        <v>224</v>
      </c>
      <c r="H389" s="5">
        <v>40</v>
      </c>
      <c r="I389" s="6" t="s">
        <v>13</v>
      </c>
    </row>
    <row r="390" spans="1:9" x14ac:dyDescent="0.3">
      <c r="A390" s="2">
        <v>2022</v>
      </c>
      <c r="B390" s="2" t="s">
        <v>32</v>
      </c>
      <c r="C390" s="2" t="s">
        <v>24</v>
      </c>
      <c r="D390" s="7" t="s">
        <v>31</v>
      </c>
      <c r="E390" s="8">
        <v>3</v>
      </c>
      <c r="F390" s="8">
        <v>3300</v>
      </c>
      <c r="G390" s="8">
        <v>5126.576</v>
      </c>
      <c r="H390" s="5">
        <v>660</v>
      </c>
      <c r="I390" s="6" t="s">
        <v>13</v>
      </c>
    </row>
    <row r="391" spans="1:9" x14ac:dyDescent="0.3">
      <c r="A391" s="2">
        <v>2022</v>
      </c>
      <c r="B391" s="2" t="s">
        <v>32</v>
      </c>
      <c r="C391" s="2" t="s">
        <v>30</v>
      </c>
      <c r="D391" s="7" t="s">
        <v>30</v>
      </c>
      <c r="E391" s="8">
        <v>2</v>
      </c>
      <c r="F391" s="8">
        <v>6600</v>
      </c>
      <c r="G391" s="8">
        <v>7392</v>
      </c>
      <c r="H391" s="5">
        <v>1320</v>
      </c>
      <c r="I391" s="6" t="s">
        <v>13</v>
      </c>
    </row>
    <row r="392" spans="1:9" x14ac:dyDescent="0.3">
      <c r="A392" s="2">
        <v>2022</v>
      </c>
      <c r="B392" s="2" t="s">
        <v>33</v>
      </c>
      <c r="C392" s="2" t="s">
        <v>11</v>
      </c>
      <c r="D392" s="4" t="s">
        <v>12</v>
      </c>
      <c r="E392" s="5">
        <v>3566</v>
      </c>
      <c r="F392" s="5">
        <v>4577.3</v>
      </c>
      <c r="G392" s="5">
        <v>5126.576</v>
      </c>
      <c r="H392" s="5">
        <v>915.46</v>
      </c>
      <c r="I392" s="6" t="s">
        <v>13</v>
      </c>
    </row>
    <row r="393" spans="1:9" x14ac:dyDescent="0.3">
      <c r="A393" s="2">
        <v>2022</v>
      </c>
      <c r="B393" s="2" t="s">
        <v>33</v>
      </c>
      <c r="C393" s="2" t="s">
        <v>11</v>
      </c>
      <c r="D393" s="4" t="s">
        <v>14</v>
      </c>
      <c r="E393" s="5">
        <v>2498</v>
      </c>
      <c r="F393" s="5">
        <v>8000</v>
      </c>
      <c r="G393" s="5">
        <v>8960</v>
      </c>
      <c r="H393" s="5">
        <v>1600</v>
      </c>
      <c r="I393" s="6" t="s">
        <v>13</v>
      </c>
    </row>
    <row r="394" spans="1:9" x14ac:dyDescent="0.3">
      <c r="A394" s="2">
        <v>2022</v>
      </c>
      <c r="B394" s="2" t="s">
        <v>33</v>
      </c>
      <c r="C394" s="2" t="s">
        <v>15</v>
      </c>
      <c r="D394" s="4" t="s">
        <v>16</v>
      </c>
      <c r="E394" s="5">
        <v>1245</v>
      </c>
      <c r="F394" s="5">
        <v>4577.2</v>
      </c>
      <c r="G394" s="5">
        <v>5126.4639999999999</v>
      </c>
      <c r="H394" s="5">
        <v>915.44</v>
      </c>
      <c r="I394" s="6" t="s">
        <v>13</v>
      </c>
    </row>
    <row r="395" spans="1:9" x14ac:dyDescent="0.3">
      <c r="A395" s="2">
        <v>2022</v>
      </c>
      <c r="B395" s="2" t="s">
        <v>33</v>
      </c>
      <c r="C395" s="2" t="s">
        <v>17</v>
      </c>
      <c r="D395" s="7" t="s">
        <v>18</v>
      </c>
      <c r="E395" s="8">
        <v>644</v>
      </c>
      <c r="F395" s="8">
        <v>5743.5</v>
      </c>
      <c r="G395" s="8">
        <v>6432.72</v>
      </c>
      <c r="H395" s="5">
        <v>1148.7</v>
      </c>
      <c r="I395" s="6" t="s">
        <v>13</v>
      </c>
    </row>
    <row r="396" spans="1:9" x14ac:dyDescent="0.3">
      <c r="A396" s="2">
        <v>2022</v>
      </c>
      <c r="B396" s="2" t="s">
        <v>33</v>
      </c>
      <c r="C396" s="2" t="s">
        <v>19</v>
      </c>
      <c r="D396" s="7" t="s">
        <v>20</v>
      </c>
      <c r="E396" s="8">
        <v>643</v>
      </c>
      <c r="F396" s="8">
        <v>7000</v>
      </c>
      <c r="G396" s="8">
        <v>7840</v>
      </c>
      <c r="H396" s="5">
        <v>1400</v>
      </c>
      <c r="I396" s="6" t="s">
        <v>13</v>
      </c>
    </row>
    <row r="397" spans="1:9" x14ac:dyDescent="0.3">
      <c r="A397" s="2">
        <v>2022</v>
      </c>
      <c r="B397" s="2" t="s">
        <v>33</v>
      </c>
      <c r="C397" s="2" t="s">
        <v>17</v>
      </c>
      <c r="D397" s="7" t="s">
        <v>21</v>
      </c>
      <c r="E397" s="8">
        <v>455</v>
      </c>
      <c r="F397" s="8">
        <v>4578.6000000000004</v>
      </c>
      <c r="G397" s="8">
        <v>5128.0320000000002</v>
      </c>
      <c r="H397" s="5">
        <v>915.72000000000014</v>
      </c>
      <c r="I397" s="6" t="s">
        <v>13</v>
      </c>
    </row>
    <row r="398" spans="1:9" x14ac:dyDescent="0.3">
      <c r="A398" s="2">
        <v>2022</v>
      </c>
      <c r="B398" s="2" t="s">
        <v>33</v>
      </c>
      <c r="C398" s="2" t="s">
        <v>19</v>
      </c>
      <c r="D398" s="7" t="s">
        <v>22</v>
      </c>
      <c r="E398" s="9">
        <v>345</v>
      </c>
      <c r="F398" s="9">
        <v>7000</v>
      </c>
      <c r="G398" s="9">
        <v>7840</v>
      </c>
      <c r="H398" s="5">
        <v>1400</v>
      </c>
      <c r="I398" s="6" t="s">
        <v>13</v>
      </c>
    </row>
    <row r="399" spans="1:9" x14ac:dyDescent="0.3">
      <c r="A399" s="2">
        <v>2022</v>
      </c>
      <c r="B399" s="2" t="s">
        <v>33</v>
      </c>
      <c r="C399" s="2" t="s">
        <v>15</v>
      </c>
      <c r="D399" s="4" t="s">
        <v>23</v>
      </c>
      <c r="E399" s="5">
        <v>122</v>
      </c>
      <c r="F399" s="5">
        <v>100</v>
      </c>
      <c r="G399" s="5">
        <v>112</v>
      </c>
      <c r="H399" s="5">
        <v>20</v>
      </c>
      <c r="I399" s="6" t="s">
        <v>13</v>
      </c>
    </row>
    <row r="400" spans="1:9" x14ac:dyDescent="0.3">
      <c r="A400" s="2">
        <v>2022</v>
      </c>
      <c r="B400" s="2" t="s">
        <v>33</v>
      </c>
      <c r="C400" s="2" t="s">
        <v>24</v>
      </c>
      <c r="D400" s="7" t="s">
        <v>25</v>
      </c>
      <c r="E400" s="8">
        <v>78</v>
      </c>
      <c r="F400" s="8">
        <v>2288.6</v>
      </c>
      <c r="G400" s="8">
        <v>5126.4639999999999</v>
      </c>
      <c r="H400" s="5">
        <v>457.72</v>
      </c>
      <c r="I400" s="6" t="s">
        <v>13</v>
      </c>
    </row>
    <row r="401" spans="1:9" x14ac:dyDescent="0.3">
      <c r="A401" s="2">
        <v>2022</v>
      </c>
      <c r="B401" s="2" t="s">
        <v>33</v>
      </c>
      <c r="C401" s="2" t="s">
        <v>24</v>
      </c>
      <c r="D401" s="7" t="s">
        <v>26</v>
      </c>
      <c r="E401" s="8">
        <v>76</v>
      </c>
      <c r="F401" s="8">
        <v>2288.4499999999998</v>
      </c>
      <c r="G401" s="8">
        <v>5126.1279999999997</v>
      </c>
      <c r="H401" s="5">
        <v>457.69</v>
      </c>
      <c r="I401" s="6" t="s">
        <v>13</v>
      </c>
    </row>
    <row r="402" spans="1:9" x14ac:dyDescent="0.3">
      <c r="A402" s="2">
        <v>2022</v>
      </c>
      <c r="B402" s="2" t="s">
        <v>33</v>
      </c>
      <c r="C402" s="2" t="s">
        <v>24</v>
      </c>
      <c r="D402" s="7" t="s">
        <v>27</v>
      </c>
      <c r="E402" s="8">
        <v>46</v>
      </c>
      <c r="F402" s="8">
        <v>100</v>
      </c>
      <c r="G402" s="8">
        <v>224</v>
      </c>
      <c r="H402" s="5">
        <v>20</v>
      </c>
      <c r="I402" s="6" t="s">
        <v>13</v>
      </c>
    </row>
    <row r="403" spans="1:9" x14ac:dyDescent="0.3">
      <c r="A403" s="2">
        <v>2022</v>
      </c>
      <c r="B403" s="2" t="s">
        <v>33</v>
      </c>
      <c r="C403" s="2" t="s">
        <v>24</v>
      </c>
      <c r="D403" s="7" t="s">
        <v>28</v>
      </c>
      <c r="E403" s="8">
        <v>34</v>
      </c>
      <c r="F403" s="8">
        <v>2288.4</v>
      </c>
      <c r="G403" s="8">
        <v>5126.0160000000005</v>
      </c>
      <c r="H403" s="5">
        <v>457.68000000000006</v>
      </c>
      <c r="I403" s="6" t="s">
        <v>13</v>
      </c>
    </row>
    <row r="404" spans="1:9" x14ac:dyDescent="0.3">
      <c r="A404" s="2">
        <v>2022</v>
      </c>
      <c r="B404" s="2" t="s">
        <v>33</v>
      </c>
      <c r="C404" s="2" t="s">
        <v>15</v>
      </c>
      <c r="D404" s="4" t="s">
        <v>29</v>
      </c>
      <c r="E404" s="5">
        <v>7</v>
      </c>
      <c r="F404" s="5">
        <v>200</v>
      </c>
      <c r="G404" s="5">
        <v>224</v>
      </c>
      <c r="H404" s="5">
        <v>40</v>
      </c>
      <c r="I404" s="6" t="s">
        <v>13</v>
      </c>
    </row>
    <row r="405" spans="1:9" x14ac:dyDescent="0.3">
      <c r="A405" s="2">
        <v>2022</v>
      </c>
      <c r="B405" s="2" t="s">
        <v>33</v>
      </c>
      <c r="C405" s="2" t="s">
        <v>24</v>
      </c>
      <c r="D405" s="7" t="s">
        <v>31</v>
      </c>
      <c r="E405" s="8">
        <v>3</v>
      </c>
      <c r="F405" s="8">
        <v>2288.65</v>
      </c>
      <c r="G405" s="8">
        <v>5126.576</v>
      </c>
      <c r="H405" s="5">
        <v>457.73</v>
      </c>
      <c r="I405" s="6" t="s">
        <v>13</v>
      </c>
    </row>
    <row r="406" spans="1:9" x14ac:dyDescent="0.3">
      <c r="A406" s="2">
        <v>2022</v>
      </c>
      <c r="B406" s="2" t="s">
        <v>33</v>
      </c>
      <c r="C406" s="2" t="s">
        <v>30</v>
      </c>
      <c r="D406" s="7" t="s">
        <v>30</v>
      </c>
      <c r="E406" s="8">
        <v>2</v>
      </c>
      <c r="F406" s="8">
        <v>6600</v>
      </c>
      <c r="G406" s="8">
        <v>7392</v>
      </c>
      <c r="H406" s="5">
        <v>1320</v>
      </c>
      <c r="I406" s="6" t="s">
        <v>34</v>
      </c>
    </row>
    <row r="407" spans="1:9" x14ac:dyDescent="0.3">
      <c r="A407" s="2">
        <v>2022</v>
      </c>
      <c r="B407" s="2" t="s">
        <v>35</v>
      </c>
      <c r="C407" s="2" t="s">
        <v>11</v>
      </c>
      <c r="D407" s="4" t="s">
        <v>12</v>
      </c>
      <c r="E407" s="5">
        <v>3566</v>
      </c>
      <c r="F407" s="5">
        <v>4577.3</v>
      </c>
      <c r="G407" s="5">
        <v>5126.576</v>
      </c>
      <c r="H407" s="5">
        <v>915.46</v>
      </c>
      <c r="I407" s="6" t="s">
        <v>34</v>
      </c>
    </row>
    <row r="408" spans="1:9" x14ac:dyDescent="0.3">
      <c r="A408" s="2">
        <v>2022</v>
      </c>
      <c r="B408" s="2" t="s">
        <v>35</v>
      </c>
      <c r="C408" s="2" t="s">
        <v>11</v>
      </c>
      <c r="D408" s="4" t="s">
        <v>14</v>
      </c>
      <c r="E408" s="5">
        <v>2498</v>
      </c>
      <c r="F408" s="5">
        <v>8000</v>
      </c>
      <c r="G408" s="5">
        <v>8960</v>
      </c>
      <c r="H408" s="5">
        <v>1600</v>
      </c>
      <c r="I408" s="6" t="s">
        <v>34</v>
      </c>
    </row>
    <row r="409" spans="1:9" x14ac:dyDescent="0.3">
      <c r="A409" s="2">
        <v>2022</v>
      </c>
      <c r="B409" s="2" t="s">
        <v>35</v>
      </c>
      <c r="C409" s="2" t="s">
        <v>15</v>
      </c>
      <c r="D409" s="4" t="s">
        <v>16</v>
      </c>
      <c r="E409" s="5">
        <v>1245</v>
      </c>
      <c r="F409" s="5">
        <v>4577.2</v>
      </c>
      <c r="G409" s="5">
        <v>5126.4639999999999</v>
      </c>
      <c r="H409" s="5">
        <v>915.44</v>
      </c>
      <c r="I409" s="6" t="s">
        <v>34</v>
      </c>
    </row>
    <row r="410" spans="1:9" x14ac:dyDescent="0.3">
      <c r="A410" s="2">
        <v>2022</v>
      </c>
      <c r="B410" s="2" t="s">
        <v>35</v>
      </c>
      <c r="C410" s="2" t="s">
        <v>17</v>
      </c>
      <c r="D410" s="7" t="s">
        <v>18</v>
      </c>
      <c r="E410" s="8">
        <v>644</v>
      </c>
      <c r="F410" s="8">
        <v>5743.5</v>
      </c>
      <c r="G410" s="8">
        <v>6432.72</v>
      </c>
      <c r="H410" s="5">
        <v>1148.7</v>
      </c>
      <c r="I410" s="6" t="s">
        <v>34</v>
      </c>
    </row>
    <row r="411" spans="1:9" x14ac:dyDescent="0.3">
      <c r="A411" s="2">
        <v>2022</v>
      </c>
      <c r="B411" s="2" t="s">
        <v>35</v>
      </c>
      <c r="C411" s="2" t="s">
        <v>19</v>
      </c>
      <c r="D411" s="7" t="s">
        <v>20</v>
      </c>
      <c r="E411" s="8">
        <v>643</v>
      </c>
      <c r="F411" s="8">
        <v>7000</v>
      </c>
      <c r="G411" s="8">
        <v>7840</v>
      </c>
      <c r="H411" s="5">
        <v>1400</v>
      </c>
      <c r="I411" s="6" t="s">
        <v>34</v>
      </c>
    </row>
    <row r="412" spans="1:9" x14ac:dyDescent="0.3">
      <c r="A412" s="2">
        <v>2022</v>
      </c>
      <c r="B412" s="2" t="s">
        <v>35</v>
      </c>
      <c r="C412" s="2" t="s">
        <v>17</v>
      </c>
      <c r="D412" s="7" t="s">
        <v>21</v>
      </c>
      <c r="E412" s="8">
        <v>455</v>
      </c>
      <c r="F412" s="8">
        <v>4578.6000000000004</v>
      </c>
      <c r="G412" s="8">
        <v>5128.0320000000002</v>
      </c>
      <c r="H412" s="5">
        <v>915.72000000000014</v>
      </c>
      <c r="I412" s="6" t="s">
        <v>34</v>
      </c>
    </row>
    <row r="413" spans="1:9" x14ac:dyDescent="0.3">
      <c r="A413" s="2">
        <v>2022</v>
      </c>
      <c r="B413" s="2" t="s">
        <v>35</v>
      </c>
      <c r="C413" s="2" t="s">
        <v>19</v>
      </c>
      <c r="D413" s="7" t="s">
        <v>22</v>
      </c>
      <c r="E413" s="9">
        <v>345</v>
      </c>
      <c r="F413" s="9">
        <v>7000</v>
      </c>
      <c r="G413" s="9">
        <v>7840</v>
      </c>
      <c r="H413" s="5">
        <v>1400</v>
      </c>
      <c r="I413" s="6" t="s">
        <v>34</v>
      </c>
    </row>
    <row r="414" spans="1:9" x14ac:dyDescent="0.3">
      <c r="A414" s="2">
        <v>2022</v>
      </c>
      <c r="B414" s="2" t="s">
        <v>35</v>
      </c>
      <c r="C414" s="2" t="s">
        <v>15</v>
      </c>
      <c r="D414" s="4" t="s">
        <v>23</v>
      </c>
      <c r="E414" s="5">
        <v>122</v>
      </c>
      <c r="F414" s="5">
        <v>100</v>
      </c>
      <c r="G414" s="5">
        <v>112</v>
      </c>
      <c r="H414" s="5">
        <v>20</v>
      </c>
      <c r="I414" s="6" t="s">
        <v>34</v>
      </c>
    </row>
    <row r="415" spans="1:9" x14ac:dyDescent="0.3">
      <c r="A415" s="2">
        <v>2022</v>
      </c>
      <c r="B415" s="2" t="s">
        <v>35</v>
      </c>
      <c r="C415" s="2" t="s">
        <v>24</v>
      </c>
      <c r="D415" s="7" t="s">
        <v>25</v>
      </c>
      <c r="E415" s="8">
        <v>78</v>
      </c>
      <c r="F415" s="8">
        <v>2288.6</v>
      </c>
      <c r="G415" s="8">
        <v>5126.4639999999999</v>
      </c>
      <c r="H415" s="5">
        <v>457.72</v>
      </c>
      <c r="I415" s="6" t="s">
        <v>34</v>
      </c>
    </row>
    <row r="416" spans="1:9" x14ac:dyDescent="0.3">
      <c r="A416" s="2">
        <v>2022</v>
      </c>
      <c r="B416" s="2" t="s">
        <v>35</v>
      </c>
      <c r="C416" s="2" t="s">
        <v>24</v>
      </c>
      <c r="D416" s="7" t="s">
        <v>26</v>
      </c>
      <c r="E416" s="8">
        <v>76</v>
      </c>
      <c r="F416" s="8">
        <v>2288.4499999999998</v>
      </c>
      <c r="G416" s="8">
        <v>5126.1279999999997</v>
      </c>
      <c r="H416" s="5">
        <v>457.69</v>
      </c>
      <c r="I416" s="6" t="s">
        <v>34</v>
      </c>
    </row>
    <row r="417" spans="1:9" x14ac:dyDescent="0.3">
      <c r="A417" s="2">
        <v>2022</v>
      </c>
      <c r="B417" s="2" t="s">
        <v>35</v>
      </c>
      <c r="C417" s="2" t="s">
        <v>24</v>
      </c>
      <c r="D417" s="7" t="s">
        <v>27</v>
      </c>
      <c r="E417" s="8">
        <v>46</v>
      </c>
      <c r="F417" s="8">
        <v>100</v>
      </c>
      <c r="G417" s="8">
        <v>224</v>
      </c>
      <c r="H417" s="5">
        <v>20</v>
      </c>
      <c r="I417" s="6" t="s">
        <v>34</v>
      </c>
    </row>
    <row r="418" spans="1:9" x14ac:dyDescent="0.3">
      <c r="A418" s="2">
        <v>2022</v>
      </c>
      <c r="B418" s="2" t="s">
        <v>35</v>
      </c>
      <c r="C418" s="2" t="s">
        <v>24</v>
      </c>
      <c r="D418" s="7" t="s">
        <v>28</v>
      </c>
      <c r="E418" s="8">
        <v>34</v>
      </c>
      <c r="F418" s="8">
        <v>2288.4</v>
      </c>
      <c r="G418" s="8">
        <v>5126.0160000000005</v>
      </c>
      <c r="H418" s="5">
        <v>457.68000000000006</v>
      </c>
      <c r="I418" s="6" t="s">
        <v>34</v>
      </c>
    </row>
    <row r="419" spans="1:9" x14ac:dyDescent="0.3">
      <c r="A419" s="2">
        <v>2022</v>
      </c>
      <c r="B419" s="2" t="s">
        <v>35</v>
      </c>
      <c r="C419" s="2" t="s">
        <v>15</v>
      </c>
      <c r="D419" s="4" t="s">
        <v>29</v>
      </c>
      <c r="E419" s="5">
        <v>7</v>
      </c>
      <c r="F419" s="5">
        <v>200</v>
      </c>
      <c r="G419" s="5">
        <v>224</v>
      </c>
      <c r="H419" s="5">
        <v>40</v>
      </c>
      <c r="I419" s="6" t="s">
        <v>34</v>
      </c>
    </row>
    <row r="420" spans="1:9" x14ac:dyDescent="0.3">
      <c r="A420" s="2">
        <v>2022</v>
      </c>
      <c r="B420" s="2" t="s">
        <v>35</v>
      </c>
      <c r="C420" s="2" t="s">
        <v>24</v>
      </c>
      <c r="D420" s="7" t="s">
        <v>31</v>
      </c>
      <c r="E420" s="8">
        <v>3</v>
      </c>
      <c r="F420" s="8">
        <v>2288.65</v>
      </c>
      <c r="G420" s="8">
        <v>5126.576</v>
      </c>
      <c r="H420" s="5">
        <v>457.73</v>
      </c>
      <c r="I420" s="6" t="s">
        <v>34</v>
      </c>
    </row>
    <row r="421" spans="1:9" x14ac:dyDescent="0.3">
      <c r="A421" s="2">
        <v>2022</v>
      </c>
      <c r="B421" s="2" t="s">
        <v>35</v>
      </c>
      <c r="C421" s="2" t="s">
        <v>30</v>
      </c>
      <c r="D421" s="7" t="s">
        <v>30</v>
      </c>
      <c r="E421" s="8">
        <v>2</v>
      </c>
      <c r="F421" s="8">
        <v>7920</v>
      </c>
      <c r="G421" s="8">
        <v>7392</v>
      </c>
      <c r="H421" s="5">
        <v>1584</v>
      </c>
      <c r="I421" s="6" t="s">
        <v>34</v>
      </c>
    </row>
    <row r="422" spans="1:9" x14ac:dyDescent="0.3">
      <c r="A422" s="2">
        <v>2022</v>
      </c>
      <c r="B422" s="2" t="s">
        <v>36</v>
      </c>
      <c r="C422" s="2" t="s">
        <v>11</v>
      </c>
      <c r="D422" s="4" t="s">
        <v>12</v>
      </c>
      <c r="E422" s="5">
        <v>3566</v>
      </c>
      <c r="F422" s="5">
        <v>4577.3</v>
      </c>
      <c r="G422" s="5">
        <v>5126.576</v>
      </c>
      <c r="H422" s="5">
        <v>915.46</v>
      </c>
      <c r="I422" s="6" t="s">
        <v>13</v>
      </c>
    </row>
    <row r="423" spans="1:9" x14ac:dyDescent="0.3">
      <c r="A423" s="2">
        <v>2022</v>
      </c>
      <c r="B423" s="2" t="s">
        <v>36</v>
      </c>
      <c r="C423" s="2" t="s">
        <v>11</v>
      </c>
      <c r="D423" s="4" t="s">
        <v>14</v>
      </c>
      <c r="E423" s="5">
        <v>2498</v>
      </c>
      <c r="F423" s="5">
        <v>8800</v>
      </c>
      <c r="G423" s="5">
        <v>8960</v>
      </c>
      <c r="H423" s="5">
        <v>1760</v>
      </c>
      <c r="I423" s="6" t="s">
        <v>13</v>
      </c>
    </row>
    <row r="424" spans="1:9" x14ac:dyDescent="0.3">
      <c r="A424" s="2">
        <v>2022</v>
      </c>
      <c r="B424" s="2" t="s">
        <v>36</v>
      </c>
      <c r="C424" s="2" t="s">
        <v>15</v>
      </c>
      <c r="D424" s="4" t="s">
        <v>16</v>
      </c>
      <c r="E424" s="5">
        <v>1245</v>
      </c>
      <c r="F424" s="5">
        <v>5034.92</v>
      </c>
      <c r="G424" s="5">
        <v>5126.4639999999999</v>
      </c>
      <c r="H424" s="5">
        <v>1006.984</v>
      </c>
      <c r="I424" s="6" t="s">
        <v>13</v>
      </c>
    </row>
    <row r="425" spans="1:9" x14ac:dyDescent="0.3">
      <c r="A425" s="2">
        <v>2022</v>
      </c>
      <c r="B425" s="2" t="s">
        <v>36</v>
      </c>
      <c r="C425" s="2" t="s">
        <v>17</v>
      </c>
      <c r="D425" s="7" t="s">
        <v>18</v>
      </c>
      <c r="E425" s="8">
        <v>644</v>
      </c>
      <c r="F425" s="8">
        <v>6317.85</v>
      </c>
      <c r="G425" s="8">
        <v>6432.72</v>
      </c>
      <c r="H425" s="5">
        <v>1263.5700000000002</v>
      </c>
      <c r="I425" s="6" t="s">
        <v>13</v>
      </c>
    </row>
    <row r="426" spans="1:9" x14ac:dyDescent="0.3">
      <c r="A426" s="2">
        <v>2022</v>
      </c>
      <c r="B426" s="2" t="s">
        <v>36</v>
      </c>
      <c r="C426" s="2" t="s">
        <v>19</v>
      </c>
      <c r="D426" s="7" t="s">
        <v>20</v>
      </c>
      <c r="E426" s="8">
        <v>643</v>
      </c>
      <c r="F426" s="8">
        <v>7700</v>
      </c>
      <c r="G426" s="8">
        <v>7840</v>
      </c>
      <c r="H426" s="5">
        <v>1540</v>
      </c>
      <c r="I426" s="6" t="s">
        <v>13</v>
      </c>
    </row>
    <row r="427" spans="1:9" x14ac:dyDescent="0.3">
      <c r="A427" s="2">
        <v>2022</v>
      </c>
      <c r="B427" s="2" t="s">
        <v>36</v>
      </c>
      <c r="C427" s="2" t="s">
        <v>17</v>
      </c>
      <c r="D427" s="7" t="s">
        <v>21</v>
      </c>
      <c r="E427" s="8">
        <v>455</v>
      </c>
      <c r="F427" s="8">
        <v>5036.46</v>
      </c>
      <c r="G427" s="8">
        <v>5128.0320000000002</v>
      </c>
      <c r="H427" s="5">
        <v>1007.292</v>
      </c>
      <c r="I427" s="6" t="s">
        <v>34</v>
      </c>
    </row>
    <row r="428" spans="1:9" x14ac:dyDescent="0.3">
      <c r="A428" s="2">
        <v>2022</v>
      </c>
      <c r="B428" s="2" t="s">
        <v>36</v>
      </c>
      <c r="C428" s="2" t="s">
        <v>19</v>
      </c>
      <c r="D428" s="7" t="s">
        <v>22</v>
      </c>
      <c r="E428" s="9">
        <v>345</v>
      </c>
      <c r="F428" s="9">
        <v>7700</v>
      </c>
      <c r="G428" s="9">
        <v>7840</v>
      </c>
      <c r="H428" s="5">
        <v>1540</v>
      </c>
      <c r="I428" s="6" t="s">
        <v>34</v>
      </c>
    </row>
    <row r="429" spans="1:9" x14ac:dyDescent="0.3">
      <c r="A429" s="2">
        <v>2022</v>
      </c>
      <c r="B429" s="2" t="s">
        <v>36</v>
      </c>
      <c r="C429" s="2" t="s">
        <v>15</v>
      </c>
      <c r="D429" s="4" t="s">
        <v>23</v>
      </c>
      <c r="E429" s="5">
        <v>122</v>
      </c>
      <c r="F429" s="5">
        <v>110</v>
      </c>
      <c r="G429" s="5">
        <v>112</v>
      </c>
      <c r="H429" s="5">
        <v>22</v>
      </c>
      <c r="I429" s="6" t="s">
        <v>34</v>
      </c>
    </row>
    <row r="430" spans="1:9" x14ac:dyDescent="0.3">
      <c r="A430" s="2">
        <v>2022</v>
      </c>
      <c r="B430" s="2" t="s">
        <v>36</v>
      </c>
      <c r="C430" s="2" t="s">
        <v>24</v>
      </c>
      <c r="D430" s="7" t="s">
        <v>25</v>
      </c>
      <c r="E430" s="8">
        <v>78</v>
      </c>
      <c r="F430" s="8">
        <v>2517.46</v>
      </c>
      <c r="G430" s="8">
        <v>5126.4639999999999</v>
      </c>
      <c r="H430" s="5">
        <v>503.49200000000002</v>
      </c>
      <c r="I430" s="6" t="s">
        <v>34</v>
      </c>
    </row>
    <row r="431" spans="1:9" x14ac:dyDescent="0.3">
      <c r="A431" s="2">
        <v>2022</v>
      </c>
      <c r="B431" s="2" t="s">
        <v>36</v>
      </c>
      <c r="C431" s="2" t="s">
        <v>24</v>
      </c>
      <c r="D431" s="7" t="s">
        <v>26</v>
      </c>
      <c r="E431" s="8">
        <v>76</v>
      </c>
      <c r="F431" s="8">
        <v>2288.4499999999998</v>
      </c>
      <c r="G431" s="8">
        <v>5126.1279999999997</v>
      </c>
      <c r="H431" s="5">
        <v>457.69</v>
      </c>
      <c r="I431" s="6" t="s">
        <v>34</v>
      </c>
    </row>
    <row r="432" spans="1:9" x14ac:dyDescent="0.3">
      <c r="A432" s="2">
        <v>2022</v>
      </c>
      <c r="B432" s="2" t="s">
        <v>36</v>
      </c>
      <c r="C432" s="2" t="s">
        <v>24</v>
      </c>
      <c r="D432" s="7" t="s">
        <v>27</v>
      </c>
      <c r="E432" s="8">
        <v>46</v>
      </c>
      <c r="F432" s="8">
        <v>100</v>
      </c>
      <c r="G432" s="8">
        <v>224</v>
      </c>
      <c r="H432" s="5">
        <v>20</v>
      </c>
      <c r="I432" s="6" t="s">
        <v>34</v>
      </c>
    </row>
    <row r="433" spans="1:9" x14ac:dyDescent="0.3">
      <c r="A433" s="2">
        <v>2022</v>
      </c>
      <c r="B433" s="2" t="s">
        <v>36</v>
      </c>
      <c r="C433" s="2" t="s">
        <v>24</v>
      </c>
      <c r="D433" s="7" t="s">
        <v>28</v>
      </c>
      <c r="E433" s="8">
        <v>34</v>
      </c>
      <c r="F433" s="8">
        <v>2288.4</v>
      </c>
      <c r="G433" s="8">
        <v>5126.0160000000005</v>
      </c>
      <c r="H433" s="5">
        <v>457.68000000000006</v>
      </c>
      <c r="I433" s="6" t="s">
        <v>34</v>
      </c>
    </row>
    <row r="434" spans="1:9" x14ac:dyDescent="0.3">
      <c r="A434" s="2">
        <v>2022</v>
      </c>
      <c r="B434" s="2" t="s">
        <v>36</v>
      </c>
      <c r="C434" s="2" t="s">
        <v>15</v>
      </c>
      <c r="D434" s="4" t="s">
        <v>29</v>
      </c>
      <c r="E434" s="5">
        <v>7</v>
      </c>
      <c r="F434" s="5">
        <v>200</v>
      </c>
      <c r="G434" s="5">
        <v>224</v>
      </c>
      <c r="H434" s="5">
        <v>40</v>
      </c>
      <c r="I434" s="6" t="s">
        <v>34</v>
      </c>
    </row>
    <row r="435" spans="1:9" x14ac:dyDescent="0.3">
      <c r="A435" s="2">
        <v>2022</v>
      </c>
      <c r="B435" s="2" t="s">
        <v>36</v>
      </c>
      <c r="C435" s="2" t="s">
        <v>24</v>
      </c>
      <c r="D435" s="7" t="s">
        <v>31</v>
      </c>
      <c r="E435" s="8">
        <v>3</v>
      </c>
      <c r="F435" s="8">
        <v>3300</v>
      </c>
      <c r="G435" s="8">
        <v>5126.576</v>
      </c>
      <c r="H435" s="5">
        <v>660</v>
      </c>
      <c r="I435" s="6" t="s">
        <v>34</v>
      </c>
    </row>
    <row r="436" spans="1:9" x14ac:dyDescent="0.3">
      <c r="A436" s="2">
        <v>2022</v>
      </c>
      <c r="B436" s="2" t="s">
        <v>36</v>
      </c>
      <c r="C436" s="2" t="s">
        <v>30</v>
      </c>
      <c r="D436" s="7" t="s">
        <v>30</v>
      </c>
      <c r="E436" s="8">
        <v>2</v>
      </c>
      <c r="F436" s="8">
        <v>4577.3</v>
      </c>
      <c r="G436" s="8">
        <v>7392</v>
      </c>
      <c r="H436" s="5">
        <v>915.46</v>
      </c>
      <c r="I436" s="6" t="s">
        <v>13</v>
      </c>
    </row>
    <row r="437" spans="1:9" x14ac:dyDescent="0.3">
      <c r="A437" s="2">
        <v>2022</v>
      </c>
      <c r="B437" s="2" t="s">
        <v>37</v>
      </c>
      <c r="C437" s="2" t="s">
        <v>11</v>
      </c>
      <c r="D437" s="4" t="s">
        <v>12</v>
      </c>
      <c r="E437" s="5">
        <v>3566</v>
      </c>
      <c r="F437" s="5">
        <v>4577.3</v>
      </c>
      <c r="G437" s="5">
        <v>5126.576</v>
      </c>
      <c r="H437" s="5">
        <v>915.46</v>
      </c>
      <c r="I437" s="6" t="s">
        <v>34</v>
      </c>
    </row>
    <row r="438" spans="1:9" x14ac:dyDescent="0.3">
      <c r="A438" s="2">
        <v>2022</v>
      </c>
      <c r="B438" s="2" t="s">
        <v>37</v>
      </c>
      <c r="C438" s="2" t="s">
        <v>11</v>
      </c>
      <c r="D438" s="4" t="s">
        <v>14</v>
      </c>
      <c r="E438" s="5">
        <v>2498</v>
      </c>
      <c r="F438" s="5">
        <v>8000</v>
      </c>
      <c r="G438" s="5">
        <v>8960</v>
      </c>
      <c r="H438" s="5">
        <v>1600</v>
      </c>
      <c r="I438" s="6" t="s">
        <v>13</v>
      </c>
    </row>
    <row r="439" spans="1:9" x14ac:dyDescent="0.3">
      <c r="A439" s="2">
        <v>2022</v>
      </c>
      <c r="B439" s="2" t="s">
        <v>37</v>
      </c>
      <c r="C439" s="2" t="s">
        <v>15</v>
      </c>
      <c r="D439" s="4" t="s">
        <v>16</v>
      </c>
      <c r="E439" s="5">
        <v>1245</v>
      </c>
      <c r="F439" s="5">
        <v>4577.2</v>
      </c>
      <c r="G439" s="5">
        <v>5126.4639999999999</v>
      </c>
      <c r="H439" s="5">
        <v>915.44</v>
      </c>
      <c r="I439" s="6" t="s">
        <v>13</v>
      </c>
    </row>
    <row r="440" spans="1:9" x14ac:dyDescent="0.3">
      <c r="A440" s="2">
        <v>2022</v>
      </c>
      <c r="B440" s="2" t="s">
        <v>37</v>
      </c>
      <c r="C440" s="2" t="s">
        <v>17</v>
      </c>
      <c r="D440" s="7" t="s">
        <v>18</v>
      </c>
      <c r="E440" s="8">
        <v>644</v>
      </c>
      <c r="F440" s="8">
        <v>5743.5</v>
      </c>
      <c r="G440" s="8">
        <v>6432.72</v>
      </c>
      <c r="H440" s="5">
        <v>1148.7</v>
      </c>
      <c r="I440" s="6" t="s">
        <v>13</v>
      </c>
    </row>
    <row r="441" spans="1:9" x14ac:dyDescent="0.3">
      <c r="A441" s="2">
        <v>2022</v>
      </c>
      <c r="B441" s="2" t="s">
        <v>37</v>
      </c>
      <c r="C441" s="2" t="s">
        <v>19</v>
      </c>
      <c r="D441" s="7" t="s">
        <v>20</v>
      </c>
      <c r="E441" s="8">
        <v>643</v>
      </c>
      <c r="F441" s="8">
        <v>7000</v>
      </c>
      <c r="G441" s="8">
        <v>7840</v>
      </c>
      <c r="H441" s="5">
        <v>1400</v>
      </c>
      <c r="I441" s="6" t="s">
        <v>13</v>
      </c>
    </row>
    <row r="442" spans="1:9" x14ac:dyDescent="0.3">
      <c r="A442" s="2">
        <v>2022</v>
      </c>
      <c r="B442" s="2" t="s">
        <v>37</v>
      </c>
      <c r="C442" s="2" t="s">
        <v>17</v>
      </c>
      <c r="D442" s="7" t="s">
        <v>21</v>
      </c>
      <c r="E442" s="8">
        <v>455</v>
      </c>
      <c r="F442" s="8">
        <v>4578.6000000000004</v>
      </c>
      <c r="G442" s="8">
        <v>5128.0320000000002</v>
      </c>
      <c r="H442" s="5">
        <v>915.72000000000014</v>
      </c>
      <c r="I442" s="6" t="s">
        <v>13</v>
      </c>
    </row>
    <row r="443" spans="1:9" x14ac:dyDescent="0.3">
      <c r="A443" s="2">
        <v>2022</v>
      </c>
      <c r="B443" s="2" t="s">
        <v>37</v>
      </c>
      <c r="C443" s="2" t="s">
        <v>19</v>
      </c>
      <c r="D443" s="7" t="s">
        <v>22</v>
      </c>
      <c r="E443" s="9">
        <v>345</v>
      </c>
      <c r="F443" s="9">
        <v>7000</v>
      </c>
      <c r="G443" s="9">
        <v>7840</v>
      </c>
      <c r="H443" s="5">
        <v>1400</v>
      </c>
      <c r="I443" s="6" t="s">
        <v>13</v>
      </c>
    </row>
    <row r="444" spans="1:9" x14ac:dyDescent="0.3">
      <c r="A444" s="2">
        <v>2022</v>
      </c>
      <c r="B444" s="2" t="s">
        <v>37</v>
      </c>
      <c r="C444" s="2" t="s">
        <v>15</v>
      </c>
      <c r="D444" s="4" t="s">
        <v>23</v>
      </c>
      <c r="E444" s="5">
        <v>122</v>
      </c>
      <c r="F444" s="5">
        <v>100</v>
      </c>
      <c r="G444" s="5">
        <v>112</v>
      </c>
      <c r="H444" s="5">
        <v>20</v>
      </c>
      <c r="I444" s="6" t="s">
        <v>13</v>
      </c>
    </row>
    <row r="445" spans="1:9" x14ac:dyDescent="0.3">
      <c r="A445" s="2">
        <v>2022</v>
      </c>
      <c r="B445" s="2" t="s">
        <v>37</v>
      </c>
      <c r="C445" s="2" t="s">
        <v>24</v>
      </c>
      <c r="D445" s="7" t="s">
        <v>25</v>
      </c>
      <c r="E445" s="8">
        <v>78</v>
      </c>
      <c r="F445" s="8">
        <v>2288.6</v>
      </c>
      <c r="G445" s="8">
        <v>5126.4639999999999</v>
      </c>
      <c r="H445" s="5">
        <v>457.72</v>
      </c>
      <c r="I445" s="6" t="s">
        <v>13</v>
      </c>
    </row>
    <row r="446" spans="1:9" x14ac:dyDescent="0.3">
      <c r="A446" s="2">
        <v>2022</v>
      </c>
      <c r="B446" s="2" t="s">
        <v>37</v>
      </c>
      <c r="C446" s="2" t="s">
        <v>24</v>
      </c>
      <c r="D446" s="7" t="s">
        <v>26</v>
      </c>
      <c r="E446" s="8">
        <v>76</v>
      </c>
      <c r="F446" s="8">
        <v>2288.4499999999998</v>
      </c>
      <c r="G446" s="8">
        <v>5126.1279999999997</v>
      </c>
      <c r="H446" s="5">
        <v>457.69</v>
      </c>
      <c r="I446" s="6" t="s">
        <v>13</v>
      </c>
    </row>
    <row r="447" spans="1:9" x14ac:dyDescent="0.3">
      <c r="A447" s="2">
        <v>2022</v>
      </c>
      <c r="B447" s="2" t="s">
        <v>37</v>
      </c>
      <c r="C447" s="2" t="s">
        <v>24</v>
      </c>
      <c r="D447" s="7" t="s">
        <v>27</v>
      </c>
      <c r="E447" s="8">
        <v>46</v>
      </c>
      <c r="F447" s="8">
        <v>100</v>
      </c>
      <c r="G447" s="8">
        <v>224</v>
      </c>
      <c r="H447" s="5">
        <v>20</v>
      </c>
      <c r="I447" s="6" t="s">
        <v>13</v>
      </c>
    </row>
    <row r="448" spans="1:9" x14ac:dyDescent="0.3">
      <c r="A448" s="2">
        <v>2022</v>
      </c>
      <c r="B448" s="2" t="s">
        <v>37</v>
      </c>
      <c r="C448" s="2" t="s">
        <v>24</v>
      </c>
      <c r="D448" s="7" t="s">
        <v>28</v>
      </c>
      <c r="E448" s="8">
        <v>34</v>
      </c>
      <c r="F448" s="8">
        <v>2288.4</v>
      </c>
      <c r="G448" s="8">
        <v>5126.0160000000005</v>
      </c>
      <c r="H448" s="5">
        <v>457.68000000000006</v>
      </c>
      <c r="I448" s="6" t="s">
        <v>13</v>
      </c>
    </row>
    <row r="449" spans="1:9" x14ac:dyDescent="0.3">
      <c r="A449" s="2">
        <v>2022</v>
      </c>
      <c r="B449" s="2" t="s">
        <v>37</v>
      </c>
      <c r="C449" s="2" t="s">
        <v>15</v>
      </c>
      <c r="D449" s="4" t="s">
        <v>29</v>
      </c>
      <c r="E449" s="5">
        <v>7</v>
      </c>
      <c r="F449" s="5">
        <v>200</v>
      </c>
      <c r="G449" s="5">
        <v>224</v>
      </c>
      <c r="H449" s="5">
        <v>40</v>
      </c>
      <c r="I449" s="6" t="s">
        <v>13</v>
      </c>
    </row>
    <row r="450" spans="1:9" x14ac:dyDescent="0.3">
      <c r="A450" s="2">
        <v>2022</v>
      </c>
      <c r="B450" s="2" t="s">
        <v>37</v>
      </c>
      <c r="C450" s="2" t="s">
        <v>30</v>
      </c>
      <c r="D450" s="7" t="s">
        <v>30</v>
      </c>
      <c r="E450" s="8">
        <v>3</v>
      </c>
      <c r="F450" s="8">
        <v>4577.3</v>
      </c>
      <c r="G450" s="8">
        <v>7392</v>
      </c>
      <c r="H450" s="5">
        <v>915.46</v>
      </c>
      <c r="I450" s="6" t="s">
        <v>13</v>
      </c>
    </row>
    <row r="451" spans="1:9" x14ac:dyDescent="0.3">
      <c r="A451" s="2">
        <v>2022</v>
      </c>
      <c r="B451" s="2" t="s">
        <v>37</v>
      </c>
      <c r="C451" s="2" t="s">
        <v>24</v>
      </c>
      <c r="D451" s="7" t="s">
        <v>31</v>
      </c>
      <c r="E451" s="8">
        <v>3</v>
      </c>
      <c r="F451" s="8">
        <v>2288.65</v>
      </c>
      <c r="G451" s="8">
        <v>5126.576</v>
      </c>
      <c r="H451" s="5">
        <v>457.73</v>
      </c>
      <c r="I451" s="6" t="s">
        <v>13</v>
      </c>
    </row>
    <row r="452" spans="1:9" x14ac:dyDescent="0.3">
      <c r="A452" s="2">
        <v>2022</v>
      </c>
      <c r="B452" s="2" t="s">
        <v>38</v>
      </c>
      <c r="C452" s="2" t="s">
        <v>11</v>
      </c>
      <c r="D452" s="4" t="s">
        <v>12</v>
      </c>
      <c r="E452" s="5">
        <v>3566</v>
      </c>
      <c r="F452" s="5">
        <v>4577.3</v>
      </c>
      <c r="G452" s="5">
        <v>5126.576</v>
      </c>
      <c r="H452" s="5">
        <v>915.46</v>
      </c>
      <c r="I452" s="6" t="s">
        <v>13</v>
      </c>
    </row>
    <row r="453" spans="1:9" x14ac:dyDescent="0.3">
      <c r="A453" s="2">
        <v>2022</v>
      </c>
      <c r="B453" s="2" t="s">
        <v>38</v>
      </c>
      <c r="C453" s="2" t="s">
        <v>11</v>
      </c>
      <c r="D453" s="4" t="s">
        <v>14</v>
      </c>
      <c r="E453" s="5">
        <v>2498</v>
      </c>
      <c r="F453" s="5">
        <v>8000</v>
      </c>
      <c r="G453" s="5">
        <v>8960</v>
      </c>
      <c r="H453" s="5">
        <v>1600</v>
      </c>
      <c r="I453" s="6" t="s">
        <v>13</v>
      </c>
    </row>
    <row r="454" spans="1:9" x14ac:dyDescent="0.3">
      <c r="A454" s="2">
        <v>2022</v>
      </c>
      <c r="B454" s="2" t="s">
        <v>38</v>
      </c>
      <c r="C454" s="2" t="s">
        <v>15</v>
      </c>
      <c r="D454" s="4" t="s">
        <v>16</v>
      </c>
      <c r="E454" s="5">
        <v>1245</v>
      </c>
      <c r="F454" s="5">
        <v>4577.2</v>
      </c>
      <c r="G454" s="5">
        <v>5126.4639999999999</v>
      </c>
      <c r="H454" s="5">
        <v>915.44</v>
      </c>
      <c r="I454" s="6" t="s">
        <v>13</v>
      </c>
    </row>
    <row r="455" spans="1:9" x14ac:dyDescent="0.3">
      <c r="A455" s="2">
        <v>2022</v>
      </c>
      <c r="B455" s="2" t="s">
        <v>38</v>
      </c>
      <c r="C455" s="2" t="s">
        <v>17</v>
      </c>
      <c r="D455" s="7" t="s">
        <v>18</v>
      </c>
      <c r="E455" s="8">
        <v>644</v>
      </c>
      <c r="F455" s="8">
        <v>5743.5</v>
      </c>
      <c r="G455" s="8">
        <v>6432.72</v>
      </c>
      <c r="H455" s="5">
        <v>1148.7</v>
      </c>
      <c r="I455" s="6" t="s">
        <v>13</v>
      </c>
    </row>
    <row r="456" spans="1:9" x14ac:dyDescent="0.3">
      <c r="A456" s="2">
        <v>2022</v>
      </c>
      <c r="B456" s="2" t="s">
        <v>38</v>
      </c>
      <c r="C456" s="2" t="s">
        <v>19</v>
      </c>
      <c r="D456" s="7" t="s">
        <v>20</v>
      </c>
      <c r="E456" s="8">
        <v>643</v>
      </c>
      <c r="F456" s="8">
        <v>7000</v>
      </c>
      <c r="G456" s="8">
        <v>7840</v>
      </c>
      <c r="H456" s="5">
        <v>1400</v>
      </c>
      <c r="I456" s="6" t="s">
        <v>13</v>
      </c>
    </row>
    <row r="457" spans="1:9" x14ac:dyDescent="0.3">
      <c r="A457" s="2">
        <v>2022</v>
      </c>
      <c r="B457" s="2" t="s">
        <v>38</v>
      </c>
      <c r="C457" s="2" t="s">
        <v>17</v>
      </c>
      <c r="D457" s="7" t="s">
        <v>21</v>
      </c>
      <c r="E457" s="8">
        <v>455</v>
      </c>
      <c r="F457" s="8">
        <v>4578.6000000000004</v>
      </c>
      <c r="G457" s="8">
        <v>5128.0320000000002</v>
      </c>
      <c r="H457" s="5">
        <v>915.72000000000014</v>
      </c>
      <c r="I457" s="6" t="s">
        <v>13</v>
      </c>
    </row>
    <row r="458" spans="1:9" x14ac:dyDescent="0.3">
      <c r="A458" s="2">
        <v>2022</v>
      </c>
      <c r="B458" s="2" t="s">
        <v>38</v>
      </c>
      <c r="C458" s="2" t="s">
        <v>19</v>
      </c>
      <c r="D458" s="7" t="s">
        <v>22</v>
      </c>
      <c r="E458" s="9">
        <v>345</v>
      </c>
      <c r="F458" s="9">
        <v>7000</v>
      </c>
      <c r="G458" s="9">
        <v>7840</v>
      </c>
      <c r="H458" s="5">
        <v>1400</v>
      </c>
      <c r="I458" s="6" t="s">
        <v>13</v>
      </c>
    </row>
    <row r="459" spans="1:9" x14ac:dyDescent="0.3">
      <c r="A459" s="2">
        <v>2022</v>
      </c>
      <c r="B459" s="2" t="s">
        <v>38</v>
      </c>
      <c r="C459" s="2" t="s">
        <v>15</v>
      </c>
      <c r="D459" s="4" t="s">
        <v>23</v>
      </c>
      <c r="E459" s="5">
        <v>122</v>
      </c>
      <c r="F459" s="5">
        <v>100</v>
      </c>
      <c r="G459" s="5">
        <v>112</v>
      </c>
      <c r="H459" s="5">
        <v>20</v>
      </c>
      <c r="I459" s="6" t="s">
        <v>13</v>
      </c>
    </row>
    <row r="460" spans="1:9" x14ac:dyDescent="0.3">
      <c r="A460" s="2">
        <v>2022</v>
      </c>
      <c r="B460" s="2" t="s">
        <v>38</v>
      </c>
      <c r="C460" s="2" t="s">
        <v>24</v>
      </c>
      <c r="D460" s="7" t="s">
        <v>25</v>
      </c>
      <c r="E460" s="8">
        <v>78</v>
      </c>
      <c r="F460" s="8">
        <v>2288.6</v>
      </c>
      <c r="G460" s="8">
        <v>5126.4639999999999</v>
      </c>
      <c r="H460" s="5">
        <v>457.72</v>
      </c>
      <c r="I460" s="6" t="s">
        <v>13</v>
      </c>
    </row>
    <row r="461" spans="1:9" x14ac:dyDescent="0.3">
      <c r="A461" s="2">
        <v>2022</v>
      </c>
      <c r="B461" s="2" t="s">
        <v>38</v>
      </c>
      <c r="C461" s="2" t="s">
        <v>24</v>
      </c>
      <c r="D461" s="7" t="s">
        <v>26</v>
      </c>
      <c r="E461" s="8">
        <v>76</v>
      </c>
      <c r="F461" s="8">
        <v>2288.4499999999998</v>
      </c>
      <c r="G461" s="8">
        <v>5126.1279999999997</v>
      </c>
      <c r="H461" s="5">
        <v>457.69</v>
      </c>
      <c r="I461" s="6" t="s">
        <v>13</v>
      </c>
    </row>
    <row r="462" spans="1:9" x14ac:dyDescent="0.3">
      <c r="A462" s="2">
        <v>2022</v>
      </c>
      <c r="B462" s="2" t="s">
        <v>38</v>
      </c>
      <c r="C462" s="2" t="s">
        <v>24</v>
      </c>
      <c r="D462" s="7" t="s">
        <v>27</v>
      </c>
      <c r="E462" s="8">
        <v>46</v>
      </c>
      <c r="F462" s="8">
        <v>100</v>
      </c>
      <c r="G462" s="8">
        <v>224</v>
      </c>
      <c r="H462" s="5">
        <v>20</v>
      </c>
      <c r="I462" s="6" t="s">
        <v>13</v>
      </c>
    </row>
    <row r="463" spans="1:9" x14ac:dyDescent="0.3">
      <c r="A463" s="2">
        <v>2022</v>
      </c>
      <c r="B463" s="2" t="s">
        <v>38</v>
      </c>
      <c r="C463" s="2" t="s">
        <v>24</v>
      </c>
      <c r="D463" s="7" t="s">
        <v>28</v>
      </c>
      <c r="E463" s="8">
        <v>34</v>
      </c>
      <c r="F463" s="8">
        <v>2288.4</v>
      </c>
      <c r="G463" s="8">
        <v>5126.0160000000005</v>
      </c>
      <c r="H463" s="5">
        <v>457.68000000000006</v>
      </c>
      <c r="I463" s="6" t="s">
        <v>13</v>
      </c>
    </row>
    <row r="464" spans="1:9" x14ac:dyDescent="0.3">
      <c r="A464" s="2">
        <v>2022</v>
      </c>
      <c r="B464" s="2" t="s">
        <v>38</v>
      </c>
      <c r="C464" s="2" t="s">
        <v>15</v>
      </c>
      <c r="D464" s="4" t="s">
        <v>29</v>
      </c>
      <c r="E464" s="5">
        <v>7</v>
      </c>
      <c r="F464" s="5">
        <v>200</v>
      </c>
      <c r="G464" s="5">
        <v>224</v>
      </c>
      <c r="H464" s="5">
        <v>40</v>
      </c>
      <c r="I464" s="6" t="s">
        <v>13</v>
      </c>
    </row>
    <row r="465" spans="1:9" x14ac:dyDescent="0.3">
      <c r="A465" s="2">
        <v>2022</v>
      </c>
      <c r="B465" s="2" t="s">
        <v>38</v>
      </c>
      <c r="C465" s="2" t="s">
        <v>24</v>
      </c>
      <c r="D465" s="7" t="s">
        <v>31</v>
      </c>
      <c r="E465" s="8">
        <v>3</v>
      </c>
      <c r="F465" s="8">
        <v>2288.65</v>
      </c>
      <c r="G465" s="8">
        <v>5126.576</v>
      </c>
      <c r="H465" s="5">
        <v>457.73</v>
      </c>
      <c r="I465" s="6" t="s">
        <v>13</v>
      </c>
    </row>
    <row r="466" spans="1:9" x14ac:dyDescent="0.3">
      <c r="A466" s="2">
        <v>2022</v>
      </c>
      <c r="B466" s="2" t="s">
        <v>38</v>
      </c>
      <c r="C466" s="2" t="s">
        <v>30</v>
      </c>
      <c r="D466" s="7" t="s">
        <v>30</v>
      </c>
      <c r="E466" s="8">
        <v>2</v>
      </c>
      <c r="F466" s="8">
        <v>6600</v>
      </c>
      <c r="G466" s="8">
        <v>7392</v>
      </c>
      <c r="H466" s="5">
        <v>1320</v>
      </c>
      <c r="I466" s="6" t="s">
        <v>13</v>
      </c>
    </row>
    <row r="467" spans="1:9" x14ac:dyDescent="0.3">
      <c r="A467" s="2">
        <v>2022</v>
      </c>
      <c r="B467" s="2" t="s">
        <v>39</v>
      </c>
      <c r="C467" s="2" t="s">
        <v>11</v>
      </c>
      <c r="D467" s="4" t="s">
        <v>12</v>
      </c>
      <c r="E467" s="5">
        <v>3566</v>
      </c>
      <c r="F467" s="5">
        <v>4577.3</v>
      </c>
      <c r="G467" s="5">
        <v>5126.576</v>
      </c>
      <c r="H467" s="5">
        <v>915.46</v>
      </c>
      <c r="I467" s="6" t="s">
        <v>13</v>
      </c>
    </row>
    <row r="468" spans="1:9" x14ac:dyDescent="0.3">
      <c r="A468" s="2">
        <v>2022</v>
      </c>
      <c r="B468" s="2" t="s">
        <v>39</v>
      </c>
      <c r="C468" s="2" t="s">
        <v>11</v>
      </c>
      <c r="D468" s="4" t="s">
        <v>14</v>
      </c>
      <c r="E468" s="5">
        <v>2498</v>
      </c>
      <c r="F468" s="5">
        <v>8000</v>
      </c>
      <c r="G468" s="5">
        <v>8960</v>
      </c>
      <c r="H468" s="5">
        <v>1600</v>
      </c>
      <c r="I468" s="6" t="s">
        <v>13</v>
      </c>
    </row>
    <row r="469" spans="1:9" x14ac:dyDescent="0.3">
      <c r="A469" s="2">
        <v>2022</v>
      </c>
      <c r="B469" s="2" t="s">
        <v>39</v>
      </c>
      <c r="C469" s="2" t="s">
        <v>15</v>
      </c>
      <c r="D469" s="4" t="s">
        <v>16</v>
      </c>
      <c r="E469" s="5">
        <v>1245</v>
      </c>
      <c r="F469" s="5">
        <v>4577.2</v>
      </c>
      <c r="G469" s="5">
        <v>5126.4639999999999</v>
      </c>
      <c r="H469" s="5">
        <v>915.44</v>
      </c>
      <c r="I469" s="6" t="s">
        <v>13</v>
      </c>
    </row>
    <row r="470" spans="1:9" x14ac:dyDescent="0.3">
      <c r="A470" s="2">
        <v>2022</v>
      </c>
      <c r="B470" s="2" t="s">
        <v>39</v>
      </c>
      <c r="C470" s="2" t="s">
        <v>17</v>
      </c>
      <c r="D470" s="7" t="s">
        <v>18</v>
      </c>
      <c r="E470" s="8">
        <v>644</v>
      </c>
      <c r="F470" s="8">
        <v>5743.5</v>
      </c>
      <c r="G470" s="8">
        <v>6432.72</v>
      </c>
      <c r="H470" s="5">
        <v>1148.7</v>
      </c>
      <c r="I470" s="6" t="s">
        <v>13</v>
      </c>
    </row>
    <row r="471" spans="1:9" x14ac:dyDescent="0.3">
      <c r="A471" s="2">
        <v>2022</v>
      </c>
      <c r="B471" s="2" t="s">
        <v>39</v>
      </c>
      <c r="C471" s="2" t="s">
        <v>19</v>
      </c>
      <c r="D471" s="7" t="s">
        <v>20</v>
      </c>
      <c r="E471" s="8">
        <v>643</v>
      </c>
      <c r="F471" s="8">
        <v>7000</v>
      </c>
      <c r="G471" s="8">
        <v>7840</v>
      </c>
      <c r="H471" s="5">
        <v>1400</v>
      </c>
      <c r="I471" s="6" t="s">
        <v>13</v>
      </c>
    </row>
    <row r="472" spans="1:9" x14ac:dyDescent="0.3">
      <c r="A472" s="2">
        <v>2022</v>
      </c>
      <c r="B472" s="2" t="s">
        <v>39</v>
      </c>
      <c r="C472" s="2" t="s">
        <v>17</v>
      </c>
      <c r="D472" s="7" t="s">
        <v>21</v>
      </c>
      <c r="E472" s="8">
        <v>455</v>
      </c>
      <c r="F472" s="8">
        <v>5036.46</v>
      </c>
      <c r="G472" s="8">
        <v>5128.0320000000002</v>
      </c>
      <c r="H472" s="5">
        <v>1007.292</v>
      </c>
      <c r="I472" s="6" t="s">
        <v>13</v>
      </c>
    </row>
    <row r="473" spans="1:9" x14ac:dyDescent="0.3">
      <c r="A473" s="2">
        <v>2022</v>
      </c>
      <c r="B473" s="2" t="s">
        <v>39</v>
      </c>
      <c r="C473" s="2" t="s">
        <v>19</v>
      </c>
      <c r="D473" s="7" t="s">
        <v>22</v>
      </c>
      <c r="E473" s="9">
        <v>345</v>
      </c>
      <c r="F473" s="9">
        <v>7700</v>
      </c>
      <c r="G473" s="9">
        <v>7840</v>
      </c>
      <c r="H473" s="5">
        <v>1540</v>
      </c>
      <c r="I473" s="6" t="s">
        <v>13</v>
      </c>
    </row>
    <row r="474" spans="1:9" x14ac:dyDescent="0.3">
      <c r="A474" s="2">
        <v>2022</v>
      </c>
      <c r="B474" s="2" t="s">
        <v>39</v>
      </c>
      <c r="C474" s="2" t="s">
        <v>15</v>
      </c>
      <c r="D474" s="4" t="s">
        <v>23</v>
      </c>
      <c r="E474" s="5">
        <v>122</v>
      </c>
      <c r="F474" s="5">
        <v>110</v>
      </c>
      <c r="G474" s="5">
        <v>112</v>
      </c>
      <c r="H474" s="5">
        <v>22</v>
      </c>
      <c r="I474" s="6" t="s">
        <v>13</v>
      </c>
    </row>
    <row r="475" spans="1:9" x14ac:dyDescent="0.3">
      <c r="A475" s="2">
        <v>2022</v>
      </c>
      <c r="B475" s="2" t="s">
        <v>39</v>
      </c>
      <c r="C475" s="2" t="s">
        <v>24</v>
      </c>
      <c r="D475" s="7" t="s">
        <v>25</v>
      </c>
      <c r="E475" s="8">
        <v>78</v>
      </c>
      <c r="F475" s="8">
        <v>2517.46</v>
      </c>
      <c r="G475" s="8">
        <v>5126.4639999999999</v>
      </c>
      <c r="H475" s="5">
        <v>503.49200000000002</v>
      </c>
      <c r="I475" s="6" t="s">
        <v>13</v>
      </c>
    </row>
    <row r="476" spans="1:9" x14ac:dyDescent="0.3">
      <c r="A476" s="2">
        <v>2022</v>
      </c>
      <c r="B476" s="2" t="s">
        <v>39</v>
      </c>
      <c r="C476" s="2" t="s">
        <v>24</v>
      </c>
      <c r="D476" s="7" t="s">
        <v>26</v>
      </c>
      <c r="E476" s="8">
        <v>76</v>
      </c>
      <c r="F476" s="8">
        <v>2517.2949999999996</v>
      </c>
      <c r="G476" s="8">
        <v>5126.1279999999997</v>
      </c>
      <c r="H476" s="5">
        <v>503.45899999999995</v>
      </c>
      <c r="I476" s="6" t="s">
        <v>13</v>
      </c>
    </row>
    <row r="477" spans="1:9" x14ac:dyDescent="0.3">
      <c r="A477" s="2">
        <v>2022</v>
      </c>
      <c r="B477" s="2" t="s">
        <v>39</v>
      </c>
      <c r="C477" s="2" t="s">
        <v>24</v>
      </c>
      <c r="D477" s="7" t="s">
        <v>27</v>
      </c>
      <c r="E477" s="8">
        <v>46</v>
      </c>
      <c r="F477" s="8">
        <v>115</v>
      </c>
      <c r="G477" s="8">
        <v>224</v>
      </c>
      <c r="H477" s="5">
        <v>23</v>
      </c>
      <c r="I477" s="6" t="s">
        <v>13</v>
      </c>
    </row>
    <row r="478" spans="1:9" x14ac:dyDescent="0.3">
      <c r="A478" s="2">
        <v>2022</v>
      </c>
      <c r="B478" s="2" t="s">
        <v>39</v>
      </c>
      <c r="C478" s="2" t="s">
        <v>24</v>
      </c>
      <c r="D478" s="7" t="s">
        <v>28</v>
      </c>
      <c r="E478" s="8">
        <v>34</v>
      </c>
      <c r="F478" s="8">
        <v>2631.66</v>
      </c>
      <c r="G478" s="8">
        <v>5126.0160000000005</v>
      </c>
      <c r="H478" s="5">
        <v>526.33199999999999</v>
      </c>
      <c r="I478" s="6" t="s">
        <v>13</v>
      </c>
    </row>
    <row r="479" spans="1:9" x14ac:dyDescent="0.3">
      <c r="A479" s="2">
        <v>2022</v>
      </c>
      <c r="B479" s="2" t="s">
        <v>39</v>
      </c>
      <c r="C479" s="2" t="s">
        <v>15</v>
      </c>
      <c r="D479" s="4" t="s">
        <v>29</v>
      </c>
      <c r="E479" s="5">
        <v>7</v>
      </c>
      <c r="F479" s="5">
        <v>230</v>
      </c>
      <c r="G479" s="5">
        <v>224</v>
      </c>
      <c r="H479" s="5">
        <v>46</v>
      </c>
      <c r="I479" s="6" t="s">
        <v>13</v>
      </c>
    </row>
    <row r="480" spans="1:9" x14ac:dyDescent="0.3">
      <c r="A480" s="2">
        <v>2022</v>
      </c>
      <c r="B480" s="2" t="s">
        <v>39</v>
      </c>
      <c r="C480" s="2" t="s">
        <v>24</v>
      </c>
      <c r="D480" s="7" t="s">
        <v>31</v>
      </c>
      <c r="E480" s="8">
        <v>3</v>
      </c>
      <c r="F480" s="8">
        <v>2631.9475000000002</v>
      </c>
      <c r="G480" s="8">
        <v>5126.576</v>
      </c>
      <c r="H480" s="5">
        <v>526.38950000000011</v>
      </c>
      <c r="I480" s="6" t="s">
        <v>13</v>
      </c>
    </row>
    <row r="481" spans="1:9" x14ac:dyDescent="0.3">
      <c r="A481" s="2">
        <v>2022</v>
      </c>
      <c r="B481" s="2" t="s">
        <v>39</v>
      </c>
      <c r="C481" s="2" t="s">
        <v>30</v>
      </c>
      <c r="D481" s="7" t="s">
        <v>30</v>
      </c>
      <c r="E481" s="8">
        <v>2</v>
      </c>
      <c r="F481" s="8">
        <v>7590</v>
      </c>
      <c r="G481" s="8">
        <v>7392</v>
      </c>
      <c r="H481" s="5">
        <v>1518</v>
      </c>
      <c r="I481" s="6" t="s">
        <v>13</v>
      </c>
    </row>
    <row r="482" spans="1:9" x14ac:dyDescent="0.3">
      <c r="A482" s="2">
        <v>2022</v>
      </c>
      <c r="B482" s="2" t="s">
        <v>40</v>
      </c>
      <c r="C482" s="2" t="s">
        <v>11</v>
      </c>
      <c r="D482" s="4" t="s">
        <v>12</v>
      </c>
      <c r="E482" s="5">
        <v>3566</v>
      </c>
      <c r="F482" s="5">
        <v>4577.3</v>
      </c>
      <c r="G482" s="5">
        <v>5126.576</v>
      </c>
      <c r="H482" s="5">
        <v>915.46</v>
      </c>
      <c r="I482" s="6" t="s">
        <v>13</v>
      </c>
    </row>
    <row r="483" spans="1:9" x14ac:dyDescent="0.3">
      <c r="A483" s="2">
        <v>2022</v>
      </c>
      <c r="B483" s="2" t="s">
        <v>40</v>
      </c>
      <c r="C483" s="2" t="s">
        <v>11</v>
      </c>
      <c r="D483" s="4" t="s">
        <v>14</v>
      </c>
      <c r="E483" s="5">
        <v>2498</v>
      </c>
      <c r="F483" s="5">
        <v>8000</v>
      </c>
      <c r="G483" s="5">
        <v>8960</v>
      </c>
      <c r="H483" s="5">
        <v>1600</v>
      </c>
      <c r="I483" s="6" t="s">
        <v>13</v>
      </c>
    </row>
    <row r="484" spans="1:9" x14ac:dyDescent="0.3">
      <c r="A484" s="2">
        <v>2022</v>
      </c>
      <c r="B484" s="2" t="s">
        <v>40</v>
      </c>
      <c r="C484" s="2" t="s">
        <v>15</v>
      </c>
      <c r="D484" s="4" t="s">
        <v>16</v>
      </c>
      <c r="E484" s="5">
        <v>1245</v>
      </c>
      <c r="F484" s="5">
        <v>4577.2</v>
      </c>
      <c r="G484" s="5">
        <v>5126.4639999999999</v>
      </c>
      <c r="H484" s="5">
        <v>915.44</v>
      </c>
      <c r="I484" s="6" t="s">
        <v>13</v>
      </c>
    </row>
    <row r="485" spans="1:9" x14ac:dyDescent="0.3">
      <c r="A485" s="2">
        <v>2022</v>
      </c>
      <c r="B485" s="2" t="s">
        <v>40</v>
      </c>
      <c r="C485" s="2" t="s">
        <v>17</v>
      </c>
      <c r="D485" s="7" t="s">
        <v>18</v>
      </c>
      <c r="E485" s="8">
        <v>644</v>
      </c>
      <c r="F485" s="8">
        <v>5743.5</v>
      </c>
      <c r="G485" s="8">
        <v>6432.72</v>
      </c>
      <c r="H485" s="5">
        <v>1148.7</v>
      </c>
      <c r="I485" s="6" t="s">
        <v>13</v>
      </c>
    </row>
    <row r="486" spans="1:9" x14ac:dyDescent="0.3">
      <c r="A486" s="2">
        <v>2022</v>
      </c>
      <c r="B486" s="2" t="s">
        <v>40</v>
      </c>
      <c r="C486" s="2" t="s">
        <v>19</v>
      </c>
      <c r="D486" s="7" t="s">
        <v>20</v>
      </c>
      <c r="E486" s="8">
        <v>643</v>
      </c>
      <c r="F486" s="8">
        <v>7000</v>
      </c>
      <c r="G486" s="8">
        <v>7840</v>
      </c>
      <c r="H486" s="5">
        <v>1400</v>
      </c>
      <c r="I486" s="6" t="s">
        <v>13</v>
      </c>
    </row>
    <row r="487" spans="1:9" x14ac:dyDescent="0.3">
      <c r="A487" s="2">
        <v>2022</v>
      </c>
      <c r="B487" s="2" t="s">
        <v>40</v>
      </c>
      <c r="C487" s="2" t="s">
        <v>17</v>
      </c>
      <c r="D487" s="7" t="s">
        <v>21</v>
      </c>
      <c r="E487" s="8">
        <v>455</v>
      </c>
      <c r="F487" s="8">
        <v>4578.6000000000004</v>
      </c>
      <c r="G487" s="8">
        <v>5128.0320000000002</v>
      </c>
      <c r="H487" s="5">
        <v>915.72000000000014</v>
      </c>
      <c r="I487" s="6" t="s">
        <v>13</v>
      </c>
    </row>
    <row r="488" spans="1:9" x14ac:dyDescent="0.3">
      <c r="A488" s="2">
        <v>2022</v>
      </c>
      <c r="B488" s="2" t="s">
        <v>40</v>
      </c>
      <c r="C488" s="2" t="s">
        <v>19</v>
      </c>
      <c r="D488" s="7" t="s">
        <v>22</v>
      </c>
      <c r="E488" s="9">
        <v>345</v>
      </c>
      <c r="F488" s="9">
        <v>7000</v>
      </c>
      <c r="G488" s="9">
        <v>7840</v>
      </c>
      <c r="H488" s="5">
        <v>1400</v>
      </c>
      <c r="I488" s="6" t="s">
        <v>13</v>
      </c>
    </row>
    <row r="489" spans="1:9" x14ac:dyDescent="0.3">
      <c r="A489" s="2">
        <v>2022</v>
      </c>
      <c r="B489" s="2" t="s">
        <v>40</v>
      </c>
      <c r="C489" s="2" t="s">
        <v>15</v>
      </c>
      <c r="D489" s="4" t="s">
        <v>23</v>
      </c>
      <c r="E489" s="5">
        <v>122</v>
      </c>
      <c r="F489" s="5">
        <v>100</v>
      </c>
      <c r="G489" s="5">
        <v>112</v>
      </c>
      <c r="H489" s="5">
        <v>20</v>
      </c>
      <c r="I489" s="6" t="s">
        <v>13</v>
      </c>
    </row>
    <row r="490" spans="1:9" x14ac:dyDescent="0.3">
      <c r="A490" s="2">
        <v>2022</v>
      </c>
      <c r="B490" s="2" t="s">
        <v>40</v>
      </c>
      <c r="C490" s="2" t="s">
        <v>24</v>
      </c>
      <c r="D490" s="7" t="s">
        <v>25</v>
      </c>
      <c r="E490" s="8">
        <v>78</v>
      </c>
      <c r="F490" s="8">
        <v>2288.6</v>
      </c>
      <c r="G490" s="8">
        <v>5126.4639999999999</v>
      </c>
      <c r="H490" s="5">
        <v>457.72</v>
      </c>
      <c r="I490" s="6" t="s">
        <v>13</v>
      </c>
    </row>
    <row r="491" spans="1:9" x14ac:dyDescent="0.3">
      <c r="A491" s="2">
        <v>2022</v>
      </c>
      <c r="B491" s="2" t="s">
        <v>40</v>
      </c>
      <c r="C491" s="2" t="s">
        <v>24</v>
      </c>
      <c r="D491" s="7" t="s">
        <v>26</v>
      </c>
      <c r="E491" s="8">
        <v>76</v>
      </c>
      <c r="F491" s="8">
        <v>2288.4499999999998</v>
      </c>
      <c r="G491" s="8">
        <v>5126.1279999999997</v>
      </c>
      <c r="H491" s="5">
        <v>457.69</v>
      </c>
      <c r="I491" s="6" t="s">
        <v>13</v>
      </c>
    </row>
    <row r="492" spans="1:9" x14ac:dyDescent="0.3">
      <c r="A492" s="2">
        <v>2022</v>
      </c>
      <c r="B492" s="2" t="s">
        <v>40</v>
      </c>
      <c r="C492" s="2" t="s">
        <v>24</v>
      </c>
      <c r="D492" s="7" t="s">
        <v>27</v>
      </c>
      <c r="E492" s="8">
        <v>46</v>
      </c>
      <c r="F492" s="8">
        <v>100</v>
      </c>
      <c r="G492" s="8">
        <v>224</v>
      </c>
      <c r="H492" s="5">
        <v>20</v>
      </c>
      <c r="I492" s="6" t="s">
        <v>13</v>
      </c>
    </row>
    <row r="493" spans="1:9" x14ac:dyDescent="0.3">
      <c r="A493" s="2">
        <v>2022</v>
      </c>
      <c r="B493" s="2" t="s">
        <v>40</v>
      </c>
      <c r="C493" s="2" t="s">
        <v>24</v>
      </c>
      <c r="D493" s="7" t="s">
        <v>28</v>
      </c>
      <c r="E493" s="8">
        <v>34</v>
      </c>
      <c r="F493" s="8">
        <v>2746.08</v>
      </c>
      <c r="G493" s="8">
        <v>5126.0160000000005</v>
      </c>
      <c r="H493" s="5">
        <v>549.21600000000001</v>
      </c>
      <c r="I493" s="6" t="s">
        <v>13</v>
      </c>
    </row>
    <row r="494" spans="1:9" x14ac:dyDescent="0.3">
      <c r="A494" s="2">
        <v>2022</v>
      </c>
      <c r="B494" s="2" t="s">
        <v>40</v>
      </c>
      <c r="C494" s="2" t="s">
        <v>15</v>
      </c>
      <c r="D494" s="4" t="s">
        <v>29</v>
      </c>
      <c r="E494" s="5">
        <v>7</v>
      </c>
      <c r="F494" s="5">
        <v>240</v>
      </c>
      <c r="G494" s="5">
        <v>224</v>
      </c>
      <c r="H494" s="5">
        <v>48</v>
      </c>
      <c r="I494" s="6" t="s">
        <v>13</v>
      </c>
    </row>
    <row r="495" spans="1:9" x14ac:dyDescent="0.3">
      <c r="A495" s="2">
        <v>2022</v>
      </c>
      <c r="B495" s="2" t="s">
        <v>40</v>
      </c>
      <c r="C495" s="2" t="s">
        <v>24</v>
      </c>
      <c r="D495" s="7" t="s">
        <v>31</v>
      </c>
      <c r="E495" s="8">
        <v>3</v>
      </c>
      <c r="F495" s="8">
        <v>2746.38</v>
      </c>
      <c r="G495" s="8">
        <v>5126.576</v>
      </c>
      <c r="H495" s="5">
        <v>549.27600000000007</v>
      </c>
      <c r="I495" s="6" t="s">
        <v>13</v>
      </c>
    </row>
    <row r="496" spans="1:9" x14ac:dyDescent="0.3">
      <c r="A496" s="2">
        <v>2022</v>
      </c>
      <c r="B496" s="2" t="s">
        <v>40</v>
      </c>
      <c r="C496" s="2" t="s">
        <v>30</v>
      </c>
      <c r="D496" s="7" t="s">
        <v>30</v>
      </c>
      <c r="E496" s="8">
        <v>2</v>
      </c>
      <c r="F496" s="8">
        <v>7920</v>
      </c>
      <c r="G496" s="8">
        <v>7392</v>
      </c>
      <c r="H496" s="5">
        <v>1584</v>
      </c>
      <c r="I496" s="6" t="s">
        <v>13</v>
      </c>
    </row>
    <row r="497" spans="1:9" x14ac:dyDescent="0.3">
      <c r="A497" s="2">
        <v>2022</v>
      </c>
      <c r="B497" s="2" t="s">
        <v>41</v>
      </c>
      <c r="C497" s="2" t="s">
        <v>11</v>
      </c>
      <c r="D497" s="4" t="s">
        <v>12</v>
      </c>
      <c r="E497" s="5">
        <v>3566</v>
      </c>
      <c r="F497" s="5">
        <v>5035.0300000000007</v>
      </c>
      <c r="G497" s="5">
        <v>5126.576</v>
      </c>
      <c r="H497" s="5">
        <v>1007.0060000000002</v>
      </c>
      <c r="I497" s="6" t="s">
        <v>13</v>
      </c>
    </row>
    <row r="498" spans="1:9" x14ac:dyDescent="0.3">
      <c r="A498" s="2">
        <v>2022</v>
      </c>
      <c r="B498" s="2" t="s">
        <v>41</v>
      </c>
      <c r="C498" s="2" t="s">
        <v>11</v>
      </c>
      <c r="D498" s="4" t="s">
        <v>14</v>
      </c>
      <c r="E498" s="5">
        <v>2498</v>
      </c>
      <c r="F498" s="5">
        <v>9200</v>
      </c>
      <c r="G498" s="5">
        <v>8960</v>
      </c>
      <c r="H498" s="5">
        <v>1840</v>
      </c>
      <c r="I498" s="6" t="s">
        <v>13</v>
      </c>
    </row>
    <row r="499" spans="1:9" x14ac:dyDescent="0.3">
      <c r="A499" s="2">
        <v>2022</v>
      </c>
      <c r="B499" s="2" t="s">
        <v>41</v>
      </c>
      <c r="C499" s="2" t="s">
        <v>15</v>
      </c>
      <c r="D499" s="4" t="s">
        <v>16</v>
      </c>
      <c r="E499" s="5">
        <v>1245</v>
      </c>
      <c r="F499" s="5">
        <v>5263.78</v>
      </c>
      <c r="G499" s="5">
        <v>5126.4639999999999</v>
      </c>
      <c r="H499" s="5">
        <v>1052.7560000000001</v>
      </c>
      <c r="I499" s="6" t="s">
        <v>13</v>
      </c>
    </row>
    <row r="500" spans="1:9" x14ac:dyDescent="0.3">
      <c r="A500" s="2">
        <v>2022</v>
      </c>
      <c r="B500" s="2" t="s">
        <v>41</v>
      </c>
      <c r="C500" s="2" t="s">
        <v>17</v>
      </c>
      <c r="D500" s="7" t="s">
        <v>18</v>
      </c>
      <c r="E500" s="8">
        <v>644</v>
      </c>
      <c r="F500" s="8">
        <v>6605.0249999999996</v>
      </c>
      <c r="G500" s="8">
        <v>6432.72</v>
      </c>
      <c r="H500" s="5">
        <v>1321.0050000000001</v>
      </c>
      <c r="I500" s="6" t="s">
        <v>13</v>
      </c>
    </row>
    <row r="501" spans="1:9" x14ac:dyDescent="0.3">
      <c r="A501" s="2">
        <v>2022</v>
      </c>
      <c r="B501" s="2" t="s">
        <v>41</v>
      </c>
      <c r="C501" s="2" t="s">
        <v>19</v>
      </c>
      <c r="D501" s="7" t="s">
        <v>20</v>
      </c>
      <c r="E501" s="8">
        <v>643</v>
      </c>
      <c r="F501" s="8">
        <v>8400</v>
      </c>
      <c r="G501" s="8">
        <v>7840</v>
      </c>
      <c r="H501" s="5">
        <v>1680</v>
      </c>
      <c r="I501" s="6" t="s">
        <v>13</v>
      </c>
    </row>
    <row r="502" spans="1:9" x14ac:dyDescent="0.3">
      <c r="A502" s="2">
        <v>2022</v>
      </c>
      <c r="B502" s="2" t="s">
        <v>41</v>
      </c>
      <c r="C502" s="2" t="s">
        <v>17</v>
      </c>
      <c r="D502" s="7" t="s">
        <v>21</v>
      </c>
      <c r="E502" s="8">
        <v>455</v>
      </c>
      <c r="F502" s="8">
        <v>5494.3200000000006</v>
      </c>
      <c r="G502" s="8">
        <v>5128.0320000000002</v>
      </c>
      <c r="H502" s="5">
        <v>1098.8640000000003</v>
      </c>
      <c r="I502" s="6" t="s">
        <v>13</v>
      </c>
    </row>
    <row r="503" spans="1:9" x14ac:dyDescent="0.3">
      <c r="A503" s="2">
        <v>2022</v>
      </c>
      <c r="B503" s="2" t="s">
        <v>41</v>
      </c>
      <c r="C503" s="2" t="s">
        <v>19</v>
      </c>
      <c r="D503" s="7" t="s">
        <v>22</v>
      </c>
      <c r="E503" s="9">
        <v>345</v>
      </c>
      <c r="F503" s="9">
        <v>8400</v>
      </c>
      <c r="G503" s="9">
        <v>7840</v>
      </c>
      <c r="H503" s="5">
        <v>1680</v>
      </c>
      <c r="I503" s="6" t="s">
        <v>13</v>
      </c>
    </row>
    <row r="504" spans="1:9" x14ac:dyDescent="0.3">
      <c r="A504" s="2">
        <v>2022</v>
      </c>
      <c r="B504" s="2" t="s">
        <v>41</v>
      </c>
      <c r="C504" s="2" t="s">
        <v>15</v>
      </c>
      <c r="D504" s="4" t="s">
        <v>23</v>
      </c>
      <c r="E504" s="5">
        <v>122</v>
      </c>
      <c r="F504" s="5">
        <v>120</v>
      </c>
      <c r="G504" s="5">
        <v>112</v>
      </c>
      <c r="H504" s="5">
        <v>24</v>
      </c>
      <c r="I504" s="6" t="s">
        <v>13</v>
      </c>
    </row>
    <row r="505" spans="1:9" x14ac:dyDescent="0.3">
      <c r="A505" s="2">
        <v>2022</v>
      </c>
      <c r="B505" s="2" t="s">
        <v>41</v>
      </c>
      <c r="C505" s="2" t="s">
        <v>24</v>
      </c>
      <c r="D505" s="7" t="s">
        <v>25</v>
      </c>
      <c r="E505" s="8">
        <v>78</v>
      </c>
      <c r="F505" s="8">
        <v>2517.46</v>
      </c>
      <c r="G505" s="8">
        <v>5126.4639999999999</v>
      </c>
      <c r="H505" s="5">
        <v>503.49200000000002</v>
      </c>
      <c r="I505" s="6" t="s">
        <v>13</v>
      </c>
    </row>
    <row r="506" spans="1:9" x14ac:dyDescent="0.3">
      <c r="A506" s="2">
        <v>2022</v>
      </c>
      <c r="B506" s="2" t="s">
        <v>41</v>
      </c>
      <c r="C506" s="2" t="s">
        <v>24</v>
      </c>
      <c r="D506" s="7" t="s">
        <v>26</v>
      </c>
      <c r="E506" s="8">
        <v>76</v>
      </c>
      <c r="F506" s="8">
        <v>2517.2949999999996</v>
      </c>
      <c r="G506" s="8">
        <v>5126.1279999999997</v>
      </c>
      <c r="H506" s="5">
        <v>503.45899999999995</v>
      </c>
      <c r="I506" s="6" t="s">
        <v>13</v>
      </c>
    </row>
    <row r="507" spans="1:9" x14ac:dyDescent="0.3">
      <c r="A507" s="2">
        <v>2022</v>
      </c>
      <c r="B507" s="2" t="s">
        <v>41</v>
      </c>
      <c r="C507" s="2" t="s">
        <v>24</v>
      </c>
      <c r="D507" s="7" t="s">
        <v>27</v>
      </c>
      <c r="E507" s="8">
        <v>46</v>
      </c>
      <c r="F507" s="8">
        <v>110</v>
      </c>
      <c r="G507" s="8">
        <v>224</v>
      </c>
      <c r="H507" s="5">
        <v>22</v>
      </c>
      <c r="I507" s="6" t="s">
        <v>13</v>
      </c>
    </row>
    <row r="508" spans="1:9" x14ac:dyDescent="0.3">
      <c r="A508" s="2">
        <v>2022</v>
      </c>
      <c r="B508" s="2" t="s">
        <v>41</v>
      </c>
      <c r="C508" s="2" t="s">
        <v>24</v>
      </c>
      <c r="D508" s="7" t="s">
        <v>28</v>
      </c>
      <c r="E508" s="8">
        <v>34</v>
      </c>
      <c r="F508" s="8">
        <v>2517.2400000000002</v>
      </c>
      <c r="G508" s="8">
        <v>5126.0160000000005</v>
      </c>
      <c r="H508" s="5">
        <v>503.44800000000009</v>
      </c>
      <c r="I508" s="6" t="s">
        <v>13</v>
      </c>
    </row>
    <row r="509" spans="1:9" x14ac:dyDescent="0.3">
      <c r="A509" s="2">
        <v>2022</v>
      </c>
      <c r="B509" s="2" t="s">
        <v>41</v>
      </c>
      <c r="C509" s="2" t="s">
        <v>15</v>
      </c>
      <c r="D509" s="4" t="s">
        <v>29</v>
      </c>
      <c r="E509" s="5">
        <v>7</v>
      </c>
      <c r="F509" s="5">
        <v>220</v>
      </c>
      <c r="G509" s="5">
        <v>224</v>
      </c>
      <c r="H509" s="5">
        <v>44</v>
      </c>
      <c r="I509" s="6" t="s">
        <v>13</v>
      </c>
    </row>
    <row r="510" spans="1:9" x14ac:dyDescent="0.3">
      <c r="A510" s="2">
        <v>2022</v>
      </c>
      <c r="B510" s="2" t="s">
        <v>41</v>
      </c>
      <c r="C510" s="2" t="s">
        <v>24</v>
      </c>
      <c r="D510" s="7" t="s">
        <v>31</v>
      </c>
      <c r="E510" s="8">
        <v>3</v>
      </c>
      <c r="F510" s="8">
        <v>2517.5150000000003</v>
      </c>
      <c r="G510" s="8">
        <v>5126.576</v>
      </c>
      <c r="H510" s="5">
        <v>503.5030000000001</v>
      </c>
      <c r="I510" s="6" t="s">
        <v>13</v>
      </c>
    </row>
    <row r="511" spans="1:9" x14ac:dyDescent="0.3">
      <c r="A511" s="2">
        <v>2022</v>
      </c>
      <c r="B511" s="2" t="s">
        <v>41</v>
      </c>
      <c r="C511" s="2" t="s">
        <v>30</v>
      </c>
      <c r="D511" s="7" t="s">
        <v>30</v>
      </c>
      <c r="E511" s="8">
        <v>2</v>
      </c>
      <c r="F511" s="8">
        <v>7260</v>
      </c>
      <c r="G511" s="8">
        <v>7392</v>
      </c>
      <c r="H511" s="5">
        <v>1452</v>
      </c>
      <c r="I511" s="6" t="s">
        <v>13</v>
      </c>
    </row>
    <row r="512" spans="1:9" x14ac:dyDescent="0.3">
      <c r="A512" s="2">
        <v>2022</v>
      </c>
      <c r="B512" s="2" t="s">
        <v>42</v>
      </c>
      <c r="C512" s="2" t="s">
        <v>11</v>
      </c>
      <c r="D512" s="4" t="s">
        <v>12</v>
      </c>
      <c r="E512" s="5">
        <v>3566</v>
      </c>
      <c r="F512" s="5">
        <v>5263.8950000000004</v>
      </c>
      <c r="G512" s="5">
        <v>5126.576</v>
      </c>
      <c r="H512" s="5">
        <v>1052.7790000000002</v>
      </c>
      <c r="I512" s="6" t="s">
        <v>13</v>
      </c>
    </row>
    <row r="513" spans="1:9" x14ac:dyDescent="0.3">
      <c r="A513" s="2">
        <v>2022</v>
      </c>
      <c r="B513" s="2" t="s">
        <v>42</v>
      </c>
      <c r="C513" s="2" t="s">
        <v>11</v>
      </c>
      <c r="D513" s="4" t="s">
        <v>14</v>
      </c>
      <c r="E513" s="5">
        <v>2498</v>
      </c>
      <c r="F513" s="5">
        <v>8800</v>
      </c>
      <c r="G513" s="5">
        <v>8960</v>
      </c>
      <c r="H513" s="5">
        <v>1760</v>
      </c>
      <c r="I513" s="6" t="s">
        <v>13</v>
      </c>
    </row>
    <row r="514" spans="1:9" x14ac:dyDescent="0.3">
      <c r="A514" s="2">
        <v>2022</v>
      </c>
      <c r="B514" s="2" t="s">
        <v>42</v>
      </c>
      <c r="C514" s="2" t="s">
        <v>15</v>
      </c>
      <c r="D514" s="4" t="s">
        <v>16</v>
      </c>
      <c r="E514" s="5">
        <v>1245</v>
      </c>
      <c r="F514" s="5">
        <v>5034.92</v>
      </c>
      <c r="G514" s="5">
        <v>5126.4639999999999</v>
      </c>
      <c r="H514" s="5">
        <v>1006.984</v>
      </c>
      <c r="I514" s="6" t="s">
        <v>13</v>
      </c>
    </row>
    <row r="515" spans="1:9" x14ac:dyDescent="0.3">
      <c r="A515" s="2">
        <v>2022</v>
      </c>
      <c r="B515" s="2" t="s">
        <v>42</v>
      </c>
      <c r="C515" s="2" t="s">
        <v>17</v>
      </c>
      <c r="D515" s="7" t="s">
        <v>18</v>
      </c>
      <c r="E515" s="8">
        <v>644</v>
      </c>
      <c r="F515" s="8">
        <v>6317.85</v>
      </c>
      <c r="G515" s="8">
        <v>6432.72</v>
      </c>
      <c r="H515" s="5">
        <v>1263.5700000000002</v>
      </c>
      <c r="I515" s="6" t="s">
        <v>13</v>
      </c>
    </row>
    <row r="516" spans="1:9" x14ac:dyDescent="0.3">
      <c r="A516" s="2">
        <v>2022</v>
      </c>
      <c r="B516" s="2" t="s">
        <v>42</v>
      </c>
      <c r="C516" s="2" t="s">
        <v>19</v>
      </c>
      <c r="D516" s="7" t="s">
        <v>20</v>
      </c>
      <c r="E516" s="8">
        <v>643</v>
      </c>
      <c r="F516" s="8">
        <v>7700</v>
      </c>
      <c r="G516" s="8">
        <v>7840</v>
      </c>
      <c r="H516" s="5">
        <v>1540</v>
      </c>
      <c r="I516" s="6" t="s">
        <v>13</v>
      </c>
    </row>
    <row r="517" spans="1:9" x14ac:dyDescent="0.3">
      <c r="A517" s="2">
        <v>2022</v>
      </c>
      <c r="B517" s="2" t="s">
        <v>42</v>
      </c>
      <c r="C517" s="2" t="s">
        <v>17</v>
      </c>
      <c r="D517" s="7" t="s">
        <v>21</v>
      </c>
      <c r="E517" s="8">
        <v>455</v>
      </c>
      <c r="F517" s="8">
        <v>5036.46</v>
      </c>
      <c r="G517" s="8">
        <v>5128.0320000000002</v>
      </c>
      <c r="H517" s="5">
        <v>1007.292</v>
      </c>
      <c r="I517" s="6" t="s">
        <v>13</v>
      </c>
    </row>
    <row r="518" spans="1:9" x14ac:dyDescent="0.3">
      <c r="A518" s="2">
        <v>2022</v>
      </c>
      <c r="B518" s="2" t="s">
        <v>42</v>
      </c>
      <c r="C518" s="2" t="s">
        <v>19</v>
      </c>
      <c r="D518" s="7" t="s">
        <v>22</v>
      </c>
      <c r="E518" s="9">
        <v>345</v>
      </c>
      <c r="F518" s="9">
        <v>7700</v>
      </c>
      <c r="G518" s="9">
        <v>7840</v>
      </c>
      <c r="H518" s="5">
        <v>1540</v>
      </c>
      <c r="I518" s="6" t="s">
        <v>13</v>
      </c>
    </row>
    <row r="519" spans="1:9" x14ac:dyDescent="0.3">
      <c r="A519" s="2">
        <v>2022</v>
      </c>
      <c r="B519" s="2" t="s">
        <v>42</v>
      </c>
      <c r="C519" s="2" t="s">
        <v>15</v>
      </c>
      <c r="D519" s="4" t="s">
        <v>23</v>
      </c>
      <c r="E519" s="5">
        <v>122</v>
      </c>
      <c r="F519" s="5">
        <v>110</v>
      </c>
      <c r="G519" s="5">
        <v>112</v>
      </c>
      <c r="H519" s="5">
        <v>22</v>
      </c>
      <c r="I519" s="6" t="s">
        <v>13</v>
      </c>
    </row>
    <row r="520" spans="1:9" x14ac:dyDescent="0.3">
      <c r="A520" s="2">
        <v>2022</v>
      </c>
      <c r="B520" s="2" t="s">
        <v>42</v>
      </c>
      <c r="C520" s="2" t="s">
        <v>24</v>
      </c>
      <c r="D520" s="7" t="s">
        <v>25</v>
      </c>
      <c r="E520" s="8">
        <v>78</v>
      </c>
      <c r="F520" s="8">
        <v>2517.46</v>
      </c>
      <c r="G520" s="8">
        <v>5126.4639999999999</v>
      </c>
      <c r="H520" s="5">
        <v>503.49200000000002</v>
      </c>
      <c r="I520" s="6" t="s">
        <v>13</v>
      </c>
    </row>
    <row r="521" spans="1:9" x14ac:dyDescent="0.3">
      <c r="A521" s="2">
        <v>2022</v>
      </c>
      <c r="B521" s="2" t="s">
        <v>42</v>
      </c>
      <c r="C521" s="2" t="s">
        <v>24</v>
      </c>
      <c r="D521" s="7" t="s">
        <v>26</v>
      </c>
      <c r="E521" s="8">
        <v>76</v>
      </c>
      <c r="F521" s="8">
        <v>2288.4499999999998</v>
      </c>
      <c r="G521" s="8">
        <v>5126.1279999999997</v>
      </c>
      <c r="H521" s="5">
        <v>457.69</v>
      </c>
      <c r="I521" s="6" t="s">
        <v>13</v>
      </c>
    </row>
    <row r="522" spans="1:9" x14ac:dyDescent="0.3">
      <c r="A522" s="2">
        <v>2022</v>
      </c>
      <c r="B522" s="2" t="s">
        <v>42</v>
      </c>
      <c r="C522" s="2" t="s">
        <v>24</v>
      </c>
      <c r="D522" s="7" t="s">
        <v>27</v>
      </c>
      <c r="E522" s="8">
        <v>46</v>
      </c>
      <c r="F522" s="8">
        <v>100</v>
      </c>
      <c r="G522" s="8">
        <v>224</v>
      </c>
      <c r="H522" s="5">
        <v>20</v>
      </c>
      <c r="I522" s="6" t="s">
        <v>13</v>
      </c>
    </row>
    <row r="523" spans="1:9" x14ac:dyDescent="0.3">
      <c r="A523" s="2">
        <v>2022</v>
      </c>
      <c r="B523" s="2" t="s">
        <v>42</v>
      </c>
      <c r="C523" s="2" t="s">
        <v>24</v>
      </c>
      <c r="D523" s="7" t="s">
        <v>28</v>
      </c>
      <c r="E523" s="8">
        <v>34</v>
      </c>
      <c r="F523" s="8">
        <v>2288.4</v>
      </c>
      <c r="G523" s="8">
        <v>5126.0160000000005</v>
      </c>
      <c r="H523" s="5">
        <v>457.68000000000006</v>
      </c>
      <c r="I523" s="6" t="s">
        <v>34</v>
      </c>
    </row>
    <row r="524" spans="1:9" x14ac:dyDescent="0.3">
      <c r="A524" s="2">
        <v>2022</v>
      </c>
      <c r="B524" s="2" t="s">
        <v>42</v>
      </c>
      <c r="C524" s="2" t="s">
        <v>15</v>
      </c>
      <c r="D524" s="4" t="s">
        <v>29</v>
      </c>
      <c r="E524" s="5">
        <v>7</v>
      </c>
      <c r="F524" s="5">
        <v>200</v>
      </c>
      <c r="G524" s="5">
        <v>224</v>
      </c>
      <c r="H524" s="5">
        <v>40</v>
      </c>
      <c r="I524" s="6" t="s">
        <v>34</v>
      </c>
    </row>
    <row r="525" spans="1:9" x14ac:dyDescent="0.3">
      <c r="A525" s="2">
        <v>2022</v>
      </c>
      <c r="B525" s="2" t="s">
        <v>42</v>
      </c>
      <c r="C525" s="2" t="s">
        <v>24</v>
      </c>
      <c r="D525" s="7" t="s">
        <v>31</v>
      </c>
      <c r="E525" s="8">
        <v>3</v>
      </c>
      <c r="F525" s="8">
        <v>2288.65</v>
      </c>
      <c r="G525" s="8">
        <v>5126.576</v>
      </c>
      <c r="H525" s="5">
        <v>457.73</v>
      </c>
      <c r="I525" s="6" t="s">
        <v>34</v>
      </c>
    </row>
    <row r="526" spans="1:9" x14ac:dyDescent="0.3">
      <c r="A526" s="2">
        <v>2022</v>
      </c>
      <c r="B526" s="2" t="s">
        <v>42</v>
      </c>
      <c r="C526" s="2" t="s">
        <v>30</v>
      </c>
      <c r="D526" s="7" t="s">
        <v>30</v>
      </c>
      <c r="E526" s="8">
        <v>2</v>
      </c>
      <c r="F526" s="8">
        <v>6600</v>
      </c>
      <c r="G526" s="8">
        <v>7392</v>
      </c>
      <c r="H526" s="5">
        <v>1320</v>
      </c>
      <c r="I526" s="6" t="s">
        <v>34</v>
      </c>
    </row>
    <row r="527" spans="1:9" x14ac:dyDescent="0.3">
      <c r="A527" s="2">
        <v>2022</v>
      </c>
      <c r="B527" s="2" t="s">
        <v>43</v>
      </c>
      <c r="C527" s="2" t="s">
        <v>11</v>
      </c>
      <c r="D527" s="4" t="s">
        <v>12</v>
      </c>
      <c r="E527" s="5">
        <v>3566</v>
      </c>
      <c r="F527" s="5">
        <v>4577.3</v>
      </c>
      <c r="G527" s="5">
        <v>5126.576</v>
      </c>
      <c r="H527" s="5">
        <v>915.46</v>
      </c>
      <c r="I527" s="6" t="s">
        <v>34</v>
      </c>
    </row>
    <row r="528" spans="1:9" x14ac:dyDescent="0.3">
      <c r="A528" s="2">
        <v>2022</v>
      </c>
      <c r="B528" s="2" t="s">
        <v>43</v>
      </c>
      <c r="C528" s="2" t="s">
        <v>11</v>
      </c>
      <c r="D528" s="4" t="s">
        <v>14</v>
      </c>
      <c r="E528" s="5">
        <v>2498</v>
      </c>
      <c r="F528" s="5">
        <v>8000</v>
      </c>
      <c r="G528" s="5">
        <v>8960</v>
      </c>
      <c r="H528" s="5">
        <v>1600</v>
      </c>
      <c r="I528" s="6" t="s">
        <v>34</v>
      </c>
    </row>
    <row r="529" spans="1:9" x14ac:dyDescent="0.3">
      <c r="A529" s="2">
        <v>2022</v>
      </c>
      <c r="B529" s="2" t="s">
        <v>43</v>
      </c>
      <c r="C529" s="2" t="s">
        <v>15</v>
      </c>
      <c r="D529" s="4" t="s">
        <v>16</v>
      </c>
      <c r="E529" s="5">
        <v>1245</v>
      </c>
      <c r="F529" s="5">
        <v>4577.2</v>
      </c>
      <c r="G529" s="5">
        <v>5126.4639999999999</v>
      </c>
      <c r="H529" s="5">
        <v>915.44</v>
      </c>
      <c r="I529" s="6" t="s">
        <v>34</v>
      </c>
    </row>
    <row r="530" spans="1:9" x14ac:dyDescent="0.3">
      <c r="A530" s="2">
        <v>2022</v>
      </c>
      <c r="B530" s="2" t="s">
        <v>43</v>
      </c>
      <c r="C530" s="2" t="s">
        <v>17</v>
      </c>
      <c r="D530" s="7" t="s">
        <v>18</v>
      </c>
      <c r="E530" s="8">
        <v>644</v>
      </c>
      <c r="F530" s="8">
        <v>5743.5</v>
      </c>
      <c r="G530" s="8">
        <v>6432.72</v>
      </c>
      <c r="H530" s="5">
        <v>1148.7</v>
      </c>
      <c r="I530" s="6" t="s">
        <v>34</v>
      </c>
    </row>
    <row r="531" spans="1:9" x14ac:dyDescent="0.3">
      <c r="A531" s="2">
        <v>2022</v>
      </c>
      <c r="B531" s="2" t="s">
        <v>43</v>
      </c>
      <c r="C531" s="2" t="s">
        <v>19</v>
      </c>
      <c r="D531" s="7" t="s">
        <v>20</v>
      </c>
      <c r="E531" s="8">
        <v>643</v>
      </c>
      <c r="F531" s="8">
        <v>7000</v>
      </c>
      <c r="G531" s="8">
        <v>7840</v>
      </c>
      <c r="H531" s="5">
        <v>1400</v>
      </c>
      <c r="I531" s="6" t="s">
        <v>34</v>
      </c>
    </row>
    <row r="532" spans="1:9" x14ac:dyDescent="0.3">
      <c r="A532" s="2">
        <v>2022</v>
      </c>
      <c r="B532" s="2" t="s">
        <v>43</v>
      </c>
      <c r="C532" s="2" t="s">
        <v>17</v>
      </c>
      <c r="D532" s="7" t="s">
        <v>21</v>
      </c>
      <c r="E532" s="8">
        <v>455</v>
      </c>
      <c r="F532" s="8">
        <v>4578.6000000000004</v>
      </c>
      <c r="G532" s="8">
        <v>5128.0320000000002</v>
      </c>
      <c r="H532" s="5">
        <v>915.72000000000014</v>
      </c>
      <c r="I532" s="6" t="s">
        <v>34</v>
      </c>
    </row>
    <row r="533" spans="1:9" x14ac:dyDescent="0.3">
      <c r="A533" s="2">
        <v>2022</v>
      </c>
      <c r="B533" s="2" t="s">
        <v>43</v>
      </c>
      <c r="C533" s="2" t="s">
        <v>19</v>
      </c>
      <c r="D533" s="7" t="s">
        <v>22</v>
      </c>
      <c r="E533" s="9">
        <v>345</v>
      </c>
      <c r="F533" s="9">
        <v>7000</v>
      </c>
      <c r="G533" s="9">
        <v>7840</v>
      </c>
      <c r="H533" s="5">
        <v>1400</v>
      </c>
      <c r="I533" s="6" t="s">
        <v>34</v>
      </c>
    </row>
    <row r="534" spans="1:9" x14ac:dyDescent="0.3">
      <c r="A534" s="2">
        <v>2022</v>
      </c>
      <c r="B534" s="2" t="s">
        <v>43</v>
      </c>
      <c r="C534" s="2" t="s">
        <v>15</v>
      </c>
      <c r="D534" s="4" t="s">
        <v>23</v>
      </c>
      <c r="E534" s="5">
        <v>122</v>
      </c>
      <c r="F534" s="5">
        <v>100</v>
      </c>
      <c r="G534" s="5">
        <v>112</v>
      </c>
      <c r="H534" s="5">
        <v>20</v>
      </c>
      <c r="I534" s="6" t="s">
        <v>34</v>
      </c>
    </row>
    <row r="535" spans="1:9" x14ac:dyDescent="0.3">
      <c r="A535" s="2">
        <v>2022</v>
      </c>
      <c r="B535" s="2" t="s">
        <v>43</v>
      </c>
      <c r="C535" s="2" t="s">
        <v>24</v>
      </c>
      <c r="D535" s="7" t="s">
        <v>25</v>
      </c>
      <c r="E535" s="8">
        <v>78</v>
      </c>
      <c r="F535" s="8">
        <v>2288.6</v>
      </c>
      <c r="G535" s="8">
        <v>5126.4639999999999</v>
      </c>
      <c r="H535" s="5">
        <v>457.72</v>
      </c>
      <c r="I535" s="6" t="s">
        <v>34</v>
      </c>
    </row>
    <row r="536" spans="1:9" x14ac:dyDescent="0.3">
      <c r="A536" s="2">
        <v>2022</v>
      </c>
      <c r="B536" s="2" t="s">
        <v>43</v>
      </c>
      <c r="C536" s="2" t="s">
        <v>24</v>
      </c>
      <c r="D536" s="7" t="s">
        <v>26</v>
      </c>
      <c r="E536" s="8">
        <v>76</v>
      </c>
      <c r="F536" s="8">
        <v>2288.4499999999998</v>
      </c>
      <c r="G536" s="8">
        <v>5126.1279999999997</v>
      </c>
      <c r="H536" s="5">
        <v>457.69</v>
      </c>
      <c r="I536" s="6" t="s">
        <v>34</v>
      </c>
    </row>
    <row r="537" spans="1:9" x14ac:dyDescent="0.3">
      <c r="A537" s="2">
        <v>2022</v>
      </c>
      <c r="B537" s="2" t="s">
        <v>43</v>
      </c>
      <c r="C537" s="2" t="s">
        <v>24</v>
      </c>
      <c r="D537" s="7" t="s">
        <v>27</v>
      </c>
      <c r="E537" s="8">
        <v>46</v>
      </c>
      <c r="F537" s="8">
        <v>100</v>
      </c>
      <c r="G537" s="8">
        <v>224</v>
      </c>
      <c r="H537" s="5">
        <v>20</v>
      </c>
      <c r="I537" s="6" t="s">
        <v>34</v>
      </c>
    </row>
    <row r="538" spans="1:9" x14ac:dyDescent="0.3">
      <c r="A538" s="2">
        <v>2022</v>
      </c>
      <c r="B538" s="2" t="s">
        <v>43</v>
      </c>
      <c r="C538" s="2" t="s">
        <v>24</v>
      </c>
      <c r="D538" s="7" t="s">
        <v>28</v>
      </c>
      <c r="E538" s="8">
        <v>34</v>
      </c>
      <c r="F538" s="8">
        <v>2288.4</v>
      </c>
      <c r="G538" s="8">
        <v>5126.0160000000005</v>
      </c>
      <c r="H538" s="5">
        <v>457.68000000000006</v>
      </c>
      <c r="I538" s="6" t="s">
        <v>34</v>
      </c>
    </row>
    <row r="539" spans="1:9" x14ac:dyDescent="0.3">
      <c r="A539" s="2">
        <v>2022</v>
      </c>
      <c r="B539" s="2" t="s">
        <v>43</v>
      </c>
      <c r="C539" s="2" t="s">
        <v>15</v>
      </c>
      <c r="D539" s="4" t="s">
        <v>29</v>
      </c>
      <c r="E539" s="5">
        <v>7</v>
      </c>
      <c r="F539" s="5">
        <v>200</v>
      </c>
      <c r="G539" s="5">
        <v>224</v>
      </c>
      <c r="H539" s="5">
        <v>40</v>
      </c>
      <c r="I539" s="6" t="s">
        <v>34</v>
      </c>
    </row>
    <row r="540" spans="1:9" x14ac:dyDescent="0.3">
      <c r="A540" s="2">
        <v>2022</v>
      </c>
      <c r="B540" s="2" t="s">
        <v>43</v>
      </c>
      <c r="C540" s="2" t="s">
        <v>24</v>
      </c>
      <c r="D540" s="7" t="s">
        <v>31</v>
      </c>
      <c r="E540" s="8">
        <v>3</v>
      </c>
      <c r="F540" s="8">
        <v>2288.65</v>
      </c>
      <c r="G540" s="8">
        <v>5126.576</v>
      </c>
      <c r="H540" s="5">
        <v>457.73</v>
      </c>
      <c r="I540" s="6" t="s">
        <v>34</v>
      </c>
    </row>
    <row r="541" spans="1:9" x14ac:dyDescent="0.3">
      <c r="A541" s="2">
        <v>2022</v>
      </c>
      <c r="B541" s="2" t="s">
        <v>43</v>
      </c>
      <c r="C541" s="2" t="s">
        <v>30</v>
      </c>
      <c r="D541" s="7" t="s">
        <v>30</v>
      </c>
      <c r="E541" s="8">
        <v>2</v>
      </c>
      <c r="F541" s="8">
        <v>6600</v>
      </c>
      <c r="G541" s="8">
        <v>7392</v>
      </c>
      <c r="H541" s="5">
        <v>1320</v>
      </c>
      <c r="I541" s="6" t="s">
        <v>34</v>
      </c>
    </row>
    <row r="542" spans="1:9" x14ac:dyDescent="0.3">
      <c r="A542" s="2">
        <v>2023</v>
      </c>
      <c r="B542" s="2" t="s">
        <v>10</v>
      </c>
      <c r="C542" s="2" t="s">
        <v>11</v>
      </c>
      <c r="D542" s="4" t="s">
        <v>12</v>
      </c>
      <c r="E542" s="5">
        <v>3566</v>
      </c>
      <c r="F542" s="5">
        <v>5492.76</v>
      </c>
      <c r="G542" s="5">
        <v>5126.576</v>
      </c>
      <c r="H542" s="5">
        <v>1098.5520000000001</v>
      </c>
      <c r="I542" s="6" t="s">
        <v>34</v>
      </c>
    </row>
    <row r="543" spans="1:9" x14ac:dyDescent="0.3">
      <c r="A543" s="2">
        <v>2023</v>
      </c>
      <c r="B543" s="2" t="s">
        <v>10</v>
      </c>
      <c r="C543" s="2" t="s">
        <v>11</v>
      </c>
      <c r="D543" s="4" t="s">
        <v>14</v>
      </c>
      <c r="E543" s="5">
        <v>2498</v>
      </c>
      <c r="F543" s="5">
        <v>9600</v>
      </c>
      <c r="G543" s="5">
        <v>8960</v>
      </c>
      <c r="H543" s="5">
        <v>1920</v>
      </c>
      <c r="I543" s="6" t="s">
        <v>34</v>
      </c>
    </row>
    <row r="544" spans="1:9" x14ac:dyDescent="0.3">
      <c r="A544" s="2">
        <v>2023</v>
      </c>
      <c r="B544" s="2" t="s">
        <v>10</v>
      </c>
      <c r="C544" s="2" t="s">
        <v>15</v>
      </c>
      <c r="D544" s="4" t="s">
        <v>16</v>
      </c>
      <c r="E544" s="5">
        <v>1245</v>
      </c>
      <c r="F544" s="5">
        <v>5492.6399999999994</v>
      </c>
      <c r="G544" s="5">
        <v>5126.4639999999999</v>
      </c>
      <c r="H544" s="5">
        <v>1098.528</v>
      </c>
      <c r="I544" s="6" t="s">
        <v>34</v>
      </c>
    </row>
    <row r="545" spans="1:9" x14ac:dyDescent="0.3">
      <c r="A545" s="2">
        <v>2023</v>
      </c>
      <c r="B545" s="2" t="s">
        <v>10</v>
      </c>
      <c r="C545" s="2" t="s">
        <v>17</v>
      </c>
      <c r="D545" s="7" t="s">
        <v>18</v>
      </c>
      <c r="E545" s="8">
        <v>644</v>
      </c>
      <c r="F545" s="8">
        <v>6892.2</v>
      </c>
      <c r="G545" s="8">
        <v>6432.72</v>
      </c>
      <c r="H545" s="5">
        <v>1378.44</v>
      </c>
      <c r="I545" s="6" t="s">
        <v>34</v>
      </c>
    </row>
    <row r="546" spans="1:9" x14ac:dyDescent="0.3">
      <c r="A546" s="2">
        <v>2023</v>
      </c>
      <c r="B546" s="2" t="s">
        <v>10</v>
      </c>
      <c r="C546" s="2" t="s">
        <v>19</v>
      </c>
      <c r="D546" s="7" t="s">
        <v>20</v>
      </c>
      <c r="E546" s="8">
        <v>643</v>
      </c>
      <c r="F546" s="8">
        <v>8400</v>
      </c>
      <c r="G546" s="8">
        <v>7840</v>
      </c>
      <c r="H546" s="5">
        <v>1680</v>
      </c>
      <c r="I546" s="6" t="s">
        <v>13</v>
      </c>
    </row>
    <row r="547" spans="1:9" x14ac:dyDescent="0.3">
      <c r="A547" s="2">
        <v>2023</v>
      </c>
      <c r="B547" s="2" t="s">
        <v>10</v>
      </c>
      <c r="C547" s="2" t="s">
        <v>17</v>
      </c>
      <c r="D547" s="7" t="s">
        <v>21</v>
      </c>
      <c r="E547" s="8">
        <v>455</v>
      </c>
      <c r="F547" s="8">
        <v>5494.3200000000006</v>
      </c>
      <c r="G547" s="8">
        <v>5128.0320000000002</v>
      </c>
      <c r="H547" s="5">
        <v>1098.8640000000003</v>
      </c>
      <c r="I547" s="6" t="s">
        <v>13</v>
      </c>
    </row>
    <row r="548" spans="1:9" x14ac:dyDescent="0.3">
      <c r="A548" s="2">
        <v>2023</v>
      </c>
      <c r="B548" s="2" t="s">
        <v>10</v>
      </c>
      <c r="C548" s="2" t="s">
        <v>19</v>
      </c>
      <c r="D548" s="7" t="s">
        <v>22</v>
      </c>
      <c r="E548" s="9">
        <v>345</v>
      </c>
      <c r="F548" s="9">
        <v>8400</v>
      </c>
      <c r="G548" s="9">
        <v>7840</v>
      </c>
      <c r="H548" s="5">
        <v>1680</v>
      </c>
      <c r="I548" s="6" t="s">
        <v>13</v>
      </c>
    </row>
    <row r="549" spans="1:9" x14ac:dyDescent="0.3">
      <c r="A549" s="2">
        <v>2023</v>
      </c>
      <c r="B549" s="2" t="s">
        <v>10</v>
      </c>
      <c r="C549" s="2" t="s">
        <v>15</v>
      </c>
      <c r="D549" s="4" t="s">
        <v>23</v>
      </c>
      <c r="E549" s="5">
        <v>122</v>
      </c>
      <c r="F549" s="5">
        <v>120</v>
      </c>
      <c r="G549" s="5">
        <v>112</v>
      </c>
      <c r="H549" s="5">
        <v>24</v>
      </c>
      <c r="I549" s="6" t="s">
        <v>13</v>
      </c>
    </row>
    <row r="550" spans="1:9" x14ac:dyDescent="0.3">
      <c r="A550" s="2">
        <v>2023</v>
      </c>
      <c r="B550" s="2" t="s">
        <v>10</v>
      </c>
      <c r="C550" s="2" t="s">
        <v>24</v>
      </c>
      <c r="D550" s="7" t="s">
        <v>25</v>
      </c>
      <c r="E550" s="8">
        <v>78</v>
      </c>
      <c r="F550" s="8">
        <v>2288.6</v>
      </c>
      <c r="G550" s="8">
        <v>5126.4639999999999</v>
      </c>
      <c r="H550" s="5">
        <v>457.72</v>
      </c>
      <c r="I550" s="6" t="s">
        <v>13</v>
      </c>
    </row>
    <row r="551" spans="1:9" x14ac:dyDescent="0.3">
      <c r="A551" s="2">
        <v>2023</v>
      </c>
      <c r="B551" s="2" t="s">
        <v>10</v>
      </c>
      <c r="C551" s="2" t="s">
        <v>24</v>
      </c>
      <c r="D551" s="7" t="s">
        <v>26</v>
      </c>
      <c r="E551" s="8">
        <v>76</v>
      </c>
      <c r="F551" s="8">
        <v>2288.4499999999998</v>
      </c>
      <c r="G551" s="8">
        <v>5126.1279999999997</v>
      </c>
      <c r="H551" s="5">
        <v>457.69</v>
      </c>
      <c r="I551" s="6" t="s">
        <v>13</v>
      </c>
    </row>
    <row r="552" spans="1:9" x14ac:dyDescent="0.3">
      <c r="A552" s="2">
        <v>2023</v>
      </c>
      <c r="B552" s="2" t="s">
        <v>10</v>
      </c>
      <c r="C552" s="2" t="s">
        <v>24</v>
      </c>
      <c r="D552" s="7" t="s">
        <v>27</v>
      </c>
      <c r="E552" s="8">
        <v>46</v>
      </c>
      <c r="F552" s="8">
        <v>100</v>
      </c>
      <c r="G552" s="8">
        <v>224</v>
      </c>
      <c r="H552" s="5">
        <v>20</v>
      </c>
      <c r="I552" s="6" t="s">
        <v>13</v>
      </c>
    </row>
    <row r="553" spans="1:9" x14ac:dyDescent="0.3">
      <c r="A553" s="2">
        <v>2023</v>
      </c>
      <c r="B553" s="2" t="s">
        <v>10</v>
      </c>
      <c r="C553" s="2" t="s">
        <v>24</v>
      </c>
      <c r="D553" s="7" t="s">
        <v>28</v>
      </c>
      <c r="E553" s="8">
        <v>34</v>
      </c>
      <c r="F553" s="8">
        <v>2288.4</v>
      </c>
      <c r="G553" s="8">
        <v>5126.0160000000005</v>
      </c>
      <c r="H553" s="5">
        <v>457.68000000000006</v>
      </c>
      <c r="I553" s="6" t="s">
        <v>13</v>
      </c>
    </row>
    <row r="554" spans="1:9" x14ac:dyDescent="0.3">
      <c r="A554" s="2">
        <v>2023</v>
      </c>
      <c r="B554" s="2" t="s">
        <v>10</v>
      </c>
      <c r="C554" s="2" t="s">
        <v>15</v>
      </c>
      <c r="D554" s="4" t="s">
        <v>29</v>
      </c>
      <c r="E554" s="5">
        <v>7</v>
      </c>
      <c r="F554" s="5">
        <v>200</v>
      </c>
      <c r="G554" s="5">
        <v>224</v>
      </c>
      <c r="H554" s="5">
        <v>40</v>
      </c>
      <c r="I554" s="6" t="s">
        <v>13</v>
      </c>
    </row>
    <row r="555" spans="1:9" x14ac:dyDescent="0.3">
      <c r="A555" s="2">
        <v>2023</v>
      </c>
      <c r="B555" s="2" t="s">
        <v>10</v>
      </c>
      <c r="C555" s="2" t="s">
        <v>30</v>
      </c>
      <c r="D555" s="7" t="s">
        <v>30</v>
      </c>
      <c r="E555" s="8">
        <v>3</v>
      </c>
      <c r="F555" s="8">
        <v>4577.3</v>
      </c>
      <c r="G555" s="8">
        <v>7392</v>
      </c>
      <c r="H555" s="5">
        <v>915.46</v>
      </c>
      <c r="I555" s="6" t="s">
        <v>13</v>
      </c>
    </row>
    <row r="556" spans="1:9" x14ac:dyDescent="0.3">
      <c r="A556" s="2">
        <v>2023</v>
      </c>
      <c r="B556" s="2" t="s">
        <v>10</v>
      </c>
      <c r="C556" s="2" t="s">
        <v>24</v>
      </c>
      <c r="D556" s="7" t="s">
        <v>31</v>
      </c>
      <c r="E556" s="8">
        <v>3</v>
      </c>
      <c r="F556" s="8">
        <v>3300</v>
      </c>
      <c r="G556" s="8">
        <v>5126.576</v>
      </c>
      <c r="H556" s="5">
        <v>660</v>
      </c>
      <c r="I556" s="6" t="s">
        <v>13</v>
      </c>
    </row>
    <row r="557" spans="1:9" x14ac:dyDescent="0.3">
      <c r="A557" s="2">
        <v>2023</v>
      </c>
      <c r="B557" s="2" t="s">
        <v>32</v>
      </c>
      <c r="C557" s="2" t="s">
        <v>11</v>
      </c>
      <c r="D557" s="4" t="s">
        <v>12</v>
      </c>
      <c r="E557" s="5">
        <v>3566</v>
      </c>
      <c r="F557" s="5">
        <v>4577.3</v>
      </c>
      <c r="G557" s="5">
        <v>5126.576</v>
      </c>
      <c r="H557" s="5">
        <v>915.46</v>
      </c>
      <c r="I557" s="6" t="s">
        <v>13</v>
      </c>
    </row>
    <row r="558" spans="1:9" x14ac:dyDescent="0.3">
      <c r="A558" s="2">
        <v>2023</v>
      </c>
      <c r="B558" s="2" t="s">
        <v>32</v>
      </c>
      <c r="C558" s="2" t="s">
        <v>11</v>
      </c>
      <c r="D558" s="4" t="s">
        <v>14</v>
      </c>
      <c r="E558" s="5">
        <v>2498</v>
      </c>
      <c r="F558" s="5">
        <v>8000</v>
      </c>
      <c r="G558" s="5">
        <v>8960</v>
      </c>
      <c r="H558" s="5">
        <v>1600</v>
      </c>
      <c r="I558" s="6" t="s">
        <v>13</v>
      </c>
    </row>
    <row r="559" spans="1:9" x14ac:dyDescent="0.3">
      <c r="A559" s="2">
        <v>2023</v>
      </c>
      <c r="B559" s="2" t="s">
        <v>32</v>
      </c>
      <c r="C559" s="2" t="s">
        <v>15</v>
      </c>
      <c r="D559" s="4" t="s">
        <v>16</v>
      </c>
      <c r="E559" s="5">
        <v>1245</v>
      </c>
      <c r="F559" s="5">
        <v>4577.2</v>
      </c>
      <c r="G559" s="5">
        <v>5126.4639999999999</v>
      </c>
      <c r="H559" s="5">
        <v>915.44</v>
      </c>
      <c r="I559" s="6" t="s">
        <v>13</v>
      </c>
    </row>
    <row r="560" spans="1:9" x14ac:dyDescent="0.3">
      <c r="A560" s="2">
        <v>2023</v>
      </c>
      <c r="B560" s="2" t="s">
        <v>32</v>
      </c>
      <c r="C560" s="2" t="s">
        <v>17</v>
      </c>
      <c r="D560" s="7" t="s">
        <v>18</v>
      </c>
      <c r="E560" s="8">
        <v>644</v>
      </c>
      <c r="F560" s="8">
        <v>5743.5</v>
      </c>
      <c r="G560" s="8">
        <v>6432.72</v>
      </c>
      <c r="H560" s="5">
        <v>1148.7</v>
      </c>
      <c r="I560" s="6" t="s">
        <v>13</v>
      </c>
    </row>
    <row r="561" spans="1:9" x14ac:dyDescent="0.3">
      <c r="A561" s="2">
        <v>2023</v>
      </c>
      <c r="B561" s="2" t="s">
        <v>32</v>
      </c>
      <c r="C561" s="2" t="s">
        <v>19</v>
      </c>
      <c r="D561" s="7" t="s">
        <v>20</v>
      </c>
      <c r="E561" s="8">
        <v>643</v>
      </c>
      <c r="F561" s="8">
        <v>7000</v>
      </c>
      <c r="G561" s="8">
        <v>7840</v>
      </c>
      <c r="H561" s="5">
        <v>1400</v>
      </c>
      <c r="I561" s="6" t="s">
        <v>13</v>
      </c>
    </row>
    <row r="562" spans="1:9" x14ac:dyDescent="0.3">
      <c r="A562" s="2">
        <v>2023</v>
      </c>
      <c r="B562" s="2" t="s">
        <v>32</v>
      </c>
      <c r="C562" s="2" t="s">
        <v>17</v>
      </c>
      <c r="D562" s="7" t="s">
        <v>21</v>
      </c>
      <c r="E562" s="8">
        <v>455</v>
      </c>
      <c r="F562" s="8">
        <v>4578.6000000000004</v>
      </c>
      <c r="G562" s="8">
        <v>5128.0320000000002</v>
      </c>
      <c r="H562" s="5">
        <v>915.72000000000014</v>
      </c>
      <c r="I562" s="6" t="s">
        <v>13</v>
      </c>
    </row>
    <row r="563" spans="1:9" x14ac:dyDescent="0.3">
      <c r="A563" s="2">
        <v>2023</v>
      </c>
      <c r="B563" s="2" t="s">
        <v>32</v>
      </c>
      <c r="C563" s="2" t="s">
        <v>19</v>
      </c>
      <c r="D563" s="7" t="s">
        <v>22</v>
      </c>
      <c r="E563" s="9">
        <v>345</v>
      </c>
      <c r="F563" s="9">
        <v>7000</v>
      </c>
      <c r="G563" s="9">
        <v>7840</v>
      </c>
      <c r="H563" s="5">
        <v>1400</v>
      </c>
      <c r="I563" s="6" t="s">
        <v>13</v>
      </c>
    </row>
    <row r="564" spans="1:9" x14ac:dyDescent="0.3">
      <c r="A564" s="2">
        <v>2023</v>
      </c>
      <c r="B564" s="2" t="s">
        <v>32</v>
      </c>
      <c r="C564" s="2" t="s">
        <v>15</v>
      </c>
      <c r="D564" s="4" t="s">
        <v>23</v>
      </c>
      <c r="E564" s="5">
        <v>122</v>
      </c>
      <c r="F564" s="5">
        <v>100</v>
      </c>
      <c r="G564" s="5">
        <v>112</v>
      </c>
      <c r="H564" s="5">
        <v>20</v>
      </c>
      <c r="I564" s="6" t="s">
        <v>13</v>
      </c>
    </row>
    <row r="565" spans="1:9" x14ac:dyDescent="0.3">
      <c r="A565" s="2">
        <v>2023</v>
      </c>
      <c r="B565" s="2" t="s">
        <v>32</v>
      </c>
      <c r="C565" s="2" t="s">
        <v>24</v>
      </c>
      <c r="D565" s="7" t="s">
        <v>25</v>
      </c>
      <c r="E565" s="8">
        <v>78</v>
      </c>
      <c r="F565" s="8">
        <v>2288.6</v>
      </c>
      <c r="G565" s="8">
        <v>5126.4639999999999</v>
      </c>
      <c r="H565" s="5">
        <v>457.72</v>
      </c>
      <c r="I565" s="6" t="s">
        <v>13</v>
      </c>
    </row>
    <row r="566" spans="1:9" x14ac:dyDescent="0.3">
      <c r="A566" s="2">
        <v>2023</v>
      </c>
      <c r="B566" s="2" t="s">
        <v>32</v>
      </c>
      <c r="C566" s="2" t="s">
        <v>24</v>
      </c>
      <c r="D566" s="7" t="s">
        <v>26</v>
      </c>
      <c r="E566" s="8">
        <v>76</v>
      </c>
      <c r="F566" s="8">
        <v>2288.4499999999998</v>
      </c>
      <c r="G566" s="8">
        <v>5126.1279999999997</v>
      </c>
      <c r="H566" s="5">
        <v>457.69</v>
      </c>
      <c r="I566" s="6" t="s">
        <v>13</v>
      </c>
    </row>
    <row r="567" spans="1:9" x14ac:dyDescent="0.3">
      <c r="A567" s="2">
        <v>2023</v>
      </c>
      <c r="B567" s="2" t="s">
        <v>32</v>
      </c>
      <c r="C567" s="2" t="s">
        <v>24</v>
      </c>
      <c r="D567" s="7" t="s">
        <v>27</v>
      </c>
      <c r="E567" s="8">
        <v>46</v>
      </c>
      <c r="F567" s="8">
        <v>100</v>
      </c>
      <c r="G567" s="8">
        <v>224</v>
      </c>
      <c r="H567" s="5">
        <v>20</v>
      </c>
      <c r="I567" s="6" t="s">
        <v>13</v>
      </c>
    </row>
    <row r="568" spans="1:9" x14ac:dyDescent="0.3">
      <c r="A568" s="2">
        <v>2023</v>
      </c>
      <c r="B568" s="2" t="s">
        <v>32</v>
      </c>
      <c r="C568" s="2" t="s">
        <v>24</v>
      </c>
      <c r="D568" s="7" t="s">
        <v>28</v>
      </c>
      <c r="E568" s="8">
        <v>34</v>
      </c>
      <c r="F568" s="8">
        <v>2288.4</v>
      </c>
      <c r="G568" s="8">
        <v>5126.0160000000005</v>
      </c>
      <c r="H568" s="5">
        <v>457.68000000000006</v>
      </c>
      <c r="I568" s="6" t="s">
        <v>13</v>
      </c>
    </row>
    <row r="569" spans="1:9" x14ac:dyDescent="0.3">
      <c r="A569" s="2">
        <v>2023</v>
      </c>
      <c r="B569" s="2" t="s">
        <v>32</v>
      </c>
      <c r="C569" s="2" t="s">
        <v>15</v>
      </c>
      <c r="D569" s="4" t="s">
        <v>29</v>
      </c>
      <c r="E569" s="5">
        <v>7</v>
      </c>
      <c r="F569" s="5">
        <v>200</v>
      </c>
      <c r="G569" s="5">
        <v>224</v>
      </c>
      <c r="H569" s="5">
        <v>40</v>
      </c>
      <c r="I569" s="6" t="s">
        <v>13</v>
      </c>
    </row>
    <row r="570" spans="1:9" x14ac:dyDescent="0.3">
      <c r="A570" s="2">
        <v>2023</v>
      </c>
      <c r="B570" s="2" t="s">
        <v>32</v>
      </c>
      <c r="C570" s="2" t="s">
        <v>24</v>
      </c>
      <c r="D570" s="7" t="s">
        <v>31</v>
      </c>
      <c r="E570" s="8">
        <v>3</v>
      </c>
      <c r="F570" s="8">
        <v>3300</v>
      </c>
      <c r="G570" s="8">
        <v>5126.576</v>
      </c>
      <c r="H570" s="5">
        <v>660</v>
      </c>
      <c r="I570" s="6" t="s">
        <v>13</v>
      </c>
    </row>
    <row r="571" spans="1:9" x14ac:dyDescent="0.3">
      <c r="A571" s="2">
        <v>2023</v>
      </c>
      <c r="B571" s="2" t="s">
        <v>32</v>
      </c>
      <c r="C571" s="2" t="s">
        <v>30</v>
      </c>
      <c r="D571" s="7" t="s">
        <v>30</v>
      </c>
      <c r="E571" s="8">
        <v>2</v>
      </c>
      <c r="F571" s="8">
        <v>6600</v>
      </c>
      <c r="G571" s="8">
        <v>7392</v>
      </c>
      <c r="H571" s="5">
        <v>1320</v>
      </c>
      <c r="I571" s="6" t="s">
        <v>13</v>
      </c>
    </row>
    <row r="572" spans="1:9" x14ac:dyDescent="0.3">
      <c r="A572" s="2">
        <v>2023</v>
      </c>
      <c r="B572" s="2" t="s">
        <v>33</v>
      </c>
      <c r="C572" s="2" t="s">
        <v>11</v>
      </c>
      <c r="D572" s="4" t="s">
        <v>12</v>
      </c>
      <c r="E572" s="5">
        <v>3566</v>
      </c>
      <c r="F572" s="5">
        <v>4577.3</v>
      </c>
      <c r="G572" s="5">
        <v>5126.576</v>
      </c>
      <c r="H572" s="5">
        <v>915.46</v>
      </c>
      <c r="I572" s="6" t="s">
        <v>13</v>
      </c>
    </row>
    <row r="573" spans="1:9" x14ac:dyDescent="0.3">
      <c r="A573" s="2">
        <v>2023</v>
      </c>
      <c r="B573" s="2" t="s">
        <v>33</v>
      </c>
      <c r="C573" s="2" t="s">
        <v>11</v>
      </c>
      <c r="D573" s="4" t="s">
        <v>14</v>
      </c>
      <c r="E573" s="5">
        <v>2498</v>
      </c>
      <c r="F573" s="5">
        <v>8000</v>
      </c>
      <c r="G573" s="5">
        <v>8960</v>
      </c>
      <c r="H573" s="5">
        <v>1600</v>
      </c>
      <c r="I573" s="6" t="s">
        <v>13</v>
      </c>
    </row>
    <row r="574" spans="1:9" x14ac:dyDescent="0.3">
      <c r="A574" s="2">
        <v>2023</v>
      </c>
      <c r="B574" s="2" t="s">
        <v>33</v>
      </c>
      <c r="C574" s="2" t="s">
        <v>15</v>
      </c>
      <c r="D574" s="4" t="s">
        <v>16</v>
      </c>
      <c r="E574" s="5">
        <v>1245</v>
      </c>
      <c r="F574" s="5">
        <v>4577.2</v>
      </c>
      <c r="G574" s="5">
        <v>5126.4639999999999</v>
      </c>
      <c r="H574" s="5">
        <v>915.44</v>
      </c>
      <c r="I574" s="6" t="s">
        <v>13</v>
      </c>
    </row>
    <row r="575" spans="1:9" x14ac:dyDescent="0.3">
      <c r="A575" s="2">
        <v>2023</v>
      </c>
      <c r="B575" s="2" t="s">
        <v>33</v>
      </c>
      <c r="C575" s="2" t="s">
        <v>17</v>
      </c>
      <c r="D575" s="7" t="s">
        <v>18</v>
      </c>
      <c r="E575" s="8">
        <v>644</v>
      </c>
      <c r="F575" s="8">
        <v>10000</v>
      </c>
      <c r="G575" s="8">
        <v>6432.72</v>
      </c>
      <c r="H575" s="5">
        <v>2000</v>
      </c>
      <c r="I575" s="6" t="s">
        <v>13</v>
      </c>
    </row>
    <row r="576" spans="1:9" x14ac:dyDescent="0.3">
      <c r="A576" s="2">
        <v>2023</v>
      </c>
      <c r="B576" s="2" t="s">
        <v>33</v>
      </c>
      <c r="C576" s="2" t="s">
        <v>19</v>
      </c>
      <c r="D576" s="7" t="s">
        <v>20</v>
      </c>
      <c r="E576" s="8">
        <v>643</v>
      </c>
      <c r="F576" s="8">
        <v>7000</v>
      </c>
      <c r="G576" s="8">
        <v>7840</v>
      </c>
      <c r="H576" s="5">
        <v>1400</v>
      </c>
      <c r="I576" s="6" t="s">
        <v>13</v>
      </c>
    </row>
    <row r="577" spans="1:9" x14ac:dyDescent="0.3">
      <c r="A577" s="2">
        <v>2023</v>
      </c>
      <c r="B577" s="2" t="s">
        <v>33</v>
      </c>
      <c r="C577" s="2" t="s">
        <v>17</v>
      </c>
      <c r="D577" s="7" t="s">
        <v>21</v>
      </c>
      <c r="E577" s="8">
        <v>455</v>
      </c>
      <c r="F577" s="8">
        <v>4578.6000000000004</v>
      </c>
      <c r="G577" s="8">
        <v>5128.0320000000002</v>
      </c>
      <c r="H577" s="5">
        <v>915.72000000000014</v>
      </c>
      <c r="I577" s="6" t="s">
        <v>13</v>
      </c>
    </row>
    <row r="578" spans="1:9" x14ac:dyDescent="0.3">
      <c r="A578" s="2">
        <v>2023</v>
      </c>
      <c r="B578" s="2" t="s">
        <v>33</v>
      </c>
      <c r="C578" s="2" t="s">
        <v>19</v>
      </c>
      <c r="D578" s="7" t="s">
        <v>22</v>
      </c>
      <c r="E578" s="9">
        <v>345</v>
      </c>
      <c r="F578" s="9">
        <v>7000</v>
      </c>
      <c r="G578" s="9">
        <v>7840</v>
      </c>
      <c r="H578" s="5">
        <v>1400</v>
      </c>
      <c r="I578" s="6" t="s">
        <v>13</v>
      </c>
    </row>
    <row r="579" spans="1:9" x14ac:dyDescent="0.3">
      <c r="A579" s="2">
        <v>2023</v>
      </c>
      <c r="B579" s="2" t="s">
        <v>33</v>
      </c>
      <c r="C579" s="2" t="s">
        <v>15</v>
      </c>
      <c r="D579" s="4" t="s">
        <v>23</v>
      </c>
      <c r="E579" s="5">
        <v>122</v>
      </c>
      <c r="F579" s="5">
        <v>100</v>
      </c>
      <c r="G579" s="5">
        <v>112</v>
      </c>
      <c r="H579" s="5">
        <v>20</v>
      </c>
      <c r="I579" s="6" t="s">
        <v>13</v>
      </c>
    </row>
    <row r="580" spans="1:9" x14ac:dyDescent="0.3">
      <c r="A580" s="2">
        <v>2023</v>
      </c>
      <c r="B580" s="2" t="s">
        <v>33</v>
      </c>
      <c r="C580" s="2" t="s">
        <v>24</v>
      </c>
      <c r="D580" s="7" t="s">
        <v>25</v>
      </c>
      <c r="E580" s="8">
        <v>78</v>
      </c>
      <c r="F580" s="8">
        <v>2288.6</v>
      </c>
      <c r="G580" s="8">
        <v>5126.4639999999999</v>
      </c>
      <c r="H580" s="5">
        <v>457.72</v>
      </c>
      <c r="I580" s="6" t="s">
        <v>13</v>
      </c>
    </row>
    <row r="581" spans="1:9" x14ac:dyDescent="0.3">
      <c r="A581" s="2">
        <v>2023</v>
      </c>
      <c r="B581" s="2" t="s">
        <v>33</v>
      </c>
      <c r="C581" s="2" t="s">
        <v>24</v>
      </c>
      <c r="D581" s="7" t="s">
        <v>26</v>
      </c>
      <c r="E581" s="8">
        <v>76</v>
      </c>
      <c r="F581" s="8">
        <v>2288.4499999999998</v>
      </c>
      <c r="G581" s="8">
        <v>5126.1279999999997</v>
      </c>
      <c r="H581" s="5">
        <v>457.69</v>
      </c>
      <c r="I581" s="6" t="s">
        <v>13</v>
      </c>
    </row>
    <row r="582" spans="1:9" x14ac:dyDescent="0.3">
      <c r="A582" s="2">
        <v>2023</v>
      </c>
      <c r="B582" s="2" t="s">
        <v>33</v>
      </c>
      <c r="C582" s="2" t="s">
        <v>24</v>
      </c>
      <c r="D582" s="7" t="s">
        <v>27</v>
      </c>
      <c r="E582" s="8">
        <v>46</v>
      </c>
      <c r="F582" s="8">
        <v>100</v>
      </c>
      <c r="G582" s="8">
        <v>224</v>
      </c>
      <c r="H582" s="5">
        <v>20</v>
      </c>
      <c r="I582" s="6" t="s">
        <v>13</v>
      </c>
    </row>
    <row r="583" spans="1:9" x14ac:dyDescent="0.3">
      <c r="A583" s="2">
        <v>2023</v>
      </c>
      <c r="B583" s="2" t="s">
        <v>33</v>
      </c>
      <c r="C583" s="2" t="s">
        <v>24</v>
      </c>
      <c r="D583" s="7" t="s">
        <v>28</v>
      </c>
      <c r="E583" s="8">
        <v>34</v>
      </c>
      <c r="F583" s="8">
        <v>2288.4</v>
      </c>
      <c r="G583" s="8">
        <v>5126.0160000000005</v>
      </c>
      <c r="H583" s="5">
        <v>457.68000000000006</v>
      </c>
      <c r="I583" s="6" t="s">
        <v>13</v>
      </c>
    </row>
    <row r="584" spans="1:9" x14ac:dyDescent="0.3">
      <c r="A584" s="2">
        <v>2023</v>
      </c>
      <c r="B584" s="2" t="s">
        <v>33</v>
      </c>
      <c r="C584" s="2" t="s">
        <v>15</v>
      </c>
      <c r="D584" s="4" t="s">
        <v>29</v>
      </c>
      <c r="E584" s="5">
        <v>7</v>
      </c>
      <c r="F584" s="5">
        <v>200</v>
      </c>
      <c r="G584" s="5">
        <v>224</v>
      </c>
      <c r="H584" s="5">
        <v>40</v>
      </c>
      <c r="I584" s="6" t="s">
        <v>13</v>
      </c>
    </row>
    <row r="585" spans="1:9" x14ac:dyDescent="0.3">
      <c r="A585" s="2">
        <v>2023</v>
      </c>
      <c r="B585" s="2" t="s">
        <v>33</v>
      </c>
      <c r="C585" s="2" t="s">
        <v>24</v>
      </c>
      <c r="D585" s="7" t="s">
        <v>31</v>
      </c>
      <c r="E585" s="8">
        <v>3</v>
      </c>
      <c r="F585" s="8">
        <v>2288.65</v>
      </c>
      <c r="G585" s="8">
        <v>5126.576</v>
      </c>
      <c r="H585" s="5">
        <v>457.73</v>
      </c>
      <c r="I585" s="6" t="s">
        <v>13</v>
      </c>
    </row>
    <row r="586" spans="1:9" x14ac:dyDescent="0.3">
      <c r="A586" s="2">
        <v>2023</v>
      </c>
      <c r="B586" s="2" t="s">
        <v>33</v>
      </c>
      <c r="C586" s="2" t="s">
        <v>30</v>
      </c>
      <c r="D586" s="7" t="s">
        <v>30</v>
      </c>
      <c r="E586" s="8">
        <v>2</v>
      </c>
      <c r="F586" s="8">
        <v>6600</v>
      </c>
      <c r="G586" s="8">
        <v>7392</v>
      </c>
      <c r="H586" s="5">
        <v>1320</v>
      </c>
      <c r="I586" s="6" t="s">
        <v>13</v>
      </c>
    </row>
    <row r="587" spans="1:9" x14ac:dyDescent="0.3">
      <c r="A587" s="2">
        <v>2023</v>
      </c>
      <c r="B587" s="2" t="s">
        <v>35</v>
      </c>
      <c r="C587" s="2" t="s">
        <v>11</v>
      </c>
      <c r="D587" s="4" t="s">
        <v>12</v>
      </c>
      <c r="E587" s="5">
        <v>3566</v>
      </c>
      <c r="F587" s="5">
        <v>4577.3</v>
      </c>
      <c r="G587" s="5">
        <v>5126.576</v>
      </c>
      <c r="H587" s="5">
        <v>915.46</v>
      </c>
      <c r="I587" s="6" t="s">
        <v>13</v>
      </c>
    </row>
    <row r="588" spans="1:9" x14ac:dyDescent="0.3">
      <c r="A588" s="2">
        <v>2023</v>
      </c>
      <c r="B588" s="2" t="s">
        <v>35</v>
      </c>
      <c r="C588" s="2" t="s">
        <v>11</v>
      </c>
      <c r="D588" s="4" t="s">
        <v>14</v>
      </c>
      <c r="E588" s="5">
        <v>2498</v>
      </c>
      <c r="F588" s="5">
        <v>8000</v>
      </c>
      <c r="G588" s="5">
        <v>8960</v>
      </c>
      <c r="H588" s="5">
        <v>1600</v>
      </c>
      <c r="I588" s="6" t="s">
        <v>34</v>
      </c>
    </row>
    <row r="589" spans="1:9" x14ac:dyDescent="0.3">
      <c r="A589" s="2">
        <v>2023</v>
      </c>
      <c r="B589" s="2" t="s">
        <v>35</v>
      </c>
      <c r="C589" s="2" t="s">
        <v>15</v>
      </c>
      <c r="D589" s="4" t="s">
        <v>16</v>
      </c>
      <c r="E589" s="5">
        <v>1245</v>
      </c>
      <c r="F589" s="5">
        <v>4577.2</v>
      </c>
      <c r="G589" s="5">
        <v>5126.4639999999999</v>
      </c>
      <c r="H589" s="5">
        <v>915.44</v>
      </c>
      <c r="I589" s="6" t="s">
        <v>34</v>
      </c>
    </row>
    <row r="590" spans="1:9" x14ac:dyDescent="0.3">
      <c r="A590" s="2">
        <v>2023</v>
      </c>
      <c r="B590" s="2" t="s">
        <v>35</v>
      </c>
      <c r="C590" s="2" t="s">
        <v>17</v>
      </c>
      <c r="D590" s="7" t="s">
        <v>18</v>
      </c>
      <c r="E590" s="8">
        <v>644</v>
      </c>
      <c r="F590" s="8">
        <v>15000</v>
      </c>
      <c r="G590" s="8">
        <v>6432.72</v>
      </c>
      <c r="H590" s="5">
        <v>3000</v>
      </c>
      <c r="I590" s="6" t="s">
        <v>34</v>
      </c>
    </row>
    <row r="591" spans="1:9" x14ac:dyDescent="0.3">
      <c r="A591" s="2">
        <v>2023</v>
      </c>
      <c r="B591" s="2" t="s">
        <v>35</v>
      </c>
      <c r="C591" s="2" t="s">
        <v>19</v>
      </c>
      <c r="D591" s="7" t="s">
        <v>20</v>
      </c>
      <c r="E591" s="8">
        <v>643</v>
      </c>
      <c r="F591" s="8">
        <v>7000</v>
      </c>
      <c r="G591" s="8">
        <v>7840</v>
      </c>
      <c r="H591" s="5">
        <v>1400</v>
      </c>
      <c r="I591" s="6" t="s">
        <v>34</v>
      </c>
    </row>
    <row r="592" spans="1:9" x14ac:dyDescent="0.3">
      <c r="A592" s="2">
        <v>2023</v>
      </c>
      <c r="B592" s="2" t="s">
        <v>35</v>
      </c>
      <c r="C592" s="2" t="s">
        <v>17</v>
      </c>
      <c r="D592" s="7" t="s">
        <v>21</v>
      </c>
      <c r="E592" s="8">
        <v>455</v>
      </c>
      <c r="F592" s="8">
        <v>14000</v>
      </c>
      <c r="G592" s="8">
        <v>5128.0320000000002</v>
      </c>
      <c r="H592" s="5">
        <v>2800</v>
      </c>
      <c r="I592" s="6" t="s">
        <v>34</v>
      </c>
    </row>
    <row r="593" spans="1:9" x14ac:dyDescent="0.3">
      <c r="A593" s="2">
        <v>2023</v>
      </c>
      <c r="B593" s="2" t="s">
        <v>35</v>
      </c>
      <c r="C593" s="2" t="s">
        <v>19</v>
      </c>
      <c r="D593" s="7" t="s">
        <v>22</v>
      </c>
      <c r="E593" s="9">
        <v>345</v>
      </c>
      <c r="F593" s="9">
        <v>7000</v>
      </c>
      <c r="G593" s="9">
        <v>7840</v>
      </c>
      <c r="H593" s="5">
        <v>1400</v>
      </c>
      <c r="I593" s="6" t="s">
        <v>34</v>
      </c>
    </row>
    <row r="594" spans="1:9" x14ac:dyDescent="0.3">
      <c r="A594" s="2">
        <v>2023</v>
      </c>
      <c r="B594" s="2" t="s">
        <v>35</v>
      </c>
      <c r="C594" s="2" t="s">
        <v>15</v>
      </c>
      <c r="D594" s="4" t="s">
        <v>23</v>
      </c>
      <c r="E594" s="5">
        <v>122</v>
      </c>
      <c r="F594" s="5">
        <v>100</v>
      </c>
      <c r="G594" s="5">
        <v>112</v>
      </c>
      <c r="H594" s="5">
        <v>20</v>
      </c>
      <c r="I594" s="6" t="s">
        <v>34</v>
      </c>
    </row>
    <row r="595" spans="1:9" x14ac:dyDescent="0.3">
      <c r="A595" s="2">
        <v>2023</v>
      </c>
      <c r="B595" s="2" t="s">
        <v>35</v>
      </c>
      <c r="C595" s="2" t="s">
        <v>24</v>
      </c>
      <c r="D595" s="7" t="s">
        <v>25</v>
      </c>
      <c r="E595" s="8">
        <v>78</v>
      </c>
      <c r="F595" s="8">
        <v>2288.6</v>
      </c>
      <c r="G595" s="8">
        <v>5126.4639999999999</v>
      </c>
      <c r="H595" s="5">
        <v>457.72</v>
      </c>
      <c r="I595" s="6" t="s">
        <v>34</v>
      </c>
    </row>
    <row r="596" spans="1:9" x14ac:dyDescent="0.3">
      <c r="A596" s="2">
        <v>2023</v>
      </c>
      <c r="B596" s="2" t="s">
        <v>35</v>
      </c>
      <c r="C596" s="2" t="s">
        <v>24</v>
      </c>
      <c r="D596" s="7" t="s">
        <v>26</v>
      </c>
      <c r="E596" s="8">
        <v>76</v>
      </c>
      <c r="F596" s="8">
        <v>2288.4499999999998</v>
      </c>
      <c r="G596" s="8">
        <v>5126.1279999999997</v>
      </c>
      <c r="H596" s="5">
        <v>457.69</v>
      </c>
      <c r="I596" s="6" t="s">
        <v>34</v>
      </c>
    </row>
    <row r="597" spans="1:9" x14ac:dyDescent="0.3">
      <c r="A597" s="2">
        <v>2023</v>
      </c>
      <c r="B597" s="2" t="s">
        <v>35</v>
      </c>
      <c r="C597" s="2" t="s">
        <v>24</v>
      </c>
      <c r="D597" s="7" t="s">
        <v>27</v>
      </c>
      <c r="E597" s="8">
        <v>46</v>
      </c>
      <c r="F597" s="8">
        <v>100</v>
      </c>
      <c r="G597" s="8">
        <v>224</v>
      </c>
      <c r="H597" s="5">
        <v>20</v>
      </c>
      <c r="I597" s="6" t="s">
        <v>34</v>
      </c>
    </row>
    <row r="598" spans="1:9" x14ac:dyDescent="0.3">
      <c r="A598" s="2">
        <v>2023</v>
      </c>
      <c r="B598" s="2" t="s">
        <v>35</v>
      </c>
      <c r="C598" s="2" t="s">
        <v>24</v>
      </c>
      <c r="D598" s="7" t="s">
        <v>28</v>
      </c>
      <c r="E598" s="8">
        <v>34</v>
      </c>
      <c r="F598" s="8">
        <v>2288.4</v>
      </c>
      <c r="G598" s="8">
        <v>5126.0160000000005</v>
      </c>
      <c r="H598" s="5">
        <v>457.68000000000006</v>
      </c>
      <c r="I598" s="6" t="s">
        <v>34</v>
      </c>
    </row>
    <row r="599" spans="1:9" x14ac:dyDescent="0.3">
      <c r="A599" s="2">
        <v>2023</v>
      </c>
      <c r="B599" s="2" t="s">
        <v>35</v>
      </c>
      <c r="C599" s="2" t="s">
        <v>15</v>
      </c>
      <c r="D599" s="4" t="s">
        <v>29</v>
      </c>
      <c r="E599" s="5">
        <v>7</v>
      </c>
      <c r="F599" s="5">
        <v>200</v>
      </c>
      <c r="G599" s="5">
        <v>224</v>
      </c>
      <c r="H599" s="5">
        <v>40</v>
      </c>
      <c r="I599" s="6" t="s">
        <v>34</v>
      </c>
    </row>
    <row r="600" spans="1:9" x14ac:dyDescent="0.3">
      <c r="A600" s="2">
        <v>2023</v>
      </c>
      <c r="B600" s="2" t="s">
        <v>35</v>
      </c>
      <c r="C600" s="2" t="s">
        <v>24</v>
      </c>
      <c r="D600" s="7" t="s">
        <v>31</v>
      </c>
      <c r="E600" s="8">
        <v>3</v>
      </c>
      <c r="F600" s="8">
        <v>2288.65</v>
      </c>
      <c r="G600" s="8">
        <v>5126.576</v>
      </c>
      <c r="H600" s="5">
        <v>457.73</v>
      </c>
      <c r="I600" s="6" t="s">
        <v>34</v>
      </c>
    </row>
    <row r="601" spans="1:9" x14ac:dyDescent="0.3">
      <c r="A601" s="2">
        <v>2023</v>
      </c>
      <c r="B601" s="2" t="s">
        <v>35</v>
      </c>
      <c r="C601" s="2" t="s">
        <v>30</v>
      </c>
      <c r="D601" s="7" t="s">
        <v>30</v>
      </c>
      <c r="E601" s="8">
        <v>2</v>
      </c>
      <c r="F601" s="8">
        <v>7920</v>
      </c>
      <c r="G601" s="8">
        <v>7392</v>
      </c>
      <c r="H601" s="5">
        <v>1584</v>
      </c>
      <c r="I601" s="6" t="s">
        <v>34</v>
      </c>
    </row>
    <row r="602" spans="1:9" x14ac:dyDescent="0.3">
      <c r="A602" s="2">
        <v>2023</v>
      </c>
      <c r="B602" s="2" t="s">
        <v>36</v>
      </c>
      <c r="C602" s="2" t="s">
        <v>11</v>
      </c>
      <c r="D602" s="4" t="s">
        <v>12</v>
      </c>
      <c r="E602" s="5">
        <v>3566</v>
      </c>
      <c r="F602" s="5">
        <v>4577.3</v>
      </c>
      <c r="G602" s="5">
        <v>5126.576</v>
      </c>
      <c r="H602" s="5">
        <v>915.46</v>
      </c>
      <c r="I602" s="6" t="s">
        <v>34</v>
      </c>
    </row>
    <row r="603" spans="1:9" x14ac:dyDescent="0.3">
      <c r="A603" s="2">
        <v>2023</v>
      </c>
      <c r="B603" s="2" t="s">
        <v>36</v>
      </c>
      <c r="C603" s="2" t="s">
        <v>11</v>
      </c>
      <c r="D603" s="4" t="s">
        <v>14</v>
      </c>
      <c r="E603" s="5">
        <v>2498</v>
      </c>
      <c r="F603" s="5">
        <v>8800</v>
      </c>
      <c r="G603" s="5">
        <v>8960</v>
      </c>
      <c r="H603" s="5">
        <v>1760</v>
      </c>
      <c r="I603" s="6" t="s">
        <v>34</v>
      </c>
    </row>
    <row r="604" spans="1:9" x14ac:dyDescent="0.3">
      <c r="A604" s="2">
        <v>2023</v>
      </c>
      <c r="B604" s="2" t="s">
        <v>36</v>
      </c>
      <c r="C604" s="2" t="s">
        <v>15</v>
      </c>
      <c r="D604" s="4" t="s">
        <v>16</v>
      </c>
      <c r="E604" s="5">
        <v>1245</v>
      </c>
      <c r="F604" s="5">
        <v>5034.92</v>
      </c>
      <c r="G604" s="5">
        <v>5126.4639999999999</v>
      </c>
      <c r="H604" s="5">
        <v>1006.984</v>
      </c>
      <c r="I604" s="6" t="s">
        <v>34</v>
      </c>
    </row>
    <row r="605" spans="1:9" x14ac:dyDescent="0.3">
      <c r="A605" s="2">
        <v>2023</v>
      </c>
      <c r="B605" s="2" t="s">
        <v>36</v>
      </c>
      <c r="C605" s="2" t="s">
        <v>17</v>
      </c>
      <c r="D605" s="7" t="s">
        <v>18</v>
      </c>
      <c r="E605" s="8">
        <v>644</v>
      </c>
      <c r="F605" s="8">
        <v>6317.85</v>
      </c>
      <c r="G605" s="8">
        <v>6432.72</v>
      </c>
      <c r="H605" s="5">
        <v>1263.5700000000002</v>
      </c>
      <c r="I605" s="6" t="s">
        <v>34</v>
      </c>
    </row>
    <row r="606" spans="1:9" x14ac:dyDescent="0.3">
      <c r="A606" s="2">
        <v>2023</v>
      </c>
      <c r="B606" s="2" t="s">
        <v>36</v>
      </c>
      <c r="C606" s="2" t="s">
        <v>19</v>
      </c>
      <c r="D606" s="7" t="s">
        <v>20</v>
      </c>
      <c r="E606" s="8">
        <v>643</v>
      </c>
      <c r="F606" s="8">
        <v>7700</v>
      </c>
      <c r="G606" s="8">
        <v>7840</v>
      </c>
      <c r="H606" s="5">
        <v>1540</v>
      </c>
      <c r="I606" s="6" t="s">
        <v>34</v>
      </c>
    </row>
    <row r="607" spans="1:9" x14ac:dyDescent="0.3">
      <c r="A607" s="2">
        <v>2023</v>
      </c>
      <c r="B607" s="2" t="s">
        <v>36</v>
      </c>
      <c r="C607" s="2" t="s">
        <v>17</v>
      </c>
      <c r="D607" s="7" t="s">
        <v>21</v>
      </c>
      <c r="E607" s="8">
        <v>455</v>
      </c>
      <c r="F607" s="8">
        <v>5036.46</v>
      </c>
      <c r="G607" s="8">
        <v>5128.0320000000002</v>
      </c>
      <c r="H607" s="5">
        <v>1007.292</v>
      </c>
      <c r="I607" s="6" t="s">
        <v>34</v>
      </c>
    </row>
    <row r="608" spans="1:9" x14ac:dyDescent="0.3">
      <c r="A608" s="2">
        <v>2023</v>
      </c>
      <c r="B608" s="2" t="s">
        <v>36</v>
      </c>
      <c r="C608" s="2" t="s">
        <v>19</v>
      </c>
      <c r="D608" s="7" t="s">
        <v>22</v>
      </c>
      <c r="E608" s="9">
        <v>345</v>
      </c>
      <c r="F608" s="9">
        <v>7700</v>
      </c>
      <c r="G608" s="9">
        <v>7840</v>
      </c>
      <c r="H608" s="5">
        <v>1540</v>
      </c>
      <c r="I608" s="6" t="s">
        <v>34</v>
      </c>
    </row>
    <row r="609" spans="1:9" x14ac:dyDescent="0.3">
      <c r="A609" s="2">
        <v>2023</v>
      </c>
      <c r="B609" s="2" t="s">
        <v>36</v>
      </c>
      <c r="C609" s="2" t="s">
        <v>15</v>
      </c>
      <c r="D609" s="4" t="s">
        <v>23</v>
      </c>
      <c r="E609" s="5">
        <v>122</v>
      </c>
      <c r="F609" s="5">
        <v>110</v>
      </c>
      <c r="G609" s="5">
        <v>112</v>
      </c>
      <c r="H609" s="5">
        <v>22</v>
      </c>
      <c r="I609" s="6" t="s">
        <v>34</v>
      </c>
    </row>
    <row r="610" spans="1:9" x14ac:dyDescent="0.3">
      <c r="A610" s="2">
        <v>2023</v>
      </c>
      <c r="B610" s="2" t="s">
        <v>36</v>
      </c>
      <c r="C610" s="2" t="s">
        <v>24</v>
      </c>
      <c r="D610" s="7" t="s">
        <v>25</v>
      </c>
      <c r="E610" s="8">
        <v>78</v>
      </c>
      <c r="F610" s="8">
        <v>2517.46</v>
      </c>
      <c r="G610" s="8">
        <v>5126.4639999999999</v>
      </c>
      <c r="H610" s="5">
        <v>503.49200000000002</v>
      </c>
      <c r="I610" s="6" t="s">
        <v>34</v>
      </c>
    </row>
    <row r="611" spans="1:9" x14ac:dyDescent="0.3">
      <c r="A611" s="2">
        <v>2023</v>
      </c>
      <c r="B611" s="2" t="s">
        <v>36</v>
      </c>
      <c r="C611" s="2" t="s">
        <v>24</v>
      </c>
      <c r="D611" s="7" t="s">
        <v>26</v>
      </c>
      <c r="E611" s="8">
        <v>76</v>
      </c>
      <c r="F611" s="8">
        <v>2288.4499999999998</v>
      </c>
      <c r="G611" s="8">
        <v>5126.1279999999997</v>
      </c>
      <c r="H611" s="5">
        <v>457.69</v>
      </c>
      <c r="I611" s="6" t="s">
        <v>34</v>
      </c>
    </row>
    <row r="612" spans="1:9" x14ac:dyDescent="0.3">
      <c r="A612" s="2">
        <v>2023</v>
      </c>
      <c r="B612" s="2" t="s">
        <v>36</v>
      </c>
      <c r="C612" s="2" t="s">
        <v>24</v>
      </c>
      <c r="D612" s="7" t="s">
        <v>27</v>
      </c>
      <c r="E612" s="8">
        <v>46</v>
      </c>
      <c r="F612" s="8">
        <v>100</v>
      </c>
      <c r="G612" s="8">
        <v>224</v>
      </c>
      <c r="H612" s="5">
        <v>20</v>
      </c>
      <c r="I612" s="6" t="s">
        <v>34</v>
      </c>
    </row>
    <row r="613" spans="1:9" x14ac:dyDescent="0.3">
      <c r="A613" s="2">
        <v>2023</v>
      </c>
      <c r="B613" s="2" t="s">
        <v>36</v>
      </c>
      <c r="C613" s="2" t="s">
        <v>24</v>
      </c>
      <c r="D613" s="7" t="s">
        <v>28</v>
      </c>
      <c r="E613" s="8">
        <v>34</v>
      </c>
      <c r="F613" s="8">
        <v>2288.4</v>
      </c>
      <c r="G613" s="8">
        <v>5126.0160000000005</v>
      </c>
      <c r="H613" s="5">
        <v>457.68000000000006</v>
      </c>
      <c r="I613" s="6" t="s">
        <v>13</v>
      </c>
    </row>
    <row r="614" spans="1:9" x14ac:dyDescent="0.3">
      <c r="A614" s="2">
        <v>2023</v>
      </c>
      <c r="B614" s="2" t="s">
        <v>36</v>
      </c>
      <c r="C614" s="2" t="s">
        <v>15</v>
      </c>
      <c r="D614" s="4" t="s">
        <v>29</v>
      </c>
      <c r="E614" s="5">
        <v>7</v>
      </c>
      <c r="F614" s="5">
        <v>200</v>
      </c>
      <c r="G614" s="5">
        <v>224</v>
      </c>
      <c r="H614" s="5">
        <v>40</v>
      </c>
      <c r="I614" s="6" t="s">
        <v>13</v>
      </c>
    </row>
    <row r="615" spans="1:9" x14ac:dyDescent="0.3">
      <c r="A615" s="2">
        <v>2023</v>
      </c>
      <c r="B615" s="2" t="s">
        <v>36</v>
      </c>
      <c r="C615" s="2" t="s">
        <v>24</v>
      </c>
      <c r="D615" s="7" t="s">
        <v>31</v>
      </c>
      <c r="E615" s="8">
        <v>3</v>
      </c>
      <c r="F615" s="8">
        <v>3300</v>
      </c>
      <c r="G615" s="8">
        <v>5126.576</v>
      </c>
      <c r="H615" s="5">
        <v>660</v>
      </c>
      <c r="I615" s="6" t="s">
        <v>13</v>
      </c>
    </row>
    <row r="616" spans="1:9" x14ac:dyDescent="0.3">
      <c r="A616" s="2">
        <v>2023</v>
      </c>
      <c r="B616" s="2" t="s">
        <v>36</v>
      </c>
      <c r="C616" s="2" t="s">
        <v>30</v>
      </c>
      <c r="D616" s="7" t="s">
        <v>30</v>
      </c>
      <c r="E616" s="8">
        <v>2</v>
      </c>
      <c r="F616" s="8">
        <v>4577.3</v>
      </c>
      <c r="G616" s="8">
        <v>7392</v>
      </c>
      <c r="H616" s="5">
        <v>915.46</v>
      </c>
      <c r="I616" s="6" t="s">
        <v>13</v>
      </c>
    </row>
    <row r="617" spans="1:9" x14ac:dyDescent="0.3">
      <c r="A617" s="2">
        <v>2023</v>
      </c>
      <c r="B617" s="2" t="s">
        <v>37</v>
      </c>
      <c r="C617" s="2" t="s">
        <v>11</v>
      </c>
      <c r="D617" s="4" t="s">
        <v>12</v>
      </c>
      <c r="E617" s="5">
        <v>3566</v>
      </c>
      <c r="F617" s="5">
        <v>4577.3</v>
      </c>
      <c r="G617" s="5">
        <v>5126.576</v>
      </c>
      <c r="H617" s="5">
        <v>915.46</v>
      </c>
      <c r="I617" s="6" t="s">
        <v>13</v>
      </c>
    </row>
    <row r="618" spans="1:9" x14ac:dyDescent="0.3">
      <c r="A618" s="2">
        <v>2023</v>
      </c>
      <c r="B618" s="2" t="s">
        <v>37</v>
      </c>
      <c r="C618" s="2" t="s">
        <v>11</v>
      </c>
      <c r="D618" s="4" t="s">
        <v>14</v>
      </c>
      <c r="E618" s="5">
        <v>2498</v>
      </c>
      <c r="F618" s="5">
        <v>8000</v>
      </c>
      <c r="G618" s="5">
        <v>8960</v>
      </c>
      <c r="H618" s="5">
        <v>1600</v>
      </c>
      <c r="I618" s="6" t="s">
        <v>13</v>
      </c>
    </row>
    <row r="619" spans="1:9" x14ac:dyDescent="0.3">
      <c r="A619" s="2">
        <v>2023</v>
      </c>
      <c r="B619" s="2" t="s">
        <v>37</v>
      </c>
      <c r="C619" s="2" t="s">
        <v>15</v>
      </c>
      <c r="D619" s="4" t="s">
        <v>16</v>
      </c>
      <c r="E619" s="5">
        <v>1245</v>
      </c>
      <c r="F619" s="5">
        <v>4577.2</v>
      </c>
      <c r="G619" s="5">
        <v>5126.4639999999999</v>
      </c>
      <c r="H619" s="5">
        <v>915.44</v>
      </c>
      <c r="I619" s="6" t="s">
        <v>13</v>
      </c>
    </row>
    <row r="620" spans="1:9" x14ac:dyDescent="0.3">
      <c r="A620" s="2">
        <v>2023</v>
      </c>
      <c r="B620" s="2" t="s">
        <v>37</v>
      </c>
      <c r="C620" s="2" t="s">
        <v>17</v>
      </c>
      <c r="D620" s="7" t="s">
        <v>18</v>
      </c>
      <c r="E620" s="8">
        <v>644</v>
      </c>
      <c r="F620" s="8">
        <v>10000</v>
      </c>
      <c r="G620" s="8">
        <v>6432.72</v>
      </c>
      <c r="H620" s="5">
        <v>2000</v>
      </c>
      <c r="I620" s="6" t="s">
        <v>13</v>
      </c>
    </row>
    <row r="621" spans="1:9" x14ac:dyDescent="0.3">
      <c r="A621" s="2">
        <v>2023</v>
      </c>
      <c r="B621" s="2" t="s">
        <v>37</v>
      </c>
      <c r="C621" s="2" t="s">
        <v>19</v>
      </c>
      <c r="D621" s="7" t="s">
        <v>20</v>
      </c>
      <c r="E621" s="8">
        <v>643</v>
      </c>
      <c r="F621" s="8">
        <v>7000</v>
      </c>
      <c r="G621" s="8">
        <v>7840</v>
      </c>
      <c r="H621" s="5">
        <v>1400</v>
      </c>
      <c r="I621" s="6" t="s">
        <v>13</v>
      </c>
    </row>
    <row r="622" spans="1:9" x14ac:dyDescent="0.3">
      <c r="A622" s="2">
        <v>2023</v>
      </c>
      <c r="B622" s="2" t="s">
        <v>37</v>
      </c>
      <c r="C622" s="2" t="s">
        <v>17</v>
      </c>
      <c r="D622" s="7" t="s">
        <v>21</v>
      </c>
      <c r="E622" s="8">
        <v>455</v>
      </c>
      <c r="F622" s="8">
        <v>8000</v>
      </c>
      <c r="G622" s="8">
        <v>5128.0320000000002</v>
      </c>
      <c r="H622" s="5">
        <v>1600</v>
      </c>
      <c r="I622" s="6" t="s">
        <v>13</v>
      </c>
    </row>
    <row r="623" spans="1:9" x14ac:dyDescent="0.3">
      <c r="A623" s="2">
        <v>2023</v>
      </c>
      <c r="B623" s="2" t="s">
        <v>37</v>
      </c>
      <c r="C623" s="2" t="s">
        <v>19</v>
      </c>
      <c r="D623" s="7" t="s">
        <v>22</v>
      </c>
      <c r="E623" s="9">
        <v>345</v>
      </c>
      <c r="F623" s="9">
        <v>7000</v>
      </c>
      <c r="G623" s="9">
        <v>7840</v>
      </c>
      <c r="H623" s="5">
        <v>1400</v>
      </c>
      <c r="I623" s="6" t="s">
        <v>13</v>
      </c>
    </row>
    <row r="624" spans="1:9" x14ac:dyDescent="0.3">
      <c r="A624" s="2">
        <v>2023</v>
      </c>
      <c r="B624" s="2" t="s">
        <v>37</v>
      </c>
      <c r="C624" s="2" t="s">
        <v>15</v>
      </c>
      <c r="D624" s="4" t="s">
        <v>23</v>
      </c>
      <c r="E624" s="5">
        <v>122</v>
      </c>
      <c r="F624" s="5">
        <v>100</v>
      </c>
      <c r="G624" s="5">
        <v>112</v>
      </c>
      <c r="H624" s="5">
        <v>20</v>
      </c>
      <c r="I624" s="6" t="s">
        <v>13</v>
      </c>
    </row>
    <row r="625" spans="1:9" x14ac:dyDescent="0.3">
      <c r="A625" s="2">
        <v>2023</v>
      </c>
      <c r="B625" s="2" t="s">
        <v>37</v>
      </c>
      <c r="C625" s="2" t="s">
        <v>24</v>
      </c>
      <c r="D625" s="7" t="s">
        <v>25</v>
      </c>
      <c r="E625" s="8">
        <v>78</v>
      </c>
      <c r="F625" s="8">
        <v>2288.6</v>
      </c>
      <c r="G625" s="8">
        <v>5126.4639999999999</v>
      </c>
      <c r="H625" s="5">
        <v>457.72</v>
      </c>
      <c r="I625" s="6" t="s">
        <v>13</v>
      </c>
    </row>
    <row r="626" spans="1:9" x14ac:dyDescent="0.3">
      <c r="A626" s="2">
        <v>2023</v>
      </c>
      <c r="B626" s="2" t="s">
        <v>37</v>
      </c>
      <c r="C626" s="2" t="s">
        <v>24</v>
      </c>
      <c r="D626" s="7" t="s">
        <v>26</v>
      </c>
      <c r="E626" s="8">
        <v>76</v>
      </c>
      <c r="F626" s="8">
        <v>2288.4499999999998</v>
      </c>
      <c r="G626" s="8">
        <v>5126.1279999999997</v>
      </c>
      <c r="H626" s="5">
        <v>457.69</v>
      </c>
      <c r="I626" s="6" t="s">
        <v>13</v>
      </c>
    </row>
    <row r="627" spans="1:9" x14ac:dyDescent="0.3">
      <c r="A627" s="2">
        <v>2023</v>
      </c>
      <c r="B627" s="2" t="s">
        <v>37</v>
      </c>
      <c r="C627" s="2" t="s">
        <v>24</v>
      </c>
      <c r="D627" s="7" t="s">
        <v>27</v>
      </c>
      <c r="E627" s="8">
        <v>46</v>
      </c>
      <c r="F627" s="8">
        <v>100</v>
      </c>
      <c r="G627" s="8">
        <v>224</v>
      </c>
      <c r="H627" s="5">
        <v>20</v>
      </c>
      <c r="I627" s="6" t="s">
        <v>13</v>
      </c>
    </row>
    <row r="628" spans="1:9" x14ac:dyDescent="0.3">
      <c r="A628" s="2">
        <v>2023</v>
      </c>
      <c r="B628" s="2" t="s">
        <v>37</v>
      </c>
      <c r="C628" s="2" t="s">
        <v>24</v>
      </c>
      <c r="D628" s="7" t="s">
        <v>28</v>
      </c>
      <c r="E628" s="8">
        <v>34</v>
      </c>
      <c r="F628" s="8">
        <v>2288.4</v>
      </c>
      <c r="G628" s="8">
        <v>5126.0160000000005</v>
      </c>
      <c r="H628" s="5">
        <v>457.68000000000006</v>
      </c>
      <c r="I628" s="6" t="s">
        <v>13</v>
      </c>
    </row>
    <row r="629" spans="1:9" x14ac:dyDescent="0.3">
      <c r="A629" s="2">
        <v>2023</v>
      </c>
      <c r="B629" s="2" t="s">
        <v>37</v>
      </c>
      <c r="C629" s="2" t="s">
        <v>15</v>
      </c>
      <c r="D629" s="4" t="s">
        <v>29</v>
      </c>
      <c r="E629" s="5">
        <v>7</v>
      </c>
      <c r="F629" s="5">
        <v>200</v>
      </c>
      <c r="G629" s="5">
        <v>224</v>
      </c>
      <c r="H629" s="5">
        <v>40</v>
      </c>
      <c r="I629" s="6" t="s">
        <v>13</v>
      </c>
    </row>
    <row r="630" spans="1:9" x14ac:dyDescent="0.3">
      <c r="A630" s="2">
        <v>2023</v>
      </c>
      <c r="B630" s="2" t="s">
        <v>37</v>
      </c>
      <c r="C630" s="2" t="s">
        <v>30</v>
      </c>
      <c r="D630" s="7" t="s">
        <v>30</v>
      </c>
      <c r="E630" s="8">
        <v>3</v>
      </c>
      <c r="F630" s="8">
        <v>4577.3</v>
      </c>
      <c r="G630" s="8">
        <v>7392</v>
      </c>
      <c r="H630" s="5">
        <v>915.46</v>
      </c>
      <c r="I630" s="6" t="s">
        <v>34</v>
      </c>
    </row>
    <row r="631" spans="1:9" x14ac:dyDescent="0.3">
      <c r="A631" s="2">
        <v>2023</v>
      </c>
      <c r="B631" s="2" t="s">
        <v>37</v>
      </c>
      <c r="C631" s="2" t="s">
        <v>24</v>
      </c>
      <c r="D631" s="7" t="s">
        <v>31</v>
      </c>
      <c r="E631" s="8">
        <v>3</v>
      </c>
      <c r="F631" s="8">
        <v>2288.65</v>
      </c>
      <c r="G631" s="8">
        <v>5126.576</v>
      </c>
      <c r="H631" s="5">
        <v>457.73</v>
      </c>
      <c r="I631" s="6" t="s">
        <v>34</v>
      </c>
    </row>
    <row r="632" spans="1:9" x14ac:dyDescent="0.3">
      <c r="A632" s="2">
        <v>2023</v>
      </c>
      <c r="B632" s="2" t="s">
        <v>38</v>
      </c>
      <c r="C632" s="2" t="s">
        <v>11</v>
      </c>
      <c r="D632" s="4" t="s">
        <v>12</v>
      </c>
      <c r="E632" s="5">
        <v>3566</v>
      </c>
      <c r="F632" s="5">
        <v>4577.3</v>
      </c>
      <c r="G632" s="5">
        <v>5126.576</v>
      </c>
      <c r="H632" s="5">
        <v>915.46</v>
      </c>
      <c r="I632" s="6" t="s">
        <v>34</v>
      </c>
    </row>
    <row r="633" spans="1:9" x14ac:dyDescent="0.3">
      <c r="A633" s="2">
        <v>2023</v>
      </c>
      <c r="B633" s="2" t="s">
        <v>38</v>
      </c>
      <c r="C633" s="2" t="s">
        <v>11</v>
      </c>
      <c r="D633" s="4" t="s">
        <v>14</v>
      </c>
      <c r="E633" s="5">
        <v>2498</v>
      </c>
      <c r="F633" s="5">
        <v>8000</v>
      </c>
      <c r="G633" s="5">
        <v>8960</v>
      </c>
      <c r="H633" s="5">
        <v>1600</v>
      </c>
      <c r="I633" s="6" t="s">
        <v>34</v>
      </c>
    </row>
    <row r="634" spans="1:9" x14ac:dyDescent="0.3">
      <c r="A634" s="2">
        <v>2023</v>
      </c>
      <c r="B634" s="2" t="s">
        <v>38</v>
      </c>
      <c r="C634" s="2" t="s">
        <v>15</v>
      </c>
      <c r="D634" s="4" t="s">
        <v>16</v>
      </c>
      <c r="E634" s="5">
        <v>1245</v>
      </c>
      <c r="F634" s="5">
        <v>4577.2</v>
      </c>
      <c r="G634" s="5">
        <v>5126.4639999999999</v>
      </c>
      <c r="H634" s="5">
        <v>915.44</v>
      </c>
      <c r="I634" s="6" t="s">
        <v>34</v>
      </c>
    </row>
    <row r="635" spans="1:9" x14ac:dyDescent="0.3">
      <c r="A635" s="2">
        <v>2023</v>
      </c>
      <c r="B635" s="2" t="s">
        <v>38</v>
      </c>
      <c r="C635" s="2" t="s">
        <v>17</v>
      </c>
      <c r="D635" s="7" t="s">
        <v>18</v>
      </c>
      <c r="E635" s="8">
        <v>644</v>
      </c>
      <c r="F635" s="8">
        <v>5743.5</v>
      </c>
      <c r="G635" s="8">
        <v>6432.72</v>
      </c>
      <c r="H635" s="5">
        <v>1148.7</v>
      </c>
      <c r="I635" s="6" t="s">
        <v>34</v>
      </c>
    </row>
    <row r="636" spans="1:9" x14ac:dyDescent="0.3">
      <c r="A636" s="2">
        <v>2023</v>
      </c>
      <c r="B636" s="2" t="s">
        <v>38</v>
      </c>
      <c r="C636" s="2" t="s">
        <v>19</v>
      </c>
      <c r="D636" s="7" t="s">
        <v>20</v>
      </c>
      <c r="E636" s="8">
        <v>643</v>
      </c>
      <c r="F636" s="8">
        <v>7000</v>
      </c>
      <c r="G636" s="8">
        <v>7840</v>
      </c>
      <c r="H636" s="5">
        <v>1400</v>
      </c>
      <c r="I636" s="6" t="s">
        <v>34</v>
      </c>
    </row>
    <row r="637" spans="1:9" x14ac:dyDescent="0.3">
      <c r="A637" s="2">
        <v>2023</v>
      </c>
      <c r="B637" s="2" t="s">
        <v>38</v>
      </c>
      <c r="C637" s="2" t="s">
        <v>17</v>
      </c>
      <c r="D637" s="7" t="s">
        <v>21</v>
      </c>
      <c r="E637" s="8">
        <v>455</v>
      </c>
      <c r="F637" s="8">
        <v>4578.6000000000004</v>
      </c>
      <c r="G637" s="8">
        <v>5128.0320000000002</v>
      </c>
      <c r="H637" s="5">
        <v>915.72000000000014</v>
      </c>
      <c r="I637" s="6" t="s">
        <v>34</v>
      </c>
    </row>
    <row r="638" spans="1:9" x14ac:dyDescent="0.3">
      <c r="A638" s="2">
        <v>2023</v>
      </c>
      <c r="B638" s="2" t="s">
        <v>38</v>
      </c>
      <c r="C638" s="2" t="s">
        <v>19</v>
      </c>
      <c r="D638" s="7" t="s">
        <v>22</v>
      </c>
      <c r="E638" s="9">
        <v>345</v>
      </c>
      <c r="F638" s="9">
        <v>7000</v>
      </c>
      <c r="G638" s="9">
        <v>7840</v>
      </c>
      <c r="H638" s="5">
        <v>1400</v>
      </c>
      <c r="I638" s="6" t="s">
        <v>34</v>
      </c>
    </row>
    <row r="639" spans="1:9" x14ac:dyDescent="0.3">
      <c r="A639" s="2">
        <v>2023</v>
      </c>
      <c r="B639" s="2" t="s">
        <v>38</v>
      </c>
      <c r="C639" s="2" t="s">
        <v>15</v>
      </c>
      <c r="D639" s="4" t="s">
        <v>23</v>
      </c>
      <c r="E639" s="5">
        <v>122</v>
      </c>
      <c r="F639" s="5">
        <v>100</v>
      </c>
      <c r="G639" s="5">
        <v>112</v>
      </c>
      <c r="H639" s="5">
        <v>20</v>
      </c>
      <c r="I639" s="6" t="s">
        <v>34</v>
      </c>
    </row>
    <row r="640" spans="1:9" x14ac:dyDescent="0.3">
      <c r="A640" s="2">
        <v>2023</v>
      </c>
      <c r="B640" s="2" t="s">
        <v>38</v>
      </c>
      <c r="C640" s="2" t="s">
        <v>24</v>
      </c>
      <c r="D640" s="7" t="s">
        <v>25</v>
      </c>
      <c r="E640" s="8">
        <v>78</v>
      </c>
      <c r="F640" s="8">
        <v>2288.6</v>
      </c>
      <c r="G640" s="8">
        <v>5126.4639999999999</v>
      </c>
      <c r="H640" s="5">
        <v>457.72</v>
      </c>
      <c r="I640" s="6" t="s">
        <v>34</v>
      </c>
    </row>
    <row r="641" spans="1:9" x14ac:dyDescent="0.3">
      <c r="A641" s="2">
        <v>2023</v>
      </c>
      <c r="B641" s="2" t="s">
        <v>38</v>
      </c>
      <c r="C641" s="2" t="s">
        <v>24</v>
      </c>
      <c r="D641" s="7" t="s">
        <v>26</v>
      </c>
      <c r="E641" s="8">
        <v>76</v>
      </c>
      <c r="F641" s="8">
        <v>2288.4499999999998</v>
      </c>
      <c r="G641" s="8">
        <v>5126.1279999999997</v>
      </c>
      <c r="H641" s="5">
        <v>457.69</v>
      </c>
      <c r="I641" s="6" t="s">
        <v>34</v>
      </c>
    </row>
    <row r="642" spans="1:9" x14ac:dyDescent="0.3">
      <c r="A642" s="2">
        <v>2023</v>
      </c>
      <c r="B642" s="2" t="s">
        <v>38</v>
      </c>
      <c r="C642" s="2" t="s">
        <v>24</v>
      </c>
      <c r="D642" s="7" t="s">
        <v>27</v>
      </c>
      <c r="E642" s="8">
        <v>46</v>
      </c>
      <c r="F642" s="8">
        <v>100</v>
      </c>
      <c r="G642" s="8">
        <v>224</v>
      </c>
      <c r="H642" s="5">
        <v>20</v>
      </c>
      <c r="I642" s="6" t="s">
        <v>34</v>
      </c>
    </row>
    <row r="643" spans="1:9" x14ac:dyDescent="0.3">
      <c r="A643" s="2">
        <v>2023</v>
      </c>
      <c r="B643" s="2" t="s">
        <v>38</v>
      </c>
      <c r="C643" s="2" t="s">
        <v>24</v>
      </c>
      <c r="D643" s="7" t="s">
        <v>28</v>
      </c>
      <c r="E643" s="8">
        <v>34</v>
      </c>
      <c r="F643" s="8">
        <v>2288.4</v>
      </c>
      <c r="G643" s="8">
        <v>5126.0160000000005</v>
      </c>
      <c r="H643" s="5">
        <v>457.68000000000006</v>
      </c>
      <c r="I643" s="6" t="s">
        <v>34</v>
      </c>
    </row>
    <row r="644" spans="1:9" x14ac:dyDescent="0.3">
      <c r="A644" s="2">
        <v>2023</v>
      </c>
      <c r="B644" s="2" t="s">
        <v>38</v>
      </c>
      <c r="C644" s="2" t="s">
        <v>15</v>
      </c>
      <c r="D644" s="4" t="s">
        <v>29</v>
      </c>
      <c r="E644" s="5">
        <v>7</v>
      </c>
      <c r="F644" s="5">
        <v>200</v>
      </c>
      <c r="G644" s="5">
        <v>224</v>
      </c>
      <c r="H644" s="5">
        <v>40</v>
      </c>
      <c r="I644" s="6" t="s">
        <v>34</v>
      </c>
    </row>
    <row r="645" spans="1:9" x14ac:dyDescent="0.3">
      <c r="A645" s="2">
        <v>2023</v>
      </c>
      <c r="B645" s="2" t="s">
        <v>38</v>
      </c>
      <c r="C645" s="2" t="s">
        <v>24</v>
      </c>
      <c r="D645" s="7" t="s">
        <v>31</v>
      </c>
      <c r="E645" s="8">
        <v>3</v>
      </c>
      <c r="F645" s="8">
        <v>2288.65</v>
      </c>
      <c r="G645" s="8">
        <v>5126.576</v>
      </c>
      <c r="H645" s="5">
        <v>457.73</v>
      </c>
      <c r="I645" s="6" t="s">
        <v>34</v>
      </c>
    </row>
    <row r="646" spans="1:9" x14ac:dyDescent="0.3">
      <c r="A646" s="2">
        <v>2023</v>
      </c>
      <c r="B646" s="2" t="s">
        <v>38</v>
      </c>
      <c r="C646" s="2" t="s">
        <v>30</v>
      </c>
      <c r="D646" s="7" t="s">
        <v>30</v>
      </c>
      <c r="E646" s="8">
        <v>2</v>
      </c>
      <c r="F646" s="8">
        <v>6600</v>
      </c>
      <c r="G646" s="8">
        <v>7392</v>
      </c>
      <c r="H646" s="5">
        <v>1320</v>
      </c>
      <c r="I646" s="6" t="s">
        <v>13</v>
      </c>
    </row>
    <row r="647" spans="1:9" x14ac:dyDescent="0.3">
      <c r="A647" s="2">
        <v>2023</v>
      </c>
      <c r="B647" s="2" t="s">
        <v>39</v>
      </c>
      <c r="C647" s="2" t="s">
        <v>11</v>
      </c>
      <c r="D647" s="4" t="s">
        <v>12</v>
      </c>
      <c r="E647" s="5">
        <v>3566</v>
      </c>
      <c r="F647" s="5">
        <v>4577.3</v>
      </c>
      <c r="G647" s="5">
        <v>5126.576</v>
      </c>
      <c r="H647" s="5">
        <v>915.46</v>
      </c>
      <c r="I647" s="6" t="s">
        <v>13</v>
      </c>
    </row>
    <row r="648" spans="1:9" x14ac:dyDescent="0.3">
      <c r="A648" s="2">
        <v>2023</v>
      </c>
      <c r="B648" s="2" t="s">
        <v>39</v>
      </c>
      <c r="C648" s="2" t="s">
        <v>11</v>
      </c>
      <c r="D648" s="4" t="s">
        <v>14</v>
      </c>
      <c r="E648" s="5">
        <v>2498</v>
      </c>
      <c r="F648" s="5">
        <v>8000</v>
      </c>
      <c r="G648" s="5">
        <v>8960</v>
      </c>
      <c r="H648" s="5">
        <v>1600</v>
      </c>
      <c r="I648" s="6" t="s">
        <v>13</v>
      </c>
    </row>
    <row r="649" spans="1:9" x14ac:dyDescent="0.3">
      <c r="A649" s="2">
        <v>2023</v>
      </c>
      <c r="B649" s="2" t="s">
        <v>39</v>
      </c>
      <c r="C649" s="2" t="s">
        <v>15</v>
      </c>
      <c r="D649" s="4" t="s">
        <v>16</v>
      </c>
      <c r="E649" s="5">
        <v>1245</v>
      </c>
      <c r="F649" s="5">
        <v>4577.2</v>
      </c>
      <c r="G649" s="5">
        <v>5126.4639999999999</v>
      </c>
      <c r="H649" s="5">
        <v>915.44</v>
      </c>
      <c r="I649" s="6" t="s">
        <v>13</v>
      </c>
    </row>
    <row r="650" spans="1:9" x14ac:dyDescent="0.3">
      <c r="A650" s="2">
        <v>2023</v>
      </c>
      <c r="B650" s="2" t="s">
        <v>39</v>
      </c>
      <c r="C650" s="2" t="s">
        <v>17</v>
      </c>
      <c r="D650" s="7" t="s">
        <v>18</v>
      </c>
      <c r="E650" s="8">
        <v>644</v>
      </c>
      <c r="F650" s="8">
        <v>5743.5</v>
      </c>
      <c r="G650" s="8">
        <v>6432.72</v>
      </c>
      <c r="H650" s="5">
        <v>1148.7</v>
      </c>
      <c r="I650" s="6" t="s">
        <v>13</v>
      </c>
    </row>
    <row r="651" spans="1:9" x14ac:dyDescent="0.3">
      <c r="A651" s="2">
        <v>2023</v>
      </c>
      <c r="B651" s="2" t="s">
        <v>39</v>
      </c>
      <c r="C651" s="2" t="s">
        <v>19</v>
      </c>
      <c r="D651" s="7" t="s">
        <v>20</v>
      </c>
      <c r="E651" s="8">
        <v>643</v>
      </c>
      <c r="F651" s="8">
        <v>7000</v>
      </c>
      <c r="G651" s="8">
        <v>7840</v>
      </c>
      <c r="H651" s="5">
        <v>1400</v>
      </c>
      <c r="I651" s="6" t="s">
        <v>34</v>
      </c>
    </row>
    <row r="652" spans="1:9" x14ac:dyDescent="0.3">
      <c r="A652" s="2">
        <v>2023</v>
      </c>
      <c r="B652" s="2" t="s">
        <v>39</v>
      </c>
      <c r="C652" s="2" t="s">
        <v>17</v>
      </c>
      <c r="D652" s="7" t="s">
        <v>21</v>
      </c>
      <c r="E652" s="8">
        <v>455</v>
      </c>
      <c r="F652" s="8">
        <v>5036.46</v>
      </c>
      <c r="G652" s="8">
        <v>5128.0320000000002</v>
      </c>
      <c r="H652" s="5">
        <v>1007.292</v>
      </c>
      <c r="I652" s="6" t="s">
        <v>34</v>
      </c>
    </row>
    <row r="653" spans="1:9" x14ac:dyDescent="0.3">
      <c r="A653" s="2">
        <v>2023</v>
      </c>
      <c r="B653" s="2" t="s">
        <v>39</v>
      </c>
      <c r="C653" s="2" t="s">
        <v>19</v>
      </c>
      <c r="D653" s="7" t="s">
        <v>22</v>
      </c>
      <c r="E653" s="9">
        <v>345</v>
      </c>
      <c r="F653" s="9">
        <v>7700</v>
      </c>
      <c r="G653" s="9">
        <v>7840</v>
      </c>
      <c r="H653" s="5">
        <v>1540</v>
      </c>
      <c r="I653" s="6" t="s">
        <v>34</v>
      </c>
    </row>
    <row r="654" spans="1:9" x14ac:dyDescent="0.3">
      <c r="A654" s="2">
        <v>2023</v>
      </c>
      <c r="B654" s="2" t="s">
        <v>39</v>
      </c>
      <c r="C654" s="2" t="s">
        <v>15</v>
      </c>
      <c r="D654" s="4" t="s">
        <v>23</v>
      </c>
      <c r="E654" s="5">
        <v>122</v>
      </c>
      <c r="F654" s="5">
        <v>110</v>
      </c>
      <c r="G654" s="5">
        <v>112</v>
      </c>
      <c r="H654" s="5">
        <v>22</v>
      </c>
      <c r="I654" s="6" t="s">
        <v>34</v>
      </c>
    </row>
    <row r="655" spans="1:9" x14ac:dyDescent="0.3">
      <c r="A655" s="2">
        <v>2023</v>
      </c>
      <c r="B655" s="2" t="s">
        <v>39</v>
      </c>
      <c r="C655" s="2" t="s">
        <v>24</v>
      </c>
      <c r="D655" s="7" t="s">
        <v>25</v>
      </c>
      <c r="E655" s="8">
        <v>78</v>
      </c>
      <c r="F655" s="8">
        <v>2517.46</v>
      </c>
      <c r="G655" s="8">
        <v>5126.4639999999999</v>
      </c>
      <c r="H655" s="5">
        <v>503.49200000000002</v>
      </c>
      <c r="I655" s="6" t="s">
        <v>34</v>
      </c>
    </row>
    <row r="656" spans="1:9" x14ac:dyDescent="0.3">
      <c r="A656" s="2">
        <v>2023</v>
      </c>
      <c r="B656" s="2" t="s">
        <v>39</v>
      </c>
      <c r="C656" s="2" t="s">
        <v>24</v>
      </c>
      <c r="D656" s="7" t="s">
        <v>26</v>
      </c>
      <c r="E656" s="8">
        <v>76</v>
      </c>
      <c r="F656" s="8">
        <v>2517.2949999999996</v>
      </c>
      <c r="G656" s="8">
        <v>5126.1279999999997</v>
      </c>
      <c r="H656" s="5">
        <v>503.45899999999995</v>
      </c>
      <c r="I656" s="6" t="s">
        <v>34</v>
      </c>
    </row>
    <row r="657" spans="1:9" x14ac:dyDescent="0.3">
      <c r="A657" s="2">
        <v>2023</v>
      </c>
      <c r="B657" s="2" t="s">
        <v>39</v>
      </c>
      <c r="C657" s="2" t="s">
        <v>24</v>
      </c>
      <c r="D657" s="7" t="s">
        <v>27</v>
      </c>
      <c r="E657" s="8">
        <v>46</v>
      </c>
      <c r="F657" s="8">
        <v>115</v>
      </c>
      <c r="G657" s="8">
        <v>224</v>
      </c>
      <c r="H657" s="5">
        <v>23</v>
      </c>
      <c r="I657" s="6" t="s">
        <v>34</v>
      </c>
    </row>
    <row r="658" spans="1:9" x14ac:dyDescent="0.3">
      <c r="A658" s="2">
        <v>2023</v>
      </c>
      <c r="B658" s="2" t="s">
        <v>39</v>
      </c>
      <c r="C658" s="2" t="s">
        <v>24</v>
      </c>
      <c r="D658" s="7" t="s">
        <v>28</v>
      </c>
      <c r="E658" s="8">
        <v>34</v>
      </c>
      <c r="F658" s="8">
        <v>2631.66</v>
      </c>
      <c r="G658" s="8">
        <v>5126.0160000000005</v>
      </c>
      <c r="H658" s="5">
        <v>526.33199999999999</v>
      </c>
      <c r="I658" s="6" t="s">
        <v>34</v>
      </c>
    </row>
    <row r="659" spans="1:9" x14ac:dyDescent="0.3">
      <c r="A659" s="2">
        <v>2023</v>
      </c>
      <c r="B659" s="2" t="s">
        <v>39</v>
      </c>
      <c r="C659" s="2" t="s">
        <v>15</v>
      </c>
      <c r="D659" s="4" t="s">
        <v>29</v>
      </c>
      <c r="E659" s="5">
        <v>7</v>
      </c>
      <c r="F659" s="5">
        <v>230</v>
      </c>
      <c r="G659" s="5">
        <v>224</v>
      </c>
      <c r="H659" s="5">
        <v>46</v>
      </c>
      <c r="I659" s="6" t="s">
        <v>34</v>
      </c>
    </row>
    <row r="660" spans="1:9" x14ac:dyDescent="0.3">
      <c r="A660" s="2">
        <v>2023</v>
      </c>
      <c r="B660" s="2" t="s">
        <v>39</v>
      </c>
      <c r="C660" s="2" t="s">
        <v>24</v>
      </c>
      <c r="D660" s="7" t="s">
        <v>31</v>
      </c>
      <c r="E660" s="8">
        <v>3</v>
      </c>
      <c r="F660" s="8">
        <v>2631.9475000000002</v>
      </c>
      <c r="G660" s="8">
        <v>5126.576</v>
      </c>
      <c r="H660" s="5">
        <v>526.38950000000011</v>
      </c>
      <c r="I660" s="6" t="s">
        <v>13</v>
      </c>
    </row>
    <row r="661" spans="1:9" x14ac:dyDescent="0.3">
      <c r="A661" s="2">
        <v>2023</v>
      </c>
      <c r="B661" s="2" t="s">
        <v>39</v>
      </c>
      <c r="C661" s="2" t="s">
        <v>30</v>
      </c>
      <c r="D661" s="7" t="s">
        <v>30</v>
      </c>
      <c r="E661" s="8">
        <v>2</v>
      </c>
      <c r="F661" s="8">
        <v>7590</v>
      </c>
      <c r="G661" s="8">
        <v>7392</v>
      </c>
      <c r="H661" s="5">
        <v>1518</v>
      </c>
      <c r="I661" s="6" t="s">
        <v>34</v>
      </c>
    </row>
    <row r="662" spans="1:9" x14ac:dyDescent="0.3">
      <c r="A662" s="2">
        <v>2023</v>
      </c>
      <c r="B662" s="2" t="s">
        <v>40</v>
      </c>
      <c r="C662" s="2" t="s">
        <v>11</v>
      </c>
      <c r="D662" s="4" t="s">
        <v>12</v>
      </c>
      <c r="E662" s="5">
        <v>3566</v>
      </c>
      <c r="F662" s="5">
        <v>4577.3</v>
      </c>
      <c r="G662" s="5">
        <v>5126.576</v>
      </c>
      <c r="H662" s="5">
        <v>915.46</v>
      </c>
      <c r="I662" s="6" t="s">
        <v>34</v>
      </c>
    </row>
    <row r="663" spans="1:9" x14ac:dyDescent="0.3">
      <c r="A663" s="2">
        <v>2023</v>
      </c>
      <c r="B663" s="2" t="s">
        <v>40</v>
      </c>
      <c r="C663" s="2" t="s">
        <v>11</v>
      </c>
      <c r="D663" s="4" t="s">
        <v>14</v>
      </c>
      <c r="E663" s="5">
        <v>2498</v>
      </c>
      <c r="F663" s="5">
        <v>8000</v>
      </c>
      <c r="G663" s="5">
        <v>8960</v>
      </c>
      <c r="H663" s="5">
        <v>1600</v>
      </c>
      <c r="I663" s="6" t="s">
        <v>34</v>
      </c>
    </row>
    <row r="664" spans="1:9" x14ac:dyDescent="0.3">
      <c r="A664" s="2">
        <v>2023</v>
      </c>
      <c r="B664" s="2" t="s">
        <v>40</v>
      </c>
      <c r="C664" s="2" t="s">
        <v>15</v>
      </c>
      <c r="D664" s="4" t="s">
        <v>16</v>
      </c>
      <c r="E664" s="5">
        <v>1245</v>
      </c>
      <c r="F664" s="5">
        <v>4577.2</v>
      </c>
      <c r="G664" s="5">
        <v>5126.4639999999999</v>
      </c>
      <c r="H664" s="5">
        <v>915.44</v>
      </c>
      <c r="I664" s="6" t="s">
        <v>34</v>
      </c>
    </row>
    <row r="665" spans="1:9" x14ac:dyDescent="0.3">
      <c r="A665" s="2">
        <v>2023</v>
      </c>
      <c r="B665" s="2" t="s">
        <v>40</v>
      </c>
      <c r="C665" s="2" t="s">
        <v>17</v>
      </c>
      <c r="D665" s="7" t="s">
        <v>18</v>
      </c>
      <c r="E665" s="8">
        <v>644</v>
      </c>
      <c r="F665" s="8">
        <v>5743.5</v>
      </c>
      <c r="G665" s="8">
        <v>6432.72</v>
      </c>
      <c r="H665" s="5">
        <v>1148.7</v>
      </c>
      <c r="I665" s="6" t="s">
        <v>34</v>
      </c>
    </row>
    <row r="666" spans="1:9" x14ac:dyDescent="0.3">
      <c r="A666" s="2">
        <v>2023</v>
      </c>
      <c r="B666" s="2" t="s">
        <v>40</v>
      </c>
      <c r="C666" s="2" t="s">
        <v>19</v>
      </c>
      <c r="D666" s="7" t="s">
        <v>20</v>
      </c>
      <c r="E666" s="8">
        <v>643</v>
      </c>
      <c r="F666" s="8">
        <v>7000</v>
      </c>
      <c r="G666" s="8">
        <v>7840</v>
      </c>
      <c r="H666" s="5">
        <v>1400</v>
      </c>
      <c r="I666" s="6" t="s">
        <v>34</v>
      </c>
    </row>
    <row r="667" spans="1:9" x14ac:dyDescent="0.3">
      <c r="A667" s="2">
        <v>2023</v>
      </c>
      <c r="B667" s="2" t="s">
        <v>40</v>
      </c>
      <c r="C667" s="2" t="s">
        <v>17</v>
      </c>
      <c r="D667" s="7" t="s">
        <v>21</v>
      </c>
      <c r="E667" s="8">
        <v>455</v>
      </c>
      <c r="F667" s="8">
        <v>4578.6000000000004</v>
      </c>
      <c r="G667" s="8">
        <v>5128.0320000000002</v>
      </c>
      <c r="H667" s="5">
        <v>915.72000000000014</v>
      </c>
      <c r="I667" s="6" t="s">
        <v>34</v>
      </c>
    </row>
    <row r="668" spans="1:9" x14ac:dyDescent="0.3">
      <c r="A668" s="2">
        <v>2023</v>
      </c>
      <c r="B668" s="2" t="s">
        <v>40</v>
      </c>
      <c r="C668" s="2" t="s">
        <v>19</v>
      </c>
      <c r="D668" s="7" t="s">
        <v>22</v>
      </c>
      <c r="E668" s="9">
        <v>345</v>
      </c>
      <c r="F668" s="9">
        <v>7000</v>
      </c>
      <c r="G668" s="9">
        <v>7840</v>
      </c>
      <c r="H668" s="5">
        <v>1400</v>
      </c>
      <c r="I668" s="6" t="s">
        <v>34</v>
      </c>
    </row>
    <row r="669" spans="1:9" x14ac:dyDescent="0.3">
      <c r="A669" s="2">
        <v>2023</v>
      </c>
      <c r="B669" s="2" t="s">
        <v>40</v>
      </c>
      <c r="C669" s="2" t="s">
        <v>15</v>
      </c>
      <c r="D669" s="4" t="s">
        <v>23</v>
      </c>
      <c r="E669" s="5">
        <v>122</v>
      </c>
      <c r="F669" s="5">
        <v>100</v>
      </c>
      <c r="G669" s="5">
        <v>112</v>
      </c>
      <c r="H669" s="5">
        <v>20</v>
      </c>
      <c r="I669" s="6" t="s">
        <v>34</v>
      </c>
    </row>
    <row r="670" spans="1:9" x14ac:dyDescent="0.3">
      <c r="A670" s="2">
        <v>2023</v>
      </c>
      <c r="B670" s="2" t="s">
        <v>40</v>
      </c>
      <c r="C670" s="2" t="s">
        <v>24</v>
      </c>
      <c r="D670" s="7" t="s">
        <v>25</v>
      </c>
      <c r="E670" s="8">
        <v>78</v>
      </c>
      <c r="F670" s="8">
        <v>2288.6</v>
      </c>
      <c r="G670" s="8">
        <v>5126.4639999999999</v>
      </c>
      <c r="H670" s="5">
        <v>457.72</v>
      </c>
      <c r="I670" s="6" t="s">
        <v>34</v>
      </c>
    </row>
    <row r="671" spans="1:9" x14ac:dyDescent="0.3">
      <c r="A671" s="2">
        <v>2023</v>
      </c>
      <c r="B671" s="2" t="s">
        <v>40</v>
      </c>
      <c r="C671" s="2" t="s">
        <v>24</v>
      </c>
      <c r="D671" s="7" t="s">
        <v>26</v>
      </c>
      <c r="E671" s="8">
        <v>76</v>
      </c>
      <c r="F671" s="8">
        <v>2288.4499999999998</v>
      </c>
      <c r="G671" s="8">
        <v>5126.1279999999997</v>
      </c>
      <c r="H671" s="5">
        <v>457.69</v>
      </c>
      <c r="I671" s="6" t="s">
        <v>34</v>
      </c>
    </row>
    <row r="672" spans="1:9" x14ac:dyDescent="0.3">
      <c r="A672" s="2">
        <v>2023</v>
      </c>
      <c r="B672" s="2" t="s">
        <v>40</v>
      </c>
      <c r="C672" s="2" t="s">
        <v>24</v>
      </c>
      <c r="D672" s="7" t="s">
        <v>27</v>
      </c>
      <c r="E672" s="8">
        <v>46</v>
      </c>
      <c r="F672" s="8">
        <v>100</v>
      </c>
      <c r="G672" s="8">
        <v>224</v>
      </c>
      <c r="H672" s="5">
        <v>20</v>
      </c>
      <c r="I672" s="6" t="s">
        <v>34</v>
      </c>
    </row>
    <row r="673" spans="1:9" x14ac:dyDescent="0.3">
      <c r="A673" s="2">
        <v>2023</v>
      </c>
      <c r="B673" s="2" t="s">
        <v>40</v>
      </c>
      <c r="C673" s="2" t="s">
        <v>24</v>
      </c>
      <c r="D673" s="7" t="s">
        <v>28</v>
      </c>
      <c r="E673" s="8">
        <v>34</v>
      </c>
      <c r="F673" s="8">
        <v>2746.08</v>
      </c>
      <c r="G673" s="8">
        <v>5126.0160000000005</v>
      </c>
      <c r="H673" s="5">
        <v>549.21600000000001</v>
      </c>
      <c r="I673" s="6" t="s">
        <v>34</v>
      </c>
    </row>
    <row r="674" spans="1:9" x14ac:dyDescent="0.3">
      <c r="A674" s="2">
        <v>2023</v>
      </c>
      <c r="B674" s="2" t="s">
        <v>40</v>
      </c>
      <c r="C674" s="2" t="s">
        <v>15</v>
      </c>
      <c r="D674" s="4" t="s">
        <v>29</v>
      </c>
      <c r="E674" s="5">
        <v>7</v>
      </c>
      <c r="F674" s="5">
        <v>240</v>
      </c>
      <c r="G674" s="5">
        <v>224</v>
      </c>
      <c r="H674" s="5">
        <v>48</v>
      </c>
      <c r="I674" s="6" t="s">
        <v>34</v>
      </c>
    </row>
    <row r="675" spans="1:9" x14ac:dyDescent="0.3">
      <c r="A675" s="2">
        <v>2023</v>
      </c>
      <c r="B675" s="2" t="s">
        <v>40</v>
      </c>
      <c r="C675" s="2" t="s">
        <v>24</v>
      </c>
      <c r="D675" s="7" t="s">
        <v>31</v>
      </c>
      <c r="E675" s="8">
        <v>3</v>
      </c>
      <c r="F675" s="8">
        <v>2746.38</v>
      </c>
      <c r="G675" s="8">
        <v>5126.576</v>
      </c>
      <c r="H675" s="5">
        <v>549.27600000000007</v>
      </c>
      <c r="I675" s="6" t="s">
        <v>34</v>
      </c>
    </row>
    <row r="676" spans="1:9" x14ac:dyDescent="0.3">
      <c r="A676" s="2">
        <v>2023</v>
      </c>
      <c r="B676" s="2" t="s">
        <v>40</v>
      </c>
      <c r="C676" s="2" t="s">
        <v>30</v>
      </c>
      <c r="D676" s="7" t="s">
        <v>30</v>
      </c>
      <c r="E676" s="8">
        <v>2</v>
      </c>
      <c r="F676" s="8">
        <v>7920</v>
      </c>
      <c r="G676" s="8">
        <v>7392</v>
      </c>
      <c r="H676" s="5">
        <v>1584</v>
      </c>
      <c r="I676" s="6" t="s">
        <v>34</v>
      </c>
    </row>
    <row r="677" spans="1:9" x14ac:dyDescent="0.3">
      <c r="A677" s="2">
        <v>2023</v>
      </c>
      <c r="B677" s="2" t="s">
        <v>41</v>
      </c>
      <c r="C677" s="2" t="s">
        <v>11</v>
      </c>
      <c r="D677" s="4" t="s">
        <v>12</v>
      </c>
      <c r="E677" s="5">
        <v>3566</v>
      </c>
      <c r="F677" s="5">
        <v>5035.0300000000007</v>
      </c>
      <c r="G677" s="5">
        <v>5126.576</v>
      </c>
      <c r="H677" s="5">
        <v>1007.0060000000002</v>
      </c>
      <c r="I677" s="6" t="s">
        <v>34</v>
      </c>
    </row>
    <row r="678" spans="1:9" x14ac:dyDescent="0.3">
      <c r="A678" s="2">
        <v>2023</v>
      </c>
      <c r="B678" s="2" t="s">
        <v>41</v>
      </c>
      <c r="C678" s="2" t="s">
        <v>11</v>
      </c>
      <c r="D678" s="4" t="s">
        <v>14</v>
      </c>
      <c r="E678" s="5">
        <v>2498</v>
      </c>
      <c r="F678" s="5">
        <v>9200</v>
      </c>
      <c r="G678" s="5">
        <v>8960</v>
      </c>
      <c r="H678" s="5">
        <v>1840</v>
      </c>
      <c r="I678" s="6" t="s">
        <v>34</v>
      </c>
    </row>
    <row r="679" spans="1:9" x14ac:dyDescent="0.3">
      <c r="A679" s="2">
        <v>2023</v>
      </c>
      <c r="B679" s="2" t="s">
        <v>41</v>
      </c>
      <c r="C679" s="2" t="s">
        <v>15</v>
      </c>
      <c r="D679" s="4" t="s">
        <v>16</v>
      </c>
      <c r="E679" s="5">
        <v>1245</v>
      </c>
      <c r="F679" s="5">
        <v>5263.78</v>
      </c>
      <c r="G679" s="5">
        <v>5126.4639999999999</v>
      </c>
      <c r="H679" s="5">
        <v>1052.7560000000001</v>
      </c>
      <c r="I679" s="6" t="s">
        <v>34</v>
      </c>
    </row>
    <row r="680" spans="1:9" x14ac:dyDescent="0.3">
      <c r="A680" s="2">
        <v>2023</v>
      </c>
      <c r="B680" s="2" t="s">
        <v>41</v>
      </c>
      <c r="C680" s="2" t="s">
        <v>17</v>
      </c>
      <c r="D680" s="7" t="s">
        <v>18</v>
      </c>
      <c r="E680" s="8">
        <v>644</v>
      </c>
      <c r="F680" s="8">
        <v>6605.0249999999996</v>
      </c>
      <c r="G680" s="8">
        <v>6432.72</v>
      </c>
      <c r="H680" s="5">
        <v>1321.0050000000001</v>
      </c>
      <c r="I680" s="6" t="s">
        <v>34</v>
      </c>
    </row>
    <row r="681" spans="1:9" x14ac:dyDescent="0.3">
      <c r="A681" s="2">
        <v>2023</v>
      </c>
      <c r="B681" s="2" t="s">
        <v>41</v>
      </c>
      <c r="C681" s="2" t="s">
        <v>19</v>
      </c>
      <c r="D681" s="7" t="s">
        <v>20</v>
      </c>
      <c r="E681" s="8">
        <v>643</v>
      </c>
      <c r="F681" s="8">
        <v>8400</v>
      </c>
      <c r="G681" s="8">
        <v>7840</v>
      </c>
      <c r="H681" s="5">
        <v>1680</v>
      </c>
      <c r="I681" s="6" t="s">
        <v>34</v>
      </c>
    </row>
    <row r="682" spans="1:9" x14ac:dyDescent="0.3">
      <c r="A682" s="2">
        <v>2023</v>
      </c>
      <c r="B682" s="2" t="s">
        <v>41</v>
      </c>
      <c r="C682" s="2" t="s">
        <v>17</v>
      </c>
      <c r="D682" s="7" t="s">
        <v>21</v>
      </c>
      <c r="E682" s="8">
        <v>455</v>
      </c>
      <c r="F682" s="8">
        <v>5494.3200000000006</v>
      </c>
      <c r="G682" s="8">
        <v>5128.0320000000002</v>
      </c>
      <c r="H682" s="5">
        <v>1098.8640000000003</v>
      </c>
      <c r="I682" s="6" t="s">
        <v>34</v>
      </c>
    </row>
    <row r="683" spans="1:9" x14ac:dyDescent="0.3">
      <c r="A683" s="2">
        <v>2023</v>
      </c>
      <c r="B683" s="2" t="s">
        <v>41</v>
      </c>
      <c r="C683" s="2" t="s">
        <v>19</v>
      </c>
      <c r="D683" s="7" t="s">
        <v>22</v>
      </c>
      <c r="E683" s="9">
        <v>345</v>
      </c>
      <c r="F683" s="9">
        <v>8400</v>
      </c>
      <c r="G683" s="9">
        <v>7840</v>
      </c>
      <c r="H683" s="5">
        <v>1680</v>
      </c>
      <c r="I683" s="6" t="s">
        <v>34</v>
      </c>
    </row>
    <row r="684" spans="1:9" x14ac:dyDescent="0.3">
      <c r="A684" s="2">
        <v>2023</v>
      </c>
      <c r="B684" s="2" t="s">
        <v>41</v>
      </c>
      <c r="C684" s="2" t="s">
        <v>15</v>
      </c>
      <c r="D684" s="4" t="s">
        <v>23</v>
      </c>
      <c r="E684" s="5">
        <v>122</v>
      </c>
      <c r="F684" s="5">
        <v>120</v>
      </c>
      <c r="G684" s="5">
        <v>112</v>
      </c>
      <c r="H684" s="5">
        <v>24</v>
      </c>
      <c r="I684" s="6" t="s">
        <v>34</v>
      </c>
    </row>
    <row r="685" spans="1:9" x14ac:dyDescent="0.3">
      <c r="A685" s="2">
        <v>2023</v>
      </c>
      <c r="B685" s="2" t="s">
        <v>41</v>
      </c>
      <c r="C685" s="2" t="s">
        <v>24</v>
      </c>
      <c r="D685" s="7" t="s">
        <v>25</v>
      </c>
      <c r="E685" s="8">
        <v>78</v>
      </c>
      <c r="F685" s="8">
        <v>2517.46</v>
      </c>
      <c r="G685" s="8">
        <v>5126.4639999999999</v>
      </c>
      <c r="H685" s="5">
        <v>503.49200000000002</v>
      </c>
      <c r="I685" s="6" t="s">
        <v>34</v>
      </c>
    </row>
    <row r="686" spans="1:9" x14ac:dyDescent="0.3">
      <c r="A686" s="2">
        <v>2023</v>
      </c>
      <c r="B686" s="2" t="s">
        <v>41</v>
      </c>
      <c r="C686" s="2" t="s">
        <v>24</v>
      </c>
      <c r="D686" s="7" t="s">
        <v>26</v>
      </c>
      <c r="E686" s="8">
        <v>76</v>
      </c>
      <c r="F686" s="8">
        <v>2517.2949999999996</v>
      </c>
      <c r="G686" s="8">
        <v>5126.1279999999997</v>
      </c>
      <c r="H686" s="5">
        <v>503.45899999999995</v>
      </c>
      <c r="I686" s="6" t="s">
        <v>34</v>
      </c>
    </row>
    <row r="687" spans="1:9" x14ac:dyDescent="0.3">
      <c r="A687" s="2">
        <v>2023</v>
      </c>
      <c r="B687" s="2" t="s">
        <v>41</v>
      </c>
      <c r="C687" s="2" t="s">
        <v>24</v>
      </c>
      <c r="D687" s="7" t="s">
        <v>27</v>
      </c>
      <c r="E687" s="8">
        <v>46</v>
      </c>
      <c r="F687" s="8">
        <v>110</v>
      </c>
      <c r="G687" s="8">
        <v>224</v>
      </c>
      <c r="H687" s="5">
        <v>22</v>
      </c>
      <c r="I687" s="6" t="s">
        <v>34</v>
      </c>
    </row>
    <row r="688" spans="1:9" x14ac:dyDescent="0.3">
      <c r="A688" s="2">
        <v>2023</v>
      </c>
      <c r="B688" s="2" t="s">
        <v>41</v>
      </c>
      <c r="C688" s="2" t="s">
        <v>24</v>
      </c>
      <c r="D688" s="7" t="s">
        <v>28</v>
      </c>
      <c r="E688" s="8">
        <v>34</v>
      </c>
      <c r="F688" s="8">
        <v>2517.2400000000002</v>
      </c>
      <c r="G688" s="8">
        <v>5126.0160000000005</v>
      </c>
      <c r="H688" s="5">
        <v>503.44800000000009</v>
      </c>
      <c r="I688" s="6" t="s">
        <v>34</v>
      </c>
    </row>
    <row r="689" spans="1:9" x14ac:dyDescent="0.3">
      <c r="A689" s="2">
        <v>2023</v>
      </c>
      <c r="B689" s="2" t="s">
        <v>41</v>
      </c>
      <c r="C689" s="2" t="s">
        <v>15</v>
      </c>
      <c r="D689" s="4" t="s">
        <v>29</v>
      </c>
      <c r="E689" s="5">
        <v>7</v>
      </c>
      <c r="F689" s="5">
        <v>220</v>
      </c>
      <c r="G689" s="5">
        <v>224</v>
      </c>
      <c r="H689" s="5">
        <v>44</v>
      </c>
      <c r="I689" s="6" t="s">
        <v>34</v>
      </c>
    </row>
    <row r="690" spans="1:9" x14ac:dyDescent="0.3">
      <c r="A690" s="2">
        <v>2023</v>
      </c>
      <c r="B690" s="2" t="s">
        <v>41</v>
      </c>
      <c r="C690" s="2" t="s">
        <v>24</v>
      </c>
      <c r="D690" s="7" t="s">
        <v>31</v>
      </c>
      <c r="E690" s="8">
        <v>3</v>
      </c>
      <c r="F690" s="8">
        <v>2517.5150000000003</v>
      </c>
      <c r="G690" s="8">
        <v>5126.576</v>
      </c>
      <c r="H690" s="5">
        <v>503.5030000000001</v>
      </c>
      <c r="I690" s="6" t="s">
        <v>34</v>
      </c>
    </row>
    <row r="691" spans="1:9" x14ac:dyDescent="0.3">
      <c r="A691" s="2">
        <v>2023</v>
      </c>
      <c r="B691" s="2" t="s">
        <v>41</v>
      </c>
      <c r="C691" s="2" t="s">
        <v>30</v>
      </c>
      <c r="D691" s="7" t="s">
        <v>30</v>
      </c>
      <c r="E691" s="8">
        <v>2</v>
      </c>
      <c r="F691" s="8">
        <v>7260</v>
      </c>
      <c r="G691" s="8">
        <v>7392</v>
      </c>
      <c r="H691" s="5">
        <v>1452</v>
      </c>
      <c r="I691" s="6" t="s">
        <v>34</v>
      </c>
    </row>
    <row r="692" spans="1:9" x14ac:dyDescent="0.3">
      <c r="A692" s="2">
        <v>2023</v>
      </c>
      <c r="B692" s="2" t="s">
        <v>42</v>
      </c>
      <c r="C692" s="2" t="s">
        <v>11</v>
      </c>
      <c r="D692" s="4" t="s">
        <v>12</v>
      </c>
      <c r="E692" s="5">
        <v>3566</v>
      </c>
      <c r="F692" s="5">
        <v>5263.8950000000004</v>
      </c>
      <c r="G692" s="5">
        <v>5126.576</v>
      </c>
      <c r="H692" s="5">
        <v>1052.7790000000002</v>
      </c>
      <c r="I692" s="6" t="s">
        <v>34</v>
      </c>
    </row>
    <row r="693" spans="1:9" x14ac:dyDescent="0.3">
      <c r="A693" s="2">
        <v>2023</v>
      </c>
      <c r="B693" s="2" t="s">
        <v>42</v>
      </c>
      <c r="C693" s="2" t="s">
        <v>11</v>
      </c>
      <c r="D693" s="4" t="s">
        <v>14</v>
      </c>
      <c r="E693" s="5">
        <v>2498</v>
      </c>
      <c r="F693" s="5">
        <v>8800</v>
      </c>
      <c r="G693" s="5">
        <v>8960</v>
      </c>
      <c r="H693" s="5">
        <v>1760</v>
      </c>
      <c r="I693" s="6" t="s">
        <v>34</v>
      </c>
    </row>
    <row r="694" spans="1:9" x14ac:dyDescent="0.3">
      <c r="A694" s="2">
        <v>2023</v>
      </c>
      <c r="B694" s="2" t="s">
        <v>42</v>
      </c>
      <c r="C694" s="2" t="s">
        <v>15</v>
      </c>
      <c r="D694" s="4" t="s">
        <v>16</v>
      </c>
      <c r="E694" s="5">
        <v>1245</v>
      </c>
      <c r="F694" s="5">
        <v>5034.92</v>
      </c>
      <c r="G694" s="5">
        <v>5126.4639999999999</v>
      </c>
      <c r="H694" s="5">
        <v>1006.984</v>
      </c>
      <c r="I694" s="6" t="s">
        <v>34</v>
      </c>
    </row>
    <row r="695" spans="1:9" x14ac:dyDescent="0.3">
      <c r="A695" s="2">
        <v>2023</v>
      </c>
      <c r="B695" s="2" t="s">
        <v>42</v>
      </c>
      <c r="C695" s="2" t="s">
        <v>17</v>
      </c>
      <c r="D695" s="7" t="s">
        <v>18</v>
      </c>
      <c r="E695" s="8">
        <v>644</v>
      </c>
      <c r="F695" s="8">
        <v>22000</v>
      </c>
      <c r="G695" s="8">
        <v>6432.72</v>
      </c>
      <c r="H695" s="5">
        <v>4400</v>
      </c>
      <c r="I695" s="6" t="s">
        <v>34</v>
      </c>
    </row>
    <row r="696" spans="1:9" x14ac:dyDescent="0.3">
      <c r="A696" s="2">
        <v>2023</v>
      </c>
      <c r="B696" s="2" t="s">
        <v>42</v>
      </c>
      <c r="C696" s="2" t="s">
        <v>19</v>
      </c>
      <c r="D696" s="7" t="s">
        <v>20</v>
      </c>
      <c r="E696" s="8">
        <v>643</v>
      </c>
      <c r="F696" s="8">
        <v>7700</v>
      </c>
      <c r="G696" s="8">
        <v>7840</v>
      </c>
      <c r="H696" s="5">
        <v>1540</v>
      </c>
      <c r="I696" s="6" t="s">
        <v>34</v>
      </c>
    </row>
    <row r="697" spans="1:9" x14ac:dyDescent="0.3">
      <c r="A697" s="2">
        <v>2023</v>
      </c>
      <c r="B697" s="2" t="s">
        <v>42</v>
      </c>
      <c r="C697" s="2" t="s">
        <v>17</v>
      </c>
      <c r="D697" s="7" t="s">
        <v>21</v>
      </c>
      <c r="E697" s="8">
        <v>455</v>
      </c>
      <c r="F697" s="8">
        <v>11111</v>
      </c>
      <c r="G697" s="8">
        <v>5128.0320000000002</v>
      </c>
      <c r="H697" s="5">
        <v>2222.2000000000003</v>
      </c>
      <c r="I697" s="6" t="s">
        <v>34</v>
      </c>
    </row>
    <row r="698" spans="1:9" x14ac:dyDescent="0.3">
      <c r="A698" s="2">
        <v>2023</v>
      </c>
      <c r="B698" s="2" t="s">
        <v>42</v>
      </c>
      <c r="C698" s="2" t="s">
        <v>19</v>
      </c>
      <c r="D698" s="7" t="s">
        <v>22</v>
      </c>
      <c r="E698" s="9">
        <v>345</v>
      </c>
      <c r="F698" s="9">
        <v>7700</v>
      </c>
      <c r="G698" s="9">
        <v>7840</v>
      </c>
      <c r="H698" s="5">
        <v>1540</v>
      </c>
      <c r="I698" s="6" t="s">
        <v>34</v>
      </c>
    </row>
    <row r="699" spans="1:9" x14ac:dyDescent="0.3">
      <c r="A699" s="2">
        <v>2023</v>
      </c>
      <c r="B699" s="2" t="s">
        <v>42</v>
      </c>
      <c r="C699" s="2" t="s">
        <v>15</v>
      </c>
      <c r="D699" s="4" t="s">
        <v>23</v>
      </c>
      <c r="E699" s="5">
        <v>122</v>
      </c>
      <c r="F699" s="5">
        <v>110</v>
      </c>
      <c r="G699" s="5">
        <v>112</v>
      </c>
      <c r="H699" s="5">
        <v>22</v>
      </c>
      <c r="I699" s="6" t="s">
        <v>34</v>
      </c>
    </row>
    <row r="700" spans="1:9" x14ac:dyDescent="0.3">
      <c r="A700" s="2">
        <v>2023</v>
      </c>
      <c r="B700" s="2" t="s">
        <v>42</v>
      </c>
      <c r="C700" s="2" t="s">
        <v>24</v>
      </c>
      <c r="D700" s="7" t="s">
        <v>25</v>
      </c>
      <c r="E700" s="8">
        <v>78</v>
      </c>
      <c r="F700" s="8">
        <v>2517.46</v>
      </c>
      <c r="G700" s="8">
        <v>5126.4639999999999</v>
      </c>
      <c r="H700" s="5">
        <v>503.49200000000002</v>
      </c>
      <c r="I700" s="6" t="s">
        <v>34</v>
      </c>
    </row>
    <row r="701" spans="1:9" x14ac:dyDescent="0.3">
      <c r="A701" s="2">
        <v>2023</v>
      </c>
      <c r="B701" s="2" t="s">
        <v>42</v>
      </c>
      <c r="C701" s="2" t="s">
        <v>24</v>
      </c>
      <c r="D701" s="7" t="s">
        <v>26</v>
      </c>
      <c r="E701" s="8">
        <v>76</v>
      </c>
      <c r="F701" s="8">
        <v>2288.4499999999998</v>
      </c>
      <c r="G701" s="8">
        <v>5126.1279999999997</v>
      </c>
      <c r="H701" s="5">
        <v>457.69</v>
      </c>
      <c r="I701" s="6" t="s">
        <v>34</v>
      </c>
    </row>
    <row r="702" spans="1:9" x14ac:dyDescent="0.3">
      <c r="A702" s="2">
        <v>2023</v>
      </c>
      <c r="B702" s="2" t="s">
        <v>42</v>
      </c>
      <c r="C702" s="2" t="s">
        <v>24</v>
      </c>
      <c r="D702" s="7" t="s">
        <v>27</v>
      </c>
      <c r="E702" s="8">
        <v>46</v>
      </c>
      <c r="F702" s="8">
        <v>100</v>
      </c>
      <c r="G702" s="8">
        <v>224</v>
      </c>
      <c r="H702" s="5">
        <v>20</v>
      </c>
      <c r="I702" s="6" t="s">
        <v>34</v>
      </c>
    </row>
    <row r="703" spans="1:9" x14ac:dyDescent="0.3">
      <c r="A703" s="2">
        <v>2023</v>
      </c>
      <c r="B703" s="2" t="s">
        <v>42</v>
      </c>
      <c r="C703" s="2" t="s">
        <v>24</v>
      </c>
      <c r="D703" s="7" t="s">
        <v>28</v>
      </c>
      <c r="E703" s="8">
        <v>34</v>
      </c>
      <c r="F703" s="8">
        <v>2288.4</v>
      </c>
      <c r="G703" s="8">
        <v>5126.0160000000005</v>
      </c>
      <c r="H703" s="5">
        <v>457.68000000000006</v>
      </c>
      <c r="I703" s="6" t="s">
        <v>34</v>
      </c>
    </row>
    <row r="704" spans="1:9" x14ac:dyDescent="0.3">
      <c r="A704" s="2">
        <v>2023</v>
      </c>
      <c r="B704" s="2" t="s">
        <v>42</v>
      </c>
      <c r="C704" s="2" t="s">
        <v>15</v>
      </c>
      <c r="D704" s="4" t="s">
        <v>29</v>
      </c>
      <c r="E704" s="5">
        <v>7</v>
      </c>
      <c r="F704" s="5">
        <v>200</v>
      </c>
      <c r="G704" s="5">
        <v>224</v>
      </c>
      <c r="H704" s="5">
        <v>40</v>
      </c>
      <c r="I704" s="6" t="s">
        <v>34</v>
      </c>
    </row>
    <row r="705" spans="1:9" x14ac:dyDescent="0.3">
      <c r="A705" s="2">
        <v>2023</v>
      </c>
      <c r="B705" s="2" t="s">
        <v>42</v>
      </c>
      <c r="C705" s="2" t="s">
        <v>24</v>
      </c>
      <c r="D705" s="7" t="s">
        <v>31</v>
      </c>
      <c r="E705" s="8">
        <v>3</v>
      </c>
      <c r="F705" s="8">
        <v>2288.65</v>
      </c>
      <c r="G705" s="8">
        <v>5126.576</v>
      </c>
      <c r="H705" s="5">
        <v>457.73</v>
      </c>
      <c r="I705" s="6" t="s">
        <v>34</v>
      </c>
    </row>
    <row r="706" spans="1:9" x14ac:dyDescent="0.3">
      <c r="A706" s="2">
        <v>2023</v>
      </c>
      <c r="B706" s="2" t="s">
        <v>42</v>
      </c>
      <c r="C706" s="2" t="s">
        <v>30</v>
      </c>
      <c r="D706" s="7" t="s">
        <v>30</v>
      </c>
      <c r="E706" s="8">
        <v>2</v>
      </c>
      <c r="F706" s="8">
        <v>6600</v>
      </c>
      <c r="G706" s="8">
        <v>7392</v>
      </c>
      <c r="H706" s="5">
        <v>1320</v>
      </c>
      <c r="I706" s="6" t="s">
        <v>34</v>
      </c>
    </row>
    <row r="707" spans="1:9" x14ac:dyDescent="0.3">
      <c r="A707" s="2">
        <v>2023</v>
      </c>
      <c r="B707" s="2" t="s">
        <v>43</v>
      </c>
      <c r="C707" s="2" t="s">
        <v>11</v>
      </c>
      <c r="D707" s="4" t="s">
        <v>12</v>
      </c>
      <c r="E707" s="5">
        <v>3566</v>
      </c>
      <c r="F707" s="5">
        <v>4577.3</v>
      </c>
      <c r="G707" s="5">
        <v>5126.576</v>
      </c>
      <c r="H707" s="5">
        <v>915.46</v>
      </c>
      <c r="I707" s="6" t="s">
        <v>34</v>
      </c>
    </row>
    <row r="708" spans="1:9" x14ac:dyDescent="0.3">
      <c r="A708" s="2">
        <v>2023</v>
      </c>
      <c r="B708" s="2" t="s">
        <v>43</v>
      </c>
      <c r="C708" s="2" t="s">
        <v>11</v>
      </c>
      <c r="D708" s="4" t="s">
        <v>14</v>
      </c>
      <c r="E708" s="5">
        <v>2498</v>
      </c>
      <c r="F708" s="5">
        <v>8000</v>
      </c>
      <c r="G708" s="5">
        <v>8960</v>
      </c>
      <c r="H708" s="5">
        <v>1600</v>
      </c>
      <c r="I708" s="6" t="s">
        <v>34</v>
      </c>
    </row>
    <row r="709" spans="1:9" x14ac:dyDescent="0.3">
      <c r="A709" s="2">
        <v>2023</v>
      </c>
      <c r="B709" s="2" t="s">
        <v>43</v>
      </c>
      <c r="C709" s="2" t="s">
        <v>15</v>
      </c>
      <c r="D709" s="4" t="s">
        <v>16</v>
      </c>
      <c r="E709" s="5">
        <v>1245</v>
      </c>
      <c r="F709" s="5">
        <v>4577.2</v>
      </c>
      <c r="G709" s="5">
        <v>5126.4639999999999</v>
      </c>
      <c r="H709" s="5">
        <v>915.44</v>
      </c>
      <c r="I709" s="6" t="s">
        <v>34</v>
      </c>
    </row>
    <row r="710" spans="1:9" x14ac:dyDescent="0.3">
      <c r="A710" s="2">
        <v>2023</v>
      </c>
      <c r="B710" s="2" t="s">
        <v>43</v>
      </c>
      <c r="C710" s="2" t="s">
        <v>17</v>
      </c>
      <c r="D710" s="7" t="s">
        <v>18</v>
      </c>
      <c r="E710" s="8">
        <v>644</v>
      </c>
      <c r="F710" s="8">
        <v>5743.5</v>
      </c>
      <c r="G710" s="8">
        <v>6432.72</v>
      </c>
      <c r="H710" s="5">
        <v>1148.7</v>
      </c>
      <c r="I710" s="6" t="s">
        <v>34</v>
      </c>
    </row>
    <row r="711" spans="1:9" x14ac:dyDescent="0.3">
      <c r="A711" s="2">
        <v>2023</v>
      </c>
      <c r="B711" s="2" t="s">
        <v>43</v>
      </c>
      <c r="C711" s="2" t="s">
        <v>19</v>
      </c>
      <c r="D711" s="7" t="s">
        <v>20</v>
      </c>
      <c r="E711" s="8">
        <v>643</v>
      </c>
      <c r="F711" s="8">
        <v>7000</v>
      </c>
      <c r="G711" s="8">
        <v>7840</v>
      </c>
      <c r="H711" s="5">
        <v>1400</v>
      </c>
      <c r="I711" s="6" t="s">
        <v>34</v>
      </c>
    </row>
    <row r="712" spans="1:9" x14ac:dyDescent="0.3">
      <c r="A712" s="2">
        <v>2023</v>
      </c>
      <c r="B712" s="2" t="s">
        <v>43</v>
      </c>
      <c r="C712" s="2" t="s">
        <v>17</v>
      </c>
      <c r="D712" s="7" t="s">
        <v>21</v>
      </c>
      <c r="E712" s="8">
        <v>455</v>
      </c>
      <c r="F712" s="8">
        <v>4578.6000000000004</v>
      </c>
      <c r="G712" s="8">
        <v>5128.0320000000002</v>
      </c>
      <c r="H712" s="5">
        <v>915.72000000000014</v>
      </c>
      <c r="I712" s="6" t="s">
        <v>34</v>
      </c>
    </row>
    <row r="713" spans="1:9" x14ac:dyDescent="0.3">
      <c r="A713" s="2">
        <v>2023</v>
      </c>
      <c r="B713" s="2" t="s">
        <v>43</v>
      </c>
      <c r="C713" s="2" t="s">
        <v>19</v>
      </c>
      <c r="D713" s="7" t="s">
        <v>22</v>
      </c>
      <c r="E713" s="9">
        <v>345</v>
      </c>
      <c r="F713" s="9">
        <v>7000</v>
      </c>
      <c r="G713" s="9">
        <v>7840</v>
      </c>
      <c r="H713" s="5">
        <v>1400</v>
      </c>
      <c r="I713" s="6" t="s">
        <v>34</v>
      </c>
    </row>
    <row r="714" spans="1:9" x14ac:dyDescent="0.3">
      <c r="A714" s="2">
        <v>2023</v>
      </c>
      <c r="B714" s="2" t="s">
        <v>43</v>
      </c>
      <c r="C714" s="2" t="s">
        <v>15</v>
      </c>
      <c r="D714" s="4" t="s">
        <v>23</v>
      </c>
      <c r="E714" s="5">
        <v>122</v>
      </c>
      <c r="F714" s="5">
        <v>100</v>
      </c>
      <c r="G714" s="5">
        <v>112</v>
      </c>
      <c r="H714" s="5">
        <v>20</v>
      </c>
      <c r="I714" s="6" t="s">
        <v>34</v>
      </c>
    </row>
    <row r="715" spans="1:9" x14ac:dyDescent="0.3">
      <c r="A715" s="2">
        <v>2023</v>
      </c>
      <c r="B715" s="2" t="s">
        <v>43</v>
      </c>
      <c r="C715" s="2" t="s">
        <v>24</v>
      </c>
      <c r="D715" s="7" t="s">
        <v>25</v>
      </c>
      <c r="E715" s="8">
        <v>78</v>
      </c>
      <c r="F715" s="8">
        <v>2288.6</v>
      </c>
      <c r="G715" s="8">
        <v>5126.4639999999999</v>
      </c>
      <c r="H715" s="5">
        <v>457.72</v>
      </c>
      <c r="I715" s="6" t="s">
        <v>34</v>
      </c>
    </row>
    <row r="716" spans="1:9" x14ac:dyDescent="0.3">
      <c r="A716" s="2">
        <v>2023</v>
      </c>
      <c r="B716" s="2" t="s">
        <v>43</v>
      </c>
      <c r="C716" s="2" t="s">
        <v>24</v>
      </c>
      <c r="D716" s="7" t="s">
        <v>26</v>
      </c>
      <c r="E716" s="8">
        <v>76</v>
      </c>
      <c r="F716" s="8">
        <v>2288.4499999999998</v>
      </c>
      <c r="G716" s="8">
        <v>5126.1279999999997</v>
      </c>
      <c r="H716" s="5">
        <v>457.69</v>
      </c>
      <c r="I716" s="6" t="s">
        <v>34</v>
      </c>
    </row>
    <row r="717" spans="1:9" x14ac:dyDescent="0.3">
      <c r="A717" s="2">
        <v>2023</v>
      </c>
      <c r="B717" s="2" t="s">
        <v>43</v>
      </c>
      <c r="C717" s="2" t="s">
        <v>24</v>
      </c>
      <c r="D717" s="7" t="s">
        <v>27</v>
      </c>
      <c r="E717" s="8">
        <v>46</v>
      </c>
      <c r="F717" s="8">
        <v>100</v>
      </c>
      <c r="G717" s="8">
        <v>224</v>
      </c>
      <c r="H717" s="5">
        <v>20</v>
      </c>
      <c r="I717" s="6" t="s">
        <v>34</v>
      </c>
    </row>
    <row r="718" spans="1:9" x14ac:dyDescent="0.3">
      <c r="A718" s="2">
        <v>2023</v>
      </c>
      <c r="B718" s="2" t="s">
        <v>43</v>
      </c>
      <c r="C718" s="2" t="s">
        <v>24</v>
      </c>
      <c r="D718" s="7" t="s">
        <v>28</v>
      </c>
      <c r="E718" s="8">
        <v>34</v>
      </c>
      <c r="F718" s="8">
        <v>2288.4</v>
      </c>
      <c r="G718" s="8">
        <v>5126.0160000000005</v>
      </c>
      <c r="H718" s="5">
        <v>457.68000000000006</v>
      </c>
      <c r="I718" s="6" t="s">
        <v>34</v>
      </c>
    </row>
    <row r="719" spans="1:9" x14ac:dyDescent="0.3">
      <c r="A719" s="2">
        <v>2023</v>
      </c>
      <c r="B719" s="2" t="s">
        <v>43</v>
      </c>
      <c r="C719" s="2" t="s">
        <v>15</v>
      </c>
      <c r="D719" s="4" t="s">
        <v>29</v>
      </c>
      <c r="E719" s="5">
        <v>7</v>
      </c>
      <c r="F719" s="5">
        <v>200</v>
      </c>
      <c r="G719" s="5">
        <v>224</v>
      </c>
      <c r="H719" s="5">
        <v>40</v>
      </c>
      <c r="I719" s="6" t="s">
        <v>34</v>
      </c>
    </row>
    <row r="720" spans="1:9" x14ac:dyDescent="0.3">
      <c r="A720" s="2">
        <v>2023</v>
      </c>
      <c r="B720" s="2" t="s">
        <v>43</v>
      </c>
      <c r="C720" s="2" t="s">
        <v>24</v>
      </c>
      <c r="D720" s="7" t="s">
        <v>31</v>
      </c>
      <c r="E720" s="8">
        <v>3</v>
      </c>
      <c r="F720" s="8">
        <v>2288.65</v>
      </c>
      <c r="G720" s="8">
        <v>5126.576</v>
      </c>
      <c r="H720" s="5">
        <v>457.73</v>
      </c>
      <c r="I720" s="6" t="s">
        <v>34</v>
      </c>
    </row>
    <row r="721" spans="1:9" x14ac:dyDescent="0.3">
      <c r="A721" s="2">
        <v>2023</v>
      </c>
      <c r="B721" s="2" t="s">
        <v>43</v>
      </c>
      <c r="C721" s="2" t="s">
        <v>30</v>
      </c>
      <c r="D721" s="7" t="s">
        <v>30</v>
      </c>
      <c r="E721" s="8">
        <v>2</v>
      </c>
      <c r="F721" s="8">
        <v>6600</v>
      </c>
      <c r="G721" s="8">
        <v>7392</v>
      </c>
      <c r="H721" s="5">
        <v>1320</v>
      </c>
      <c r="I721" s="6" t="s">
        <v>34</v>
      </c>
    </row>
    <row r="722" spans="1:9" x14ac:dyDescent="0.3">
      <c r="A722" s="2">
        <v>2024</v>
      </c>
      <c r="B722" s="2" t="s">
        <v>10</v>
      </c>
      <c r="C722" s="2" t="s">
        <v>11</v>
      </c>
      <c r="D722" s="4" t="s">
        <v>12</v>
      </c>
      <c r="E722" s="5">
        <v>3566</v>
      </c>
      <c r="F722" s="5">
        <v>4577.3</v>
      </c>
      <c r="G722" s="5">
        <v>5126.576</v>
      </c>
      <c r="H722" s="5">
        <v>915.46</v>
      </c>
      <c r="I722" s="6" t="s">
        <v>34</v>
      </c>
    </row>
    <row r="723" spans="1:9" x14ac:dyDescent="0.3">
      <c r="A723" s="2">
        <v>2024</v>
      </c>
      <c r="B723" s="2" t="s">
        <v>10</v>
      </c>
      <c r="C723" s="2" t="s">
        <v>11</v>
      </c>
      <c r="D723" s="4" t="s">
        <v>14</v>
      </c>
      <c r="E723" s="5">
        <v>2498</v>
      </c>
      <c r="F723" s="5">
        <v>8000</v>
      </c>
      <c r="G723" s="5">
        <v>8960</v>
      </c>
      <c r="H723" s="5">
        <v>1600</v>
      </c>
      <c r="I723" s="6" t="s">
        <v>34</v>
      </c>
    </row>
    <row r="724" spans="1:9" x14ac:dyDescent="0.3">
      <c r="A724" s="2">
        <v>2024</v>
      </c>
      <c r="B724" s="2" t="s">
        <v>10</v>
      </c>
      <c r="C724" s="2" t="s">
        <v>15</v>
      </c>
      <c r="D724" s="4" t="s">
        <v>16</v>
      </c>
      <c r="E724" s="5">
        <v>1245</v>
      </c>
      <c r="F724" s="5">
        <v>4577.2</v>
      </c>
      <c r="G724" s="5">
        <v>5126.4639999999999</v>
      </c>
      <c r="H724" s="5">
        <v>915.44</v>
      </c>
      <c r="I724" s="6" t="s">
        <v>34</v>
      </c>
    </row>
    <row r="725" spans="1:9" x14ac:dyDescent="0.3">
      <c r="A725" s="2">
        <v>2024</v>
      </c>
      <c r="B725" s="2" t="s">
        <v>10</v>
      </c>
      <c r="C725" s="2" t="s">
        <v>17</v>
      </c>
      <c r="D725" s="7" t="s">
        <v>18</v>
      </c>
      <c r="E725" s="8">
        <v>644</v>
      </c>
      <c r="F725" s="8">
        <v>5743.5</v>
      </c>
      <c r="G725" s="8">
        <v>6432.72</v>
      </c>
      <c r="H725" s="5">
        <v>1148.7</v>
      </c>
      <c r="I725" s="6" t="s">
        <v>34</v>
      </c>
    </row>
    <row r="726" spans="1:9" x14ac:dyDescent="0.3">
      <c r="A726" s="2">
        <v>2024</v>
      </c>
      <c r="B726" s="2" t="s">
        <v>10</v>
      </c>
      <c r="C726" s="2" t="s">
        <v>19</v>
      </c>
      <c r="D726" s="7" t="s">
        <v>20</v>
      </c>
      <c r="E726" s="8">
        <v>643</v>
      </c>
      <c r="F726" s="8">
        <v>7000</v>
      </c>
      <c r="G726" s="8">
        <v>7840</v>
      </c>
      <c r="H726" s="5">
        <v>1400</v>
      </c>
      <c r="I726" s="6" t="s">
        <v>34</v>
      </c>
    </row>
    <row r="727" spans="1:9" x14ac:dyDescent="0.3">
      <c r="A727" s="2">
        <v>2024</v>
      </c>
      <c r="B727" s="2" t="s">
        <v>10</v>
      </c>
      <c r="C727" s="2" t="s">
        <v>17</v>
      </c>
      <c r="D727" s="7" t="s">
        <v>21</v>
      </c>
      <c r="E727" s="8">
        <v>455</v>
      </c>
      <c r="F727" s="8">
        <v>4578.6000000000004</v>
      </c>
      <c r="G727" s="8">
        <v>5128.0320000000002</v>
      </c>
      <c r="H727" s="5">
        <v>915.72000000000014</v>
      </c>
      <c r="I727" s="6" t="s">
        <v>34</v>
      </c>
    </row>
    <row r="728" spans="1:9" x14ac:dyDescent="0.3">
      <c r="A728" s="2">
        <v>2024</v>
      </c>
      <c r="B728" s="2" t="s">
        <v>10</v>
      </c>
      <c r="C728" s="2" t="s">
        <v>19</v>
      </c>
      <c r="D728" s="7" t="s">
        <v>22</v>
      </c>
      <c r="E728" s="9">
        <v>345</v>
      </c>
      <c r="F728" s="9">
        <v>7000</v>
      </c>
      <c r="G728" s="9">
        <v>7840</v>
      </c>
      <c r="H728" s="5">
        <v>1400</v>
      </c>
      <c r="I728" s="6" t="s">
        <v>34</v>
      </c>
    </row>
    <row r="729" spans="1:9" x14ac:dyDescent="0.3">
      <c r="A729" s="2">
        <v>2024</v>
      </c>
      <c r="B729" s="2" t="s">
        <v>10</v>
      </c>
      <c r="C729" s="2" t="s">
        <v>15</v>
      </c>
      <c r="D729" s="4" t="s">
        <v>23</v>
      </c>
      <c r="E729" s="5">
        <v>122</v>
      </c>
      <c r="F729" s="5">
        <v>100</v>
      </c>
      <c r="G729" s="5">
        <v>112</v>
      </c>
      <c r="H729" s="5">
        <v>20</v>
      </c>
      <c r="I729" s="6" t="s">
        <v>34</v>
      </c>
    </row>
    <row r="730" spans="1:9" x14ac:dyDescent="0.3">
      <c r="A730" s="2">
        <v>2024</v>
      </c>
      <c r="B730" s="2" t="s">
        <v>10</v>
      </c>
      <c r="C730" s="2" t="s">
        <v>24</v>
      </c>
      <c r="D730" s="7" t="s">
        <v>25</v>
      </c>
      <c r="E730" s="8">
        <v>78</v>
      </c>
      <c r="F730" s="8">
        <v>4577.2</v>
      </c>
      <c r="G730" s="8">
        <v>5126.4639999999999</v>
      </c>
      <c r="H730" s="5">
        <v>915.44</v>
      </c>
      <c r="I730" s="6" t="s">
        <v>34</v>
      </c>
    </row>
    <row r="731" spans="1:9" x14ac:dyDescent="0.3">
      <c r="A731" s="2">
        <v>2024</v>
      </c>
      <c r="B731" s="2" t="s">
        <v>10</v>
      </c>
      <c r="C731" s="2" t="s">
        <v>24</v>
      </c>
      <c r="D731" s="7" t="s">
        <v>26</v>
      </c>
      <c r="E731" s="8">
        <v>76</v>
      </c>
      <c r="F731" s="8">
        <v>4576.8999999999996</v>
      </c>
      <c r="G731" s="8">
        <v>5126.1279999999997</v>
      </c>
      <c r="H731" s="5">
        <v>915.38</v>
      </c>
      <c r="I731" s="6" t="s">
        <v>34</v>
      </c>
    </row>
    <row r="732" spans="1:9" x14ac:dyDescent="0.3">
      <c r="A732" s="2">
        <v>2024</v>
      </c>
      <c r="B732" s="2" t="s">
        <v>10</v>
      </c>
      <c r="C732" s="2" t="s">
        <v>24</v>
      </c>
      <c r="D732" s="7" t="s">
        <v>27</v>
      </c>
      <c r="E732" s="8">
        <v>46</v>
      </c>
      <c r="F732" s="8">
        <v>200</v>
      </c>
      <c r="G732" s="8">
        <v>224</v>
      </c>
      <c r="H732" s="5">
        <v>40</v>
      </c>
      <c r="I732" s="6" t="s">
        <v>34</v>
      </c>
    </row>
    <row r="733" spans="1:9" x14ac:dyDescent="0.3">
      <c r="A733" s="2">
        <v>2024</v>
      </c>
      <c r="B733" s="2" t="s">
        <v>10</v>
      </c>
      <c r="C733" s="2" t="s">
        <v>24</v>
      </c>
      <c r="D733" s="7" t="s">
        <v>28</v>
      </c>
      <c r="E733" s="8">
        <v>34</v>
      </c>
      <c r="F733" s="8">
        <v>4576.8</v>
      </c>
      <c r="G733" s="8">
        <v>5126.0160000000005</v>
      </c>
      <c r="H733" s="5">
        <v>915.36000000000013</v>
      </c>
      <c r="I733" s="6" t="s">
        <v>34</v>
      </c>
    </row>
    <row r="734" spans="1:9" x14ac:dyDescent="0.3">
      <c r="A734" s="2">
        <v>2024</v>
      </c>
      <c r="B734" s="2" t="s">
        <v>10</v>
      </c>
      <c r="C734" s="2" t="s">
        <v>15</v>
      </c>
      <c r="D734" s="4" t="s">
        <v>29</v>
      </c>
      <c r="E734" s="5">
        <v>7</v>
      </c>
      <c r="F734" s="5">
        <v>200</v>
      </c>
      <c r="G734" s="5">
        <v>224</v>
      </c>
      <c r="H734" s="5">
        <v>40</v>
      </c>
      <c r="I734" s="6" t="s">
        <v>34</v>
      </c>
    </row>
    <row r="735" spans="1:9" x14ac:dyDescent="0.3">
      <c r="A735" s="2">
        <v>2024</v>
      </c>
      <c r="B735" s="2" t="s">
        <v>10</v>
      </c>
      <c r="C735" s="2" t="s">
        <v>30</v>
      </c>
      <c r="D735" s="7" t="s">
        <v>30</v>
      </c>
      <c r="E735" s="8">
        <v>3</v>
      </c>
      <c r="F735" s="8">
        <v>6600</v>
      </c>
      <c r="G735" s="8">
        <v>7392</v>
      </c>
      <c r="H735" s="5">
        <v>1320</v>
      </c>
      <c r="I735" s="6" t="s">
        <v>34</v>
      </c>
    </row>
    <row r="736" spans="1:9" x14ac:dyDescent="0.3">
      <c r="A736" s="2">
        <v>2024</v>
      </c>
      <c r="B736" s="2" t="s">
        <v>10</v>
      </c>
      <c r="C736" s="2" t="s">
        <v>24</v>
      </c>
      <c r="D736" s="7" t="s">
        <v>31</v>
      </c>
      <c r="E736" s="8">
        <v>3</v>
      </c>
      <c r="F736" s="8">
        <v>4577.3</v>
      </c>
      <c r="G736" s="8">
        <v>5126.576</v>
      </c>
      <c r="H736" s="5">
        <v>915.46</v>
      </c>
      <c r="I736" s="6" t="s">
        <v>34</v>
      </c>
    </row>
    <row r="737" spans="1:9" x14ac:dyDescent="0.3">
      <c r="A737" s="2">
        <v>2024</v>
      </c>
      <c r="B737" s="2" t="s">
        <v>32</v>
      </c>
      <c r="C737" s="2" t="s">
        <v>11</v>
      </c>
      <c r="D737" s="4" t="s">
        <v>12</v>
      </c>
      <c r="E737" s="5">
        <v>3566</v>
      </c>
      <c r="F737" s="5">
        <v>4577.3</v>
      </c>
      <c r="G737" s="5">
        <v>5126.576</v>
      </c>
      <c r="H737" s="5">
        <v>915.46</v>
      </c>
      <c r="I737" s="6" t="s">
        <v>34</v>
      </c>
    </row>
    <row r="738" spans="1:9" x14ac:dyDescent="0.3">
      <c r="A738" s="2">
        <v>2024</v>
      </c>
      <c r="B738" s="2" t="s">
        <v>32</v>
      </c>
      <c r="C738" s="2" t="s">
        <v>11</v>
      </c>
      <c r="D738" s="4" t="s">
        <v>14</v>
      </c>
      <c r="E738" s="5">
        <v>2498</v>
      </c>
      <c r="F738" s="5">
        <v>8000</v>
      </c>
      <c r="G738" s="5">
        <v>8960</v>
      </c>
      <c r="H738" s="5">
        <v>1600</v>
      </c>
      <c r="I738" s="6" t="s">
        <v>34</v>
      </c>
    </row>
    <row r="739" spans="1:9" x14ac:dyDescent="0.3">
      <c r="A739" s="2">
        <v>2024</v>
      </c>
      <c r="B739" s="2" t="s">
        <v>32</v>
      </c>
      <c r="C739" s="2" t="s">
        <v>15</v>
      </c>
      <c r="D739" s="4" t="s">
        <v>16</v>
      </c>
      <c r="E739" s="5">
        <v>1245</v>
      </c>
      <c r="F739" s="5">
        <v>4577.2</v>
      </c>
      <c r="G739" s="5">
        <v>5126.4639999999999</v>
      </c>
      <c r="H739" s="5">
        <v>915.44</v>
      </c>
      <c r="I739" s="6" t="s">
        <v>34</v>
      </c>
    </row>
    <row r="740" spans="1:9" x14ac:dyDescent="0.3">
      <c r="A740" s="2">
        <v>2024</v>
      </c>
      <c r="B740" s="2" t="s">
        <v>32</v>
      </c>
      <c r="C740" s="2" t="s">
        <v>17</v>
      </c>
      <c r="D740" s="7" t="s">
        <v>18</v>
      </c>
      <c r="E740" s="8">
        <v>644</v>
      </c>
      <c r="F740" s="8">
        <v>5743.5</v>
      </c>
      <c r="G740" s="8">
        <v>6432.72</v>
      </c>
      <c r="H740" s="5">
        <v>1148.7</v>
      </c>
      <c r="I740" s="6" t="s">
        <v>34</v>
      </c>
    </row>
    <row r="741" spans="1:9" x14ac:dyDescent="0.3">
      <c r="A741" s="2">
        <v>2024</v>
      </c>
      <c r="B741" s="2" t="s">
        <v>32</v>
      </c>
      <c r="C741" s="2" t="s">
        <v>19</v>
      </c>
      <c r="D741" s="7" t="s">
        <v>20</v>
      </c>
      <c r="E741" s="8">
        <v>643</v>
      </c>
      <c r="F741" s="8">
        <v>7000</v>
      </c>
      <c r="G741" s="8">
        <v>7840</v>
      </c>
      <c r="H741" s="5">
        <v>1400</v>
      </c>
      <c r="I741" s="6" t="s">
        <v>34</v>
      </c>
    </row>
    <row r="742" spans="1:9" x14ac:dyDescent="0.3">
      <c r="A742" s="2">
        <v>2024</v>
      </c>
      <c r="B742" s="2" t="s">
        <v>32</v>
      </c>
      <c r="C742" s="2" t="s">
        <v>17</v>
      </c>
      <c r="D742" s="7" t="s">
        <v>21</v>
      </c>
      <c r="E742" s="8">
        <v>455</v>
      </c>
      <c r="F742" s="8">
        <v>4578.6000000000004</v>
      </c>
      <c r="G742" s="8">
        <v>5128.0320000000002</v>
      </c>
      <c r="H742" s="5">
        <v>915.72000000000014</v>
      </c>
      <c r="I742" s="6" t="s">
        <v>34</v>
      </c>
    </row>
    <row r="743" spans="1:9" x14ac:dyDescent="0.3">
      <c r="A743" s="2">
        <v>2024</v>
      </c>
      <c r="B743" s="2" t="s">
        <v>32</v>
      </c>
      <c r="C743" s="2" t="s">
        <v>19</v>
      </c>
      <c r="D743" s="7" t="s">
        <v>22</v>
      </c>
      <c r="E743" s="9">
        <v>345</v>
      </c>
      <c r="F743" s="9">
        <v>7000</v>
      </c>
      <c r="G743" s="9">
        <v>7840</v>
      </c>
      <c r="H743" s="5">
        <v>1400</v>
      </c>
      <c r="I743" s="6" t="s">
        <v>34</v>
      </c>
    </row>
    <row r="744" spans="1:9" x14ac:dyDescent="0.3">
      <c r="A744" s="2">
        <v>2024</v>
      </c>
      <c r="B744" s="2" t="s">
        <v>32</v>
      </c>
      <c r="C744" s="2" t="s">
        <v>15</v>
      </c>
      <c r="D744" s="4" t="s">
        <v>23</v>
      </c>
      <c r="E744" s="5">
        <v>122</v>
      </c>
      <c r="F744" s="5">
        <v>100</v>
      </c>
      <c r="G744" s="5">
        <v>112</v>
      </c>
      <c r="H744" s="5">
        <v>20</v>
      </c>
      <c r="I744" s="6" t="s">
        <v>34</v>
      </c>
    </row>
    <row r="745" spans="1:9" x14ac:dyDescent="0.3">
      <c r="A745" s="2">
        <v>2024</v>
      </c>
      <c r="B745" s="2" t="s">
        <v>32</v>
      </c>
      <c r="C745" s="2" t="s">
        <v>24</v>
      </c>
      <c r="D745" s="7" t="s">
        <v>25</v>
      </c>
      <c r="E745" s="8">
        <v>78</v>
      </c>
      <c r="F745" s="8">
        <v>4577.2</v>
      </c>
      <c r="G745" s="8">
        <v>5126.4639999999999</v>
      </c>
      <c r="H745" s="5">
        <v>915.44</v>
      </c>
      <c r="I745" s="6" t="s">
        <v>34</v>
      </c>
    </row>
    <row r="746" spans="1:9" x14ac:dyDescent="0.3">
      <c r="A746" s="2">
        <v>2024</v>
      </c>
      <c r="B746" s="2" t="s">
        <v>32</v>
      </c>
      <c r="C746" s="2" t="s">
        <v>24</v>
      </c>
      <c r="D746" s="7" t="s">
        <v>26</v>
      </c>
      <c r="E746" s="8">
        <v>76</v>
      </c>
      <c r="F746" s="8">
        <v>4576.8999999999996</v>
      </c>
      <c r="G746" s="8">
        <v>5126.1279999999997</v>
      </c>
      <c r="H746" s="5">
        <v>915.38</v>
      </c>
      <c r="I746" s="6" t="s">
        <v>34</v>
      </c>
    </row>
    <row r="747" spans="1:9" x14ac:dyDescent="0.3">
      <c r="A747" s="2">
        <v>2024</v>
      </c>
      <c r="B747" s="2" t="s">
        <v>32</v>
      </c>
      <c r="C747" s="2" t="s">
        <v>24</v>
      </c>
      <c r="D747" s="7" t="s">
        <v>27</v>
      </c>
      <c r="E747" s="8">
        <v>46</v>
      </c>
      <c r="F747" s="8">
        <v>200</v>
      </c>
      <c r="G747" s="8">
        <v>224</v>
      </c>
      <c r="H747" s="5">
        <v>40</v>
      </c>
      <c r="I747" s="6" t="s">
        <v>34</v>
      </c>
    </row>
    <row r="748" spans="1:9" x14ac:dyDescent="0.3">
      <c r="A748" s="2">
        <v>2024</v>
      </c>
      <c r="B748" s="2" t="s">
        <v>32</v>
      </c>
      <c r="C748" s="2" t="s">
        <v>24</v>
      </c>
      <c r="D748" s="7" t="s">
        <v>28</v>
      </c>
      <c r="E748" s="8">
        <v>34</v>
      </c>
      <c r="F748" s="8">
        <v>4576.8</v>
      </c>
      <c r="G748" s="8">
        <v>5126.0160000000005</v>
      </c>
      <c r="H748" s="5">
        <v>915.36000000000013</v>
      </c>
      <c r="I748" s="6" t="s">
        <v>34</v>
      </c>
    </row>
    <row r="749" spans="1:9" x14ac:dyDescent="0.3">
      <c r="A749" s="2">
        <v>2024</v>
      </c>
      <c r="B749" s="2" t="s">
        <v>32</v>
      </c>
      <c r="C749" s="2" t="s">
        <v>15</v>
      </c>
      <c r="D749" s="4" t="s">
        <v>29</v>
      </c>
      <c r="E749" s="5">
        <v>7</v>
      </c>
      <c r="F749" s="5">
        <v>200</v>
      </c>
      <c r="G749" s="5">
        <v>224</v>
      </c>
      <c r="H749" s="5">
        <v>40</v>
      </c>
      <c r="I749" s="6" t="s">
        <v>34</v>
      </c>
    </row>
    <row r="750" spans="1:9" x14ac:dyDescent="0.3">
      <c r="A750" s="2">
        <v>2024</v>
      </c>
      <c r="B750" s="2" t="s">
        <v>32</v>
      </c>
      <c r="C750" s="2" t="s">
        <v>24</v>
      </c>
      <c r="D750" s="7" t="s">
        <v>31</v>
      </c>
      <c r="E750" s="8">
        <v>3</v>
      </c>
      <c r="F750" s="8">
        <v>4577.3</v>
      </c>
      <c r="G750" s="8">
        <v>5126.576</v>
      </c>
      <c r="H750" s="5">
        <v>915.46</v>
      </c>
      <c r="I750" s="6" t="s">
        <v>34</v>
      </c>
    </row>
    <row r="751" spans="1:9" x14ac:dyDescent="0.3">
      <c r="A751" s="2">
        <v>2024</v>
      </c>
      <c r="B751" s="2" t="s">
        <v>32</v>
      </c>
      <c r="C751" s="2" t="s">
        <v>30</v>
      </c>
      <c r="D751" s="7" t="s">
        <v>30</v>
      </c>
      <c r="E751" s="8">
        <v>2</v>
      </c>
      <c r="F751" s="8">
        <v>6600</v>
      </c>
      <c r="G751" s="8">
        <v>7392</v>
      </c>
      <c r="H751" s="5">
        <v>1320</v>
      </c>
      <c r="I751" s="6" t="s">
        <v>34</v>
      </c>
    </row>
    <row r="752" spans="1:9" x14ac:dyDescent="0.3">
      <c r="A752" s="2">
        <v>2024</v>
      </c>
      <c r="B752" s="2" t="s">
        <v>33</v>
      </c>
      <c r="C752" s="2" t="s">
        <v>11</v>
      </c>
      <c r="D752" s="4" t="s">
        <v>12</v>
      </c>
      <c r="E752" s="5">
        <v>3566</v>
      </c>
      <c r="F752" s="5">
        <v>4577.3</v>
      </c>
      <c r="G752" s="5">
        <v>5126.576</v>
      </c>
      <c r="H752" s="5">
        <v>915.46</v>
      </c>
      <c r="I752" s="6" t="s">
        <v>34</v>
      </c>
    </row>
    <row r="753" spans="1:9" x14ac:dyDescent="0.3">
      <c r="A753" s="2">
        <v>2024</v>
      </c>
      <c r="B753" s="2" t="s">
        <v>33</v>
      </c>
      <c r="C753" s="2" t="s">
        <v>11</v>
      </c>
      <c r="D753" s="4" t="s">
        <v>14</v>
      </c>
      <c r="E753" s="5">
        <v>2498</v>
      </c>
      <c r="F753" s="5">
        <v>8000</v>
      </c>
      <c r="G753" s="5">
        <v>8960</v>
      </c>
      <c r="H753" s="5">
        <v>1600</v>
      </c>
      <c r="I753" s="6" t="s">
        <v>34</v>
      </c>
    </row>
    <row r="754" spans="1:9" x14ac:dyDescent="0.3">
      <c r="A754" s="2">
        <v>2024</v>
      </c>
      <c r="B754" s="2" t="s">
        <v>33</v>
      </c>
      <c r="C754" s="2" t="s">
        <v>15</v>
      </c>
      <c r="D754" s="4" t="s">
        <v>16</v>
      </c>
      <c r="E754" s="5">
        <v>1245</v>
      </c>
      <c r="F754" s="5">
        <v>4577.2</v>
      </c>
      <c r="G754" s="5">
        <v>5126.4639999999999</v>
      </c>
      <c r="H754" s="5">
        <v>915.44</v>
      </c>
      <c r="I754" s="6" t="s">
        <v>34</v>
      </c>
    </row>
    <row r="755" spans="1:9" x14ac:dyDescent="0.3">
      <c r="A755" s="2">
        <v>2024</v>
      </c>
      <c r="B755" s="2" t="s">
        <v>33</v>
      </c>
      <c r="C755" s="2" t="s">
        <v>17</v>
      </c>
      <c r="D755" s="7" t="s">
        <v>18</v>
      </c>
      <c r="E755" s="8">
        <v>644</v>
      </c>
      <c r="F755" s="8">
        <v>5743.5</v>
      </c>
      <c r="G755" s="8">
        <v>6432.72</v>
      </c>
      <c r="H755" s="5">
        <v>1148.7</v>
      </c>
      <c r="I755" s="6" t="s">
        <v>13</v>
      </c>
    </row>
    <row r="756" spans="1:9" x14ac:dyDescent="0.3">
      <c r="A756" s="2">
        <v>2024</v>
      </c>
      <c r="B756" s="2" t="s">
        <v>33</v>
      </c>
      <c r="C756" s="2" t="s">
        <v>19</v>
      </c>
      <c r="D756" s="7" t="s">
        <v>20</v>
      </c>
      <c r="E756" s="8">
        <v>643</v>
      </c>
      <c r="F756" s="8">
        <v>7000</v>
      </c>
      <c r="G756" s="8">
        <v>7840</v>
      </c>
      <c r="H756" s="5">
        <v>1400</v>
      </c>
      <c r="I756" s="6" t="s">
        <v>13</v>
      </c>
    </row>
    <row r="757" spans="1:9" x14ac:dyDescent="0.3">
      <c r="A757" s="2">
        <v>2024</v>
      </c>
      <c r="B757" s="2" t="s">
        <v>33</v>
      </c>
      <c r="C757" s="2" t="s">
        <v>17</v>
      </c>
      <c r="D757" s="7" t="s">
        <v>21</v>
      </c>
      <c r="E757" s="8">
        <v>455</v>
      </c>
      <c r="F757" s="8">
        <v>4578.6000000000004</v>
      </c>
      <c r="G757" s="8">
        <v>5128.0320000000002</v>
      </c>
      <c r="H757" s="5">
        <v>915.72000000000014</v>
      </c>
      <c r="I757" s="6" t="s">
        <v>13</v>
      </c>
    </row>
    <row r="758" spans="1:9" x14ac:dyDescent="0.3">
      <c r="A758" s="2">
        <v>2024</v>
      </c>
      <c r="B758" s="2" t="s">
        <v>33</v>
      </c>
      <c r="C758" s="2" t="s">
        <v>19</v>
      </c>
      <c r="D758" s="7" t="s">
        <v>22</v>
      </c>
      <c r="E758" s="9">
        <v>345</v>
      </c>
      <c r="F758" s="9">
        <v>7000</v>
      </c>
      <c r="G758" s="9">
        <v>7840</v>
      </c>
      <c r="H758" s="5">
        <v>1400</v>
      </c>
      <c r="I758" s="6" t="s">
        <v>13</v>
      </c>
    </row>
    <row r="759" spans="1:9" x14ac:dyDescent="0.3">
      <c r="A759" s="2">
        <v>2024</v>
      </c>
      <c r="B759" s="2" t="s">
        <v>33</v>
      </c>
      <c r="C759" s="2" t="s">
        <v>15</v>
      </c>
      <c r="D759" s="4" t="s">
        <v>23</v>
      </c>
      <c r="E759" s="5">
        <v>122</v>
      </c>
      <c r="F759" s="5">
        <v>100</v>
      </c>
      <c r="G759" s="5">
        <v>112</v>
      </c>
      <c r="H759" s="5">
        <v>20</v>
      </c>
      <c r="I759" s="6" t="s">
        <v>13</v>
      </c>
    </row>
    <row r="760" spans="1:9" x14ac:dyDescent="0.3">
      <c r="A760" s="2">
        <v>2024</v>
      </c>
      <c r="B760" s="2" t="s">
        <v>33</v>
      </c>
      <c r="C760" s="2" t="s">
        <v>24</v>
      </c>
      <c r="D760" s="7" t="s">
        <v>25</v>
      </c>
      <c r="E760" s="8">
        <v>78</v>
      </c>
      <c r="F760" s="8">
        <v>4577.2</v>
      </c>
      <c r="G760" s="8">
        <v>5126.4639999999999</v>
      </c>
      <c r="H760" s="5">
        <v>915.44</v>
      </c>
      <c r="I760" s="6" t="s">
        <v>13</v>
      </c>
    </row>
    <row r="761" spans="1:9" x14ac:dyDescent="0.3">
      <c r="A761" s="2">
        <v>2024</v>
      </c>
      <c r="B761" s="2" t="s">
        <v>33</v>
      </c>
      <c r="C761" s="2" t="s">
        <v>24</v>
      </c>
      <c r="D761" s="7" t="s">
        <v>26</v>
      </c>
      <c r="E761" s="8">
        <v>76</v>
      </c>
      <c r="F761" s="8">
        <v>4576.8999999999996</v>
      </c>
      <c r="G761" s="8">
        <v>5126.1279999999997</v>
      </c>
      <c r="H761" s="5">
        <v>915.38</v>
      </c>
      <c r="I761" s="6" t="s">
        <v>13</v>
      </c>
    </row>
    <row r="762" spans="1:9" x14ac:dyDescent="0.3">
      <c r="A762" s="2">
        <v>2024</v>
      </c>
      <c r="B762" s="2" t="s">
        <v>33</v>
      </c>
      <c r="C762" s="2" t="s">
        <v>24</v>
      </c>
      <c r="D762" s="7" t="s">
        <v>27</v>
      </c>
      <c r="E762" s="8">
        <v>46</v>
      </c>
      <c r="F762" s="8">
        <v>200</v>
      </c>
      <c r="G762" s="8">
        <v>224</v>
      </c>
      <c r="H762" s="5">
        <v>40</v>
      </c>
      <c r="I762" s="6" t="s">
        <v>13</v>
      </c>
    </row>
    <row r="763" spans="1:9" x14ac:dyDescent="0.3">
      <c r="A763" s="2">
        <v>2024</v>
      </c>
      <c r="B763" s="2" t="s">
        <v>33</v>
      </c>
      <c r="C763" s="2" t="s">
        <v>24</v>
      </c>
      <c r="D763" s="7" t="s">
        <v>28</v>
      </c>
      <c r="E763" s="8">
        <v>34</v>
      </c>
      <c r="F763" s="8">
        <v>4576.8</v>
      </c>
      <c r="G763" s="8">
        <v>5126.0160000000005</v>
      </c>
      <c r="H763" s="5">
        <v>915.36000000000013</v>
      </c>
      <c r="I763" s="6" t="s">
        <v>13</v>
      </c>
    </row>
    <row r="764" spans="1:9" x14ac:dyDescent="0.3">
      <c r="A764" s="2">
        <v>2024</v>
      </c>
      <c r="B764" s="2" t="s">
        <v>33</v>
      </c>
      <c r="C764" s="2" t="s">
        <v>15</v>
      </c>
      <c r="D764" s="4" t="s">
        <v>29</v>
      </c>
      <c r="E764" s="5">
        <v>7</v>
      </c>
      <c r="F764" s="5">
        <v>200</v>
      </c>
      <c r="G764" s="5">
        <v>224</v>
      </c>
      <c r="H764" s="5">
        <v>40</v>
      </c>
      <c r="I764" s="6" t="s">
        <v>13</v>
      </c>
    </row>
    <row r="765" spans="1:9" x14ac:dyDescent="0.3">
      <c r="A765" s="2">
        <v>2024</v>
      </c>
      <c r="B765" s="2" t="s">
        <v>33</v>
      </c>
      <c r="C765" s="2" t="s">
        <v>24</v>
      </c>
      <c r="D765" s="7" t="s">
        <v>31</v>
      </c>
      <c r="E765" s="8">
        <v>3</v>
      </c>
      <c r="F765" s="8">
        <v>4577.3</v>
      </c>
      <c r="G765" s="8">
        <v>5126.576</v>
      </c>
      <c r="H765" s="5">
        <v>915.46</v>
      </c>
      <c r="I765" s="6" t="s">
        <v>13</v>
      </c>
    </row>
    <row r="766" spans="1:9" x14ac:dyDescent="0.3">
      <c r="A766" s="2">
        <v>2024</v>
      </c>
      <c r="B766" s="2" t="s">
        <v>33</v>
      </c>
      <c r="C766" s="2" t="s">
        <v>30</v>
      </c>
      <c r="D766" s="7" t="s">
        <v>30</v>
      </c>
      <c r="E766" s="8">
        <v>2</v>
      </c>
      <c r="F766" s="8">
        <v>6600</v>
      </c>
      <c r="G766" s="8">
        <v>7392</v>
      </c>
      <c r="H766" s="5">
        <v>1320</v>
      </c>
      <c r="I766" s="6" t="s">
        <v>13</v>
      </c>
    </row>
    <row r="767" spans="1:9" x14ac:dyDescent="0.3">
      <c r="A767" s="2">
        <v>2024</v>
      </c>
      <c r="B767" s="2" t="s">
        <v>35</v>
      </c>
      <c r="C767" s="2" t="s">
        <v>11</v>
      </c>
      <c r="D767" s="4" t="s">
        <v>12</v>
      </c>
      <c r="E767" s="5">
        <v>3566</v>
      </c>
      <c r="F767" s="5">
        <v>4577.3</v>
      </c>
      <c r="G767" s="5">
        <v>5126.576</v>
      </c>
      <c r="H767" s="5">
        <v>915.46</v>
      </c>
      <c r="I767" s="6" t="s">
        <v>13</v>
      </c>
    </row>
    <row r="768" spans="1:9" x14ac:dyDescent="0.3">
      <c r="A768" s="2">
        <v>2024</v>
      </c>
      <c r="B768" s="2" t="s">
        <v>35</v>
      </c>
      <c r="C768" s="2" t="s">
        <v>11</v>
      </c>
      <c r="D768" s="4" t="s">
        <v>14</v>
      </c>
      <c r="E768" s="5">
        <v>2498</v>
      </c>
      <c r="F768" s="5">
        <v>8000</v>
      </c>
      <c r="G768" s="5">
        <v>8960</v>
      </c>
      <c r="H768" s="5">
        <v>1600</v>
      </c>
      <c r="I768" s="6" t="s">
        <v>13</v>
      </c>
    </row>
    <row r="769" spans="1:9" x14ac:dyDescent="0.3">
      <c r="A769" s="2">
        <v>2024</v>
      </c>
      <c r="B769" s="2" t="s">
        <v>35</v>
      </c>
      <c r="C769" s="2" t="s">
        <v>15</v>
      </c>
      <c r="D769" s="4" t="s">
        <v>16</v>
      </c>
      <c r="E769" s="5">
        <v>1245</v>
      </c>
      <c r="F769" s="5">
        <v>4577.2</v>
      </c>
      <c r="G769" s="5">
        <v>5126.4639999999999</v>
      </c>
      <c r="H769" s="5">
        <v>915.44</v>
      </c>
      <c r="I769" s="6" t="s">
        <v>13</v>
      </c>
    </row>
    <row r="770" spans="1:9" x14ac:dyDescent="0.3">
      <c r="A770" s="2">
        <v>2024</v>
      </c>
      <c r="B770" s="2" t="s">
        <v>35</v>
      </c>
      <c r="C770" s="2" t="s">
        <v>17</v>
      </c>
      <c r="D770" s="7" t="s">
        <v>18</v>
      </c>
      <c r="E770" s="8">
        <v>644</v>
      </c>
      <c r="F770" s="8">
        <v>5743.5</v>
      </c>
      <c r="G770" s="8">
        <v>6432.72</v>
      </c>
      <c r="H770" s="5">
        <v>1148.7</v>
      </c>
      <c r="I770" s="6" t="s">
        <v>13</v>
      </c>
    </row>
    <row r="771" spans="1:9" x14ac:dyDescent="0.3">
      <c r="A771" s="2">
        <v>2024</v>
      </c>
      <c r="B771" s="2" t="s">
        <v>35</v>
      </c>
      <c r="C771" s="2" t="s">
        <v>19</v>
      </c>
      <c r="D771" s="7" t="s">
        <v>20</v>
      </c>
      <c r="E771" s="8">
        <v>643</v>
      </c>
      <c r="F771" s="8">
        <v>7000</v>
      </c>
      <c r="G771" s="8">
        <v>7840</v>
      </c>
      <c r="H771" s="5">
        <v>1400</v>
      </c>
      <c r="I771" s="6" t="s">
        <v>13</v>
      </c>
    </row>
    <row r="772" spans="1:9" x14ac:dyDescent="0.3">
      <c r="A772" s="2">
        <v>2024</v>
      </c>
      <c r="B772" s="2" t="s">
        <v>35</v>
      </c>
      <c r="C772" s="2" t="s">
        <v>17</v>
      </c>
      <c r="D772" s="7" t="s">
        <v>21</v>
      </c>
      <c r="E772" s="8">
        <v>455</v>
      </c>
      <c r="F772" s="8">
        <v>4578.6000000000004</v>
      </c>
      <c r="G772" s="8">
        <v>5128.0320000000002</v>
      </c>
      <c r="H772" s="5">
        <v>915.72000000000014</v>
      </c>
      <c r="I772" s="6" t="s">
        <v>13</v>
      </c>
    </row>
    <row r="773" spans="1:9" x14ac:dyDescent="0.3">
      <c r="A773" s="2">
        <v>2024</v>
      </c>
      <c r="B773" s="2" t="s">
        <v>35</v>
      </c>
      <c r="C773" s="2" t="s">
        <v>19</v>
      </c>
      <c r="D773" s="7" t="s">
        <v>22</v>
      </c>
      <c r="E773" s="9">
        <v>345</v>
      </c>
      <c r="F773" s="9">
        <v>7000</v>
      </c>
      <c r="G773" s="9">
        <v>7840</v>
      </c>
      <c r="H773" s="5">
        <v>1400</v>
      </c>
      <c r="I773" s="6" t="s">
        <v>13</v>
      </c>
    </row>
    <row r="774" spans="1:9" x14ac:dyDescent="0.3">
      <c r="A774" s="2">
        <v>2024</v>
      </c>
      <c r="B774" s="2" t="s">
        <v>35</v>
      </c>
      <c r="C774" s="2" t="s">
        <v>15</v>
      </c>
      <c r="D774" s="4" t="s">
        <v>23</v>
      </c>
      <c r="E774" s="5">
        <v>122</v>
      </c>
      <c r="F774" s="5">
        <v>100</v>
      </c>
      <c r="G774" s="5">
        <v>112</v>
      </c>
      <c r="H774" s="5">
        <v>20</v>
      </c>
      <c r="I774" s="6" t="s">
        <v>13</v>
      </c>
    </row>
    <row r="775" spans="1:9" x14ac:dyDescent="0.3">
      <c r="A775" s="2">
        <v>2024</v>
      </c>
      <c r="B775" s="2" t="s">
        <v>35</v>
      </c>
      <c r="C775" s="2" t="s">
        <v>24</v>
      </c>
      <c r="D775" s="7" t="s">
        <v>25</v>
      </c>
      <c r="E775" s="8">
        <v>78</v>
      </c>
      <c r="F775" s="8">
        <v>4577.2</v>
      </c>
      <c r="G775" s="8">
        <v>5126.4639999999999</v>
      </c>
      <c r="H775" s="5">
        <v>915.44</v>
      </c>
      <c r="I775" s="6" t="s">
        <v>13</v>
      </c>
    </row>
    <row r="776" spans="1:9" x14ac:dyDescent="0.3">
      <c r="A776" s="2">
        <v>2024</v>
      </c>
      <c r="B776" s="2" t="s">
        <v>35</v>
      </c>
      <c r="C776" s="2" t="s">
        <v>24</v>
      </c>
      <c r="D776" s="7" t="s">
        <v>26</v>
      </c>
      <c r="E776" s="8">
        <v>76</v>
      </c>
      <c r="F776" s="8">
        <v>4576.8999999999996</v>
      </c>
      <c r="G776" s="8">
        <v>5126.1279999999997</v>
      </c>
      <c r="H776" s="5">
        <v>915.38</v>
      </c>
      <c r="I776" s="6" t="s">
        <v>13</v>
      </c>
    </row>
    <row r="777" spans="1:9" x14ac:dyDescent="0.3">
      <c r="A777" s="2">
        <v>2024</v>
      </c>
      <c r="B777" s="2" t="s">
        <v>35</v>
      </c>
      <c r="C777" s="2" t="s">
        <v>24</v>
      </c>
      <c r="D777" s="7" t="s">
        <v>27</v>
      </c>
      <c r="E777" s="8">
        <v>46</v>
      </c>
      <c r="F777" s="8">
        <v>200</v>
      </c>
      <c r="G777" s="8">
        <v>224</v>
      </c>
      <c r="H777" s="5">
        <v>40</v>
      </c>
      <c r="I777" s="6" t="s">
        <v>13</v>
      </c>
    </row>
    <row r="778" spans="1:9" x14ac:dyDescent="0.3">
      <c r="A778" s="2">
        <v>2024</v>
      </c>
      <c r="B778" s="2" t="s">
        <v>35</v>
      </c>
      <c r="C778" s="2" t="s">
        <v>24</v>
      </c>
      <c r="D778" s="7" t="s">
        <v>28</v>
      </c>
      <c r="E778" s="8">
        <v>34</v>
      </c>
      <c r="F778" s="8">
        <v>4576.8</v>
      </c>
      <c r="G778" s="8">
        <v>5126.0160000000005</v>
      </c>
      <c r="H778" s="5">
        <v>915.36000000000013</v>
      </c>
      <c r="I778" s="6" t="s">
        <v>13</v>
      </c>
    </row>
    <row r="779" spans="1:9" x14ac:dyDescent="0.3">
      <c r="A779" s="2">
        <v>2024</v>
      </c>
      <c r="B779" s="2" t="s">
        <v>35</v>
      </c>
      <c r="C779" s="2" t="s">
        <v>15</v>
      </c>
      <c r="D779" s="4" t="s">
        <v>29</v>
      </c>
      <c r="E779" s="5">
        <v>7</v>
      </c>
      <c r="F779" s="5">
        <v>200</v>
      </c>
      <c r="G779" s="5">
        <v>224</v>
      </c>
      <c r="H779" s="5">
        <v>40</v>
      </c>
      <c r="I779" s="6" t="s">
        <v>13</v>
      </c>
    </row>
    <row r="780" spans="1:9" x14ac:dyDescent="0.3">
      <c r="A780" s="2">
        <v>2024</v>
      </c>
      <c r="B780" s="2" t="s">
        <v>35</v>
      </c>
      <c r="C780" s="2" t="s">
        <v>24</v>
      </c>
      <c r="D780" s="7" t="s">
        <v>31</v>
      </c>
      <c r="E780" s="8">
        <v>3</v>
      </c>
      <c r="F780" s="8">
        <v>4577.3</v>
      </c>
      <c r="G780" s="8">
        <v>5126.576</v>
      </c>
      <c r="H780" s="5">
        <v>915.46</v>
      </c>
      <c r="I780" s="6" t="s">
        <v>13</v>
      </c>
    </row>
    <row r="781" spans="1:9" x14ac:dyDescent="0.3">
      <c r="A781" s="2">
        <v>2024</v>
      </c>
      <c r="B781" s="2" t="s">
        <v>35</v>
      </c>
      <c r="C781" s="2" t="s">
        <v>30</v>
      </c>
      <c r="D781" s="7" t="s">
        <v>30</v>
      </c>
      <c r="E781" s="8">
        <v>2</v>
      </c>
      <c r="F781" s="8">
        <v>6600</v>
      </c>
      <c r="G781" s="8">
        <v>7392</v>
      </c>
      <c r="H781" s="5">
        <v>1320</v>
      </c>
      <c r="I781" s="6" t="s">
        <v>13</v>
      </c>
    </row>
    <row r="782" spans="1:9" x14ac:dyDescent="0.3">
      <c r="A782" s="2">
        <v>2024</v>
      </c>
      <c r="B782" s="2" t="s">
        <v>36</v>
      </c>
      <c r="C782" s="2" t="s">
        <v>11</v>
      </c>
      <c r="D782" s="4" t="s">
        <v>12</v>
      </c>
      <c r="E782" s="5">
        <v>3566</v>
      </c>
      <c r="F782" s="5">
        <v>4577.3</v>
      </c>
      <c r="G782" s="5">
        <v>5126.576</v>
      </c>
      <c r="H782" s="5">
        <v>915.46</v>
      </c>
      <c r="I782" s="6" t="s">
        <v>13</v>
      </c>
    </row>
    <row r="783" spans="1:9" x14ac:dyDescent="0.3">
      <c r="A783" s="2">
        <v>2024</v>
      </c>
      <c r="B783" s="2" t="s">
        <v>36</v>
      </c>
      <c r="C783" s="2" t="s">
        <v>11</v>
      </c>
      <c r="D783" s="4" t="s">
        <v>14</v>
      </c>
      <c r="E783" s="5">
        <v>2498</v>
      </c>
      <c r="F783" s="5">
        <v>8000</v>
      </c>
      <c r="G783" s="5">
        <v>8960</v>
      </c>
      <c r="H783" s="5">
        <v>1600</v>
      </c>
      <c r="I783" s="6" t="s">
        <v>13</v>
      </c>
    </row>
    <row r="784" spans="1:9" x14ac:dyDescent="0.3">
      <c r="A784" s="2">
        <v>2024</v>
      </c>
      <c r="B784" s="2" t="s">
        <v>36</v>
      </c>
      <c r="C784" s="2" t="s">
        <v>15</v>
      </c>
      <c r="D784" s="4" t="s">
        <v>16</v>
      </c>
      <c r="E784" s="5">
        <v>1245</v>
      </c>
      <c r="F784" s="5">
        <v>4577.2</v>
      </c>
      <c r="G784" s="5">
        <v>5126.4639999999999</v>
      </c>
      <c r="H784" s="5">
        <v>915.44</v>
      </c>
      <c r="I784" s="6" t="s">
        <v>13</v>
      </c>
    </row>
    <row r="785" spans="1:9" x14ac:dyDescent="0.3">
      <c r="A785" s="2">
        <v>2024</v>
      </c>
      <c r="B785" s="2" t="s">
        <v>36</v>
      </c>
      <c r="C785" s="2" t="s">
        <v>17</v>
      </c>
      <c r="D785" s="7" t="s">
        <v>18</v>
      </c>
      <c r="E785" s="8">
        <v>644</v>
      </c>
      <c r="F785" s="8">
        <v>5743.5</v>
      </c>
      <c r="G785" s="8">
        <v>6432.72</v>
      </c>
      <c r="H785" s="5">
        <v>1148.7</v>
      </c>
      <c r="I785" s="6" t="s">
        <v>13</v>
      </c>
    </row>
    <row r="786" spans="1:9" x14ac:dyDescent="0.3">
      <c r="A786" s="2">
        <v>2024</v>
      </c>
      <c r="B786" s="2" t="s">
        <v>36</v>
      </c>
      <c r="C786" s="2" t="s">
        <v>19</v>
      </c>
      <c r="D786" s="7" t="s">
        <v>20</v>
      </c>
      <c r="E786" s="8">
        <v>643</v>
      </c>
      <c r="F786" s="8">
        <v>7000</v>
      </c>
      <c r="G786" s="8">
        <v>7840</v>
      </c>
      <c r="H786" s="5">
        <v>1400</v>
      </c>
      <c r="I786" s="6" t="s">
        <v>13</v>
      </c>
    </row>
    <row r="787" spans="1:9" x14ac:dyDescent="0.3">
      <c r="A787" s="2">
        <v>2024</v>
      </c>
      <c r="B787" s="2" t="s">
        <v>36</v>
      </c>
      <c r="C787" s="2" t="s">
        <v>17</v>
      </c>
      <c r="D787" s="7" t="s">
        <v>21</v>
      </c>
      <c r="E787" s="8">
        <v>455</v>
      </c>
      <c r="F787" s="8">
        <v>4578.6000000000004</v>
      </c>
      <c r="G787" s="8">
        <v>5128.0320000000002</v>
      </c>
      <c r="H787" s="5">
        <v>915.72000000000014</v>
      </c>
      <c r="I787" s="6" t="s">
        <v>13</v>
      </c>
    </row>
    <row r="788" spans="1:9" x14ac:dyDescent="0.3">
      <c r="A788" s="2">
        <v>2024</v>
      </c>
      <c r="B788" s="2" t="s">
        <v>36</v>
      </c>
      <c r="C788" s="2" t="s">
        <v>19</v>
      </c>
      <c r="D788" s="7" t="s">
        <v>22</v>
      </c>
      <c r="E788" s="9">
        <v>345</v>
      </c>
      <c r="F788" s="9">
        <v>7000</v>
      </c>
      <c r="G788" s="9">
        <v>7840</v>
      </c>
      <c r="H788" s="5">
        <v>1400</v>
      </c>
      <c r="I788" s="6" t="s">
        <v>13</v>
      </c>
    </row>
    <row r="789" spans="1:9" x14ac:dyDescent="0.3">
      <c r="A789" s="2">
        <v>2024</v>
      </c>
      <c r="B789" s="2" t="s">
        <v>36</v>
      </c>
      <c r="C789" s="2" t="s">
        <v>15</v>
      </c>
      <c r="D789" s="4" t="s">
        <v>23</v>
      </c>
      <c r="E789" s="5">
        <v>122</v>
      </c>
      <c r="F789" s="5">
        <v>100</v>
      </c>
      <c r="G789" s="5">
        <v>112</v>
      </c>
      <c r="H789" s="5">
        <v>20</v>
      </c>
      <c r="I789" s="6" t="s">
        <v>13</v>
      </c>
    </row>
    <row r="790" spans="1:9" x14ac:dyDescent="0.3">
      <c r="A790" s="2">
        <v>2024</v>
      </c>
      <c r="B790" s="2" t="s">
        <v>36</v>
      </c>
      <c r="C790" s="2" t="s">
        <v>24</v>
      </c>
      <c r="D790" s="7" t="s">
        <v>25</v>
      </c>
      <c r="E790" s="8">
        <v>78</v>
      </c>
      <c r="F790" s="8">
        <v>4577.2</v>
      </c>
      <c r="G790" s="8">
        <v>5126.4639999999999</v>
      </c>
      <c r="H790" s="5">
        <v>915.44</v>
      </c>
      <c r="I790" s="6" t="s">
        <v>13</v>
      </c>
    </row>
    <row r="791" spans="1:9" x14ac:dyDescent="0.3">
      <c r="A791" s="2">
        <v>2024</v>
      </c>
      <c r="B791" s="2" t="s">
        <v>36</v>
      </c>
      <c r="C791" s="2" t="s">
        <v>24</v>
      </c>
      <c r="D791" s="7" t="s">
        <v>26</v>
      </c>
      <c r="E791" s="8">
        <v>76</v>
      </c>
      <c r="F791" s="8">
        <v>4576.8999999999996</v>
      </c>
      <c r="G791" s="8">
        <v>5126.1279999999997</v>
      </c>
      <c r="H791" s="5">
        <v>915.38</v>
      </c>
      <c r="I791" s="6" t="s">
        <v>13</v>
      </c>
    </row>
    <row r="792" spans="1:9" x14ac:dyDescent="0.3">
      <c r="A792" s="2">
        <v>2024</v>
      </c>
      <c r="B792" s="2" t="s">
        <v>36</v>
      </c>
      <c r="C792" s="2" t="s">
        <v>24</v>
      </c>
      <c r="D792" s="7" t="s">
        <v>27</v>
      </c>
      <c r="E792" s="8">
        <v>46</v>
      </c>
      <c r="F792" s="8">
        <v>200</v>
      </c>
      <c r="G792" s="8">
        <v>224</v>
      </c>
      <c r="H792" s="5">
        <v>40</v>
      </c>
      <c r="I792" s="6" t="s">
        <v>13</v>
      </c>
    </row>
    <row r="793" spans="1:9" x14ac:dyDescent="0.3">
      <c r="A793" s="2">
        <v>2024</v>
      </c>
      <c r="B793" s="2" t="s">
        <v>36</v>
      </c>
      <c r="C793" s="2" t="s">
        <v>24</v>
      </c>
      <c r="D793" s="7" t="s">
        <v>28</v>
      </c>
      <c r="E793" s="8">
        <v>34</v>
      </c>
      <c r="F793" s="8">
        <v>4576.8</v>
      </c>
      <c r="G793" s="8">
        <v>5126.0160000000005</v>
      </c>
      <c r="H793" s="5">
        <v>915.36000000000013</v>
      </c>
      <c r="I793" s="6" t="s">
        <v>13</v>
      </c>
    </row>
    <row r="794" spans="1:9" x14ac:dyDescent="0.3">
      <c r="A794" s="2">
        <v>2024</v>
      </c>
      <c r="B794" s="2" t="s">
        <v>36</v>
      </c>
      <c r="C794" s="2" t="s">
        <v>15</v>
      </c>
      <c r="D794" s="4" t="s">
        <v>29</v>
      </c>
      <c r="E794" s="5">
        <v>7</v>
      </c>
      <c r="F794" s="5">
        <v>200</v>
      </c>
      <c r="G794" s="5">
        <v>224</v>
      </c>
      <c r="H794" s="5">
        <v>40</v>
      </c>
      <c r="I794" s="6" t="s">
        <v>13</v>
      </c>
    </row>
    <row r="795" spans="1:9" x14ac:dyDescent="0.3">
      <c r="A795" s="2">
        <v>2024</v>
      </c>
      <c r="B795" s="2" t="s">
        <v>36</v>
      </c>
      <c r="C795" s="2" t="s">
        <v>24</v>
      </c>
      <c r="D795" s="7" t="s">
        <v>31</v>
      </c>
      <c r="E795" s="8">
        <v>3</v>
      </c>
      <c r="F795" s="8">
        <v>4577.3</v>
      </c>
      <c r="G795" s="8">
        <v>5126.576</v>
      </c>
      <c r="H795" s="5">
        <v>915.46</v>
      </c>
      <c r="I795" s="6" t="s">
        <v>13</v>
      </c>
    </row>
    <row r="796" spans="1:9" x14ac:dyDescent="0.3">
      <c r="A796" s="2">
        <v>2024</v>
      </c>
      <c r="B796" s="2" t="s">
        <v>36</v>
      </c>
      <c r="C796" s="2" t="s">
        <v>30</v>
      </c>
      <c r="D796" s="7" t="s">
        <v>30</v>
      </c>
      <c r="E796" s="8">
        <v>2</v>
      </c>
      <c r="F796" s="8">
        <v>6600</v>
      </c>
      <c r="G796" s="8">
        <v>7392</v>
      </c>
      <c r="H796" s="5">
        <v>1320</v>
      </c>
      <c r="I796" s="6" t="s">
        <v>34</v>
      </c>
    </row>
    <row r="797" spans="1:9" x14ac:dyDescent="0.3">
      <c r="A797" s="2">
        <v>2024</v>
      </c>
      <c r="B797" s="2" t="s">
        <v>37</v>
      </c>
      <c r="C797" s="2" t="s">
        <v>11</v>
      </c>
      <c r="D797" s="4" t="s">
        <v>12</v>
      </c>
      <c r="E797" s="5">
        <v>3566</v>
      </c>
      <c r="F797" s="5">
        <v>4577.3</v>
      </c>
      <c r="G797" s="5">
        <v>5126.576</v>
      </c>
      <c r="H797" s="5">
        <v>915.46</v>
      </c>
      <c r="I797" s="6" t="s">
        <v>34</v>
      </c>
    </row>
    <row r="798" spans="1:9" x14ac:dyDescent="0.3">
      <c r="A798" s="2">
        <v>2024</v>
      </c>
      <c r="B798" s="2" t="s">
        <v>37</v>
      </c>
      <c r="C798" s="2" t="s">
        <v>11</v>
      </c>
      <c r="D798" s="4" t="s">
        <v>14</v>
      </c>
      <c r="E798" s="5">
        <v>2498</v>
      </c>
      <c r="F798" s="5">
        <v>8000</v>
      </c>
      <c r="G798" s="5">
        <v>8960</v>
      </c>
      <c r="H798" s="5">
        <v>1600</v>
      </c>
      <c r="I798" s="6" t="s">
        <v>34</v>
      </c>
    </row>
    <row r="799" spans="1:9" x14ac:dyDescent="0.3">
      <c r="A799" s="2">
        <v>2024</v>
      </c>
      <c r="B799" s="2" t="s">
        <v>37</v>
      </c>
      <c r="C799" s="2" t="s">
        <v>15</v>
      </c>
      <c r="D799" s="4" t="s">
        <v>16</v>
      </c>
      <c r="E799" s="5">
        <v>1245</v>
      </c>
      <c r="F799" s="5">
        <v>4577.2</v>
      </c>
      <c r="G799" s="5">
        <v>5126.4639999999999</v>
      </c>
      <c r="H799" s="5">
        <v>915.44</v>
      </c>
      <c r="I799" s="6" t="s">
        <v>34</v>
      </c>
    </row>
    <row r="800" spans="1:9" x14ac:dyDescent="0.3">
      <c r="A800" s="2">
        <v>2024</v>
      </c>
      <c r="B800" s="2" t="s">
        <v>37</v>
      </c>
      <c r="C800" s="2" t="s">
        <v>17</v>
      </c>
      <c r="D800" s="7" t="s">
        <v>18</v>
      </c>
      <c r="E800" s="8">
        <v>644</v>
      </c>
      <c r="F800" s="8">
        <v>5743.5</v>
      </c>
      <c r="G800" s="8">
        <v>6432.72</v>
      </c>
      <c r="H800" s="5">
        <v>1148.7</v>
      </c>
      <c r="I800" s="6" t="s">
        <v>34</v>
      </c>
    </row>
    <row r="801" spans="1:9" x14ac:dyDescent="0.3">
      <c r="A801" s="2">
        <v>2024</v>
      </c>
      <c r="B801" s="2" t="s">
        <v>37</v>
      </c>
      <c r="C801" s="2" t="s">
        <v>19</v>
      </c>
      <c r="D801" s="7" t="s">
        <v>20</v>
      </c>
      <c r="E801" s="8">
        <v>643</v>
      </c>
      <c r="F801" s="8">
        <v>7000</v>
      </c>
      <c r="G801" s="8">
        <v>7840</v>
      </c>
      <c r="H801" s="5">
        <v>1400</v>
      </c>
      <c r="I801" s="6" t="s">
        <v>34</v>
      </c>
    </row>
    <row r="802" spans="1:9" x14ac:dyDescent="0.3">
      <c r="A802" s="2">
        <v>2024</v>
      </c>
      <c r="B802" s="2" t="s">
        <v>37</v>
      </c>
      <c r="C802" s="2" t="s">
        <v>17</v>
      </c>
      <c r="D802" s="7" t="s">
        <v>21</v>
      </c>
      <c r="E802" s="8">
        <v>455</v>
      </c>
      <c r="F802" s="8">
        <v>4578.6000000000004</v>
      </c>
      <c r="G802" s="8">
        <v>5128.0320000000002</v>
      </c>
      <c r="H802" s="5">
        <v>915.72000000000014</v>
      </c>
      <c r="I802" s="6" t="s">
        <v>34</v>
      </c>
    </row>
    <row r="803" spans="1:9" x14ac:dyDescent="0.3">
      <c r="A803" s="2">
        <v>2024</v>
      </c>
      <c r="B803" s="2" t="s">
        <v>37</v>
      </c>
      <c r="C803" s="2" t="s">
        <v>19</v>
      </c>
      <c r="D803" s="7" t="s">
        <v>22</v>
      </c>
      <c r="E803" s="9">
        <v>345</v>
      </c>
      <c r="F803" s="9">
        <v>7000</v>
      </c>
      <c r="G803" s="9">
        <v>7840</v>
      </c>
      <c r="H803" s="5">
        <v>1400</v>
      </c>
      <c r="I803" s="6" t="s">
        <v>34</v>
      </c>
    </row>
    <row r="804" spans="1:9" x14ac:dyDescent="0.3">
      <c r="A804" s="2">
        <v>2024</v>
      </c>
      <c r="B804" s="2" t="s">
        <v>37</v>
      </c>
      <c r="C804" s="2" t="s">
        <v>15</v>
      </c>
      <c r="D804" s="4" t="s">
        <v>23</v>
      </c>
      <c r="E804" s="5">
        <v>122</v>
      </c>
      <c r="F804" s="5">
        <v>100</v>
      </c>
      <c r="G804" s="5">
        <v>112</v>
      </c>
      <c r="H804" s="5">
        <v>20</v>
      </c>
      <c r="I804" s="6" t="s">
        <v>34</v>
      </c>
    </row>
    <row r="805" spans="1:9" x14ac:dyDescent="0.3">
      <c r="A805" s="2">
        <v>2024</v>
      </c>
      <c r="B805" s="2" t="s">
        <v>37</v>
      </c>
      <c r="C805" s="2" t="s">
        <v>24</v>
      </c>
      <c r="D805" s="7" t="s">
        <v>25</v>
      </c>
      <c r="E805" s="8">
        <v>78</v>
      </c>
      <c r="F805" s="8">
        <v>4577.2</v>
      </c>
      <c r="G805" s="8">
        <v>5126.4639999999999</v>
      </c>
      <c r="H805" s="5">
        <v>915.44</v>
      </c>
      <c r="I805" s="6" t="s">
        <v>34</v>
      </c>
    </row>
    <row r="806" spans="1:9" x14ac:dyDescent="0.3">
      <c r="A806" s="2">
        <v>2024</v>
      </c>
      <c r="B806" s="2" t="s">
        <v>37</v>
      </c>
      <c r="C806" s="2" t="s">
        <v>24</v>
      </c>
      <c r="D806" s="7" t="s">
        <v>26</v>
      </c>
      <c r="E806" s="8">
        <v>76</v>
      </c>
      <c r="F806" s="8">
        <v>4576.8999999999996</v>
      </c>
      <c r="G806" s="8">
        <v>5126.1279999999997</v>
      </c>
      <c r="H806" s="5">
        <v>915.38</v>
      </c>
      <c r="I806" s="6" t="s">
        <v>34</v>
      </c>
    </row>
    <row r="807" spans="1:9" x14ac:dyDescent="0.3">
      <c r="A807" s="2">
        <v>2024</v>
      </c>
      <c r="B807" s="2" t="s">
        <v>37</v>
      </c>
      <c r="C807" s="2" t="s">
        <v>24</v>
      </c>
      <c r="D807" s="7" t="s">
        <v>27</v>
      </c>
      <c r="E807" s="8">
        <v>46</v>
      </c>
      <c r="F807" s="8">
        <v>200</v>
      </c>
      <c r="G807" s="8">
        <v>224</v>
      </c>
      <c r="H807" s="5">
        <v>40</v>
      </c>
      <c r="I807" s="6" t="s">
        <v>34</v>
      </c>
    </row>
    <row r="808" spans="1:9" x14ac:dyDescent="0.3">
      <c r="A808" s="2">
        <v>2024</v>
      </c>
      <c r="B808" s="2" t="s">
        <v>37</v>
      </c>
      <c r="C808" s="2" t="s">
        <v>24</v>
      </c>
      <c r="D808" s="7" t="s">
        <v>28</v>
      </c>
      <c r="E808" s="8">
        <v>34</v>
      </c>
      <c r="F808" s="8">
        <v>4576.8</v>
      </c>
      <c r="G808" s="8">
        <v>5126.0160000000005</v>
      </c>
      <c r="H808" s="5">
        <v>915.36000000000013</v>
      </c>
      <c r="I808" s="6" t="s">
        <v>34</v>
      </c>
    </row>
    <row r="809" spans="1:9" x14ac:dyDescent="0.3">
      <c r="A809" s="2">
        <v>2024</v>
      </c>
      <c r="B809" s="2" t="s">
        <v>37</v>
      </c>
      <c r="C809" s="2" t="s">
        <v>15</v>
      </c>
      <c r="D809" s="4" t="s">
        <v>29</v>
      </c>
      <c r="E809" s="5">
        <v>7</v>
      </c>
      <c r="F809" s="5">
        <v>200</v>
      </c>
      <c r="G809" s="5">
        <v>224</v>
      </c>
      <c r="H809" s="5">
        <v>40</v>
      </c>
      <c r="I809" s="6" t="s">
        <v>34</v>
      </c>
    </row>
    <row r="810" spans="1:9" x14ac:dyDescent="0.3">
      <c r="A810" s="2">
        <v>2024</v>
      </c>
      <c r="B810" s="2" t="s">
        <v>37</v>
      </c>
      <c r="C810" s="2" t="s">
        <v>30</v>
      </c>
      <c r="D810" s="7" t="s">
        <v>30</v>
      </c>
      <c r="E810" s="8">
        <v>3</v>
      </c>
      <c r="F810" s="8">
        <v>6600</v>
      </c>
      <c r="G810" s="8">
        <v>7392</v>
      </c>
      <c r="H810" s="5">
        <v>1320</v>
      </c>
      <c r="I810" s="6" t="s">
        <v>34</v>
      </c>
    </row>
    <row r="811" spans="1:9" x14ac:dyDescent="0.3">
      <c r="A811" s="2">
        <v>2024</v>
      </c>
      <c r="B811" s="2" t="s">
        <v>37</v>
      </c>
      <c r="C811" s="2" t="s">
        <v>24</v>
      </c>
      <c r="D811" s="7" t="s">
        <v>31</v>
      </c>
      <c r="E811" s="8">
        <v>3</v>
      </c>
      <c r="F811" s="8">
        <v>4577.3</v>
      </c>
      <c r="G811" s="8">
        <v>5126.576</v>
      </c>
      <c r="H811" s="5">
        <v>915.46</v>
      </c>
      <c r="I811" s="6" t="s">
        <v>34</v>
      </c>
    </row>
    <row r="812" spans="1:9" x14ac:dyDescent="0.3">
      <c r="A812" s="2">
        <v>2024</v>
      </c>
      <c r="B812" s="2" t="s">
        <v>38</v>
      </c>
      <c r="C812" s="2" t="s">
        <v>11</v>
      </c>
      <c r="D812" s="4" t="s">
        <v>12</v>
      </c>
      <c r="E812" s="5">
        <v>3566</v>
      </c>
      <c r="F812" s="5">
        <v>4577.3</v>
      </c>
      <c r="G812" s="5">
        <v>5126.576</v>
      </c>
      <c r="H812" s="5">
        <v>915.46</v>
      </c>
      <c r="I812" s="6" t="s">
        <v>34</v>
      </c>
    </row>
    <row r="813" spans="1:9" x14ac:dyDescent="0.3">
      <c r="A813" s="2">
        <v>2024</v>
      </c>
      <c r="B813" s="2" t="s">
        <v>38</v>
      </c>
      <c r="C813" s="2" t="s">
        <v>11</v>
      </c>
      <c r="D813" s="4" t="s">
        <v>14</v>
      </c>
      <c r="E813" s="5">
        <v>2498</v>
      </c>
      <c r="F813" s="5">
        <v>8000</v>
      </c>
      <c r="G813" s="5">
        <v>8960</v>
      </c>
      <c r="H813" s="5">
        <v>1600</v>
      </c>
      <c r="I813" s="6" t="s">
        <v>34</v>
      </c>
    </row>
    <row r="814" spans="1:9" x14ac:dyDescent="0.3">
      <c r="A814" s="2">
        <v>2024</v>
      </c>
      <c r="B814" s="2" t="s">
        <v>38</v>
      </c>
      <c r="C814" s="2" t="s">
        <v>15</v>
      </c>
      <c r="D814" s="4" t="s">
        <v>16</v>
      </c>
      <c r="E814" s="5">
        <v>1245</v>
      </c>
      <c r="F814" s="5">
        <v>4577.2</v>
      </c>
      <c r="G814" s="5">
        <v>5126.4639999999999</v>
      </c>
      <c r="H814" s="5">
        <v>915.44</v>
      </c>
      <c r="I814" s="6" t="s">
        <v>34</v>
      </c>
    </row>
    <row r="815" spans="1:9" x14ac:dyDescent="0.3">
      <c r="A815" s="2">
        <v>2024</v>
      </c>
      <c r="B815" s="2" t="s">
        <v>38</v>
      </c>
      <c r="C815" s="2" t="s">
        <v>17</v>
      </c>
      <c r="D815" s="7" t="s">
        <v>18</v>
      </c>
      <c r="E815" s="8">
        <v>644</v>
      </c>
      <c r="F815" s="8">
        <v>5743.5</v>
      </c>
      <c r="G815" s="8">
        <v>6432.72</v>
      </c>
      <c r="H815" s="5">
        <v>1148.7</v>
      </c>
      <c r="I815" s="6" t="s">
        <v>34</v>
      </c>
    </row>
    <row r="816" spans="1:9" x14ac:dyDescent="0.3">
      <c r="A816" s="2">
        <v>2024</v>
      </c>
      <c r="B816" s="2" t="s">
        <v>38</v>
      </c>
      <c r="C816" s="2" t="s">
        <v>19</v>
      </c>
      <c r="D816" s="7" t="s">
        <v>20</v>
      </c>
      <c r="E816" s="8">
        <v>643</v>
      </c>
      <c r="F816" s="8">
        <v>7000</v>
      </c>
      <c r="G816" s="8">
        <v>7840</v>
      </c>
      <c r="H816" s="5">
        <v>1400</v>
      </c>
      <c r="I816" s="6" t="s">
        <v>34</v>
      </c>
    </row>
    <row r="817" spans="1:9" x14ac:dyDescent="0.3">
      <c r="A817" s="2">
        <v>2024</v>
      </c>
      <c r="B817" s="2" t="s">
        <v>38</v>
      </c>
      <c r="C817" s="2" t="s">
        <v>17</v>
      </c>
      <c r="D817" s="7" t="s">
        <v>21</v>
      </c>
      <c r="E817" s="8">
        <v>455</v>
      </c>
      <c r="F817" s="8">
        <v>4578.6000000000004</v>
      </c>
      <c r="G817" s="8">
        <v>5128.0320000000002</v>
      </c>
      <c r="H817" s="5">
        <v>915.72000000000014</v>
      </c>
      <c r="I817" s="6" t="s">
        <v>34</v>
      </c>
    </row>
    <row r="818" spans="1:9" x14ac:dyDescent="0.3">
      <c r="A818" s="2">
        <v>2024</v>
      </c>
      <c r="B818" s="2" t="s">
        <v>38</v>
      </c>
      <c r="C818" s="2" t="s">
        <v>19</v>
      </c>
      <c r="D818" s="7" t="s">
        <v>22</v>
      </c>
      <c r="E818" s="9">
        <v>345</v>
      </c>
      <c r="F818" s="9">
        <v>7000</v>
      </c>
      <c r="G818" s="9">
        <v>7840</v>
      </c>
      <c r="H818" s="5">
        <v>1400</v>
      </c>
      <c r="I818" s="6" t="s">
        <v>34</v>
      </c>
    </row>
    <row r="819" spans="1:9" x14ac:dyDescent="0.3">
      <c r="A819" s="2">
        <v>2024</v>
      </c>
      <c r="B819" s="2" t="s">
        <v>38</v>
      </c>
      <c r="C819" s="2" t="s">
        <v>15</v>
      </c>
      <c r="D819" s="4" t="s">
        <v>23</v>
      </c>
      <c r="E819" s="5">
        <v>122</v>
      </c>
      <c r="F819" s="5">
        <v>100</v>
      </c>
      <c r="G819" s="5">
        <v>112</v>
      </c>
      <c r="H819" s="5">
        <v>20</v>
      </c>
      <c r="I819" s="6" t="s">
        <v>13</v>
      </c>
    </row>
    <row r="820" spans="1:9" x14ac:dyDescent="0.3">
      <c r="A820" s="2">
        <v>2024</v>
      </c>
      <c r="B820" s="2" t="s">
        <v>38</v>
      </c>
      <c r="C820" s="2" t="s">
        <v>24</v>
      </c>
      <c r="D820" s="7" t="s">
        <v>25</v>
      </c>
      <c r="E820" s="8">
        <v>78</v>
      </c>
      <c r="F820" s="8">
        <v>4577.2</v>
      </c>
      <c r="G820" s="8">
        <v>5126.4639999999999</v>
      </c>
      <c r="H820" s="5">
        <v>915.44</v>
      </c>
      <c r="I820" s="6" t="s">
        <v>13</v>
      </c>
    </row>
    <row r="821" spans="1:9" x14ac:dyDescent="0.3">
      <c r="A821" s="2">
        <v>2024</v>
      </c>
      <c r="B821" s="2" t="s">
        <v>38</v>
      </c>
      <c r="C821" s="2" t="s">
        <v>24</v>
      </c>
      <c r="D821" s="7" t="s">
        <v>26</v>
      </c>
      <c r="E821" s="8">
        <v>76</v>
      </c>
      <c r="F821" s="8">
        <v>4576.8999999999996</v>
      </c>
      <c r="G821" s="8">
        <v>5126.1279999999997</v>
      </c>
      <c r="H821" s="5">
        <v>915.38</v>
      </c>
      <c r="I821" s="6" t="s">
        <v>13</v>
      </c>
    </row>
    <row r="822" spans="1:9" x14ac:dyDescent="0.3">
      <c r="A822" s="2">
        <v>2024</v>
      </c>
      <c r="B822" s="2" t="s">
        <v>38</v>
      </c>
      <c r="C822" s="2" t="s">
        <v>24</v>
      </c>
      <c r="D822" s="7" t="s">
        <v>27</v>
      </c>
      <c r="E822" s="8">
        <v>46</v>
      </c>
      <c r="F822" s="8">
        <v>200</v>
      </c>
      <c r="G822" s="8">
        <v>224</v>
      </c>
      <c r="H822" s="5">
        <v>40</v>
      </c>
      <c r="I822" s="6" t="s">
        <v>13</v>
      </c>
    </row>
    <row r="823" spans="1:9" x14ac:dyDescent="0.3">
      <c r="A823" s="2">
        <v>2024</v>
      </c>
      <c r="B823" s="2" t="s">
        <v>38</v>
      </c>
      <c r="C823" s="2" t="s">
        <v>24</v>
      </c>
      <c r="D823" s="7" t="s">
        <v>28</v>
      </c>
      <c r="E823" s="8">
        <v>34</v>
      </c>
      <c r="F823" s="8">
        <v>4576.8</v>
      </c>
      <c r="G823" s="8">
        <v>5126.0160000000005</v>
      </c>
      <c r="H823" s="5">
        <v>915.36000000000013</v>
      </c>
      <c r="I823" s="6" t="s">
        <v>13</v>
      </c>
    </row>
    <row r="824" spans="1:9" x14ac:dyDescent="0.3">
      <c r="A824" s="2">
        <v>2024</v>
      </c>
      <c r="B824" s="2" t="s">
        <v>38</v>
      </c>
      <c r="C824" s="2" t="s">
        <v>15</v>
      </c>
      <c r="D824" s="4" t="s">
        <v>29</v>
      </c>
      <c r="E824" s="5">
        <v>7</v>
      </c>
      <c r="F824" s="5">
        <v>200</v>
      </c>
      <c r="G824" s="5">
        <v>224</v>
      </c>
      <c r="H824" s="5">
        <v>40</v>
      </c>
      <c r="I824" s="6" t="s">
        <v>13</v>
      </c>
    </row>
    <row r="825" spans="1:9" x14ac:dyDescent="0.3">
      <c r="A825" s="2">
        <v>2024</v>
      </c>
      <c r="B825" s="2" t="s">
        <v>38</v>
      </c>
      <c r="C825" s="2" t="s">
        <v>24</v>
      </c>
      <c r="D825" s="7" t="s">
        <v>31</v>
      </c>
      <c r="E825" s="8">
        <v>3</v>
      </c>
      <c r="F825" s="8">
        <v>4577.3</v>
      </c>
      <c r="G825" s="8">
        <v>5126.576</v>
      </c>
      <c r="H825" s="5">
        <v>915.46</v>
      </c>
      <c r="I825" s="6" t="s">
        <v>13</v>
      </c>
    </row>
    <row r="826" spans="1:9" x14ac:dyDescent="0.3">
      <c r="A826" s="2">
        <v>2024</v>
      </c>
      <c r="B826" s="2" t="s">
        <v>38</v>
      </c>
      <c r="C826" s="2" t="s">
        <v>30</v>
      </c>
      <c r="D826" s="7" t="s">
        <v>30</v>
      </c>
      <c r="E826" s="8">
        <v>2</v>
      </c>
      <c r="F826" s="8">
        <v>6600</v>
      </c>
      <c r="G826" s="8">
        <v>7392</v>
      </c>
      <c r="H826" s="5">
        <v>1320</v>
      </c>
      <c r="I826" s="6" t="s">
        <v>13</v>
      </c>
    </row>
    <row r="827" spans="1:9" x14ac:dyDescent="0.3">
      <c r="A827" s="2">
        <v>2024</v>
      </c>
      <c r="B827" s="2" t="s">
        <v>39</v>
      </c>
      <c r="C827" s="2" t="s">
        <v>11</v>
      </c>
      <c r="D827" s="4" t="s">
        <v>12</v>
      </c>
      <c r="E827" s="5">
        <v>3566</v>
      </c>
      <c r="F827" s="5">
        <v>4577.3</v>
      </c>
      <c r="G827" s="5">
        <v>5126.576</v>
      </c>
      <c r="H827" s="5">
        <v>915.46</v>
      </c>
      <c r="I827" s="6" t="s">
        <v>13</v>
      </c>
    </row>
    <row r="828" spans="1:9" x14ac:dyDescent="0.3">
      <c r="A828" s="2">
        <v>2024</v>
      </c>
      <c r="B828" s="2" t="s">
        <v>39</v>
      </c>
      <c r="C828" s="2" t="s">
        <v>11</v>
      </c>
      <c r="D828" s="4" t="s">
        <v>14</v>
      </c>
      <c r="E828" s="5">
        <v>2498</v>
      </c>
      <c r="F828" s="5">
        <v>8000</v>
      </c>
      <c r="G828" s="5">
        <v>8960</v>
      </c>
      <c r="H828" s="5">
        <v>1600</v>
      </c>
      <c r="I828" s="6" t="s">
        <v>13</v>
      </c>
    </row>
    <row r="829" spans="1:9" x14ac:dyDescent="0.3">
      <c r="A829" s="2">
        <v>2024</v>
      </c>
      <c r="B829" s="2" t="s">
        <v>39</v>
      </c>
      <c r="C829" s="2" t="s">
        <v>15</v>
      </c>
      <c r="D829" s="4" t="s">
        <v>16</v>
      </c>
      <c r="E829" s="5">
        <v>1245</v>
      </c>
      <c r="F829" s="5">
        <v>4577.2</v>
      </c>
      <c r="G829" s="5">
        <v>5126.4639999999999</v>
      </c>
      <c r="H829" s="5">
        <v>915.44</v>
      </c>
      <c r="I829" s="6" t="s">
        <v>13</v>
      </c>
    </row>
    <row r="830" spans="1:9" x14ac:dyDescent="0.3">
      <c r="A830" s="2">
        <v>2024</v>
      </c>
      <c r="B830" s="2" t="s">
        <v>39</v>
      </c>
      <c r="C830" s="2" t="s">
        <v>17</v>
      </c>
      <c r="D830" s="7" t="s">
        <v>18</v>
      </c>
      <c r="E830" s="8">
        <v>644</v>
      </c>
      <c r="F830" s="8">
        <v>5743.5</v>
      </c>
      <c r="G830" s="8">
        <v>6432.72</v>
      </c>
      <c r="H830" s="5">
        <v>1148.7</v>
      </c>
      <c r="I830" s="6" t="s">
        <v>13</v>
      </c>
    </row>
    <row r="831" spans="1:9" x14ac:dyDescent="0.3">
      <c r="A831" s="2">
        <v>2024</v>
      </c>
      <c r="B831" s="2" t="s">
        <v>39</v>
      </c>
      <c r="C831" s="2" t="s">
        <v>19</v>
      </c>
      <c r="D831" s="7" t="s">
        <v>20</v>
      </c>
      <c r="E831" s="8">
        <v>643</v>
      </c>
      <c r="F831" s="8">
        <v>7000</v>
      </c>
      <c r="G831" s="8">
        <v>7840</v>
      </c>
      <c r="H831" s="5">
        <v>1400</v>
      </c>
      <c r="I831" s="6" t="s">
        <v>13</v>
      </c>
    </row>
    <row r="832" spans="1:9" x14ac:dyDescent="0.3">
      <c r="A832" s="2">
        <v>2024</v>
      </c>
      <c r="B832" s="2" t="s">
        <v>39</v>
      </c>
      <c r="C832" s="2" t="s">
        <v>17</v>
      </c>
      <c r="D832" s="7" t="s">
        <v>21</v>
      </c>
      <c r="E832" s="8">
        <v>455</v>
      </c>
      <c r="F832" s="8">
        <v>4578.6000000000004</v>
      </c>
      <c r="G832" s="8">
        <v>5128.0320000000002</v>
      </c>
      <c r="H832" s="5">
        <v>915.72000000000014</v>
      </c>
      <c r="I832" s="6" t="s">
        <v>13</v>
      </c>
    </row>
    <row r="833" spans="1:9" x14ac:dyDescent="0.3">
      <c r="A833" s="2">
        <v>2024</v>
      </c>
      <c r="B833" s="2" t="s">
        <v>39</v>
      </c>
      <c r="C833" s="2" t="s">
        <v>19</v>
      </c>
      <c r="D833" s="7" t="s">
        <v>22</v>
      </c>
      <c r="E833" s="9">
        <v>345</v>
      </c>
      <c r="F833" s="9">
        <v>7000</v>
      </c>
      <c r="G833" s="9">
        <v>7840</v>
      </c>
      <c r="H833" s="5">
        <v>1400</v>
      </c>
      <c r="I833" s="6" t="s">
        <v>13</v>
      </c>
    </row>
    <row r="834" spans="1:9" x14ac:dyDescent="0.3">
      <c r="A834" s="2">
        <v>2024</v>
      </c>
      <c r="B834" s="2" t="s">
        <v>39</v>
      </c>
      <c r="C834" s="2" t="s">
        <v>15</v>
      </c>
      <c r="D834" s="4" t="s">
        <v>23</v>
      </c>
      <c r="E834" s="5">
        <v>122</v>
      </c>
      <c r="F834" s="5">
        <v>100</v>
      </c>
      <c r="G834" s="5">
        <v>112</v>
      </c>
      <c r="H834" s="5">
        <v>20</v>
      </c>
      <c r="I834" s="6" t="s">
        <v>13</v>
      </c>
    </row>
    <row r="835" spans="1:9" x14ac:dyDescent="0.3">
      <c r="A835" s="2">
        <v>2024</v>
      </c>
      <c r="B835" s="2" t="s">
        <v>39</v>
      </c>
      <c r="C835" s="2" t="s">
        <v>24</v>
      </c>
      <c r="D835" s="7" t="s">
        <v>25</v>
      </c>
      <c r="E835" s="8">
        <v>78</v>
      </c>
      <c r="F835" s="8">
        <v>4577.2</v>
      </c>
      <c r="G835" s="8">
        <v>5126.4639999999999</v>
      </c>
      <c r="H835" s="5">
        <v>915.44</v>
      </c>
      <c r="I835" s="6" t="s">
        <v>13</v>
      </c>
    </row>
    <row r="836" spans="1:9" x14ac:dyDescent="0.3">
      <c r="A836" s="2">
        <v>2024</v>
      </c>
      <c r="B836" s="2" t="s">
        <v>39</v>
      </c>
      <c r="C836" s="2" t="s">
        <v>24</v>
      </c>
      <c r="D836" s="7" t="s">
        <v>26</v>
      </c>
      <c r="E836" s="8">
        <v>76</v>
      </c>
      <c r="F836" s="8">
        <v>4576.8999999999996</v>
      </c>
      <c r="G836" s="8">
        <v>5126.1279999999997</v>
      </c>
      <c r="H836" s="5">
        <v>915.38</v>
      </c>
      <c r="I836" s="6" t="s">
        <v>13</v>
      </c>
    </row>
    <row r="837" spans="1:9" x14ac:dyDescent="0.3">
      <c r="A837" s="2">
        <v>2024</v>
      </c>
      <c r="B837" s="2" t="s">
        <v>39</v>
      </c>
      <c r="C837" s="2" t="s">
        <v>24</v>
      </c>
      <c r="D837" s="7" t="s">
        <v>27</v>
      </c>
      <c r="E837" s="8">
        <v>46</v>
      </c>
      <c r="F837" s="8">
        <v>200</v>
      </c>
      <c r="G837" s="8">
        <v>224</v>
      </c>
      <c r="H837" s="5">
        <v>40</v>
      </c>
      <c r="I837" s="6" t="s">
        <v>13</v>
      </c>
    </row>
    <row r="838" spans="1:9" x14ac:dyDescent="0.3">
      <c r="A838" s="2">
        <v>2024</v>
      </c>
      <c r="B838" s="2" t="s">
        <v>39</v>
      </c>
      <c r="C838" s="2" t="s">
        <v>24</v>
      </c>
      <c r="D838" s="7" t="s">
        <v>28</v>
      </c>
      <c r="E838" s="8">
        <v>34</v>
      </c>
      <c r="F838" s="8">
        <v>4576.8</v>
      </c>
      <c r="G838" s="8">
        <v>5126.0160000000005</v>
      </c>
      <c r="H838" s="5">
        <v>915.36000000000013</v>
      </c>
      <c r="I838" s="6" t="s">
        <v>13</v>
      </c>
    </row>
    <row r="839" spans="1:9" x14ac:dyDescent="0.3">
      <c r="A839" s="2">
        <v>2024</v>
      </c>
      <c r="B839" s="2" t="s">
        <v>39</v>
      </c>
      <c r="C839" s="2" t="s">
        <v>15</v>
      </c>
      <c r="D839" s="4" t="s">
        <v>29</v>
      </c>
      <c r="E839" s="5">
        <v>7</v>
      </c>
      <c r="F839" s="5">
        <v>200</v>
      </c>
      <c r="G839" s="5">
        <v>224</v>
      </c>
      <c r="H839" s="5">
        <v>40</v>
      </c>
      <c r="I839" s="6" t="s">
        <v>13</v>
      </c>
    </row>
    <row r="840" spans="1:9" x14ac:dyDescent="0.3">
      <c r="A840" s="2">
        <v>2024</v>
      </c>
      <c r="B840" s="2" t="s">
        <v>39</v>
      </c>
      <c r="C840" s="2" t="s">
        <v>24</v>
      </c>
      <c r="D840" s="7" t="s">
        <v>31</v>
      </c>
      <c r="E840" s="8">
        <v>3</v>
      </c>
      <c r="F840" s="8">
        <v>4577.3</v>
      </c>
      <c r="G840" s="8">
        <v>5126.576</v>
      </c>
      <c r="H840" s="5">
        <v>915.46</v>
      </c>
      <c r="I840" s="6" t="s">
        <v>13</v>
      </c>
    </row>
    <row r="841" spans="1:9" x14ac:dyDescent="0.3">
      <c r="A841" s="2">
        <v>2024</v>
      </c>
      <c r="B841" s="2" t="s">
        <v>39</v>
      </c>
      <c r="C841" s="2" t="s">
        <v>30</v>
      </c>
      <c r="D841" s="7" t="s">
        <v>30</v>
      </c>
      <c r="E841" s="8">
        <v>2</v>
      </c>
      <c r="F841" s="8">
        <v>6600</v>
      </c>
      <c r="G841" s="8">
        <v>7392</v>
      </c>
      <c r="H841" s="5">
        <v>1320</v>
      </c>
      <c r="I841" s="6" t="s">
        <v>13</v>
      </c>
    </row>
    <row r="842" spans="1:9" x14ac:dyDescent="0.3">
      <c r="A842" s="2">
        <v>2024</v>
      </c>
      <c r="B842" s="2" t="s">
        <v>40</v>
      </c>
      <c r="C842" s="2" t="s">
        <v>11</v>
      </c>
      <c r="D842" s="4" t="s">
        <v>12</v>
      </c>
      <c r="E842" s="5">
        <v>3566</v>
      </c>
      <c r="F842" s="5">
        <v>4577.3</v>
      </c>
      <c r="G842" s="5">
        <v>5126.576</v>
      </c>
      <c r="H842" s="5">
        <v>915.46</v>
      </c>
      <c r="I842" s="6" t="s">
        <v>13</v>
      </c>
    </row>
    <row r="843" spans="1:9" x14ac:dyDescent="0.3">
      <c r="A843" s="2">
        <v>2024</v>
      </c>
      <c r="B843" s="2" t="s">
        <v>40</v>
      </c>
      <c r="C843" s="2" t="s">
        <v>11</v>
      </c>
      <c r="D843" s="4" t="s">
        <v>14</v>
      </c>
      <c r="E843" s="5">
        <v>2498</v>
      </c>
      <c r="F843" s="5">
        <v>8000</v>
      </c>
      <c r="G843" s="5">
        <v>8960</v>
      </c>
      <c r="H843" s="5">
        <v>1600</v>
      </c>
      <c r="I843" s="6" t="s">
        <v>13</v>
      </c>
    </row>
    <row r="844" spans="1:9" x14ac:dyDescent="0.3">
      <c r="A844" s="2">
        <v>2024</v>
      </c>
      <c r="B844" s="2" t="s">
        <v>40</v>
      </c>
      <c r="C844" s="2" t="s">
        <v>15</v>
      </c>
      <c r="D844" s="4" t="s">
        <v>16</v>
      </c>
      <c r="E844" s="5">
        <v>1245</v>
      </c>
      <c r="F844" s="5">
        <v>4577.2</v>
      </c>
      <c r="G844" s="5">
        <v>5126.4639999999999</v>
      </c>
      <c r="H844" s="5">
        <v>915.44</v>
      </c>
      <c r="I844" s="6" t="s">
        <v>13</v>
      </c>
    </row>
    <row r="845" spans="1:9" x14ac:dyDescent="0.3">
      <c r="A845" s="2">
        <v>2024</v>
      </c>
      <c r="B845" s="2" t="s">
        <v>40</v>
      </c>
      <c r="C845" s="2" t="s">
        <v>17</v>
      </c>
      <c r="D845" s="7" t="s">
        <v>18</v>
      </c>
      <c r="E845" s="8">
        <v>644</v>
      </c>
      <c r="F845" s="8">
        <v>5743.5</v>
      </c>
      <c r="G845" s="8">
        <v>6432.72</v>
      </c>
      <c r="H845" s="5">
        <v>1148.7</v>
      </c>
      <c r="I845" s="6" t="s">
        <v>13</v>
      </c>
    </row>
    <row r="846" spans="1:9" x14ac:dyDescent="0.3">
      <c r="A846" s="2">
        <v>2024</v>
      </c>
      <c r="B846" s="2" t="s">
        <v>40</v>
      </c>
      <c r="C846" s="2" t="s">
        <v>19</v>
      </c>
      <c r="D846" s="7" t="s">
        <v>20</v>
      </c>
      <c r="E846" s="8">
        <v>643</v>
      </c>
      <c r="F846" s="8">
        <v>7000</v>
      </c>
      <c r="G846" s="8">
        <v>7840</v>
      </c>
      <c r="H846" s="5">
        <v>1400</v>
      </c>
      <c r="I846" s="6" t="s">
        <v>13</v>
      </c>
    </row>
    <row r="847" spans="1:9" x14ac:dyDescent="0.3">
      <c r="A847" s="2">
        <v>2024</v>
      </c>
      <c r="B847" s="2" t="s">
        <v>40</v>
      </c>
      <c r="C847" s="2" t="s">
        <v>17</v>
      </c>
      <c r="D847" s="7" t="s">
        <v>21</v>
      </c>
      <c r="E847" s="8">
        <v>455</v>
      </c>
      <c r="F847" s="8">
        <v>4578.6000000000004</v>
      </c>
      <c r="G847" s="8">
        <v>5128.0320000000002</v>
      </c>
      <c r="H847" s="5">
        <v>915.72000000000014</v>
      </c>
      <c r="I847" s="6" t="s">
        <v>13</v>
      </c>
    </row>
    <row r="848" spans="1:9" x14ac:dyDescent="0.3">
      <c r="A848" s="2">
        <v>2024</v>
      </c>
      <c r="B848" s="2" t="s">
        <v>40</v>
      </c>
      <c r="C848" s="2" t="s">
        <v>19</v>
      </c>
      <c r="D848" s="7" t="s">
        <v>22</v>
      </c>
      <c r="E848" s="9">
        <v>345</v>
      </c>
      <c r="F848" s="9">
        <v>7000</v>
      </c>
      <c r="G848" s="9">
        <v>7840</v>
      </c>
      <c r="H848" s="5">
        <v>1400</v>
      </c>
      <c r="I848" s="6" t="s">
        <v>13</v>
      </c>
    </row>
    <row r="849" spans="1:9" x14ac:dyDescent="0.3">
      <c r="A849" s="2">
        <v>2024</v>
      </c>
      <c r="B849" s="2" t="s">
        <v>40</v>
      </c>
      <c r="C849" s="2" t="s">
        <v>15</v>
      </c>
      <c r="D849" s="4" t="s">
        <v>23</v>
      </c>
      <c r="E849" s="5">
        <v>122</v>
      </c>
      <c r="F849" s="5">
        <v>100</v>
      </c>
      <c r="G849" s="5">
        <v>112</v>
      </c>
      <c r="H849" s="5">
        <v>20</v>
      </c>
      <c r="I849" s="6" t="s">
        <v>13</v>
      </c>
    </row>
    <row r="850" spans="1:9" x14ac:dyDescent="0.3">
      <c r="A850" s="2">
        <v>2024</v>
      </c>
      <c r="B850" s="2" t="s">
        <v>40</v>
      </c>
      <c r="C850" s="2" t="s">
        <v>24</v>
      </c>
      <c r="D850" s="7" t="s">
        <v>25</v>
      </c>
      <c r="E850" s="8">
        <v>78</v>
      </c>
      <c r="F850" s="8">
        <v>4577.2</v>
      </c>
      <c r="G850" s="8">
        <v>5126.4639999999999</v>
      </c>
      <c r="H850" s="5">
        <v>915.44</v>
      </c>
      <c r="I850" s="6" t="s">
        <v>13</v>
      </c>
    </row>
    <row r="851" spans="1:9" x14ac:dyDescent="0.3">
      <c r="A851" s="2">
        <v>2024</v>
      </c>
      <c r="B851" s="2" t="s">
        <v>40</v>
      </c>
      <c r="C851" s="2" t="s">
        <v>24</v>
      </c>
      <c r="D851" s="7" t="s">
        <v>26</v>
      </c>
      <c r="E851" s="8">
        <v>76</v>
      </c>
      <c r="F851" s="8">
        <v>4576.8999999999996</v>
      </c>
      <c r="G851" s="8">
        <v>5126.1279999999997</v>
      </c>
      <c r="H851" s="5">
        <v>915.38</v>
      </c>
      <c r="I851" s="6" t="s">
        <v>13</v>
      </c>
    </row>
    <row r="852" spans="1:9" x14ac:dyDescent="0.3">
      <c r="A852" s="2">
        <v>2024</v>
      </c>
      <c r="B852" s="2" t="s">
        <v>40</v>
      </c>
      <c r="C852" s="2" t="s">
        <v>24</v>
      </c>
      <c r="D852" s="7" t="s">
        <v>27</v>
      </c>
      <c r="E852" s="8">
        <v>46</v>
      </c>
      <c r="F852" s="8">
        <v>200</v>
      </c>
      <c r="G852" s="8">
        <v>224</v>
      </c>
      <c r="H852" s="5">
        <v>40</v>
      </c>
      <c r="I852" s="6" t="s">
        <v>13</v>
      </c>
    </row>
    <row r="853" spans="1:9" x14ac:dyDescent="0.3">
      <c r="A853" s="2">
        <v>2024</v>
      </c>
      <c r="B853" s="2" t="s">
        <v>40</v>
      </c>
      <c r="C853" s="2" t="s">
        <v>24</v>
      </c>
      <c r="D853" s="7" t="s">
        <v>28</v>
      </c>
      <c r="E853" s="8">
        <v>34</v>
      </c>
      <c r="F853" s="8">
        <v>4576.8</v>
      </c>
      <c r="G853" s="8">
        <v>5126.0160000000005</v>
      </c>
      <c r="H853" s="5">
        <v>915.36000000000013</v>
      </c>
      <c r="I853" s="6" t="s">
        <v>13</v>
      </c>
    </row>
    <row r="854" spans="1:9" x14ac:dyDescent="0.3">
      <c r="A854" s="2">
        <v>2024</v>
      </c>
      <c r="B854" s="2" t="s">
        <v>40</v>
      </c>
      <c r="C854" s="2" t="s">
        <v>15</v>
      </c>
      <c r="D854" s="4" t="s">
        <v>29</v>
      </c>
      <c r="E854" s="5">
        <v>7</v>
      </c>
      <c r="F854" s="5">
        <v>200</v>
      </c>
      <c r="G854" s="5">
        <v>224</v>
      </c>
      <c r="H854" s="5">
        <v>40</v>
      </c>
      <c r="I854" s="6" t="s">
        <v>13</v>
      </c>
    </row>
    <row r="855" spans="1:9" x14ac:dyDescent="0.3">
      <c r="A855" s="2">
        <v>2024</v>
      </c>
      <c r="B855" s="2" t="s">
        <v>40</v>
      </c>
      <c r="C855" s="2" t="s">
        <v>24</v>
      </c>
      <c r="D855" s="7" t="s">
        <v>31</v>
      </c>
      <c r="E855" s="8">
        <v>3</v>
      </c>
      <c r="F855" s="8">
        <v>4577.3</v>
      </c>
      <c r="G855" s="8">
        <v>5126.576</v>
      </c>
      <c r="H855" s="5">
        <v>915.46</v>
      </c>
      <c r="I855" s="6" t="s">
        <v>13</v>
      </c>
    </row>
    <row r="856" spans="1:9" x14ac:dyDescent="0.3">
      <c r="A856" s="2">
        <v>2024</v>
      </c>
      <c r="B856" s="2" t="s">
        <v>40</v>
      </c>
      <c r="C856" s="2" t="s">
        <v>30</v>
      </c>
      <c r="D856" s="7" t="s">
        <v>30</v>
      </c>
      <c r="E856" s="8">
        <v>2</v>
      </c>
      <c r="F856" s="8">
        <v>6600</v>
      </c>
      <c r="G856" s="8">
        <v>7392</v>
      </c>
      <c r="H856" s="5">
        <v>1320</v>
      </c>
      <c r="I856" s="6" t="s">
        <v>13</v>
      </c>
    </row>
    <row r="857" spans="1:9" x14ac:dyDescent="0.3">
      <c r="A857" s="2">
        <v>2024</v>
      </c>
      <c r="B857" s="2" t="s">
        <v>41</v>
      </c>
      <c r="C857" s="2" t="s">
        <v>11</v>
      </c>
      <c r="D857" s="4" t="s">
        <v>12</v>
      </c>
      <c r="E857" s="5">
        <v>3566</v>
      </c>
      <c r="F857" s="5">
        <v>4577.3</v>
      </c>
      <c r="G857" s="5">
        <v>5126.576</v>
      </c>
      <c r="H857" s="5">
        <v>915.46</v>
      </c>
      <c r="I857" s="6" t="s">
        <v>13</v>
      </c>
    </row>
    <row r="858" spans="1:9" x14ac:dyDescent="0.3">
      <c r="A858" s="2">
        <v>2024</v>
      </c>
      <c r="B858" s="2" t="s">
        <v>41</v>
      </c>
      <c r="C858" s="2" t="s">
        <v>11</v>
      </c>
      <c r="D858" s="4" t="s">
        <v>14</v>
      </c>
      <c r="E858" s="5">
        <v>2498</v>
      </c>
      <c r="F858" s="5">
        <v>8000</v>
      </c>
      <c r="G858" s="5">
        <v>8960</v>
      </c>
      <c r="H858" s="5">
        <v>1600</v>
      </c>
      <c r="I858" s="6" t="s">
        <v>13</v>
      </c>
    </row>
    <row r="859" spans="1:9" x14ac:dyDescent="0.3">
      <c r="A859" s="2">
        <v>2024</v>
      </c>
      <c r="B859" s="2" t="s">
        <v>41</v>
      </c>
      <c r="C859" s="2" t="s">
        <v>15</v>
      </c>
      <c r="D859" s="4" t="s">
        <v>16</v>
      </c>
      <c r="E859" s="5">
        <v>1245</v>
      </c>
      <c r="F859" s="5">
        <v>4577.2</v>
      </c>
      <c r="G859" s="5">
        <v>5126.4639999999999</v>
      </c>
      <c r="H859" s="5">
        <v>915.44</v>
      </c>
      <c r="I859" s="6" t="s">
        <v>13</v>
      </c>
    </row>
    <row r="860" spans="1:9" x14ac:dyDescent="0.3">
      <c r="A860" s="2">
        <v>2024</v>
      </c>
      <c r="B860" s="2" t="s">
        <v>41</v>
      </c>
      <c r="C860" s="2" t="s">
        <v>17</v>
      </c>
      <c r="D860" s="7" t="s">
        <v>18</v>
      </c>
      <c r="E860" s="8">
        <v>644</v>
      </c>
      <c r="F860" s="8">
        <v>5743.5</v>
      </c>
      <c r="G860" s="8">
        <v>6432.72</v>
      </c>
      <c r="H860" s="5">
        <v>1148.7</v>
      </c>
      <c r="I860" s="6" t="s">
        <v>13</v>
      </c>
    </row>
    <row r="861" spans="1:9" x14ac:dyDescent="0.3">
      <c r="A861" s="2">
        <v>2024</v>
      </c>
      <c r="B861" s="2" t="s">
        <v>41</v>
      </c>
      <c r="C861" s="2" t="s">
        <v>19</v>
      </c>
      <c r="D861" s="7" t="s">
        <v>20</v>
      </c>
      <c r="E861" s="8">
        <v>643</v>
      </c>
      <c r="F861" s="8">
        <v>7000</v>
      </c>
      <c r="G861" s="8">
        <v>7840</v>
      </c>
      <c r="H861" s="5">
        <v>1400</v>
      </c>
      <c r="I861" s="6" t="s">
        <v>34</v>
      </c>
    </row>
    <row r="862" spans="1:9" x14ac:dyDescent="0.3">
      <c r="A862" s="2">
        <v>2024</v>
      </c>
      <c r="B862" s="2" t="s">
        <v>41</v>
      </c>
      <c r="C862" s="2" t="s">
        <v>17</v>
      </c>
      <c r="D862" s="7" t="s">
        <v>21</v>
      </c>
      <c r="E862" s="8">
        <v>455</v>
      </c>
      <c r="F862" s="8">
        <v>4578.6000000000004</v>
      </c>
      <c r="G862" s="8">
        <v>5128.0320000000002</v>
      </c>
      <c r="H862" s="5">
        <v>915.72000000000014</v>
      </c>
      <c r="I862" s="6" t="s">
        <v>34</v>
      </c>
    </row>
    <row r="863" spans="1:9" x14ac:dyDescent="0.3">
      <c r="A863" s="2">
        <v>2024</v>
      </c>
      <c r="B863" s="2" t="s">
        <v>41</v>
      </c>
      <c r="C863" s="2" t="s">
        <v>19</v>
      </c>
      <c r="D863" s="7" t="s">
        <v>22</v>
      </c>
      <c r="E863" s="9">
        <v>345</v>
      </c>
      <c r="F863" s="9">
        <v>7000</v>
      </c>
      <c r="G863" s="9">
        <v>7840</v>
      </c>
      <c r="H863" s="5">
        <v>1400</v>
      </c>
      <c r="I863" s="6" t="s">
        <v>34</v>
      </c>
    </row>
    <row r="864" spans="1:9" x14ac:dyDescent="0.3">
      <c r="A864" s="2">
        <v>2024</v>
      </c>
      <c r="B864" s="2" t="s">
        <v>41</v>
      </c>
      <c r="C864" s="2" t="s">
        <v>15</v>
      </c>
      <c r="D864" s="4" t="s">
        <v>23</v>
      </c>
      <c r="E864" s="5">
        <v>122</v>
      </c>
      <c r="F864" s="5">
        <v>100</v>
      </c>
      <c r="G864" s="5">
        <v>112</v>
      </c>
      <c r="H864" s="5">
        <v>20</v>
      </c>
      <c r="I864" s="6" t="s">
        <v>34</v>
      </c>
    </row>
    <row r="865" spans="1:9" x14ac:dyDescent="0.3">
      <c r="A865" s="2">
        <v>2024</v>
      </c>
      <c r="B865" s="2" t="s">
        <v>41</v>
      </c>
      <c r="C865" s="2" t="s">
        <v>24</v>
      </c>
      <c r="D865" s="7" t="s">
        <v>25</v>
      </c>
      <c r="E865" s="8">
        <v>78</v>
      </c>
      <c r="F865" s="8">
        <v>4577.2</v>
      </c>
      <c r="G865" s="8">
        <v>5126.4639999999999</v>
      </c>
      <c r="H865" s="5">
        <v>915.44</v>
      </c>
      <c r="I865" s="6" t="s">
        <v>34</v>
      </c>
    </row>
    <row r="866" spans="1:9" x14ac:dyDescent="0.3">
      <c r="A866" s="2">
        <v>2024</v>
      </c>
      <c r="B866" s="2" t="s">
        <v>41</v>
      </c>
      <c r="C866" s="2" t="s">
        <v>24</v>
      </c>
      <c r="D866" s="7" t="s">
        <v>26</v>
      </c>
      <c r="E866" s="8">
        <v>76</v>
      </c>
      <c r="F866" s="8">
        <v>4576.8999999999996</v>
      </c>
      <c r="G866" s="8">
        <v>5126.1279999999997</v>
      </c>
      <c r="H866" s="5">
        <v>915.38</v>
      </c>
      <c r="I866" s="6" t="s">
        <v>34</v>
      </c>
    </row>
    <row r="867" spans="1:9" x14ac:dyDescent="0.3">
      <c r="A867" s="2">
        <v>2024</v>
      </c>
      <c r="B867" s="2" t="s">
        <v>41</v>
      </c>
      <c r="C867" s="2" t="s">
        <v>24</v>
      </c>
      <c r="D867" s="7" t="s">
        <v>27</v>
      </c>
      <c r="E867" s="8">
        <v>46</v>
      </c>
      <c r="F867" s="8">
        <v>200</v>
      </c>
      <c r="G867" s="8">
        <v>224</v>
      </c>
      <c r="H867" s="5">
        <v>40</v>
      </c>
      <c r="I867" s="6" t="s">
        <v>34</v>
      </c>
    </row>
    <row r="868" spans="1:9" x14ac:dyDescent="0.3">
      <c r="A868" s="2">
        <v>2024</v>
      </c>
      <c r="B868" s="2" t="s">
        <v>41</v>
      </c>
      <c r="C868" s="2" t="s">
        <v>24</v>
      </c>
      <c r="D868" s="7" t="s">
        <v>28</v>
      </c>
      <c r="E868" s="8">
        <v>34</v>
      </c>
      <c r="F868" s="8">
        <v>4576.8</v>
      </c>
      <c r="G868" s="8">
        <v>5126.0160000000005</v>
      </c>
      <c r="H868" s="5">
        <v>915.36000000000013</v>
      </c>
      <c r="I868" s="6" t="s">
        <v>34</v>
      </c>
    </row>
    <row r="869" spans="1:9" x14ac:dyDescent="0.3">
      <c r="A869" s="2">
        <v>2024</v>
      </c>
      <c r="B869" s="2" t="s">
        <v>41</v>
      </c>
      <c r="C869" s="2" t="s">
        <v>15</v>
      </c>
      <c r="D869" s="4" t="s">
        <v>29</v>
      </c>
      <c r="E869" s="5">
        <v>7</v>
      </c>
      <c r="F869" s="5">
        <v>200</v>
      </c>
      <c r="G869" s="5">
        <v>224</v>
      </c>
      <c r="H869" s="5">
        <v>40</v>
      </c>
      <c r="I869" s="6" t="s">
        <v>34</v>
      </c>
    </row>
    <row r="870" spans="1:9" x14ac:dyDescent="0.3">
      <c r="A870" s="2">
        <v>2024</v>
      </c>
      <c r="B870" s="2" t="s">
        <v>41</v>
      </c>
      <c r="C870" s="2" t="s">
        <v>24</v>
      </c>
      <c r="D870" s="7" t="s">
        <v>31</v>
      </c>
      <c r="E870" s="8">
        <v>3</v>
      </c>
      <c r="F870" s="8">
        <v>4577.3</v>
      </c>
      <c r="G870" s="8">
        <v>5126.576</v>
      </c>
      <c r="H870" s="5">
        <v>915.46</v>
      </c>
      <c r="I870" s="6" t="s">
        <v>34</v>
      </c>
    </row>
    <row r="871" spans="1:9" x14ac:dyDescent="0.3">
      <c r="A871" s="2">
        <v>2024</v>
      </c>
      <c r="B871" s="2" t="s">
        <v>41</v>
      </c>
      <c r="C871" s="2" t="s">
        <v>30</v>
      </c>
      <c r="D871" s="7" t="s">
        <v>30</v>
      </c>
      <c r="E871" s="8">
        <v>2</v>
      </c>
      <c r="F871" s="8">
        <v>6600</v>
      </c>
      <c r="G871" s="8">
        <v>7392</v>
      </c>
      <c r="H871" s="5">
        <v>1320</v>
      </c>
      <c r="I871" s="6" t="s">
        <v>34</v>
      </c>
    </row>
    <row r="872" spans="1:9" x14ac:dyDescent="0.3">
      <c r="A872" s="2">
        <v>2024</v>
      </c>
      <c r="B872" s="2" t="s">
        <v>42</v>
      </c>
      <c r="C872" s="2" t="s">
        <v>11</v>
      </c>
      <c r="D872" s="4" t="s">
        <v>12</v>
      </c>
      <c r="E872" s="5">
        <v>3566</v>
      </c>
      <c r="F872" s="5">
        <v>4577.3</v>
      </c>
      <c r="G872" s="5">
        <v>5126.576</v>
      </c>
      <c r="H872" s="5">
        <v>915.46</v>
      </c>
      <c r="I872" s="6" t="s">
        <v>34</v>
      </c>
    </row>
    <row r="873" spans="1:9" x14ac:dyDescent="0.3">
      <c r="A873" s="2">
        <v>2024</v>
      </c>
      <c r="B873" s="2" t="s">
        <v>42</v>
      </c>
      <c r="C873" s="2" t="s">
        <v>11</v>
      </c>
      <c r="D873" s="4" t="s">
        <v>14</v>
      </c>
      <c r="E873" s="5">
        <v>2498</v>
      </c>
      <c r="F873" s="5">
        <v>8000</v>
      </c>
      <c r="G873" s="5">
        <v>8960</v>
      </c>
      <c r="H873" s="5">
        <v>1600</v>
      </c>
      <c r="I873" s="6" t="s">
        <v>34</v>
      </c>
    </row>
    <row r="874" spans="1:9" x14ac:dyDescent="0.3">
      <c r="A874" s="2">
        <v>2024</v>
      </c>
      <c r="B874" s="2" t="s">
        <v>42</v>
      </c>
      <c r="C874" s="2" t="s">
        <v>15</v>
      </c>
      <c r="D874" s="4" t="s">
        <v>16</v>
      </c>
      <c r="E874" s="5">
        <v>1245</v>
      </c>
      <c r="F874" s="5">
        <v>4577.2</v>
      </c>
      <c r="G874" s="5">
        <v>5126.4639999999999</v>
      </c>
      <c r="H874" s="5">
        <v>915.44</v>
      </c>
      <c r="I874" s="6" t="s">
        <v>34</v>
      </c>
    </row>
    <row r="875" spans="1:9" x14ac:dyDescent="0.3">
      <c r="A875" s="2">
        <v>2024</v>
      </c>
      <c r="B875" s="2" t="s">
        <v>42</v>
      </c>
      <c r="C875" s="2" t="s">
        <v>17</v>
      </c>
      <c r="D875" s="7" t="s">
        <v>18</v>
      </c>
      <c r="E875" s="8">
        <v>644</v>
      </c>
      <c r="F875" s="8">
        <v>5743.5</v>
      </c>
      <c r="G875" s="8">
        <v>6432.72</v>
      </c>
      <c r="H875" s="5">
        <v>1148.7</v>
      </c>
      <c r="I875" s="6" t="s">
        <v>34</v>
      </c>
    </row>
    <row r="876" spans="1:9" x14ac:dyDescent="0.3">
      <c r="A876" s="2">
        <v>2024</v>
      </c>
      <c r="B876" s="2" t="s">
        <v>42</v>
      </c>
      <c r="C876" s="2" t="s">
        <v>19</v>
      </c>
      <c r="D876" s="7" t="s">
        <v>20</v>
      </c>
      <c r="E876" s="8">
        <v>643</v>
      </c>
      <c r="F876" s="8">
        <v>7000</v>
      </c>
      <c r="G876" s="8">
        <v>7840</v>
      </c>
      <c r="H876" s="5">
        <v>1400</v>
      </c>
      <c r="I876" s="6" t="s">
        <v>34</v>
      </c>
    </row>
    <row r="877" spans="1:9" x14ac:dyDescent="0.3">
      <c r="A877" s="2">
        <v>2024</v>
      </c>
      <c r="B877" s="2" t="s">
        <v>42</v>
      </c>
      <c r="C877" s="2" t="s">
        <v>17</v>
      </c>
      <c r="D877" s="7" t="s">
        <v>21</v>
      </c>
      <c r="E877" s="8">
        <v>455</v>
      </c>
      <c r="F877" s="8">
        <v>4578.6000000000004</v>
      </c>
      <c r="G877" s="8">
        <v>5128.0320000000002</v>
      </c>
      <c r="H877" s="5">
        <v>915.72000000000014</v>
      </c>
      <c r="I877" s="6" t="s">
        <v>34</v>
      </c>
    </row>
    <row r="878" spans="1:9" x14ac:dyDescent="0.3">
      <c r="A878" s="2">
        <v>2024</v>
      </c>
      <c r="B878" s="2" t="s">
        <v>42</v>
      </c>
      <c r="C878" s="2" t="s">
        <v>19</v>
      </c>
      <c r="D878" s="7" t="s">
        <v>22</v>
      </c>
      <c r="E878" s="9">
        <v>345</v>
      </c>
      <c r="F878" s="9">
        <v>7000</v>
      </c>
      <c r="G878" s="9">
        <v>7840</v>
      </c>
      <c r="H878" s="5">
        <v>1400</v>
      </c>
      <c r="I878" s="6" t="s">
        <v>34</v>
      </c>
    </row>
    <row r="879" spans="1:9" x14ac:dyDescent="0.3">
      <c r="A879" s="2">
        <v>2024</v>
      </c>
      <c r="B879" s="2" t="s">
        <v>42</v>
      </c>
      <c r="C879" s="2" t="s">
        <v>15</v>
      </c>
      <c r="D879" s="4" t="s">
        <v>23</v>
      </c>
      <c r="E879" s="5">
        <v>122</v>
      </c>
      <c r="F879" s="5">
        <v>100</v>
      </c>
      <c r="G879" s="5">
        <v>112</v>
      </c>
      <c r="H879" s="5">
        <v>20</v>
      </c>
      <c r="I879" s="6" t="s">
        <v>34</v>
      </c>
    </row>
    <row r="880" spans="1:9" x14ac:dyDescent="0.3">
      <c r="A880" s="2">
        <v>2024</v>
      </c>
      <c r="B880" s="2" t="s">
        <v>42</v>
      </c>
      <c r="C880" s="2" t="s">
        <v>24</v>
      </c>
      <c r="D880" s="7" t="s">
        <v>25</v>
      </c>
      <c r="E880" s="8">
        <v>78</v>
      </c>
      <c r="F880" s="8">
        <v>4577.2</v>
      </c>
      <c r="G880" s="8">
        <v>5126.4639999999999</v>
      </c>
      <c r="H880" s="5">
        <v>915.44</v>
      </c>
      <c r="I880" s="6" t="s">
        <v>34</v>
      </c>
    </row>
    <row r="881" spans="1:9" x14ac:dyDescent="0.3">
      <c r="A881" s="2">
        <v>2024</v>
      </c>
      <c r="B881" s="2" t="s">
        <v>42</v>
      </c>
      <c r="C881" s="2" t="s">
        <v>24</v>
      </c>
      <c r="D881" s="7" t="s">
        <v>26</v>
      </c>
      <c r="E881" s="8">
        <v>76</v>
      </c>
      <c r="F881" s="8">
        <v>4576.8999999999996</v>
      </c>
      <c r="G881" s="8">
        <v>5126.1279999999997</v>
      </c>
      <c r="H881" s="5">
        <v>915.38</v>
      </c>
      <c r="I881" s="6" t="s">
        <v>34</v>
      </c>
    </row>
    <row r="882" spans="1:9" x14ac:dyDescent="0.3">
      <c r="A882" s="2">
        <v>2024</v>
      </c>
      <c r="B882" s="2" t="s">
        <v>42</v>
      </c>
      <c r="C882" s="2" t="s">
        <v>24</v>
      </c>
      <c r="D882" s="7" t="s">
        <v>27</v>
      </c>
      <c r="E882" s="8">
        <v>46</v>
      </c>
      <c r="F882" s="8">
        <v>200</v>
      </c>
      <c r="G882" s="8">
        <v>224</v>
      </c>
      <c r="H882" s="5">
        <v>40</v>
      </c>
      <c r="I882" s="6" t="s">
        <v>34</v>
      </c>
    </row>
    <row r="883" spans="1:9" x14ac:dyDescent="0.3">
      <c r="A883" s="2">
        <v>2024</v>
      </c>
      <c r="B883" s="2" t="s">
        <v>42</v>
      </c>
      <c r="C883" s="2" t="s">
        <v>24</v>
      </c>
      <c r="D883" s="7" t="s">
        <v>28</v>
      </c>
      <c r="E883" s="8">
        <v>34</v>
      </c>
      <c r="F883" s="8">
        <v>4576.8</v>
      </c>
      <c r="G883" s="8">
        <v>5126.0160000000005</v>
      </c>
      <c r="H883" s="5">
        <v>915.36000000000013</v>
      </c>
      <c r="I883" s="6" t="s">
        <v>34</v>
      </c>
    </row>
    <row r="884" spans="1:9" x14ac:dyDescent="0.3">
      <c r="A884" s="2">
        <v>2024</v>
      </c>
      <c r="B884" s="2" t="s">
        <v>42</v>
      </c>
      <c r="C884" s="2" t="s">
        <v>15</v>
      </c>
      <c r="D884" s="4" t="s">
        <v>29</v>
      </c>
      <c r="E884" s="5">
        <v>7</v>
      </c>
      <c r="F884" s="5">
        <v>200</v>
      </c>
      <c r="G884" s="5">
        <v>224</v>
      </c>
      <c r="H884" s="5">
        <v>40</v>
      </c>
      <c r="I884" s="6" t="s">
        <v>34</v>
      </c>
    </row>
    <row r="885" spans="1:9" x14ac:dyDescent="0.3">
      <c r="A885" s="2">
        <v>2024</v>
      </c>
      <c r="B885" s="2" t="s">
        <v>42</v>
      </c>
      <c r="C885" s="2" t="s">
        <v>24</v>
      </c>
      <c r="D885" s="7" t="s">
        <v>31</v>
      </c>
      <c r="E885" s="8">
        <v>3</v>
      </c>
      <c r="F885" s="8">
        <v>4577.3</v>
      </c>
      <c r="G885" s="8">
        <v>5126.576</v>
      </c>
      <c r="H885" s="5">
        <v>915.46</v>
      </c>
      <c r="I885" s="6" t="s">
        <v>34</v>
      </c>
    </row>
    <row r="886" spans="1:9" x14ac:dyDescent="0.3">
      <c r="A886" s="2">
        <v>2024</v>
      </c>
      <c r="B886" s="2" t="s">
        <v>42</v>
      </c>
      <c r="C886" s="2" t="s">
        <v>30</v>
      </c>
      <c r="D886" s="7" t="s">
        <v>30</v>
      </c>
      <c r="E886" s="8">
        <v>2</v>
      </c>
      <c r="F886" s="8">
        <v>6600</v>
      </c>
      <c r="G886" s="8">
        <v>7392</v>
      </c>
      <c r="H886" s="5">
        <v>1320</v>
      </c>
      <c r="I886" s="6" t="s">
        <v>13</v>
      </c>
    </row>
    <row r="887" spans="1:9" x14ac:dyDescent="0.3">
      <c r="A887" s="2">
        <v>2024</v>
      </c>
      <c r="B887" s="2" t="s">
        <v>43</v>
      </c>
      <c r="C887" s="2" t="s">
        <v>11</v>
      </c>
      <c r="D887" s="4" t="s">
        <v>12</v>
      </c>
      <c r="E887" s="5">
        <v>3566</v>
      </c>
      <c r="F887" s="5">
        <v>4577.3</v>
      </c>
      <c r="G887" s="5">
        <v>5126.576</v>
      </c>
      <c r="H887" s="5">
        <v>915.46</v>
      </c>
      <c r="I887" s="6" t="s">
        <v>13</v>
      </c>
    </row>
    <row r="888" spans="1:9" x14ac:dyDescent="0.3">
      <c r="A888" s="2">
        <v>2024</v>
      </c>
      <c r="B888" s="2" t="s">
        <v>43</v>
      </c>
      <c r="C888" s="2" t="s">
        <v>11</v>
      </c>
      <c r="D888" s="4" t="s">
        <v>14</v>
      </c>
      <c r="E888" s="5">
        <v>2498</v>
      </c>
      <c r="F888" s="5">
        <v>8000</v>
      </c>
      <c r="G888" s="5">
        <v>8960</v>
      </c>
      <c r="H888" s="5">
        <v>1600</v>
      </c>
      <c r="I888" s="6" t="s">
        <v>13</v>
      </c>
    </row>
    <row r="889" spans="1:9" x14ac:dyDescent="0.3">
      <c r="A889" s="2">
        <v>2024</v>
      </c>
      <c r="B889" s="2" t="s">
        <v>43</v>
      </c>
      <c r="C889" s="2" t="s">
        <v>15</v>
      </c>
      <c r="D889" s="4" t="s">
        <v>16</v>
      </c>
      <c r="E889" s="5">
        <v>1245</v>
      </c>
      <c r="F889" s="5">
        <v>4577.2</v>
      </c>
      <c r="G889" s="5">
        <v>5126.4639999999999</v>
      </c>
      <c r="H889" s="5">
        <v>915.44</v>
      </c>
      <c r="I889" s="6" t="s">
        <v>13</v>
      </c>
    </row>
    <row r="890" spans="1:9" x14ac:dyDescent="0.3">
      <c r="A890" s="2">
        <v>2024</v>
      </c>
      <c r="B890" s="2" t="s">
        <v>43</v>
      </c>
      <c r="C890" s="2" t="s">
        <v>17</v>
      </c>
      <c r="D890" s="7" t="s">
        <v>18</v>
      </c>
      <c r="E890" s="8">
        <v>644</v>
      </c>
      <c r="F890" s="8">
        <v>5743.5</v>
      </c>
      <c r="G890" s="8">
        <v>6432.72</v>
      </c>
      <c r="H890" s="5">
        <v>1148.7</v>
      </c>
      <c r="I890" s="6" t="s">
        <v>13</v>
      </c>
    </row>
    <row r="891" spans="1:9" x14ac:dyDescent="0.3">
      <c r="A891" s="2">
        <v>2024</v>
      </c>
      <c r="B891" s="2" t="s">
        <v>43</v>
      </c>
      <c r="C891" s="2" t="s">
        <v>19</v>
      </c>
      <c r="D891" s="7" t="s">
        <v>20</v>
      </c>
      <c r="E891" s="8">
        <v>643</v>
      </c>
      <c r="F891" s="8">
        <v>7000</v>
      </c>
      <c r="G891" s="8">
        <v>7840</v>
      </c>
      <c r="H891" s="5">
        <v>1400</v>
      </c>
      <c r="I891" s="6" t="s">
        <v>13</v>
      </c>
    </row>
    <row r="892" spans="1:9" x14ac:dyDescent="0.3">
      <c r="A892" s="2">
        <v>2024</v>
      </c>
      <c r="B892" s="2" t="s">
        <v>43</v>
      </c>
      <c r="C892" s="2" t="s">
        <v>17</v>
      </c>
      <c r="D892" s="7" t="s">
        <v>21</v>
      </c>
      <c r="E892" s="8">
        <v>455</v>
      </c>
      <c r="F892" s="8">
        <v>4578.6000000000004</v>
      </c>
      <c r="G892" s="8">
        <v>5128.0320000000002</v>
      </c>
      <c r="H892" s="5">
        <v>915.72000000000014</v>
      </c>
      <c r="I892" s="6" t="s">
        <v>13</v>
      </c>
    </row>
    <row r="893" spans="1:9" x14ac:dyDescent="0.3">
      <c r="A893" s="2">
        <v>2024</v>
      </c>
      <c r="B893" s="2" t="s">
        <v>43</v>
      </c>
      <c r="C893" s="2" t="s">
        <v>19</v>
      </c>
      <c r="D893" s="7" t="s">
        <v>22</v>
      </c>
      <c r="E893" s="9">
        <v>345</v>
      </c>
      <c r="F893" s="9">
        <v>7000</v>
      </c>
      <c r="G893" s="9">
        <v>7840</v>
      </c>
      <c r="H893" s="5">
        <v>1400</v>
      </c>
      <c r="I893" s="6" t="s">
        <v>13</v>
      </c>
    </row>
    <row r="894" spans="1:9" x14ac:dyDescent="0.3">
      <c r="A894" s="2">
        <v>2024</v>
      </c>
      <c r="B894" s="2" t="s">
        <v>43</v>
      </c>
      <c r="C894" s="2" t="s">
        <v>15</v>
      </c>
      <c r="D894" s="4" t="s">
        <v>23</v>
      </c>
      <c r="E894" s="5">
        <v>122</v>
      </c>
      <c r="F894" s="5">
        <v>100</v>
      </c>
      <c r="G894" s="5">
        <v>112</v>
      </c>
      <c r="H894" s="5">
        <v>20</v>
      </c>
      <c r="I894" s="6" t="s">
        <v>13</v>
      </c>
    </row>
    <row r="895" spans="1:9" x14ac:dyDescent="0.3">
      <c r="A895" s="2">
        <v>2024</v>
      </c>
      <c r="B895" s="2" t="s">
        <v>43</v>
      </c>
      <c r="C895" s="2" t="s">
        <v>24</v>
      </c>
      <c r="D895" s="7" t="s">
        <v>25</v>
      </c>
      <c r="E895" s="8">
        <v>78</v>
      </c>
      <c r="F895" s="8">
        <v>4577.2</v>
      </c>
      <c r="G895" s="8">
        <v>5126.4639999999999</v>
      </c>
      <c r="H895" s="5">
        <v>915.44</v>
      </c>
      <c r="I895" s="6" t="s">
        <v>13</v>
      </c>
    </row>
    <row r="896" spans="1:9" x14ac:dyDescent="0.3">
      <c r="A896" s="2">
        <v>2024</v>
      </c>
      <c r="B896" s="2" t="s">
        <v>43</v>
      </c>
      <c r="C896" s="2" t="s">
        <v>24</v>
      </c>
      <c r="D896" s="7" t="s">
        <v>26</v>
      </c>
      <c r="E896" s="8">
        <v>76</v>
      </c>
      <c r="F896" s="8">
        <v>4576.8999999999996</v>
      </c>
      <c r="G896" s="8">
        <v>5126.1279999999997</v>
      </c>
      <c r="H896" s="5">
        <v>915.38</v>
      </c>
      <c r="I896" s="6" t="s">
        <v>13</v>
      </c>
    </row>
    <row r="897" spans="1:9" x14ac:dyDescent="0.3">
      <c r="A897" s="2">
        <v>2024</v>
      </c>
      <c r="B897" s="2" t="s">
        <v>43</v>
      </c>
      <c r="C897" s="2" t="s">
        <v>24</v>
      </c>
      <c r="D897" s="7" t="s">
        <v>27</v>
      </c>
      <c r="E897" s="8">
        <v>46</v>
      </c>
      <c r="F897" s="8">
        <v>200</v>
      </c>
      <c r="G897" s="8">
        <v>224</v>
      </c>
      <c r="H897" s="5">
        <v>40</v>
      </c>
      <c r="I897" s="6" t="s">
        <v>13</v>
      </c>
    </row>
    <row r="898" spans="1:9" x14ac:dyDescent="0.3">
      <c r="A898" s="2">
        <v>2024</v>
      </c>
      <c r="B898" s="2" t="s">
        <v>43</v>
      </c>
      <c r="C898" s="2" t="s">
        <v>24</v>
      </c>
      <c r="D898" s="7" t="s">
        <v>28</v>
      </c>
      <c r="E898" s="8">
        <v>34</v>
      </c>
      <c r="F898" s="8">
        <v>4576.8</v>
      </c>
      <c r="G898" s="8">
        <v>5126.0160000000005</v>
      </c>
      <c r="H898" s="5">
        <v>915.36000000000013</v>
      </c>
      <c r="I898" s="6" t="s">
        <v>13</v>
      </c>
    </row>
    <row r="899" spans="1:9" x14ac:dyDescent="0.3">
      <c r="A899" s="2">
        <v>2024</v>
      </c>
      <c r="B899" s="2" t="s">
        <v>43</v>
      </c>
      <c r="C899" s="2" t="s">
        <v>15</v>
      </c>
      <c r="D899" s="4" t="s">
        <v>29</v>
      </c>
      <c r="E899" s="5">
        <v>7</v>
      </c>
      <c r="F899" s="5">
        <v>200</v>
      </c>
      <c r="G899" s="5">
        <v>224</v>
      </c>
      <c r="H899" s="5">
        <v>40</v>
      </c>
      <c r="I899" s="6" t="s">
        <v>13</v>
      </c>
    </row>
    <row r="900" spans="1:9" x14ac:dyDescent="0.3">
      <c r="A900" s="2">
        <v>2024</v>
      </c>
      <c r="B900" s="2" t="s">
        <v>43</v>
      </c>
      <c r="C900" s="2" t="s">
        <v>24</v>
      </c>
      <c r="D900" s="7" t="s">
        <v>31</v>
      </c>
      <c r="E900" s="8">
        <v>3</v>
      </c>
      <c r="F900" s="8">
        <v>4577.3</v>
      </c>
      <c r="G900" s="8">
        <v>5126.576</v>
      </c>
      <c r="H900" s="5">
        <v>915.46</v>
      </c>
      <c r="I900" s="6" t="s">
        <v>13</v>
      </c>
    </row>
    <row r="901" spans="1:9" x14ac:dyDescent="0.3">
      <c r="A901" s="2">
        <v>2024</v>
      </c>
      <c r="B901" s="2" t="s">
        <v>43</v>
      </c>
      <c r="C901" s="2" t="s">
        <v>30</v>
      </c>
      <c r="D901" s="7" t="s">
        <v>30</v>
      </c>
      <c r="E901" s="8">
        <v>2</v>
      </c>
      <c r="F901" s="8">
        <v>6600</v>
      </c>
      <c r="G901" s="8">
        <v>7392</v>
      </c>
      <c r="H901" s="5">
        <v>1320</v>
      </c>
      <c r="I901" s="6" t="s">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C45D6-E07A-4595-89FC-DC7D2DD7D598}">
  <sheetPr>
    <tabColor rgb="FFEA375D"/>
  </sheetPr>
  <dimension ref="C5:N70"/>
  <sheetViews>
    <sheetView showGridLines="0" topLeftCell="B1" zoomScaleNormal="100" workbookViewId="0">
      <selection activeCell="G12" sqref="G12"/>
    </sheetView>
  </sheetViews>
  <sheetFormatPr defaultRowHeight="14.4" x14ac:dyDescent="0.3"/>
  <cols>
    <col min="3" max="3" width="12.5546875" bestFit="1" customWidth="1"/>
    <col min="4" max="4" width="13.88671875" bestFit="1" customWidth="1"/>
    <col min="5" max="5" width="14.88671875" bestFit="1" customWidth="1"/>
    <col min="6" max="6" width="14.44140625" bestFit="1" customWidth="1"/>
    <col min="7" max="7" width="11.33203125" bestFit="1" customWidth="1"/>
    <col min="8" max="8" width="20.21875" bestFit="1" customWidth="1"/>
    <col min="10" max="13" width="11.33203125" bestFit="1" customWidth="1"/>
  </cols>
  <sheetData>
    <row r="5" spans="3:14" x14ac:dyDescent="0.3">
      <c r="C5" s="10" t="s">
        <v>44</v>
      </c>
      <c r="D5" t="s">
        <v>46</v>
      </c>
      <c r="E5" t="s">
        <v>55</v>
      </c>
      <c r="F5" t="s">
        <v>56</v>
      </c>
      <c r="H5" s="13" t="s">
        <v>48</v>
      </c>
      <c r="I5" s="13" t="s">
        <v>49</v>
      </c>
      <c r="J5" s="12" t="s">
        <v>50</v>
      </c>
      <c r="K5" s="12" t="s">
        <v>51</v>
      </c>
      <c r="L5" s="12" t="s">
        <v>52</v>
      </c>
      <c r="M5" s="12" t="s">
        <v>57</v>
      </c>
      <c r="N5" s="12" t="s">
        <v>58</v>
      </c>
    </row>
    <row r="6" spans="3:14" x14ac:dyDescent="0.3">
      <c r="C6" s="4" t="s">
        <v>24</v>
      </c>
      <c r="D6">
        <v>908441.70000000054</v>
      </c>
      <c r="E6" s="24">
        <v>61781.781999999999</v>
      </c>
      <c r="F6" s="11">
        <v>8.4615516116792661E-2</v>
      </c>
      <c r="G6" s="18" t="s">
        <v>24</v>
      </c>
      <c r="H6">
        <v>1</v>
      </c>
      <c r="I6">
        <v>3</v>
      </c>
      <c r="J6" s="14">
        <f>VLOOKUP(G6,$C$6:$E$11,2,0)</f>
        <v>908441.70000000054</v>
      </c>
      <c r="K6" s="14">
        <f>IF(J6=MAX($J$6:$J$11),J6,"")</f>
        <v>908441.70000000054</v>
      </c>
      <c r="L6" s="17" t="str">
        <f>IF(J6=MAX($J$6:$J$11),"",J6)</f>
        <v/>
      </c>
      <c r="M6" s="17">
        <f>VLOOKUP(G6,$C$6:$F$11,3,0)</f>
        <v>61781.781999999999</v>
      </c>
      <c r="N6" s="19">
        <f>VLOOKUP(G6,$C$6:$F$11,4,0)</f>
        <v>8.4615516116792661E-2</v>
      </c>
    </row>
    <row r="7" spans="3:14" x14ac:dyDescent="0.3">
      <c r="C7" s="4" t="s">
        <v>30</v>
      </c>
      <c r="D7">
        <v>396733.79999999993</v>
      </c>
      <c r="E7" s="24">
        <v>12877.76</v>
      </c>
      <c r="F7" s="11">
        <v>1.7637210736786257E-2</v>
      </c>
      <c r="G7" s="18" t="s">
        <v>30</v>
      </c>
      <c r="H7">
        <v>7</v>
      </c>
      <c r="I7">
        <v>2</v>
      </c>
      <c r="J7" s="14">
        <f t="shared" ref="J7:J11" si="0">VLOOKUP(G7,$C$6:$E$11,2,0)</f>
        <v>396733.79999999993</v>
      </c>
      <c r="K7" t="str">
        <f t="shared" ref="K7:K11" si="1">IF(J7=MAX($J$6:$J$11),J7,"")</f>
        <v/>
      </c>
      <c r="L7" s="17">
        <f t="shared" ref="L7:L11" si="2">IF(J7=MAX($J$6:$J$11),"",J7)</f>
        <v>396733.79999999993</v>
      </c>
      <c r="M7" s="17">
        <f t="shared" ref="M7:M11" si="3">VLOOKUP(G7,$C$6:$F$11,3,0)</f>
        <v>12877.76</v>
      </c>
      <c r="N7" s="19">
        <f t="shared" ref="N7:N11" si="4">VLOOKUP(G7,$C$6:$F$11,4,0)</f>
        <v>1.7637210736786257E-2</v>
      </c>
    </row>
    <row r="8" spans="3:14" x14ac:dyDescent="0.3">
      <c r="C8" s="4" t="s">
        <v>11</v>
      </c>
      <c r="D8">
        <v>776132.81500000064</v>
      </c>
      <c r="E8" s="24">
        <v>389437.478</v>
      </c>
      <c r="F8" s="11">
        <v>0.53336844826185315</v>
      </c>
      <c r="G8" s="18" t="s">
        <v>11</v>
      </c>
      <c r="H8">
        <v>4</v>
      </c>
      <c r="I8">
        <v>1</v>
      </c>
      <c r="J8" s="14">
        <f t="shared" si="0"/>
        <v>776132.81500000064</v>
      </c>
      <c r="K8" t="str">
        <f t="shared" si="1"/>
        <v/>
      </c>
      <c r="L8" s="17">
        <f t="shared" si="2"/>
        <v>776132.81500000064</v>
      </c>
      <c r="M8" s="17">
        <f t="shared" si="3"/>
        <v>389437.478</v>
      </c>
      <c r="N8" s="19">
        <f t="shared" si="4"/>
        <v>0.53336844826185315</v>
      </c>
    </row>
    <row r="9" spans="3:14" x14ac:dyDescent="0.3">
      <c r="C9" s="4" t="s">
        <v>15</v>
      </c>
      <c r="D9">
        <v>307374.0100000003</v>
      </c>
      <c r="E9" s="24">
        <v>116801.149</v>
      </c>
      <c r="F9" s="11">
        <v>0.15996931758409624</v>
      </c>
      <c r="G9" s="18" t="s">
        <v>15</v>
      </c>
      <c r="H9">
        <v>2</v>
      </c>
      <c r="I9">
        <v>7</v>
      </c>
      <c r="J9" s="14">
        <f t="shared" si="0"/>
        <v>307374.0100000003</v>
      </c>
      <c r="K9" t="str">
        <f t="shared" si="1"/>
        <v/>
      </c>
      <c r="L9" s="17">
        <f t="shared" si="2"/>
        <v>307374.0100000003</v>
      </c>
      <c r="M9" s="17">
        <f t="shared" si="3"/>
        <v>116801.149</v>
      </c>
      <c r="N9" s="19">
        <f t="shared" si="4"/>
        <v>0.15996931758409624</v>
      </c>
    </row>
    <row r="10" spans="3:14" x14ac:dyDescent="0.3">
      <c r="C10" s="4" t="s">
        <v>17</v>
      </c>
      <c r="D10">
        <v>691419.41999999958</v>
      </c>
      <c r="E10" s="24">
        <v>73997.460999999996</v>
      </c>
      <c r="F10" s="11">
        <v>0.1013459494232011</v>
      </c>
      <c r="G10" s="18" t="s">
        <v>17</v>
      </c>
      <c r="H10">
        <v>6</v>
      </c>
      <c r="I10">
        <v>7</v>
      </c>
      <c r="J10" s="14">
        <f t="shared" si="0"/>
        <v>691419.41999999958</v>
      </c>
      <c r="K10" s="15" t="str">
        <f t="shared" si="1"/>
        <v/>
      </c>
      <c r="L10" s="17">
        <f t="shared" si="2"/>
        <v>691419.41999999958</v>
      </c>
      <c r="M10" s="17">
        <f t="shared" si="3"/>
        <v>73997.460999999996</v>
      </c>
      <c r="N10" s="19">
        <f t="shared" si="4"/>
        <v>0.1013459494232011</v>
      </c>
    </row>
    <row r="11" spans="3:14" x14ac:dyDescent="0.3">
      <c r="C11" s="4" t="s">
        <v>19</v>
      </c>
      <c r="D11">
        <v>867216</v>
      </c>
      <c r="E11" s="24">
        <v>75251.567999999999</v>
      </c>
      <c r="F11" s="11">
        <v>0.10306355787727066</v>
      </c>
      <c r="G11" s="18" t="s">
        <v>19</v>
      </c>
      <c r="H11">
        <v>4</v>
      </c>
      <c r="I11">
        <v>8</v>
      </c>
      <c r="J11" s="14">
        <f t="shared" si="0"/>
        <v>867216</v>
      </c>
      <c r="K11" s="14" t="str">
        <f t="shared" si="1"/>
        <v/>
      </c>
      <c r="L11" s="17">
        <f t="shared" si="2"/>
        <v>867216</v>
      </c>
      <c r="M11" s="17">
        <f t="shared" si="3"/>
        <v>75251.567999999999</v>
      </c>
      <c r="N11" s="19">
        <f t="shared" si="4"/>
        <v>0.10306355787727066</v>
      </c>
    </row>
    <row r="12" spans="3:14" x14ac:dyDescent="0.3">
      <c r="C12" s="4" t="s">
        <v>45</v>
      </c>
      <c r="D12">
        <v>3947317.745000001</v>
      </c>
      <c r="E12" s="24">
        <v>730147.19799999997</v>
      </c>
      <c r="F12" s="11">
        <v>1</v>
      </c>
    </row>
    <row r="16" spans="3:14" x14ac:dyDescent="0.3">
      <c r="C16" t="s">
        <v>46</v>
      </c>
      <c r="D16" t="s">
        <v>53</v>
      </c>
      <c r="G16" s="20" t="s">
        <v>6</v>
      </c>
      <c r="H16" s="20" t="s">
        <v>54</v>
      </c>
    </row>
    <row r="17" spans="3:8" x14ac:dyDescent="0.3">
      <c r="C17" s="21">
        <v>3947317.7449999978</v>
      </c>
      <c r="D17" s="21">
        <v>4515856.2639999967</v>
      </c>
      <c r="G17" s="19">
        <f>GETPIVOTDATA("Sum of Income",$C$16)/GETPIVOTDATA("Sum of Target Income",$C$16)</f>
        <v>0.87410172384530105</v>
      </c>
      <c r="H17" s="19">
        <f>100%-G17</f>
        <v>0.12589827615469895</v>
      </c>
    </row>
    <row r="18" spans="3:8" x14ac:dyDescent="0.3">
      <c r="G18" s="19"/>
    </row>
    <row r="21" spans="3:8" x14ac:dyDescent="0.3">
      <c r="C21" s="10" t="s">
        <v>44</v>
      </c>
      <c r="D21" t="s">
        <v>46</v>
      </c>
      <c r="E21" t="s">
        <v>47</v>
      </c>
      <c r="G21" s="20" t="s">
        <v>59</v>
      </c>
    </row>
    <row r="22" spans="3:8" x14ac:dyDescent="0.3">
      <c r="C22" s="4" t="s">
        <v>10</v>
      </c>
      <c r="D22">
        <v>352630.74000000005</v>
      </c>
      <c r="E22">
        <v>352630.74000000005</v>
      </c>
      <c r="G22" s="16">
        <f>AVERAGE(D22:D33)</f>
        <v>328943.1454166667</v>
      </c>
    </row>
    <row r="23" spans="3:8" x14ac:dyDescent="0.3">
      <c r="C23" s="4" t="s">
        <v>32</v>
      </c>
      <c r="D23">
        <v>320228.30000000005</v>
      </c>
      <c r="E23">
        <v>320228.30000000005</v>
      </c>
    </row>
    <row r="24" spans="3:8" x14ac:dyDescent="0.3">
      <c r="C24" s="4" t="s">
        <v>33</v>
      </c>
      <c r="D24">
        <v>318928</v>
      </c>
      <c r="E24">
        <v>318928</v>
      </c>
    </row>
    <row r="25" spans="3:8" x14ac:dyDescent="0.3">
      <c r="C25" s="4" t="s">
        <v>35</v>
      </c>
      <c r="D25">
        <v>338553.7</v>
      </c>
      <c r="E25">
        <v>338553.7</v>
      </c>
    </row>
    <row r="26" spans="3:8" x14ac:dyDescent="0.3">
      <c r="C26" s="4" t="s">
        <v>36</v>
      </c>
      <c r="D26">
        <v>330065.99999999994</v>
      </c>
      <c r="E26">
        <v>330065.99999999994</v>
      </c>
    </row>
    <row r="27" spans="3:8" x14ac:dyDescent="0.3">
      <c r="C27" s="4" t="s">
        <v>37</v>
      </c>
      <c r="D27">
        <v>319548.3</v>
      </c>
      <c r="E27">
        <v>319548.3</v>
      </c>
    </row>
    <row r="28" spans="3:8" x14ac:dyDescent="0.3">
      <c r="C28" s="4" t="s">
        <v>38</v>
      </c>
      <c r="D28">
        <v>315915.8</v>
      </c>
      <c r="E28">
        <v>315915.8</v>
      </c>
    </row>
    <row r="29" spans="3:8" x14ac:dyDescent="0.3">
      <c r="C29" s="4" t="s">
        <v>39</v>
      </c>
      <c r="D29">
        <v>327116.43</v>
      </c>
      <c r="E29">
        <v>327116.43</v>
      </c>
    </row>
    <row r="30" spans="3:8" x14ac:dyDescent="0.3">
      <c r="C30" s="4" t="s">
        <v>40</v>
      </c>
      <c r="D30">
        <v>325310.86500000005</v>
      </c>
      <c r="E30">
        <v>325310.86500000005</v>
      </c>
    </row>
    <row r="31" spans="3:8" x14ac:dyDescent="0.3">
      <c r="C31" s="4" t="s">
        <v>41</v>
      </c>
      <c r="D31">
        <v>333009.73000000004</v>
      </c>
      <c r="E31">
        <v>333009.73000000004</v>
      </c>
    </row>
    <row r="32" spans="3:8" x14ac:dyDescent="0.3">
      <c r="C32" s="4" t="s">
        <v>42</v>
      </c>
      <c r="D32">
        <v>350094.08000000002</v>
      </c>
      <c r="E32">
        <v>350094.08000000002</v>
      </c>
    </row>
    <row r="33" spans="3:8" x14ac:dyDescent="0.3">
      <c r="C33" s="4" t="s">
        <v>43</v>
      </c>
      <c r="D33">
        <v>315915.8</v>
      </c>
      <c r="E33">
        <v>315915.8</v>
      </c>
    </row>
    <row r="34" spans="3:8" x14ac:dyDescent="0.3">
      <c r="C34" s="4" t="s">
        <v>45</v>
      </c>
      <c r="D34">
        <v>3947317.7450000001</v>
      </c>
      <c r="E34">
        <v>3947317.7450000001</v>
      </c>
    </row>
    <row r="36" spans="3:8" x14ac:dyDescent="0.3">
      <c r="C36" s="10" t="s">
        <v>44</v>
      </c>
      <c r="D36" t="s">
        <v>60</v>
      </c>
      <c r="H36" s="20" t="s">
        <v>61</v>
      </c>
    </row>
    <row r="37" spans="3:8" x14ac:dyDescent="0.3">
      <c r="C37" s="4" t="s">
        <v>10</v>
      </c>
      <c r="D37" s="23">
        <v>70526.14800000003</v>
      </c>
      <c r="H37" s="17">
        <f>IFERROR(GETPIVOTDATA("operating profit",$C$36),"")</f>
        <v>789463.54900000012</v>
      </c>
    </row>
    <row r="38" spans="3:8" x14ac:dyDescent="0.3">
      <c r="C38" s="4" t="s">
        <v>32</v>
      </c>
      <c r="D38" s="23">
        <v>64045.66</v>
      </c>
    </row>
    <row r="39" spans="3:8" x14ac:dyDescent="0.3">
      <c r="C39" s="4" t="s">
        <v>33</v>
      </c>
      <c r="D39" s="23">
        <v>63785.600000000013</v>
      </c>
    </row>
    <row r="40" spans="3:8" x14ac:dyDescent="0.3">
      <c r="C40" s="4" t="s">
        <v>35</v>
      </c>
      <c r="D40" s="23">
        <v>67710.74000000002</v>
      </c>
    </row>
    <row r="41" spans="3:8" x14ac:dyDescent="0.3">
      <c r="C41" s="4" t="s">
        <v>36</v>
      </c>
      <c r="D41" s="23">
        <v>66013.2</v>
      </c>
    </row>
    <row r="42" spans="3:8" x14ac:dyDescent="0.3">
      <c r="C42" s="4" t="s">
        <v>37</v>
      </c>
      <c r="D42" s="23">
        <v>63909.660000000011</v>
      </c>
    </row>
    <row r="43" spans="3:8" x14ac:dyDescent="0.3">
      <c r="C43" s="4" t="s">
        <v>38</v>
      </c>
      <c r="D43" s="23">
        <v>63183.160000000011</v>
      </c>
    </row>
    <row r="44" spans="3:8" x14ac:dyDescent="0.3">
      <c r="C44" s="4" t="s">
        <v>39</v>
      </c>
      <c r="D44" s="23">
        <v>65423.286</v>
      </c>
    </row>
    <row r="45" spans="3:8" x14ac:dyDescent="0.3">
      <c r="C45" s="4" t="s">
        <v>40</v>
      </c>
      <c r="D45" s="23">
        <v>65062.173000000003</v>
      </c>
    </row>
    <row r="46" spans="3:8" x14ac:dyDescent="0.3">
      <c r="C46" s="4" t="s">
        <v>41</v>
      </c>
      <c r="D46" s="23">
        <v>66601.945999999996</v>
      </c>
    </row>
    <row r="47" spans="3:8" x14ac:dyDescent="0.3">
      <c r="C47" s="4" t="s">
        <v>42</v>
      </c>
      <c r="D47" s="23">
        <v>70018.816000000021</v>
      </c>
    </row>
    <row r="48" spans="3:8" x14ac:dyDescent="0.3">
      <c r="C48" s="4" t="s">
        <v>43</v>
      </c>
      <c r="D48" s="23">
        <v>63183.160000000011</v>
      </c>
    </row>
    <row r="49" spans="3:9" x14ac:dyDescent="0.3">
      <c r="C49" s="4" t="s">
        <v>45</v>
      </c>
      <c r="D49" s="23">
        <v>789463.54900000012</v>
      </c>
    </row>
    <row r="53" spans="3:9" x14ac:dyDescent="0.3">
      <c r="C53" s="10" t="s">
        <v>44</v>
      </c>
      <c r="D53" t="s">
        <v>46</v>
      </c>
      <c r="E53" t="s">
        <v>47</v>
      </c>
    </row>
    <row r="54" spans="3:9" x14ac:dyDescent="0.3">
      <c r="C54" s="4" t="s">
        <v>13</v>
      </c>
      <c r="D54" s="23">
        <v>2361013.7099999986</v>
      </c>
      <c r="E54" s="11">
        <v>0.59813115196785349</v>
      </c>
      <c r="G54" s="20" t="s">
        <v>13</v>
      </c>
      <c r="H54" s="22">
        <f>IFERROR(D54,"")</f>
        <v>2361013.7099999986</v>
      </c>
      <c r="I54" s="26">
        <f>IFERROR(E54, "")</f>
        <v>0.59813115196785349</v>
      </c>
    </row>
    <row r="55" spans="3:9" x14ac:dyDescent="0.3">
      <c r="C55" s="4" t="s">
        <v>34</v>
      </c>
      <c r="D55" s="23">
        <v>1586304.0349999995</v>
      </c>
      <c r="E55" s="11">
        <v>0.40186884803214651</v>
      </c>
      <c r="G55" s="20" t="s">
        <v>34</v>
      </c>
      <c r="H55" s="22">
        <f>IFERROR(D55,"")</f>
        <v>1586304.0349999995</v>
      </c>
      <c r="I55" s="26">
        <f>IFERROR(E55, "")</f>
        <v>0.40186884803214651</v>
      </c>
    </row>
    <row r="56" spans="3:9" x14ac:dyDescent="0.3">
      <c r="C56" s="4" t="s">
        <v>45</v>
      </c>
      <c r="D56" s="23">
        <v>3947317.7449999982</v>
      </c>
      <c r="E56" s="11">
        <v>1</v>
      </c>
    </row>
    <row r="64" spans="3:9" x14ac:dyDescent="0.3">
      <c r="F64" t="s">
        <v>0</v>
      </c>
    </row>
    <row r="66" spans="3:9" x14ac:dyDescent="0.3">
      <c r="C66" s="10" t="s">
        <v>44</v>
      </c>
      <c r="D66" s="10" t="s">
        <v>46</v>
      </c>
      <c r="E66" t="s">
        <v>47</v>
      </c>
      <c r="G66" s="20" t="s">
        <v>13</v>
      </c>
      <c r="H66" s="22">
        <f>IFERROR(D67,"")</f>
        <v>2361013.7099999986</v>
      </c>
      <c r="I66" s="26">
        <f>IFERROR(E67, "")</f>
        <v>0.59813115196785349</v>
      </c>
    </row>
    <row r="67" spans="3:9" x14ac:dyDescent="0.3">
      <c r="C67" s="4" t="s">
        <v>13</v>
      </c>
      <c r="D67" s="23">
        <v>2361013.7099999986</v>
      </c>
      <c r="E67" s="11">
        <v>0.59813115196785349</v>
      </c>
      <c r="G67" s="20" t="s">
        <v>34</v>
      </c>
      <c r="H67" s="22">
        <f>IFERROR(D68,"")</f>
        <v>1586304.0349999995</v>
      </c>
      <c r="I67" s="26">
        <f>IFERROR(E68, "")</f>
        <v>0.40186884803214651</v>
      </c>
    </row>
    <row r="68" spans="3:9" x14ac:dyDescent="0.3">
      <c r="C68" s="4" t="s">
        <v>34</v>
      </c>
      <c r="D68" s="23">
        <v>1586304.0349999995</v>
      </c>
      <c r="E68" s="11">
        <v>0.40186884803214651</v>
      </c>
    </row>
    <row r="69" spans="3:9" x14ac:dyDescent="0.3">
      <c r="C69" s="4" t="s">
        <v>45</v>
      </c>
      <c r="D69" s="23">
        <v>3947317.7449999982</v>
      </c>
      <c r="E69" s="11">
        <v>1</v>
      </c>
    </row>
    <row r="70" spans="3:9" x14ac:dyDescent="0.3">
      <c r="H70" t="s">
        <v>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Income Source</vt:lpstr>
      <vt:lpstr>Projects Status</vt:lpstr>
      <vt:lpstr>Sales Process</vt:lpstr>
      <vt:lpstr>Geographically</vt:lpstr>
      <vt:lpstr>Dataset T1</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Kamlesh Kasambe</dc:creator>
  <cp:lastModifiedBy>Kamlesh Kasambe</cp:lastModifiedBy>
  <dcterms:created xsi:type="dcterms:W3CDTF">2015-06-05T18:17:20Z</dcterms:created>
  <dcterms:modified xsi:type="dcterms:W3CDTF">2024-08-13T18:51:37Z</dcterms:modified>
</cp:coreProperties>
</file>