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oannisandroulakis/Documents/MY.DOCUMENTS/Research/MY.PAPERS/2025 Infodemiology of gout/2025 submissions/JMIR Resubmission/"/>
    </mc:Choice>
  </mc:AlternateContent>
  <xr:revisionPtr revIDLastSave="0" documentId="13_ncr:1_{1BCF15EF-DCD9-9241-B15C-9B7B6ED6DD19}" xr6:coauthVersionLast="47" xr6:coauthVersionMax="47" xr10:uidLastSave="{00000000-0000-0000-0000-000000000000}"/>
  <bookViews>
    <workbookView xWindow="1280" yWindow="640" windowWidth="35200" windowHeight="19900" activeTab="1" xr2:uid="{105D6EC6-5E98-5C42-A971-DF0230B64202}"/>
  </bookViews>
  <sheets>
    <sheet name="All Results" sheetId="6" r:id="rId1"/>
    <sheet name="World " sheetId="1" r:id="rId2"/>
    <sheet name=" World language specific" sheetId="2" r:id="rId3"/>
    <sheet name="US states" sheetId="3" r:id="rId4"/>
    <sheet name="US cities" sheetId="4" r:id="rId5"/>
    <sheet name="Symptoms uni vs bi modal" sheetId="7" r:id="rId6"/>
  </sheets>
  <definedNames>
    <definedName name="_xlnm._FilterDatabase" localSheetId="4" hidden="1">'US cities'!$B$1:$J$1</definedName>
    <definedName name="_xlnm._FilterDatabase" localSheetId="3" hidden="1">'US states'!$B$1:$J$51</definedName>
    <definedName name="_xlnm._FilterDatabase" localSheetId="1" hidden="1">'World '!$A$1:$P$71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D73" i="1"/>
  <c r="H76" i="1"/>
  <c r="H75" i="1"/>
  <c r="H74" i="1"/>
  <c r="H73" i="1"/>
  <c r="F76" i="1"/>
  <c r="F75" i="1"/>
  <c r="F74" i="1"/>
  <c r="F73" i="1"/>
  <c r="Y67" i="6"/>
  <c r="Z67" i="6"/>
  <c r="AA67" i="6"/>
  <c r="X67" i="6"/>
  <c r="Y40" i="6"/>
  <c r="Z40" i="6"/>
  <c r="AA40" i="6"/>
  <c r="X40" i="6"/>
  <c r="P82" i="6"/>
  <c r="Q82" i="6"/>
  <c r="R82" i="6"/>
  <c r="O82" i="6"/>
  <c r="P54" i="6"/>
  <c r="Q54" i="6"/>
  <c r="R54" i="6"/>
  <c r="O54" i="6"/>
  <c r="F74" i="6"/>
  <c r="G74" i="6"/>
  <c r="H74" i="6"/>
  <c r="E74" i="6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" i="7"/>
  <c r="U3" i="7"/>
  <c r="U4" i="7"/>
  <c r="U7" i="7"/>
  <c r="U5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6" i="7"/>
  <c r="U2" i="7"/>
  <c r="V46" i="6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4" i="6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M62" i="6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Q2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<sst xmlns="http://schemas.openxmlformats.org/spreadsheetml/2006/main" count="1068" uniqueCount="461">
  <si>
    <t>###</t>
  </si>
  <si>
    <t>Full Name</t>
  </si>
  <si>
    <t>ISO</t>
  </si>
  <si>
    <t>LAT</t>
  </si>
  <si>
    <t>LONG</t>
  </si>
  <si>
    <t>MESOR</t>
  </si>
  <si>
    <t>AMPL</t>
  </si>
  <si>
    <t>PHASE</t>
  </si>
  <si>
    <t>MNTH</t>
  </si>
  <si>
    <t>Pval</t>
  </si>
  <si>
    <t>United Arab Emirates</t>
  </si>
  <si>
    <t>AE</t>
  </si>
  <si>
    <t>Argentina</t>
  </si>
  <si>
    <t>AR</t>
  </si>
  <si>
    <t>Austria</t>
  </si>
  <si>
    <t>AT</t>
  </si>
  <si>
    <t>Australia</t>
  </si>
  <si>
    <t>AU</t>
  </si>
  <si>
    <t>Bangladesh</t>
  </si>
  <si>
    <t>BD</t>
  </si>
  <si>
    <t>Belgium</t>
  </si>
  <si>
    <t>BE</t>
  </si>
  <si>
    <t>Brazil</t>
  </si>
  <si>
    <t>BR</t>
  </si>
  <si>
    <t>Canada</t>
  </si>
  <si>
    <t>CA</t>
  </si>
  <si>
    <t>Switzerland</t>
  </si>
  <si>
    <t>CH</t>
  </si>
  <si>
    <t>Cameroon</t>
  </si>
  <si>
    <t>CM</t>
  </si>
  <si>
    <t>China</t>
  </si>
  <si>
    <t>CN</t>
  </si>
  <si>
    <t>Cyprus</t>
  </si>
  <si>
    <t>CY</t>
  </si>
  <si>
    <t>Czechia</t>
  </si>
  <si>
    <t>CZ</t>
  </si>
  <si>
    <t>Denmark</t>
  </si>
  <si>
    <t>DK</t>
  </si>
  <si>
    <t>Algeria</t>
  </si>
  <si>
    <t>DZ</t>
  </si>
  <si>
    <t>Egypt</t>
  </si>
  <si>
    <t>EG</t>
  </si>
  <si>
    <t>Spain</t>
  </si>
  <si>
    <t>ES</t>
  </si>
  <si>
    <t>Ethiopia</t>
  </si>
  <si>
    <t>ET</t>
  </si>
  <si>
    <t>Finland</t>
  </si>
  <si>
    <t>FI</t>
  </si>
  <si>
    <t>France</t>
  </si>
  <si>
    <t>FR</t>
  </si>
  <si>
    <t>England</t>
  </si>
  <si>
    <t>GB</t>
  </si>
  <si>
    <t>Germany</t>
  </si>
  <si>
    <t>GE</t>
  </si>
  <si>
    <t>Ghana</t>
  </si>
  <si>
    <t>GH</t>
  </si>
  <si>
    <t>Guadeloupe</t>
  </si>
  <si>
    <t>GP</t>
  </si>
  <si>
    <t>Greece</t>
  </si>
  <si>
    <t>GR</t>
  </si>
  <si>
    <t>Hong Kong</t>
  </si>
  <si>
    <t>HK</t>
  </si>
  <si>
    <t>Hungary</t>
  </si>
  <si>
    <t>HU</t>
  </si>
  <si>
    <t>Indonesia</t>
  </si>
  <si>
    <t>ID</t>
  </si>
  <si>
    <t>Ireland</t>
  </si>
  <si>
    <t>IE</t>
  </si>
  <si>
    <t>Israel</t>
  </si>
  <si>
    <t>IL</t>
  </si>
  <si>
    <t>India</t>
  </si>
  <si>
    <t>IN</t>
  </si>
  <si>
    <t>Iraq</t>
  </si>
  <si>
    <t>IQ</t>
  </si>
  <si>
    <t>Iran</t>
  </si>
  <si>
    <t>IR</t>
  </si>
  <si>
    <t>Italy</t>
  </si>
  <si>
    <t>IT</t>
  </si>
  <si>
    <t>Jamaica</t>
  </si>
  <si>
    <t>JM</t>
  </si>
  <si>
    <t>Jordan</t>
  </si>
  <si>
    <t>JO</t>
  </si>
  <si>
    <t>Japan</t>
  </si>
  <si>
    <t>JP</t>
  </si>
  <si>
    <t>Kenya</t>
  </si>
  <si>
    <t>KE</t>
  </si>
  <si>
    <t>South Korea</t>
  </si>
  <si>
    <t>KR</t>
  </si>
  <si>
    <t>Kuwait</t>
  </si>
  <si>
    <t>KW</t>
  </si>
  <si>
    <t>Lebanon</t>
  </si>
  <si>
    <t>LB</t>
  </si>
  <si>
    <t>Sri Lanka</t>
  </si>
  <si>
    <t>LK</t>
  </si>
  <si>
    <t>Luxembourg</t>
  </si>
  <si>
    <t>LU</t>
  </si>
  <si>
    <t>Morocco</t>
  </si>
  <si>
    <t>MA</t>
  </si>
  <si>
    <t>Martinique</t>
  </si>
  <si>
    <t>MQ</t>
  </si>
  <si>
    <t>Mexico</t>
  </si>
  <si>
    <t>MX</t>
  </si>
  <si>
    <t>Malaysia</t>
  </si>
  <si>
    <t>MY</t>
  </si>
  <si>
    <t>Nigeria</t>
  </si>
  <si>
    <t>NG</t>
  </si>
  <si>
    <t>Netherlands</t>
  </si>
  <si>
    <t>NL</t>
  </si>
  <si>
    <t>Norway</t>
  </si>
  <si>
    <t>NO</t>
  </si>
  <si>
    <t>New Zealand</t>
  </si>
  <si>
    <t>NZ</t>
  </si>
  <si>
    <t>Philippines</t>
  </si>
  <si>
    <t>PH</t>
  </si>
  <si>
    <t>Pakistan</t>
  </si>
  <si>
    <t>PK</t>
  </si>
  <si>
    <t>Poland</t>
  </si>
  <si>
    <t>PL</t>
  </si>
  <si>
    <t>Portugal</t>
  </si>
  <si>
    <t>PT</t>
  </si>
  <si>
    <t>Qatar</t>
  </si>
  <si>
    <t>QA</t>
  </si>
  <si>
    <t>Romania</t>
  </si>
  <si>
    <t>RO</t>
  </si>
  <si>
    <t>Russia</t>
  </si>
  <si>
    <t>RU</t>
  </si>
  <si>
    <t>Sweden</t>
  </si>
  <si>
    <t>SE</t>
  </si>
  <si>
    <t>Singapore</t>
  </si>
  <si>
    <t>SG</t>
  </si>
  <si>
    <t>Senegal</t>
  </si>
  <si>
    <t>SN</t>
  </si>
  <si>
    <t>Thailand</t>
  </si>
  <si>
    <t>TH</t>
  </si>
  <si>
    <t>Tunisia</t>
  </si>
  <si>
    <t>TN</t>
  </si>
  <si>
    <t>Trinidad &amp; Tobago</t>
  </si>
  <si>
    <t>TT</t>
  </si>
  <si>
    <t>Ukraine</t>
  </si>
  <si>
    <t>UA</t>
  </si>
  <si>
    <t>United States</t>
  </si>
  <si>
    <t>US</t>
  </si>
  <si>
    <t>Vietnam</t>
  </si>
  <si>
    <t>VN</t>
  </si>
  <si>
    <t>South Africa</t>
  </si>
  <si>
    <t>ZA</t>
  </si>
  <si>
    <t>Zambia</t>
  </si>
  <si>
    <t>ZM</t>
  </si>
  <si>
    <t>Zimbabwe</t>
  </si>
  <si>
    <t>ZW</t>
  </si>
  <si>
    <t>pFDR</t>
  </si>
  <si>
    <t>Keyword</t>
  </si>
  <si>
    <t>gout</t>
  </si>
  <si>
    <t>gota</t>
  </si>
  <si>
    <t>gicht</t>
  </si>
  <si>
    <t>dna</t>
  </si>
  <si>
    <t>urinsyregigt</t>
  </si>
  <si>
    <t>kihti</t>
  </si>
  <si>
    <t>ποδαγρα</t>
  </si>
  <si>
    <t>גאוט</t>
  </si>
  <si>
    <t>gotta</t>
  </si>
  <si>
    <t>jicht</t>
  </si>
  <si>
    <t>urinsyregikt</t>
  </si>
  <si>
    <t>dna moczanowa</t>
  </si>
  <si>
    <t>gută</t>
  </si>
  <si>
    <t>gikt</t>
  </si>
  <si>
    <t>Alaska</t>
  </si>
  <si>
    <t>AK</t>
  </si>
  <si>
    <t>Alabama</t>
  </si>
  <si>
    <t>AL</t>
  </si>
  <si>
    <t>Arkansas</t>
  </si>
  <si>
    <t>Arizona</t>
  </si>
  <si>
    <t>AZ</t>
  </si>
  <si>
    <t>California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</si>
  <si>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</si>
  <si>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</si>
  <si>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</si>
  <si>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</si>
  <si>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</si>
  <si>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</si>
  <si>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</si>
  <si>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</si>
  <si>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</si>
  <si>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</si>
  <si>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</si>
  <si>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</si>
  <si>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Iowa</t>
  </si>
  <si>
    <t>IA</t>
  </si>
  <si>
    <t>Idaho</t>
  </si>
  <si>
    <t>Illinois</t>
  </si>
  <si>
    <t>Indiana</t>
  </si>
  <si>
    <t>Kansas</t>
  </si>
  <si>
    <t>KS</t>
  </si>
  <si>
    <t>Kentucky</t>
  </si>
  <si>
    <t>KY</t>
  </si>
  <si>
    <t>Louisiana</t>
  </si>
  <si>
    <t>LA</t>
  </si>
  <si>
    <t>Massachusetts</t>
  </si>
  <si>
    <t>Maryland</t>
  </si>
  <si>
    <t>MD</t>
  </si>
  <si>
    <t>Maine</t>
  </si>
  <si>
    <t>ME</t>
  </si>
  <si>
    <t>Michigan</t>
  </si>
  <si>
    <t>MI</t>
  </si>
  <si>
    <t>Minnesota</t>
  </si>
  <si>
    <t>MN</t>
  </si>
  <si>
    <t>Missouri</t>
  </si>
  <si>
    <t>MO</t>
  </si>
  <si>
    <t>Mississippi</t>
  </si>
  <si>
    <t>MS</t>
  </si>
  <si>
    <t>Montana</t>
  </si>
  <si>
    <t>MT</t>
  </si>
  <si>
    <t>North Carolina</t>
  </si>
  <si>
    <t>NC</t>
  </si>
  <si>
    <t>North Dakota</t>
  </si>
  <si>
    <t>ND</t>
  </si>
  <si>
    <t>Nebraska</t>
  </si>
  <si>
    <t>NE</t>
  </si>
  <si>
    <t>New Hampshire</t>
  </si>
  <si>
    <t>NH</t>
  </si>
  <si>
    <t>New Jersey</t>
  </si>
  <si>
    <t>NJ</t>
  </si>
  <si>
    <t>New Mexico</t>
  </si>
  <si>
    <t>NM</t>
  </si>
  <si>
    <t>Nevada</t>
  </si>
  <si>
    <t>NV</t>
  </si>
  <si>
    <t>New York</t>
  </si>
  <si>
    <t>NY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</si>
  <si>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</si>
  <si>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</si>
  <si>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</si>
  <si>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</si>
  <si>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</si>
  <si>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</si>
  <si>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</si>
  <si>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</si>
  <si>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</si>
  <si>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</si>
  <si>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</si>
  <si>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</si>
  <si>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</si>
  <si>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</si>
  <si>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</si>
  <si>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Texas</t>
  </si>
  <si>
    <t>TX</t>
  </si>
  <si>
    <t>Utah</t>
  </si>
  <si>
    <t>UT</t>
  </si>
  <si>
    <t>Virginia</t>
  </si>
  <si>
    <t>VA</t>
  </si>
  <si>
    <t>Vermont</t>
  </si>
  <si>
    <t>VT</t>
  </si>
  <si>
    <t>Washington</t>
  </si>
  <si>
    <t>WA</t>
  </si>
  <si>
    <t>Wisconsin</t>
  </si>
  <si>
    <t>WI</t>
  </si>
  <si>
    <t>West Virginia</t>
  </si>
  <si>
    <t>WV</t>
  </si>
  <si>
    <t>Wyoming</t>
  </si>
  <si>
    <t>WY</t>
  </si>
  <si>
    <t>Anchorage AK</t>
  </si>
  <si>
    <t>ANC</t>
  </si>
  <si>
    <t>Atlanta GA</t>
  </si>
  <si>
    <t>ATL</t>
  </si>
  <si>
    <t>Austin TX</t>
  </si>
  <si>
    <t>AUS</t>
  </si>
  <si>
    <t>Nashville TN</t>
  </si>
  <si>
    <t>BNA</t>
  </si>
  <si>
    <t>Boise ID</t>
  </si>
  <si>
    <t>BOI</t>
  </si>
  <si>
    <t>Boston MA-Manchester NH</t>
  </si>
  <si>
    <t>BOS</t>
  </si>
  <si>
    <t>Charlotte NC</t>
  </si>
  <si>
    <t>CLT</t>
  </si>
  <si>
    <t>Cincinnati OH</t>
  </si>
  <si>
    <t>CVG</t>
  </si>
  <si>
    <t>Denver CO</t>
  </si>
  <si>
    <t>DEN</t>
  </si>
  <si>
    <t>Dallas-Ft. Worth TX</t>
  </si>
  <si>
    <t>DFW</t>
  </si>
  <si>
    <t>Detroit MI</t>
  </si>
  <si>
    <t>DTW</t>
  </si>
  <si>
    <t>Houston TX</t>
  </si>
  <si>
    <t>HOU</t>
  </si>
  <si>
    <t>Indianapolis IN</t>
  </si>
  <si>
    <t>IND</t>
  </si>
  <si>
    <t>Jacksonville FL</t>
  </si>
  <si>
    <t>JAX</t>
  </si>
  <si>
    <t>Las Vegas NV</t>
  </si>
  <si>
    <t>LAS</t>
  </si>
  <si>
    <t>Los Angeles CA</t>
  </si>
  <si>
    <t>LAX</t>
  </si>
  <si>
    <t>Orlando-Daytona Beach-Melbourne FL</t>
  </si>
  <si>
    <t>MCO</t>
  </si>
  <si>
    <t>Miami-Ft. Lauderdale FL</t>
  </si>
  <si>
    <t>MIA</t>
  </si>
  <si>
    <t>Madison WI</t>
  </si>
  <si>
    <t>MSN</t>
  </si>
  <si>
    <t>Minneapolis-St. Paul MN</t>
  </si>
  <si>
    <t>MSP</t>
  </si>
  <si>
    <t>New Orleans LA</t>
  </si>
  <si>
    <t>MSY</t>
  </si>
  <si>
    <t>New York NY</t>
  </si>
  <si>
    <t>NYC</t>
  </si>
  <si>
    <t>Chicago IL</t>
  </si>
  <si>
    <t>ORD</t>
  </si>
  <si>
    <t>Portland OR</t>
  </si>
  <si>
    <t>PDX</t>
  </si>
  <si>
    <t>Philadelphia PA</t>
  </si>
  <si>
    <t>PHL</t>
  </si>
  <si>
    <t>Phoenix AZ</t>
  </si>
  <si>
    <t>PHX</t>
  </si>
  <si>
    <t>Pittsburgh PA</t>
  </si>
  <si>
    <t>PIT</t>
  </si>
  <si>
    <t>San Diego CA</t>
  </si>
  <si>
    <t>SAN</t>
  </si>
  <si>
    <t>San Antonio TX</t>
  </si>
  <si>
    <t>SAT</t>
  </si>
  <si>
    <t>Seattle-Tacoma WA</t>
  </si>
  <si>
    <t>SEA</t>
  </si>
  <si>
    <t>San Francisco-Oakland-San Jose CA</t>
  </si>
  <si>
    <t>SFO</t>
  </si>
  <si>
    <t>Washington DC (Hagerstown MD</t>
  </si>
  <si>
    <t>WAS</t>
  </si>
  <si>
    <t>Alberta</t>
  </si>
  <si>
    <t>YEG</t>
  </si>
  <si>
    <t>Québec</t>
  </si>
  <si>
    <t>Saskatchewan</t>
  </si>
  <si>
    <t>YXE</t>
  </si>
  <si>
    <t>Ontario</t>
  </si>
  <si>
    <t>YYZ</t>
  </si>
  <si>
    <t>YUL</t>
  </si>
  <si>
    <t>NSAID</t>
  </si>
  <si>
    <t>obesity</t>
  </si>
  <si>
    <t>Prednisone</t>
  </si>
  <si>
    <t>flag</t>
  </si>
  <si>
    <t>pFDR-Language</t>
  </si>
  <si>
    <t>pFDR-English</t>
  </si>
  <si>
    <t>Index</t>
  </si>
  <si>
    <t>Original_p</t>
  </si>
  <si>
    <t>Adj_p_WithinGroup</t>
  </si>
  <si>
    <t>Adj_p_PooledFDR</t>
  </si>
  <si>
    <t>Bonferroni_p</t>
  </si>
  <si>
    <t>Description</t>
  </si>
  <si>
    <t>Countries</t>
  </si>
  <si>
    <t>US States</t>
  </si>
  <si>
    <t>US/Canada Cities</t>
  </si>
  <si>
    <t>Countries/Language</t>
  </si>
  <si>
    <t>Symptoms</t>
  </si>
  <si>
    <t>AIC</t>
  </si>
  <si>
    <t>BIC</t>
  </si>
  <si>
    <t>Burning in big toe</t>
  </si>
  <si>
    <t>bb</t>
  </si>
  <si>
    <t>Stiff big toe</t>
  </si>
  <si>
    <t>bs</t>
  </si>
  <si>
    <t>big toe joint pain</t>
  </si>
  <si>
    <t>bt</t>
  </si>
  <si>
    <t>cs</t>
  </si>
  <si>
    <t>Gout Doctor</t>
  </si>
  <si>
    <t>dd</t>
  </si>
  <si>
    <t>gout Diabetes</t>
  </si>
  <si>
    <t>dg</t>
  </si>
  <si>
    <t>gout Attack</t>
  </si>
  <si>
    <t>ga</t>
  </si>
  <si>
    <t>gout Cure</t>
  </si>
  <si>
    <t>gc</t>
  </si>
  <si>
    <t>gout Diet</t>
  </si>
  <si>
    <t>gd</t>
  </si>
  <si>
    <t>gout Symptoms</t>
  </si>
  <si>
    <t>gg</t>
  </si>
  <si>
    <t>gout High Blood Pressure</t>
  </si>
  <si>
    <t>gh</t>
  </si>
  <si>
    <t>gout Treatment</t>
  </si>
  <si>
    <t>gt</t>
  </si>
  <si>
    <t>NSAID Gout</t>
  </si>
  <si>
    <t>ng</t>
  </si>
  <si>
    <t>oo</t>
  </si>
  <si>
    <t>Prednisone Gout</t>
  </si>
  <si>
    <t>pg</t>
  </si>
  <si>
    <t>pp</t>
  </si>
  <si>
    <t>Pain Big Toe</t>
  </si>
  <si>
    <t>pt</t>
  </si>
  <si>
    <t>Sudden Big Pain Toe</t>
  </si>
  <si>
    <t>sp</t>
  </si>
  <si>
    <t>sore Big Toe</t>
  </si>
  <si>
    <t>st</t>
  </si>
  <si>
    <t>Throbbing Toe Pain</t>
  </si>
  <si>
    <t>tp</t>
  </si>
  <si>
    <t>swollen Big Toe</t>
  </si>
  <si>
    <t>ts</t>
  </si>
  <si>
    <t>Ben</t>
  </si>
  <si>
    <t>jamini-Hochberg corrected p-values:</t>
  </si>
  <si>
    <t>biM</t>
  </si>
  <si>
    <t>uniM</t>
  </si>
  <si>
    <t>Δ(BICu-BICm)</t>
  </si>
  <si>
    <t>&gt;10</t>
  </si>
  <si>
    <t>[6 10]</t>
  </si>
  <si>
    <t>[2 6]</t>
  </si>
  <si>
    <t xml:space="preserve">&lt;2 </t>
  </si>
  <si>
    <t>Interpretation</t>
  </si>
  <si>
    <t>strong biM</t>
  </si>
  <si>
    <t>moderate biM</t>
  </si>
  <si>
    <t>moderate unM</t>
  </si>
  <si>
    <t>strong unM</t>
  </si>
  <si>
    <t>no variability</t>
  </si>
  <si>
    <t>Δ(AICu-AICm)</t>
  </si>
  <si>
    <t>Internet Penetration Rate (%)</t>
  </si>
  <si>
    <t>Source</t>
  </si>
  <si>
    <t>Global Media Insight</t>
  </si>
  <si>
    <t>DataReportal</t>
  </si>
  <si>
    <t>Trading Economics</t>
  </si>
  <si>
    <t>Wikipedia</t>
  </si>
  <si>
    <t>World Bank</t>
  </si>
  <si>
    <t>Global Times</t>
  </si>
  <si>
    <t>Oberlo</t>
  </si>
  <si>
    <t>Freedom House</t>
  </si>
  <si>
    <t>Macrotrends</t>
  </si>
  <si>
    <t>Worldometer</t>
  </si>
  <si>
    <t>Stats SA</t>
  </si>
  <si>
    <t>Population</t>
  </si>
  <si>
    <t>MacroTrends</t>
  </si>
  <si>
    <t>Australian Bureau of Statistics</t>
  </si>
  <si>
    <t>IBGE</t>
  </si>
  <si>
    <t>Statistics Canada</t>
  </si>
  <si>
    <t>Office for National Statistics</t>
  </si>
  <si>
    <t>PopulationPyramid.net</t>
  </si>
  <si>
    <t>World Population Review</t>
  </si>
  <si>
    <t>Adj p-val within Group</t>
  </si>
  <si>
    <t>Burning  in  big  toe</t>
  </si>
  <si>
    <t>Stiff  big  toe</t>
  </si>
  <si>
    <t>big  toe  joint  pain</t>
  </si>
  <si>
    <t>gout  Doctor</t>
  </si>
  <si>
    <t>gout  Diabetes</t>
  </si>
  <si>
    <t>gout  Attack</t>
  </si>
  <si>
    <t>gout  Cure</t>
  </si>
  <si>
    <t>gout  Diet</t>
  </si>
  <si>
    <t>gout  Symptoms</t>
  </si>
  <si>
    <t>gout  High  Blood  Pressure</t>
  </si>
  <si>
    <t>gout  Treatment</t>
  </si>
  <si>
    <t>NSAID  Gout</t>
  </si>
  <si>
    <t>Prednisone  Gout</t>
  </si>
  <si>
    <t>Pain  Big  Toe</t>
  </si>
  <si>
    <t>Sudden  Big  Pain  Toe</t>
  </si>
  <si>
    <t>sore  Big  Toe</t>
  </si>
  <si>
    <t>Throbbing  Toe  Pain</t>
  </si>
  <si>
    <t>swollen  Big  Toe</t>
  </si>
  <si>
    <t>Group</t>
  </si>
  <si>
    <t>Number of entries</t>
  </si>
  <si>
    <t xml:space="preserve">Original </t>
  </si>
  <si>
    <t>Within-group FDR</t>
  </si>
  <si>
    <t>Pooled FDR</t>
  </si>
  <si>
    <t>Bonferroni Correction</t>
  </si>
  <si>
    <t>Countries – English</t>
  </si>
  <si>
    <t>Countries – Language</t>
  </si>
  <si>
    <t>min</t>
  </si>
  <si>
    <t>max</t>
  </si>
  <si>
    <t>CIA</t>
  </si>
  <si>
    <t>INSEE via Wikipedia Wikipedia</t>
  </si>
  <si>
    <t>CEIC regional accounts CEIC Data</t>
  </si>
  <si>
    <t>avg</t>
  </si>
  <si>
    <t>median</t>
  </si>
  <si>
    <t>Per capita income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</si>
</sst>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E+00"/>
    <numFmt numFmtId="170" formatCode="&quot;$&quot;#,##0.00"/>
    <numFmt numFmtId="171" formatCode="&quot;$&quot;#,##0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theme="1"/>
      <name val="Aptos"/>
    </font>
    <font>
      <sz val="12"/>
      <color rgb="FF000000"/>
      <name val="Aptos"/>
    </font>
    <font>
      <b/>
      <sz val="12"/>
      <color theme="1"/>
      <name val="Aptos Narrow"/>
      <scheme val="minor"/>
    </font>
    <font>
      <sz val="36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rgb="FFC00000"/>
      <name val="Aptos Narrow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EDED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4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  <xf numFmtId="1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1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2" borderId="16" xfId="0" applyFill="1" applyBorder="1" applyAlignment="1">
      <alignment horizontal="center"/>
    </xf>
    <xf numFmtId="11" fontId="0" fillId="2" borderId="17" xfId="0" applyNumberFormat="1" applyFill="1" applyBorder="1" applyAlignment="1">
      <alignment horizontal="center"/>
    </xf>
    <xf numFmtId="11" fontId="0" fillId="2" borderId="18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3" borderId="27" xfId="0" applyFill="1" applyBorder="1" applyAlignment="1">
      <alignment horizontal="center"/>
    </xf>
    <xf numFmtId="0" fontId="0" fillId="3" borderId="27" xfId="0" applyFill="1" applyBorder="1"/>
    <xf numFmtId="0" fontId="0" fillId="7" borderId="27" xfId="0" applyFill="1" applyBorder="1" applyAlignment="1">
      <alignment horizontal="center"/>
    </xf>
    <xf numFmtId="0" fontId="0" fillId="7" borderId="27" xfId="0" applyFill="1" applyBorder="1"/>
    <xf numFmtId="165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11" fontId="0" fillId="3" borderId="25" xfId="0" applyNumberFormat="1" applyFill="1" applyBorder="1" applyAlignment="1">
      <alignment horizontal="center"/>
    </xf>
    <xf numFmtId="165" fontId="0" fillId="3" borderId="27" xfId="0" applyNumberFormat="1" applyFill="1" applyBorder="1" applyAlignment="1">
      <alignment horizontal="center"/>
    </xf>
    <xf numFmtId="11" fontId="0" fillId="3" borderId="28" xfId="0" applyNumberFormat="1" applyFill="1" applyBorder="1" applyAlignment="1">
      <alignment horizontal="center"/>
    </xf>
    <xf numFmtId="165" fontId="0" fillId="7" borderId="0" xfId="0" applyNumberFormat="1" applyFill="1" applyAlignment="1">
      <alignment horizontal="center"/>
    </xf>
    <xf numFmtId="11" fontId="0" fillId="7" borderId="25" xfId="0" applyNumberFormat="1" applyFill="1" applyBorder="1" applyAlignment="1">
      <alignment horizontal="center"/>
    </xf>
    <xf numFmtId="165" fontId="0" fillId="7" borderId="27" xfId="0" applyNumberFormat="1" applyFill="1" applyBorder="1" applyAlignment="1">
      <alignment horizontal="center"/>
    </xf>
    <xf numFmtId="11" fontId="0" fillId="7" borderId="28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4" borderId="27" xfId="0" applyFill="1" applyBorder="1"/>
    <xf numFmtId="0" fontId="0" fillId="5" borderId="22" xfId="0" applyFill="1" applyBorder="1" applyAlignment="1">
      <alignment horizontal="center"/>
    </xf>
    <xf numFmtId="0" fontId="0" fillId="5" borderId="22" xfId="0" applyFill="1" applyBorder="1"/>
    <xf numFmtId="165" fontId="0" fillId="5" borderId="22" xfId="0" applyNumberFormat="1" applyFill="1" applyBorder="1" applyAlignment="1">
      <alignment horizontal="center"/>
    </xf>
    <xf numFmtId="11" fontId="0" fillId="5" borderId="23" xfId="0" applyNumberFormat="1" applyFill="1" applyBorder="1" applyAlignment="1">
      <alignment horizontal="center"/>
    </xf>
    <xf numFmtId="11" fontId="0" fillId="5" borderId="25" xfId="0" applyNumberForma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7" xfId="0" applyFill="1" applyBorder="1"/>
    <xf numFmtId="165" fontId="0" fillId="5" borderId="27" xfId="0" applyNumberFormat="1" applyFill="1" applyBorder="1" applyAlignment="1">
      <alignment horizontal="center"/>
    </xf>
    <xf numFmtId="11" fontId="0" fillId="5" borderId="28" xfId="0" applyNumberFormat="1" applyFill="1" applyBorder="1" applyAlignment="1">
      <alignment horizontal="center"/>
    </xf>
    <xf numFmtId="0" fontId="0" fillId="6" borderId="22" xfId="0" applyFill="1" applyBorder="1"/>
    <xf numFmtId="0" fontId="0" fillId="6" borderId="27" xfId="0" applyFill="1" applyBorder="1"/>
    <xf numFmtId="0" fontId="0" fillId="9" borderId="0" xfId="0" applyFill="1"/>
    <xf numFmtId="0" fontId="0" fillId="9" borderId="20" xfId="0" applyFill="1" applyBorder="1"/>
    <xf numFmtId="0" fontId="6" fillId="9" borderId="32" xfId="0" applyFont="1" applyFill="1" applyBorder="1" applyAlignment="1">
      <alignment horizontal="center"/>
    </xf>
    <xf numFmtId="0" fontId="6" fillId="9" borderId="32" xfId="0" applyFont="1" applyFill="1" applyBorder="1"/>
    <xf numFmtId="165" fontId="6" fillId="9" borderId="32" xfId="0" applyNumberFormat="1" applyFont="1" applyFill="1" applyBorder="1" applyAlignment="1">
      <alignment horizontal="center"/>
    </xf>
    <xf numFmtId="11" fontId="6" fillId="9" borderId="33" xfId="0" applyNumberFormat="1" applyFont="1" applyFill="1" applyBorder="1" applyAlignment="1">
      <alignment horizontal="center"/>
    </xf>
    <xf numFmtId="0" fontId="7" fillId="9" borderId="20" xfId="0" applyFont="1" applyFill="1" applyBorder="1"/>
    <xf numFmtId="0" fontId="0" fillId="6" borderId="21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11" fontId="0" fillId="4" borderId="25" xfId="0" applyNumberFormat="1" applyFill="1" applyBorder="1" applyAlignment="1">
      <alignment horizontal="center"/>
    </xf>
    <xf numFmtId="165" fontId="0" fillId="4" borderId="27" xfId="0" applyNumberFormat="1" applyFill="1" applyBorder="1" applyAlignment="1">
      <alignment horizontal="center"/>
    </xf>
    <xf numFmtId="11" fontId="0" fillId="4" borderId="28" xfId="0" applyNumberFormat="1" applyFill="1" applyBorder="1" applyAlignment="1">
      <alignment horizontal="center"/>
    </xf>
    <xf numFmtId="165" fontId="0" fillId="6" borderId="22" xfId="0" applyNumberFormat="1" applyFill="1" applyBorder="1" applyAlignment="1">
      <alignment horizontal="center"/>
    </xf>
    <xf numFmtId="11" fontId="0" fillId="6" borderId="23" xfId="0" applyNumberFormat="1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11" fontId="0" fillId="6" borderId="25" xfId="0" applyNumberFormat="1" applyFill="1" applyBorder="1" applyAlignment="1">
      <alignment horizontal="center"/>
    </xf>
    <xf numFmtId="165" fontId="0" fillId="6" borderId="27" xfId="0" applyNumberFormat="1" applyFill="1" applyBorder="1" applyAlignment="1">
      <alignment horizontal="center"/>
    </xf>
    <xf numFmtId="11" fontId="0" fillId="6" borderId="28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center"/>
    </xf>
    <xf numFmtId="11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right"/>
    </xf>
    <xf numFmtId="164" fontId="0" fillId="0" borderId="23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11" borderId="27" xfId="0" applyFill="1" applyBorder="1"/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0" borderId="29" xfId="0" applyNumberFormat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/>
    <xf numFmtId="165" fontId="0" fillId="4" borderId="22" xfId="0" applyNumberFormat="1" applyFill="1" applyBorder="1" applyAlignment="1">
      <alignment horizontal="center"/>
    </xf>
    <xf numFmtId="11" fontId="0" fillId="4" borderId="23" xfId="0" applyNumberForma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2" borderId="34" xfId="0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1" fontId="4" fillId="0" borderId="35" xfId="0" applyNumberFormat="1" applyFont="1" applyBorder="1" applyAlignment="1">
      <alignment horizontal="center" vertical="center"/>
    </xf>
    <xf numFmtId="164" fontId="4" fillId="0" borderId="35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0" fontId="8" fillId="0" borderId="1" xfId="1" applyBorder="1" applyAlignment="1">
      <alignment horizontal="center"/>
    </xf>
    <xf numFmtId="0" fontId="8" fillId="0" borderId="8" xfId="1" applyBorder="1" applyAlignment="1">
      <alignment horizontal="center"/>
    </xf>
    <xf numFmtId="0" fontId="10" fillId="12" borderId="42" xfId="0" applyFont="1" applyFill="1" applyBorder="1" applyAlignment="1">
      <alignment horizontal="center" vertical="center" wrapText="1"/>
    </xf>
    <xf numFmtId="0" fontId="11" fillId="13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2" fontId="0" fillId="11" borderId="30" xfId="0" applyNumberFormat="1" applyFill="1" applyBorder="1" applyAlignment="1">
      <alignment horizontal="center"/>
    </xf>
    <xf numFmtId="2" fontId="0" fillId="11" borderId="31" xfId="0" applyNumberFormat="1" applyFill="1" applyBorder="1" applyAlignment="1">
      <alignment horizontal="center"/>
    </xf>
    <xf numFmtId="2" fontId="0" fillId="3" borderId="30" xfId="0" applyNumberFormat="1" applyFill="1" applyBorder="1" applyAlignment="1">
      <alignment horizontal="center"/>
    </xf>
    <xf numFmtId="2" fontId="0" fillId="7" borderId="30" xfId="0" applyNumberFormat="1" applyFill="1" applyBorder="1" applyAlignment="1">
      <alignment horizontal="center"/>
    </xf>
    <xf numFmtId="2" fontId="0" fillId="10" borderId="30" xfId="0" applyNumberFormat="1" applyFill="1" applyBorder="1" applyAlignment="1">
      <alignment horizontal="center"/>
    </xf>
    <xf numFmtId="2" fontId="0" fillId="9" borderId="30" xfId="0" applyNumberFormat="1" applyFill="1" applyBorder="1" applyAlignment="1">
      <alignment horizontal="center"/>
    </xf>
    <xf numFmtId="0" fontId="10" fillId="12" borderId="40" xfId="0" applyFont="1" applyFill="1" applyBorder="1" applyAlignment="1">
      <alignment horizontal="center" vertical="center" wrapText="1"/>
    </xf>
    <xf numFmtId="0" fontId="10" fillId="12" borderId="41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textRotation="90"/>
    </xf>
    <xf numFmtId="0" fontId="5" fillId="3" borderId="31" xfId="0" applyFont="1" applyFill="1" applyBorder="1" applyAlignment="1">
      <alignment horizontal="center" vertical="center" textRotation="90"/>
    </xf>
    <xf numFmtId="0" fontId="5" fillId="7" borderId="30" xfId="0" applyFont="1" applyFill="1" applyBorder="1" applyAlignment="1">
      <alignment horizontal="center" vertical="center" textRotation="90"/>
    </xf>
    <xf numFmtId="0" fontId="5" fillId="7" borderId="31" xfId="0" applyFont="1" applyFill="1" applyBorder="1" applyAlignment="1">
      <alignment horizontal="center" vertical="center" textRotation="90"/>
    </xf>
    <xf numFmtId="0" fontId="5" fillId="4" borderId="30" xfId="0" applyFont="1" applyFill="1" applyBorder="1" applyAlignment="1">
      <alignment horizontal="center" vertical="center" textRotation="90"/>
    </xf>
    <xf numFmtId="0" fontId="5" fillId="4" borderId="31" xfId="0" applyFont="1" applyFill="1" applyBorder="1" applyAlignment="1">
      <alignment horizontal="center" vertical="center" textRotation="90"/>
    </xf>
    <xf numFmtId="0" fontId="5" fillId="8" borderId="29" xfId="0" applyFont="1" applyFill="1" applyBorder="1" applyAlignment="1">
      <alignment horizontal="center" vertical="center" textRotation="90"/>
    </xf>
    <xf numFmtId="0" fontId="5" fillId="8" borderId="30" xfId="0" applyFont="1" applyFill="1" applyBorder="1" applyAlignment="1">
      <alignment horizontal="center" vertical="center" textRotation="90"/>
    </xf>
    <xf numFmtId="0" fontId="5" fillId="8" borderId="31" xfId="0" applyFont="1" applyFill="1" applyBorder="1" applyAlignment="1">
      <alignment horizontal="center" vertical="center" textRotation="90"/>
    </xf>
    <xf numFmtId="0" fontId="5" fillId="6" borderId="29" xfId="0" applyFont="1" applyFill="1" applyBorder="1" applyAlignment="1">
      <alignment horizontal="center" vertical="center" textRotation="90"/>
    </xf>
    <xf numFmtId="0" fontId="5" fillId="6" borderId="30" xfId="0" applyFont="1" applyFill="1" applyBorder="1" applyAlignment="1">
      <alignment horizontal="center" vertical="center" textRotation="90"/>
    </xf>
    <xf numFmtId="0" fontId="5" fillId="6" borderId="31" xfId="0" applyFont="1" applyFill="1" applyBorder="1" applyAlignment="1">
      <alignment horizontal="center" vertical="center" textRotation="90"/>
    </xf>
    <xf numFmtId="0" fontId="10" fillId="12" borderId="36" xfId="0" applyFont="1" applyFill="1" applyBorder="1" applyAlignment="1">
      <alignment horizontal="center" vertical="center" wrapText="1"/>
    </xf>
    <xf numFmtId="0" fontId="10" fillId="12" borderId="37" xfId="0" applyFont="1" applyFill="1" applyBorder="1" applyAlignment="1">
      <alignment horizontal="center" vertical="center" wrapText="1"/>
    </xf>
    <xf numFmtId="0" fontId="10" fillId="12" borderId="38" xfId="0" applyFont="1" applyFill="1" applyBorder="1" applyAlignment="1">
      <alignment horizontal="center" vertical="center" wrapText="1"/>
    </xf>
    <xf numFmtId="0" fontId="10" fillId="12" borderId="39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1"/>
    <xf numFmtId="165" fontId="4" fillId="0" borderId="33" xfId="0" applyNumberFormat="1" applyFont="1" applyBorder="1" applyAlignment="1">
      <alignment horizontal="center" vertical="center" wrapText="1"/>
    </xf>
    <xf numFmtId="171" fontId="0" fillId="0" borderId="0" xfId="0" applyNumberFormat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170" fontId="13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70" fontId="0" fillId="0" borderId="8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World language specific'!$I$2</c:f>
              <c:strCache>
                <c:ptCount val="1"/>
                <c:pt idx="0">
                  <c:v>pFDR-Language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World language specific'!$B$3:$B$22</c:f>
              <c:strCache>
                <c:ptCount val="20"/>
                <c:pt idx="0">
                  <c:v>Argentina</c:v>
                </c:pt>
                <c:pt idx="1">
                  <c:v>Austria</c:v>
                </c:pt>
                <c:pt idx="2">
                  <c:v>Brazil</c:v>
                </c:pt>
                <c:pt idx="3">
                  <c:v>Switzerland</c:v>
                </c:pt>
                <c:pt idx="4">
                  <c:v>Czechia</c:v>
                </c:pt>
                <c:pt idx="5">
                  <c:v>Denmark</c:v>
                </c:pt>
                <c:pt idx="6">
                  <c:v>Spain</c:v>
                </c:pt>
                <c:pt idx="7">
                  <c:v>Finland</c:v>
                </c:pt>
                <c:pt idx="8">
                  <c:v>France</c:v>
                </c:pt>
                <c:pt idx="9">
                  <c:v>Germany</c:v>
                </c:pt>
                <c:pt idx="10">
                  <c:v>Greece</c:v>
                </c:pt>
                <c:pt idx="11">
                  <c:v>Israel</c:v>
                </c:pt>
                <c:pt idx="12">
                  <c:v>Italy</c:v>
                </c:pt>
                <c:pt idx="13">
                  <c:v>Mexico</c:v>
                </c:pt>
                <c:pt idx="14">
                  <c:v>Netherlands</c:v>
                </c:pt>
                <c:pt idx="15">
                  <c:v>Norway</c:v>
                </c:pt>
                <c:pt idx="16">
                  <c:v>Poland</c:v>
                </c:pt>
                <c:pt idx="17">
                  <c:v>Portugal</c:v>
                </c:pt>
                <c:pt idx="18">
                  <c:v>Romania</c:v>
                </c:pt>
                <c:pt idx="19">
                  <c:v>Sweden</c:v>
                </c:pt>
              </c:strCache>
            </c:strRef>
          </c:cat>
          <c:val>
            <c:numRef>
              <c:f>' World language specific'!$I$3:$I$22</c:f>
              <c:numCache>
                <c:formatCode>0.00E+00</c:formatCode>
                <c:ptCount val="20"/>
                <c:pt idx="0">
                  <c:v>7.5199999999999998E-3</c:v>
                </c:pt>
                <c:pt idx="1">
                  <c:v>6.6400000000000001E-2</c:v>
                </c:pt>
                <c:pt idx="2">
                  <c:v>0.78300000000000003</c:v>
                </c:pt>
                <c:pt idx="3">
                  <c:v>8.6400000000000001E-3</c:v>
                </c:pt>
                <c:pt idx="4">
                  <c:v>1.9800000000000002E-2</c:v>
                </c:pt>
                <c:pt idx="5">
                  <c:v>5.3E-3</c:v>
                </c:pt>
                <c:pt idx="6">
                  <c:v>1.9800000000000002E-2</c:v>
                </c:pt>
                <c:pt idx="7">
                  <c:v>3.5799999999999998E-3</c:v>
                </c:pt>
                <c:pt idx="8">
                  <c:v>1.0900000000000001E-4</c:v>
                </c:pt>
                <c:pt idx="9">
                  <c:v>1.0900000000000001E-4</c:v>
                </c:pt>
                <c:pt idx="10">
                  <c:v>0.11600000000000001</c:v>
                </c:pt>
                <c:pt idx="11">
                  <c:v>5.5800000000000001E-4</c:v>
                </c:pt>
                <c:pt idx="12">
                  <c:v>1.6400000000000001E-2</c:v>
                </c:pt>
                <c:pt idx="13">
                  <c:v>0.32400000000000001</c:v>
                </c:pt>
                <c:pt idx="14">
                  <c:v>3.49E-3</c:v>
                </c:pt>
                <c:pt idx="15">
                  <c:v>1.2E-2</c:v>
                </c:pt>
                <c:pt idx="16">
                  <c:v>1.9800000000000002E-2</c:v>
                </c:pt>
                <c:pt idx="17">
                  <c:v>3.5299999999999998E-2</c:v>
                </c:pt>
                <c:pt idx="18">
                  <c:v>8.6199999999999999E-2</c:v>
                </c:pt>
                <c:pt idx="19">
                  <c:v>1.9800000000000002E-2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E-094E-A3DD-3D12BA2B5507}"/>
            </c:ext>
          </c:extLst>
        </c:ser>
        <c:ser>
          <c:idx val="1"/>
          <c:order val="1"/>
          <c:tx>
            <c:strRef>
              <c:f>' World language specific'!$P$2</c:f>
              <c:strCache>
                <c:ptCount val="1"/>
                <c:pt idx="0">
                  <c:v>pFDR-English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World language specific'!$B$3:$B$22</c:f>
              <c:strCache>
                <c:ptCount val="20"/>
                <c:pt idx="0">
                  <c:v>Argentina</c:v>
                </c:pt>
                <c:pt idx="1">
                  <c:v>Austria</c:v>
                </c:pt>
                <c:pt idx="2">
                  <c:v>Brazil</c:v>
                </c:pt>
                <c:pt idx="3">
                  <c:v>Switzerland</c:v>
                </c:pt>
                <c:pt idx="4">
                  <c:v>Czechia</c:v>
                </c:pt>
                <c:pt idx="5">
                  <c:v>Denmark</c:v>
                </c:pt>
                <c:pt idx="6">
                  <c:v>Spain</c:v>
                </c:pt>
                <c:pt idx="7">
                  <c:v>Finland</c:v>
                </c:pt>
                <c:pt idx="8">
                  <c:v>France</c:v>
                </c:pt>
                <c:pt idx="9">
                  <c:v>Germany</c:v>
                </c:pt>
                <c:pt idx="10">
                  <c:v>Greece</c:v>
                </c:pt>
                <c:pt idx="11">
                  <c:v>Israel</c:v>
                </c:pt>
                <c:pt idx="12">
                  <c:v>Italy</c:v>
                </c:pt>
                <c:pt idx="13">
                  <c:v>Mexico</c:v>
                </c:pt>
                <c:pt idx="14">
                  <c:v>Netherlands</c:v>
                </c:pt>
                <c:pt idx="15">
                  <c:v>Norway</c:v>
                </c:pt>
                <c:pt idx="16">
                  <c:v>Poland</c:v>
                </c:pt>
                <c:pt idx="17">
                  <c:v>Portugal</c:v>
                </c:pt>
                <c:pt idx="18">
                  <c:v>Romania</c:v>
                </c:pt>
                <c:pt idx="19">
                  <c:v>Sweden</c:v>
                </c:pt>
              </c:strCache>
            </c:strRef>
          </c:cat>
          <c:val>
            <c:numRef>
              <c:f>' World language specific'!$P$3:$P$22</c:f>
              <c:numCache>
                <c:formatCode>0.00E+00</c:formatCode>
                <c:ptCount val="20"/>
                <c:pt idx="0">
                  <c:v>3.8399999999999997E-2</c:v>
                </c:pt>
                <c:pt idx="1">
                  <c:v>3.1399999999999997E-2</c:v>
                </c:pt>
                <c:pt idx="2">
                  <c:v>0.22700000000000001</c:v>
                </c:pt>
                <c:pt idx="3">
                  <c:v>9.7699999999999992E-3</c:v>
                </c:pt>
                <c:pt idx="4">
                  <c:v>8.1299999999999997E-2</c:v>
                </c:pt>
                <c:pt idx="5">
                  <c:v>7.3800000000000004E-2</c:v>
                </c:pt>
                <c:pt idx="6">
                  <c:v>0.02</c:v>
                </c:pt>
                <c:pt idx="7">
                  <c:v>0.27</c:v>
                </c:pt>
                <c:pt idx="8">
                  <c:v>0.107</c:v>
                </c:pt>
                <c:pt idx="9">
                  <c:v>5.8200000000000002E-2</c:v>
                </c:pt>
                <c:pt idx="10">
                  <c:v>3.7799999999999999E-3</c:v>
                </c:pt>
                <c:pt idx="11">
                  <c:v>3.1399999999999997E-2</c:v>
                </c:pt>
                <c:pt idx="12">
                  <c:v>8.8999999999999999E-3</c:v>
                </c:pt>
                <c:pt idx="13">
                  <c:v>1.26E-2</c:v>
                </c:pt>
                <c:pt idx="14">
                  <c:v>4.6199999999999998E-2</c:v>
                </c:pt>
                <c:pt idx="15">
                  <c:v>0.14899999999999999</c:v>
                </c:pt>
                <c:pt idx="16">
                  <c:v>0.379</c:v>
                </c:pt>
                <c:pt idx="17">
                  <c:v>6.4799999999999996E-3</c:v>
                </c:pt>
                <c:pt idx="18">
                  <c:v>0.32100000000000001</c:v>
                </c:pt>
                <c:pt idx="19">
                  <c:v>0.14199999999999999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E-094E-A3DD-3D12BA2B5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29904"/>
        <c:axId val="482440544"/>
      </c:barChart>
      <c:catAx>
        <c:axId val="4831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40544"/>
        <c:crosses val="autoZero"/>
        <c:auto val="1"/>
        <c:lblAlgn val="ctr"/>
        <c:lblOffset val="100"/>
        <c:noMultiLvlLbl val="0"/>
      </c:catAx>
      <c:valAx>
        <c:axId val="4824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082938097650077"/>
          <c:y val="7.6623960140575709E-2"/>
          <c:w val="0.11191687104685685"/>
          <c:h val="6.4743093553983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</a:t>
            </a:r>
            <a:r>
              <a:rPr lang="en-US" baseline="0"/>
              <a:t> vs. Lattitude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states'!$G$1</c:f>
              <c:strCache>
                <c:ptCount val="1"/>
                <c:pt idx="0">
                  <c:v>AMPL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7FE6C28-2862-BB40-B343-3AA1FBB48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7D6-184E-8F78-0137CA2A98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8F6C34-0977-684C-AA65-19094991F0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7D6-184E-8F78-0137CA2A98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4C43A37-B4F6-384A-B918-4AF763DD1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7D6-184E-8F78-0137CA2A98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9A362F4-938E-6846-B86A-99DDD6D3A8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7D6-184E-8F78-0137CA2A98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BE45497-D49A-724E-8288-A21AA4357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7D6-184E-8F78-0137CA2A98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CCE337D-5A64-8844-B02D-4334706B28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7D6-184E-8F78-0137CA2A981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FC7132D-B482-9945-84A8-E0139D108B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7D6-184E-8F78-0137CA2A981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5EA57F2-5879-9F4C-9E93-6ED06230E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7D6-184E-8F78-0137CA2A981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CEEC709-AD0F-0041-98CD-5C0029C11E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7D6-184E-8F78-0137CA2A981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29E9401-2AFE-2249-B166-C4E1B570BD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7D6-184E-8F78-0137CA2A981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57C6E63-CE29-9D42-BFC4-8262E4532F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7D6-184E-8F78-0137CA2A981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815AB32-D82A-7342-B85D-254894A74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7D6-184E-8F78-0137CA2A981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800F917-82C1-6E43-B78A-2B87C6A13F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7D6-184E-8F78-0137CA2A981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B2A0621-9863-E545-A59D-ABEB50BBAD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7D6-184E-8F78-0137CA2A981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3BC0FD6-AED4-014D-A8C4-3BAED56EA7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7D6-184E-8F78-0137CA2A981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BDCD9C1-A1E9-F54D-AD3D-EE3C30DABD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7D6-184E-8F78-0137CA2A981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05B79F4-8C82-2946-90C8-464CDACB69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7D6-184E-8F78-0137CA2A981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8FAD8B1-462D-9B41-9C6F-34A3FD3479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7D6-184E-8F78-0137CA2A981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A553CDD-8941-8940-99A6-C6B054D25D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7D6-184E-8F78-0137CA2A981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9F4283F-4738-9742-8D24-271CC3A16B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7D6-184E-8F78-0137CA2A981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24418A0-BEB4-AF4B-B93E-01225912E7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7D6-184E-8F78-0137CA2A981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F9E0DF5-1EB8-0841-B9EB-30229CDA69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7D6-184E-8F78-0137CA2A981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BEB95E1-7794-B448-BF71-406642DDA5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7D6-184E-8F78-0137CA2A981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2B29C1B-9BF5-1944-BB0B-6BB7CF0B02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7D6-184E-8F78-0137CA2A981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94A43EB-EA43-C342-93B1-BCD1F87916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7D6-184E-8F78-0137CA2A981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7441B9A-48A4-774A-BC04-E8EF3A354A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7D6-184E-8F78-0137CA2A981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435342E-52D0-6E4F-AB28-EB0B78B343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7D6-184E-8F78-0137CA2A981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5A5169C-AF5E-BB47-81F2-47A3886FCF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7D6-184E-8F78-0137CA2A981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B7FF96B-850D-2342-BF21-DADB2A139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7D6-184E-8F78-0137CA2A981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E040C5C-B79A-E943-8CA0-3EED597730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7D6-184E-8F78-0137CA2A981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1A31A16-B4E2-7E47-BE9A-885F1CFD9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7D6-184E-8F78-0137CA2A981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45B5BB6-CBD4-B44F-AF81-9F3CD5263D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7D6-184E-8F78-0137CA2A981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FFB671F-C407-4547-9014-98A8A9C346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7D6-184E-8F78-0137CA2A981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8F4033B-3D1D-B149-ABF0-FFC56C913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7D6-184E-8F78-0137CA2A981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8FC9D56-2FD9-934E-B162-BDED5F617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7D6-184E-8F78-0137CA2A981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C19A670-004C-1F44-80DE-3CAEA2D15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7D6-184E-8F78-0137CA2A981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007A205-4B22-ED4A-85D4-BC92E08172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7D6-184E-8F78-0137CA2A981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7ED582A-4899-9047-BCBF-0143B7CE9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7D6-184E-8F78-0137CA2A981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00E1AA6-B356-7F42-A437-C883ECB7B7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7D6-184E-8F78-0137CA2A981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6D85FBC-57AB-9C4D-921E-B8C708776D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7D6-184E-8F78-0137CA2A981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CC321BB-3CCB-514B-AC9E-E66D862B25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7D6-184E-8F78-0137CA2A981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DFC4FAF-C8CE-E648-878F-C2BC06E68E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7D6-184E-8F78-0137CA2A981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E3715A9-019D-E640-86AA-0DE915AD1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7D6-184E-8F78-0137CA2A981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C632026-D963-2D45-9895-17E5B57B6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7D6-184E-8F78-0137CA2A981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9D7D436-AE70-6446-8939-27F3A2D83C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7D6-184E-8F78-0137CA2A981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C3D6C66-4C6E-E74E-BA63-E117E16DF9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7D6-184E-8F78-0137CA2A981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E50632C-28EA-0F41-AA4E-1E5B25E17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7D6-184E-8F78-0137CA2A981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AD30F55-D4BB-844C-887B-21C8ED4744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7D6-184E-8F78-0137CA2A981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240BAA6-8D5C-0C46-9C82-48D09151E3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7D6-184E-8F78-0137CA2A981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7F54AC1-1117-5D4F-B786-8A60180EC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7D6-184E-8F78-0137CA2A981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7D6-184E-8F78-0137CA2A98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186504395074985"/>
                  <c:y val="-0.116540386921833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 states'!$D$2:$D$52</c:f>
              <c:numCache>
                <c:formatCode>0</c:formatCode>
                <c:ptCount val="51"/>
                <c:pt idx="0">
                  <c:v>32.81</c:v>
                </c:pt>
                <c:pt idx="1">
                  <c:v>61.37</c:v>
                </c:pt>
                <c:pt idx="2">
                  <c:v>33.729999999999997</c:v>
                </c:pt>
                <c:pt idx="3">
                  <c:v>34.97</c:v>
                </c:pt>
                <c:pt idx="4">
                  <c:v>36.119999999999997</c:v>
                </c:pt>
                <c:pt idx="5">
                  <c:v>39.06</c:v>
                </c:pt>
                <c:pt idx="6">
                  <c:v>41.6</c:v>
                </c:pt>
                <c:pt idx="7">
                  <c:v>39.32</c:v>
                </c:pt>
                <c:pt idx="8">
                  <c:v>27.77</c:v>
                </c:pt>
                <c:pt idx="9">
                  <c:v>33.04</c:v>
                </c:pt>
                <c:pt idx="10">
                  <c:v>21.09</c:v>
                </c:pt>
                <c:pt idx="11">
                  <c:v>44.24</c:v>
                </c:pt>
                <c:pt idx="12">
                  <c:v>40.35</c:v>
                </c:pt>
                <c:pt idx="13">
                  <c:v>39.85</c:v>
                </c:pt>
                <c:pt idx="14">
                  <c:v>42.01</c:v>
                </c:pt>
                <c:pt idx="15">
                  <c:v>38.53</c:v>
                </c:pt>
                <c:pt idx="16">
                  <c:v>37.67</c:v>
                </c:pt>
                <c:pt idx="17">
                  <c:v>30.98</c:v>
                </c:pt>
                <c:pt idx="18">
                  <c:v>44.69</c:v>
                </c:pt>
                <c:pt idx="19">
                  <c:v>39.06</c:v>
                </c:pt>
                <c:pt idx="20">
                  <c:v>42.23</c:v>
                </c:pt>
                <c:pt idx="21">
                  <c:v>43.33</c:v>
                </c:pt>
                <c:pt idx="22">
                  <c:v>45.69</c:v>
                </c:pt>
                <c:pt idx="23">
                  <c:v>32.74</c:v>
                </c:pt>
                <c:pt idx="24">
                  <c:v>38.46</c:v>
                </c:pt>
                <c:pt idx="25">
                  <c:v>46.92</c:v>
                </c:pt>
                <c:pt idx="26">
                  <c:v>41.13</c:v>
                </c:pt>
                <c:pt idx="27">
                  <c:v>38.31</c:v>
                </c:pt>
                <c:pt idx="28">
                  <c:v>43.45</c:v>
                </c:pt>
                <c:pt idx="29">
                  <c:v>40.299999999999997</c:v>
                </c:pt>
                <c:pt idx="30">
                  <c:v>34.840000000000003</c:v>
                </c:pt>
                <c:pt idx="31">
                  <c:v>42.17</c:v>
                </c:pt>
                <c:pt idx="32">
                  <c:v>35.630000000000003</c:v>
                </c:pt>
                <c:pt idx="33">
                  <c:v>47.53</c:v>
                </c:pt>
                <c:pt idx="34">
                  <c:v>40.39</c:v>
                </c:pt>
                <c:pt idx="35">
                  <c:v>35.57</c:v>
                </c:pt>
                <c:pt idx="36">
                  <c:v>44.57</c:v>
                </c:pt>
                <c:pt idx="37">
                  <c:v>40.590000000000003</c:v>
                </c:pt>
                <c:pt idx="38">
                  <c:v>41.68</c:v>
                </c:pt>
                <c:pt idx="39">
                  <c:v>33.86</c:v>
                </c:pt>
                <c:pt idx="40">
                  <c:v>44.3</c:v>
                </c:pt>
                <c:pt idx="41">
                  <c:v>35.75</c:v>
                </c:pt>
                <c:pt idx="42">
                  <c:v>31.05</c:v>
                </c:pt>
                <c:pt idx="43">
                  <c:v>40.15</c:v>
                </c:pt>
                <c:pt idx="44">
                  <c:v>44.05</c:v>
                </c:pt>
                <c:pt idx="45">
                  <c:v>37.770000000000003</c:v>
                </c:pt>
                <c:pt idx="46">
                  <c:v>47.4</c:v>
                </c:pt>
                <c:pt idx="47">
                  <c:v>38.49</c:v>
                </c:pt>
                <c:pt idx="48">
                  <c:v>44.27</c:v>
                </c:pt>
                <c:pt idx="49">
                  <c:v>42.76</c:v>
                </c:pt>
              </c:numCache>
            </c:numRef>
          </c:xVal>
          <c:yVal>
            <c:numRef>
              <c:f>'US states'!$G$2:$G$52</c:f>
              <c:numCache>
                <c:formatCode>0.0</c:formatCode>
                <c:ptCount val="51"/>
                <c:pt idx="0">
                  <c:v>4.01</c:v>
                </c:pt>
                <c:pt idx="1">
                  <c:v>3.52</c:v>
                </c:pt>
                <c:pt idx="2">
                  <c:v>2.73</c:v>
                </c:pt>
                <c:pt idx="3">
                  <c:v>3.93</c:v>
                </c:pt>
                <c:pt idx="4">
                  <c:v>4.82</c:v>
                </c:pt>
                <c:pt idx="5">
                  <c:v>4.6500000000000004</c:v>
                </c:pt>
                <c:pt idx="6">
                  <c:v>8.43</c:v>
                </c:pt>
                <c:pt idx="7">
                  <c:v>5.23</c:v>
                </c:pt>
                <c:pt idx="8">
                  <c:v>2.41</c:v>
                </c:pt>
                <c:pt idx="9">
                  <c:v>4.26</c:v>
                </c:pt>
                <c:pt idx="10">
                  <c:v>2.79</c:v>
                </c:pt>
                <c:pt idx="11">
                  <c:v>4.8</c:v>
                </c:pt>
                <c:pt idx="12">
                  <c:v>5.38</c:v>
                </c:pt>
                <c:pt idx="13">
                  <c:v>5.7</c:v>
                </c:pt>
                <c:pt idx="14">
                  <c:v>5.85</c:v>
                </c:pt>
                <c:pt idx="15">
                  <c:v>5.18</c:v>
                </c:pt>
                <c:pt idx="16">
                  <c:v>5.0599999999999996</c:v>
                </c:pt>
                <c:pt idx="17">
                  <c:v>3.67</c:v>
                </c:pt>
                <c:pt idx="18">
                  <c:v>7.51</c:v>
                </c:pt>
                <c:pt idx="19">
                  <c:v>4.1900000000000004</c:v>
                </c:pt>
                <c:pt idx="20">
                  <c:v>8.7799999999999994</c:v>
                </c:pt>
                <c:pt idx="21">
                  <c:v>6.57</c:v>
                </c:pt>
                <c:pt idx="22">
                  <c:v>6.94</c:v>
                </c:pt>
                <c:pt idx="23">
                  <c:v>3.6</c:v>
                </c:pt>
                <c:pt idx="24">
                  <c:v>4.68</c:v>
                </c:pt>
                <c:pt idx="25">
                  <c:v>5.26</c:v>
                </c:pt>
                <c:pt idx="26">
                  <c:v>3.97</c:v>
                </c:pt>
                <c:pt idx="27">
                  <c:v>3.98</c:v>
                </c:pt>
                <c:pt idx="28">
                  <c:v>6.35</c:v>
                </c:pt>
                <c:pt idx="29">
                  <c:v>6.86</c:v>
                </c:pt>
                <c:pt idx="30">
                  <c:v>5.33</c:v>
                </c:pt>
                <c:pt idx="31">
                  <c:v>6.13</c:v>
                </c:pt>
                <c:pt idx="32">
                  <c:v>5.45</c:v>
                </c:pt>
                <c:pt idx="33">
                  <c:v>3.31</c:v>
                </c:pt>
                <c:pt idx="34">
                  <c:v>4.96</c:v>
                </c:pt>
                <c:pt idx="35">
                  <c:v>3.09</c:v>
                </c:pt>
                <c:pt idx="36">
                  <c:v>4.08</c:v>
                </c:pt>
                <c:pt idx="37">
                  <c:v>6.82</c:v>
                </c:pt>
                <c:pt idx="38">
                  <c:v>6.59</c:v>
                </c:pt>
                <c:pt idx="39">
                  <c:v>3.93</c:v>
                </c:pt>
                <c:pt idx="40">
                  <c:v>1.81</c:v>
                </c:pt>
                <c:pt idx="41">
                  <c:v>3.57</c:v>
                </c:pt>
                <c:pt idx="42">
                  <c:v>2.5099999999999998</c:v>
                </c:pt>
                <c:pt idx="43">
                  <c:v>6.28</c:v>
                </c:pt>
                <c:pt idx="44">
                  <c:v>7.6</c:v>
                </c:pt>
                <c:pt idx="45">
                  <c:v>4.12</c:v>
                </c:pt>
                <c:pt idx="46">
                  <c:v>5.85</c:v>
                </c:pt>
                <c:pt idx="47">
                  <c:v>7.54</c:v>
                </c:pt>
                <c:pt idx="48">
                  <c:v>6.47</c:v>
                </c:pt>
                <c:pt idx="49">
                  <c:v>5.92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'US states'!$B$2:$B$51</c15:f>
                <c15:dlblRangeCache>
                  <c:ptCount val="50"/>
                  <c:pt idx="0">
                    <c:v>Alabama</c:v>
                  </c:pt>
                  <c:pt idx="1">
                    <c:v>Alaska</c:v>
                  </c:pt>
                  <c:pt idx="2">
                    <c:v>Arizona</c:v>
                  </c:pt>
                  <c:pt idx="3">
                    <c:v>Arkansas</c:v>
                  </c:pt>
                  <c:pt idx="4">
                    <c:v>California</c:v>
                  </c:pt>
                  <c:pt idx="5">
                    <c:v>Colorado</c:v>
                  </c:pt>
                  <c:pt idx="6">
                    <c:v>Connecticut</c:v>
                  </c:pt>
                  <c:pt idx="7">
                    <c:v>Delaware</c:v>
                  </c:pt>
                  <c:pt idx="8">
                    <c:v>Florida</c:v>
                  </c:pt>
                  <c:pt idx="9">
                    <c:v>Georgia</c:v>
                  </c:pt>
                  <c:pt idx="10">
                    <c:v>Hawaii</c:v>
                  </c:pt>
                  <c:pt idx="11">
                    <c:v>Idaho</c:v>
                  </c:pt>
                  <c:pt idx="12">
                    <c:v>Illinois</c:v>
                  </c:pt>
                  <c:pt idx="13">
                    <c:v>Indiana</c:v>
                  </c:pt>
                  <c:pt idx="14">
                    <c:v>Iowa</c:v>
                  </c:pt>
                  <c:pt idx="15">
                    <c:v>Kansas</c:v>
                  </c:pt>
                  <c:pt idx="16">
                    <c:v>Kentucky</c:v>
                  </c:pt>
                  <c:pt idx="17">
                    <c:v>Louisiana</c:v>
                  </c:pt>
                  <c:pt idx="18">
                    <c:v>Maine</c:v>
                  </c:pt>
                  <c:pt idx="19">
                    <c:v>Maryland</c:v>
                  </c:pt>
                  <c:pt idx="20">
                    <c:v>Massachusetts</c:v>
                  </c:pt>
                  <c:pt idx="21">
                    <c:v>Michigan</c:v>
                  </c:pt>
                  <c:pt idx="22">
                    <c:v>Minnesota</c:v>
                  </c:pt>
                  <c:pt idx="23">
                    <c:v>Mississippi</c:v>
                  </c:pt>
                  <c:pt idx="24">
                    <c:v>Missouri</c:v>
                  </c:pt>
                  <c:pt idx="25">
                    <c:v>Montana</c:v>
                  </c:pt>
                  <c:pt idx="26">
                    <c:v>Nebraska</c:v>
                  </c:pt>
                  <c:pt idx="27">
                    <c:v>Nevada</c:v>
                  </c:pt>
                  <c:pt idx="28">
                    <c:v>New Hampshire</c:v>
                  </c:pt>
                  <c:pt idx="29">
                    <c:v>New Jersey</c:v>
                  </c:pt>
                  <c:pt idx="30">
                    <c:v>New Mexico</c:v>
                  </c:pt>
                  <c:pt idx="31">
                    <c:v>New York</c:v>
                  </c:pt>
                  <c:pt idx="32">
                    <c:v>North Carolina</c:v>
                  </c:pt>
                  <c:pt idx="33">
                    <c:v>North Dakota</c:v>
                  </c:pt>
                  <c:pt idx="34">
                    <c:v>Ohio</c:v>
                  </c:pt>
                  <c:pt idx="35">
                    <c:v>Oklahoma</c:v>
                  </c:pt>
                  <c:pt idx="36">
                    <c:v>Oregon</c:v>
                  </c:pt>
                  <c:pt idx="37">
                    <c:v>Pennsylvania</c:v>
                  </c:pt>
                  <c:pt idx="38">
                    <c:v>Rhode Island</c:v>
                  </c:pt>
                  <c:pt idx="39">
                    <c:v>South Carolina</c:v>
                  </c:pt>
                  <c:pt idx="40">
                    <c:v>South Dakota</c:v>
                  </c:pt>
                  <c:pt idx="41">
                    <c:v>Tennessee</c:v>
                  </c:pt>
                  <c:pt idx="42">
                    <c:v>Texas</c:v>
                  </c:pt>
                  <c:pt idx="43">
                    <c:v>Utah</c:v>
                  </c:pt>
                  <c:pt idx="44">
                    <c:v>Vermont</c:v>
                  </c:pt>
                  <c:pt idx="45">
                    <c:v>Virginia</c:v>
                  </c:pt>
                  <c:pt idx="46">
                    <c:v>Washington</c:v>
                  </c:pt>
                  <c:pt idx="47">
                    <c:v>West Virginia</c:v>
                  </c:pt>
                  <c:pt idx="48">
                    <c:v>Wisconsin</c:v>
                  </c:pt>
                  <c:pt idx="49">
                    <c:v>Wyoming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7D6-184E-8F78-0137CA2A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663951"/>
        <c:axId val="514795824"/>
      </c:scatterChart>
      <c:valAx>
        <c:axId val="1491663951"/>
        <c:scaling>
          <c:orientation val="minMax"/>
          <c:max val="6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95824"/>
        <c:crosses val="autoZero"/>
        <c:crossBetween val="midCat"/>
      </c:valAx>
      <c:valAx>
        <c:axId val="5147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6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 vs Lattitude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cities'!$G$1</c:f>
              <c:strCache>
                <c:ptCount val="1"/>
                <c:pt idx="0">
                  <c:v>AMPL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5E63CDF-D1A0-D543-91A4-879D2F12FB5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3A4D3B3-B191-0944-9975-D9DEBDAFF86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26E-0440-94A9-F3756DD9B69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378E963-25A2-674E-B901-F1831896075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E8B5DF9-311D-5145-B33C-E6DE66307E2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26E-0440-94A9-F3756DD9B6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4A9BFE-D65A-2F40-AB78-6E4DFE6F00F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AEFCB2-6726-F743-AC89-F444B62DBBD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26E-0440-94A9-F3756DD9B69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1EF210-B003-9748-A865-50E95DD1E83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76FCD38-875E-894D-B6FE-81798827F7B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26E-0440-94A9-F3756DD9B69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151EE8-B63E-644D-84B2-6728702F05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B9D7E60-8889-5D47-B3E2-DAC1FE36463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26E-0440-94A9-F3756DD9B69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914C4F6-2955-7F4A-89D1-262AF935F4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BE41499-9E8C-7E43-A7BD-ABF589FB4B2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26E-0440-94A9-F3756DD9B69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6C33310-52A9-0E48-8852-59C9635C489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946C050-75D7-0344-8457-D5725DE6DEA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26E-0440-94A9-F3756DD9B69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0F11D00-0248-CD4E-9677-CFA6F6675C3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3438F4-0EC2-194E-AF0D-E0D9E63F94E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26E-0440-94A9-F3756DD9B69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9019342-C045-984C-85EE-7CAC027FCEA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50ECEB7-A113-6E4E-A78F-2E45D8D6BF1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26E-0440-94A9-F3756DD9B69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582775C-81FA-0444-8F0E-12A0E7462FC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AFCF023-AEA8-5E46-8838-2F7738D3B39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26E-0440-94A9-F3756DD9B69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17E96B8-104E-5C48-9ACB-6CD2A066486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328395-09D4-9445-B858-FAFFD053998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26E-0440-94A9-F3756DD9B69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8535407-1E9E-0245-A709-4D29EB354E0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920EF64-7BF8-C942-9116-080C4E7994B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26E-0440-94A9-F3756DD9B69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950C729-84A9-234C-A523-8498A280BA9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C58DC27-50BF-5A48-B441-CF2DF271508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26E-0440-94A9-F3756DD9B69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4BBFFE7-1EFB-B242-B934-3C7144E0E8E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8D058A3-274C-7249-8832-73D07CFD448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26E-0440-94A9-F3756DD9B69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D405B43-40F9-854F-80A7-FA9499A973C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0F5A241-6252-9A41-8EFC-A1D3B92B7D8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26E-0440-94A9-F3756DD9B69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F96399F-5357-E54E-B806-71DE33B88E0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6474573-4F8C-FC4A-B3A9-3E4FA48A296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26E-0440-94A9-F3756DD9B69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F9B8C6D-A0EF-B34A-977A-97CBBE86481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536B383-8BE3-9445-89AB-E09E4119DD8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26E-0440-94A9-F3756DD9B69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9C27E5C-6743-BC4D-98C1-8A00B1D5D39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79EE212-A56D-054B-B365-1EA0B58DFA9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26E-0440-94A9-F3756DD9B69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F687EB3-7B5D-D64E-BFC2-34103E96D11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D09CE01-83DD-4D40-B5D7-CAACA6D5E15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26E-0440-94A9-F3756DD9B69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8AD8DAB-0A58-0641-BD59-44708E1065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57DF755-0C20-FE42-B8EE-8902D82F69A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26E-0440-94A9-F3756DD9B69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874A324-383A-3D41-9BF8-ED7C1A36CD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1CDF571-3218-5447-ACD6-147914F35C6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26E-0440-94A9-F3756DD9B69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C075E44-B3CF-4146-881C-983520B1AE1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3FF67CC-43FC-9140-89D7-63858BB8FA6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26E-0440-94A9-F3756DD9B69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660EF30-0C21-634E-ABD9-067D214A932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797FC59-4950-C34A-93C0-574E1EB549D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26E-0440-94A9-F3756DD9B69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5D71969-BE56-2047-869F-73EDA9BF489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1B90001-309B-FE4D-9880-302FC6B9002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26E-0440-94A9-F3756DD9B69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5EFEADC-5E90-7D4D-8011-E6418BE7EF2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F096D35-A32E-E642-B6AB-0E372E74307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26E-0440-94A9-F3756DD9B69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4E900F6-246A-4941-A05E-80A80B8EA8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85EEAC3-B777-814A-9531-16F1C8D6A52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26E-0440-94A9-F3756DD9B69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A2DA719-F3EF-8643-B88B-268DA383836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D630842-42E3-F245-8C0F-7E085071F0D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26E-0440-94A9-F3756DD9B69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5E48AF7-578D-9648-BDD5-96F5934D73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FF09DF3-EB04-904A-8BA3-80CCE075EDC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26E-0440-94A9-F3756DD9B69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FE2B043-04C7-9F46-9A09-80325D5506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E851F37-08B9-A24A-A08A-A06022D20A8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26E-0440-94A9-F3756DD9B69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0FB46D3-709A-FE43-8B89-8FCBF046958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1404980-18E4-3149-82E4-AF81BDEA21B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26E-0440-94A9-F3756DD9B69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BAB4F5F-41ED-FE4F-960A-A6301DC804C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02056D7-0CB5-5C44-A102-4B2C03447E3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26E-0440-94A9-F3756DD9B69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D5FCAFA-EC5A-C743-B4D0-D158C6378C8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8F149FB-1F87-6947-959C-8D5F9F69186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26E-0440-94A9-F3756DD9B69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CD1A7EF-6D3B-E44E-B786-6B654C3A46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FE68520-284E-5647-9C4C-D6CD096F59A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26E-0440-94A9-F3756DD9B69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DE29EF1-3F9A-4841-8780-B1439500531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628B47A-5CD9-2B4D-ACF6-EBBA5A80726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E97-EA4D-94A7-1B5378CD213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D44D3B3-F230-DA4B-950F-7A33A85AF5F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B863628-A7B3-A94D-9F01-8514C45059F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E97-EA4D-94A7-1B5378CD213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A950F0D-91D0-3146-89E3-459FBA5ADD1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E244521-2BEF-454D-B8BB-94399F71DF0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E97-EA4D-94A7-1B5378CD21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'US cities'!$D$2:$D$37</c:f>
              <c:numCache>
                <c:formatCode>0</c:formatCode>
                <c:ptCount val="36"/>
                <c:pt idx="0">
                  <c:v>53.55</c:v>
                </c:pt>
                <c:pt idx="1">
                  <c:v>61.22</c:v>
                </c:pt>
                <c:pt idx="2">
                  <c:v>33.64</c:v>
                </c:pt>
                <c:pt idx="3">
                  <c:v>30.27</c:v>
                </c:pt>
                <c:pt idx="4">
                  <c:v>43.62</c:v>
                </c:pt>
                <c:pt idx="5">
                  <c:v>42.37</c:v>
                </c:pt>
                <c:pt idx="6">
                  <c:v>35.21</c:v>
                </c:pt>
                <c:pt idx="7">
                  <c:v>41.97</c:v>
                </c:pt>
                <c:pt idx="8">
                  <c:v>39.1</c:v>
                </c:pt>
                <c:pt idx="9">
                  <c:v>32.9</c:v>
                </c:pt>
                <c:pt idx="10">
                  <c:v>39.86</c:v>
                </c:pt>
                <c:pt idx="11">
                  <c:v>42.22</c:v>
                </c:pt>
                <c:pt idx="12">
                  <c:v>29.99</c:v>
                </c:pt>
                <c:pt idx="13">
                  <c:v>39.770000000000003</c:v>
                </c:pt>
                <c:pt idx="14">
                  <c:v>30.33</c:v>
                </c:pt>
                <c:pt idx="15">
                  <c:v>36.090000000000003</c:v>
                </c:pt>
                <c:pt idx="16">
                  <c:v>33.94</c:v>
                </c:pt>
                <c:pt idx="17">
                  <c:v>43.07</c:v>
                </c:pt>
                <c:pt idx="18">
                  <c:v>25.8</c:v>
                </c:pt>
                <c:pt idx="19">
                  <c:v>44.88</c:v>
                </c:pt>
                <c:pt idx="20">
                  <c:v>36.159999999999997</c:v>
                </c:pt>
                <c:pt idx="21">
                  <c:v>29.95</c:v>
                </c:pt>
                <c:pt idx="22">
                  <c:v>40.64</c:v>
                </c:pt>
                <c:pt idx="23">
                  <c:v>43.65</c:v>
                </c:pt>
                <c:pt idx="24">
                  <c:v>28.43</c:v>
                </c:pt>
                <c:pt idx="25">
                  <c:v>39.869999999999997</c:v>
                </c:pt>
                <c:pt idx="26">
                  <c:v>33.44</c:v>
                </c:pt>
                <c:pt idx="27">
                  <c:v>40.49</c:v>
                </c:pt>
                <c:pt idx="28">
                  <c:v>45.59</c:v>
                </c:pt>
                <c:pt idx="29">
                  <c:v>45.5</c:v>
                </c:pt>
                <c:pt idx="30">
                  <c:v>29.42</c:v>
                </c:pt>
                <c:pt idx="31">
                  <c:v>32.729999999999997</c:v>
                </c:pt>
                <c:pt idx="32">
                  <c:v>37.619999999999997</c:v>
                </c:pt>
                <c:pt idx="33">
                  <c:v>52.16</c:v>
                </c:pt>
                <c:pt idx="34">
                  <c:v>47.45</c:v>
                </c:pt>
                <c:pt idx="35">
                  <c:v>39.909999999999997</c:v>
                </c:pt>
              </c:numCache>
            </c:numRef>
          </c:xVal>
          <c:yVal>
            <c:numRef>
              <c:f>'US cities'!$G$2:$G$37</c:f>
              <c:numCache>
                <c:formatCode>0.0</c:formatCode>
                <c:ptCount val="36"/>
                <c:pt idx="0">
                  <c:v>5.24</c:v>
                </c:pt>
                <c:pt idx="1">
                  <c:v>3.06</c:v>
                </c:pt>
                <c:pt idx="2">
                  <c:v>4.28</c:v>
                </c:pt>
                <c:pt idx="3">
                  <c:v>3.01</c:v>
                </c:pt>
                <c:pt idx="4">
                  <c:v>3.15</c:v>
                </c:pt>
                <c:pt idx="5">
                  <c:v>8.5500000000000007</c:v>
                </c:pt>
                <c:pt idx="6">
                  <c:v>4.1399999999999997</c:v>
                </c:pt>
                <c:pt idx="7">
                  <c:v>4.71</c:v>
                </c:pt>
                <c:pt idx="8">
                  <c:v>5.37</c:v>
                </c:pt>
                <c:pt idx="9">
                  <c:v>3.5</c:v>
                </c:pt>
                <c:pt idx="10">
                  <c:v>4.68</c:v>
                </c:pt>
                <c:pt idx="11">
                  <c:v>5.32</c:v>
                </c:pt>
                <c:pt idx="12">
                  <c:v>1.31</c:v>
                </c:pt>
                <c:pt idx="13">
                  <c:v>4.9400000000000004</c:v>
                </c:pt>
                <c:pt idx="14">
                  <c:v>2.4900000000000002</c:v>
                </c:pt>
                <c:pt idx="15">
                  <c:v>3.8</c:v>
                </c:pt>
                <c:pt idx="16">
                  <c:v>5.88</c:v>
                </c:pt>
                <c:pt idx="17">
                  <c:v>6.71</c:v>
                </c:pt>
                <c:pt idx="18">
                  <c:v>0.59</c:v>
                </c:pt>
                <c:pt idx="19">
                  <c:v>6.68</c:v>
                </c:pt>
                <c:pt idx="20">
                  <c:v>2.57</c:v>
                </c:pt>
                <c:pt idx="21">
                  <c:v>4.84</c:v>
                </c:pt>
                <c:pt idx="22">
                  <c:v>5.92</c:v>
                </c:pt>
                <c:pt idx="23">
                  <c:v>7.12</c:v>
                </c:pt>
                <c:pt idx="24">
                  <c:v>2.82</c:v>
                </c:pt>
                <c:pt idx="25">
                  <c:v>6.67</c:v>
                </c:pt>
                <c:pt idx="26">
                  <c:v>2.74</c:v>
                </c:pt>
                <c:pt idx="27">
                  <c:v>6.49</c:v>
                </c:pt>
                <c:pt idx="28">
                  <c:v>4.03</c:v>
                </c:pt>
                <c:pt idx="29">
                  <c:v>3.46</c:v>
                </c:pt>
                <c:pt idx="30">
                  <c:v>1.47</c:v>
                </c:pt>
                <c:pt idx="31">
                  <c:v>4.63</c:v>
                </c:pt>
                <c:pt idx="32">
                  <c:v>5.48</c:v>
                </c:pt>
                <c:pt idx="33">
                  <c:v>3.4</c:v>
                </c:pt>
                <c:pt idx="34">
                  <c:v>5.93</c:v>
                </c:pt>
                <c:pt idx="35">
                  <c:v>4.84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'US cities'!$C$2:$C$37</c15:f>
                <c15:dlblRangeCache>
                  <c:ptCount val="36"/>
                  <c:pt idx="0">
                    <c:v>YEG</c:v>
                  </c:pt>
                  <c:pt idx="1">
                    <c:v>ANC</c:v>
                  </c:pt>
                  <c:pt idx="2">
                    <c:v>ATL</c:v>
                  </c:pt>
                  <c:pt idx="3">
                    <c:v>AUS</c:v>
                  </c:pt>
                  <c:pt idx="4">
                    <c:v>BOI</c:v>
                  </c:pt>
                  <c:pt idx="5">
                    <c:v>BOS</c:v>
                  </c:pt>
                  <c:pt idx="6">
                    <c:v>CLT</c:v>
                  </c:pt>
                  <c:pt idx="7">
                    <c:v>ORD</c:v>
                  </c:pt>
                  <c:pt idx="8">
                    <c:v>CVG</c:v>
                  </c:pt>
                  <c:pt idx="9">
                    <c:v>DFW</c:v>
                  </c:pt>
                  <c:pt idx="10">
                    <c:v>DEN</c:v>
                  </c:pt>
                  <c:pt idx="11">
                    <c:v>DTW</c:v>
                  </c:pt>
                  <c:pt idx="12">
                    <c:v>HOU</c:v>
                  </c:pt>
                  <c:pt idx="13">
                    <c:v>IND</c:v>
                  </c:pt>
                  <c:pt idx="14">
                    <c:v>JAX</c:v>
                  </c:pt>
                  <c:pt idx="15">
                    <c:v>LAS</c:v>
                  </c:pt>
                  <c:pt idx="16">
                    <c:v>LAX</c:v>
                  </c:pt>
                  <c:pt idx="17">
                    <c:v>MSN</c:v>
                  </c:pt>
                  <c:pt idx="18">
                    <c:v>MIA</c:v>
                  </c:pt>
                  <c:pt idx="19">
                    <c:v>MSP</c:v>
                  </c:pt>
                  <c:pt idx="20">
                    <c:v>BNA</c:v>
                  </c:pt>
                  <c:pt idx="21">
                    <c:v>MSY</c:v>
                  </c:pt>
                  <c:pt idx="22">
                    <c:v>NYC</c:v>
                  </c:pt>
                  <c:pt idx="23">
                    <c:v>YYZ</c:v>
                  </c:pt>
                  <c:pt idx="24">
                    <c:v>MCO</c:v>
                  </c:pt>
                  <c:pt idx="25">
                    <c:v>PHL</c:v>
                  </c:pt>
                  <c:pt idx="26">
                    <c:v>PHX</c:v>
                  </c:pt>
                  <c:pt idx="27">
                    <c:v>PIT</c:v>
                  </c:pt>
                  <c:pt idx="28">
                    <c:v>PDX</c:v>
                  </c:pt>
                  <c:pt idx="29">
                    <c:v>YUL</c:v>
                  </c:pt>
                  <c:pt idx="30">
                    <c:v>SAT</c:v>
                  </c:pt>
                  <c:pt idx="31">
                    <c:v>SAN</c:v>
                  </c:pt>
                  <c:pt idx="32">
                    <c:v>SFO</c:v>
                  </c:pt>
                  <c:pt idx="33">
                    <c:v>YXE</c:v>
                  </c:pt>
                  <c:pt idx="34">
                    <c:v>SEA</c:v>
                  </c:pt>
                  <c:pt idx="35">
                    <c:v>WAS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26E-0440-94A9-F3756DD9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38560"/>
        <c:axId val="514842928"/>
      </c:scatterChart>
      <c:valAx>
        <c:axId val="51473856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2928"/>
        <c:crosses val="autoZero"/>
        <c:crossBetween val="midCat"/>
      </c:valAx>
      <c:valAx>
        <c:axId val="5148429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91</xdr:row>
      <xdr:rowOff>0</xdr:rowOff>
    </xdr:from>
    <xdr:to>
      <xdr:col>8</xdr:col>
      <xdr:colOff>685800</xdr:colOff>
      <xdr:row>92</xdr:row>
      <xdr:rowOff>190500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E7476C81-F1BA-3DD2-E7AB-E55BE9002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8618200"/>
          <a:ext cx="6858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23</xdr:row>
      <xdr:rowOff>63500</xdr:rowOff>
    </xdr:from>
    <xdr:to>
      <xdr:col>19</xdr:col>
      <xdr:colOff>419100</xdr:colOff>
      <xdr:row>45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DDA3CD-753D-A58E-1C92-8EE74BFB0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711200</xdr:colOff>
      <xdr:row>6</xdr:row>
      <xdr:rowOff>127000</xdr:rowOff>
    </xdr:from>
    <xdr:to>
      <xdr:col>24</xdr:col>
      <xdr:colOff>495300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01C8B-3C7E-BB3D-ADA3-9EA1B37AD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0</xdr:row>
      <xdr:rowOff>165100</xdr:rowOff>
    </xdr:from>
    <xdr:to>
      <xdr:col>23</xdr:col>
      <xdr:colOff>63500</xdr:colOff>
      <xdr:row>36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F6B7C-484C-D0EE-9A89-B66D455F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ia.gov/the-world-factbook/field/real-gdp-per-capita/country-comparison/?utm_source=chatgpt.com" TargetMode="External"/><Relationship Id="rId21" Type="http://schemas.openxmlformats.org/officeDocument/2006/relationships/hyperlink" Target="https://data.worldbank.org/indicator/IT.NET.USER.ZS?locations=IT" TargetMode="External"/><Relationship Id="rId42" Type="http://schemas.openxmlformats.org/officeDocument/2006/relationships/hyperlink" Target="https://data.worldbank.org/indicator/IT.NET.USER.ZS?locations=PT" TargetMode="External"/><Relationship Id="rId63" Type="http://schemas.openxmlformats.org/officeDocument/2006/relationships/hyperlink" Target="https://www.macrotrends.net/global-metrics/countries/tto/trinidad-and-tobago/population" TargetMode="External"/><Relationship Id="rId84" Type="http://schemas.openxmlformats.org/officeDocument/2006/relationships/hyperlink" Target="https://www.cia.gov/the-world-factbook/field/real-gdp-per-capita/country-comparison/?utm_source=chatgpt.com" TargetMode="External"/><Relationship Id="rId138" Type="http://schemas.openxmlformats.org/officeDocument/2006/relationships/hyperlink" Target="https://www.cia.gov/the-world-factbook/field/real-gdp-per-capita/country-comparison/?utm_source=chatgpt.com" TargetMode="External"/><Relationship Id="rId107" Type="http://schemas.openxmlformats.org/officeDocument/2006/relationships/hyperlink" Target="https://www.cia.gov/the-world-factbook/field/real-gdp-per-capita/country-comparison/?utm_source=chatgpt.com" TargetMode="External"/><Relationship Id="rId11" Type="http://schemas.openxmlformats.org/officeDocument/2006/relationships/hyperlink" Target="https://data.worldbank.org/indicator/IT.NET.USER.ZS?locations=GP" TargetMode="External"/><Relationship Id="rId32" Type="http://schemas.openxmlformats.org/officeDocument/2006/relationships/hyperlink" Target="https://data.worldbank.org/indicator/IT.NET.USER.ZS?locations=MQ" TargetMode="External"/><Relationship Id="rId37" Type="http://schemas.openxmlformats.org/officeDocument/2006/relationships/hyperlink" Target="https://data.worldbank.org/indicator/IT.NET.USER.ZS?locations=NO" TargetMode="External"/><Relationship Id="rId53" Type="http://schemas.openxmlformats.org/officeDocument/2006/relationships/hyperlink" Target="https://datareportal.com/reports/digital-2024-united-states-of-america" TargetMode="External"/><Relationship Id="rId58" Type="http://schemas.openxmlformats.org/officeDocument/2006/relationships/hyperlink" Target="https://www.macrotrends.net/global-metrics/countries/swe/sweden/population" TargetMode="External"/><Relationship Id="rId74" Type="http://schemas.openxmlformats.org/officeDocument/2006/relationships/hyperlink" Target="https://www.macrotrends.net/global-metrics/countries/rus/russia/population" TargetMode="External"/><Relationship Id="rId79" Type="http://schemas.openxmlformats.org/officeDocument/2006/relationships/hyperlink" Target="https://www.cia.gov/the-world-factbook/field/real-gdp-per-capita/country-comparison/?utm_source=chatgpt.com" TargetMode="External"/><Relationship Id="rId102" Type="http://schemas.openxmlformats.org/officeDocument/2006/relationships/hyperlink" Target="https://www.cia.gov/the-world-factbook/field/real-gdp-per-capita/country-comparison/?utm_source=chatgpt.com" TargetMode="External"/><Relationship Id="rId123" Type="http://schemas.openxmlformats.org/officeDocument/2006/relationships/hyperlink" Target="https://www.cia.gov/the-world-factbook/field/real-gdp-per-capita/country-comparison/?utm_source=chatgpt.com" TargetMode="External"/><Relationship Id="rId128" Type="http://schemas.openxmlformats.org/officeDocument/2006/relationships/hyperlink" Target="https://www.cia.gov/the-world-factbook/field/real-gdp-per-capita/country-comparison/?utm_source=chatgpt.com" TargetMode="External"/><Relationship Id="rId144" Type="http://schemas.openxmlformats.org/officeDocument/2006/relationships/hyperlink" Target="https://www.cia.gov/the-world-factbook/field/real-gdp-per-capita/country-comparison/?utm_source=chatgpt.com" TargetMode="External"/><Relationship Id="rId5" Type="http://schemas.openxmlformats.org/officeDocument/2006/relationships/hyperlink" Target="https://data.worldbank.org/indicator/IT.NET.USER.ZS?locations=ET" TargetMode="External"/><Relationship Id="rId90" Type="http://schemas.openxmlformats.org/officeDocument/2006/relationships/hyperlink" Target="https://www.cia.gov/the-world-factbook/field/real-gdp-per-capita/country-comparison/?utm_source=chatgpt.com" TargetMode="External"/><Relationship Id="rId95" Type="http://schemas.openxmlformats.org/officeDocument/2006/relationships/hyperlink" Target="https://www.cia.gov/the-world-factbook/field/real-gdp-per-capita/country-comparison/?utm_source=chatgpt.com" TargetMode="External"/><Relationship Id="rId22" Type="http://schemas.openxmlformats.org/officeDocument/2006/relationships/hyperlink" Target="https://data.worldbank.org/indicator/IT.NET.USER.ZS?locations=JM" TargetMode="External"/><Relationship Id="rId27" Type="http://schemas.openxmlformats.org/officeDocument/2006/relationships/hyperlink" Target="https://data.worldbank.org/indicator/IT.NET.USER.ZS?locations=KW" TargetMode="External"/><Relationship Id="rId43" Type="http://schemas.openxmlformats.org/officeDocument/2006/relationships/hyperlink" Target="https://data.worldbank.org/indicator/IT.NET.USER.ZS?locations=QA" TargetMode="External"/><Relationship Id="rId48" Type="http://schemas.openxmlformats.org/officeDocument/2006/relationships/hyperlink" Target="https://datareportal.com/reports/digital-2025-senegal" TargetMode="External"/><Relationship Id="rId64" Type="http://schemas.openxmlformats.org/officeDocument/2006/relationships/hyperlink" Target="https://www.macrotrends.net/global-metrics/countries/ukr/ukraine/population" TargetMode="External"/><Relationship Id="rId69" Type="http://schemas.openxmlformats.org/officeDocument/2006/relationships/hyperlink" Target="https://www.macrotrends.net/global-metrics/countries/zwe/zimbabwe/population" TargetMode="External"/><Relationship Id="rId113" Type="http://schemas.openxmlformats.org/officeDocument/2006/relationships/hyperlink" Target="https://www.cia.gov/the-world-factbook/field/real-gdp-per-capita/country-comparison/?utm_source=chatgpt.com" TargetMode="External"/><Relationship Id="rId118" Type="http://schemas.openxmlformats.org/officeDocument/2006/relationships/hyperlink" Target="https://www.ceicdata.com/en/france/esa-2010-gdp-per-capita-by-region-base-2014/gdp-per-capita-martinique?utm_source=chatgpt.com" TargetMode="External"/><Relationship Id="rId134" Type="http://schemas.openxmlformats.org/officeDocument/2006/relationships/hyperlink" Target="https://www.cia.gov/the-world-factbook/field/real-gdp-per-capita/country-comparison/?utm_source=chatgpt.com" TargetMode="External"/><Relationship Id="rId139" Type="http://schemas.openxmlformats.org/officeDocument/2006/relationships/hyperlink" Target="https://www.cia.gov/the-world-factbook/field/real-gdp-per-capita/country-comparison/?utm_source=chatgpt.com" TargetMode="External"/><Relationship Id="rId80" Type="http://schemas.openxmlformats.org/officeDocument/2006/relationships/hyperlink" Target="https://www.cia.gov/the-world-factbook/field/real-gdp-per-capita/country-comparison/?utm_source=chatgpt.com" TargetMode="External"/><Relationship Id="rId85" Type="http://schemas.openxmlformats.org/officeDocument/2006/relationships/hyperlink" Target="https://www.cia.gov/the-world-factbook/field/real-gdp-per-capita/country-comparison/?utm_source=chatgpt.com" TargetMode="External"/><Relationship Id="rId12" Type="http://schemas.openxmlformats.org/officeDocument/2006/relationships/hyperlink" Target="https://data.worldbank.org/indicator/IT.NET.USER.ZS?locations=GR" TargetMode="External"/><Relationship Id="rId17" Type="http://schemas.openxmlformats.org/officeDocument/2006/relationships/hyperlink" Target="https://data.worldbank.org/indicator/IT.NET.USER.ZS?locations=IL" TargetMode="External"/><Relationship Id="rId33" Type="http://schemas.openxmlformats.org/officeDocument/2006/relationships/hyperlink" Target="https://data.worldbank.org/indicator/IT.NET.USER.ZS?locations=MX" TargetMode="External"/><Relationship Id="rId38" Type="http://schemas.openxmlformats.org/officeDocument/2006/relationships/hyperlink" Target="https://data.worldbank.org/indicator/IT.NET.USER.ZS?locations=NZ" TargetMode="External"/><Relationship Id="rId59" Type="http://schemas.openxmlformats.org/officeDocument/2006/relationships/hyperlink" Target="https://www.macrotrends.net/global-metrics/countries/sgp/singapore/population" TargetMode="External"/><Relationship Id="rId103" Type="http://schemas.openxmlformats.org/officeDocument/2006/relationships/hyperlink" Target="https://www.cia.gov/the-world-factbook/field/real-gdp-per-capita/country-comparison/?utm_source=chatgpt.com" TargetMode="External"/><Relationship Id="rId108" Type="http://schemas.openxmlformats.org/officeDocument/2006/relationships/hyperlink" Target="https://www.cia.gov/the-world-factbook/field/real-gdp-per-capita/country-comparison/?utm_source=chatgpt.com" TargetMode="External"/><Relationship Id="rId124" Type="http://schemas.openxmlformats.org/officeDocument/2006/relationships/hyperlink" Target="https://www.cia.gov/the-world-factbook/field/real-gdp-per-capita/country-comparison/?utm_source=chatgpt.com" TargetMode="External"/><Relationship Id="rId129" Type="http://schemas.openxmlformats.org/officeDocument/2006/relationships/hyperlink" Target="https://www.cia.gov/the-world-factbook/field/real-gdp-per-capita/country-comparison/?utm_source=chatgpt.com" TargetMode="External"/><Relationship Id="rId54" Type="http://schemas.openxmlformats.org/officeDocument/2006/relationships/hyperlink" Target="https://datareportal.com/reports/digital-2025-vietnam" TargetMode="External"/><Relationship Id="rId70" Type="http://schemas.openxmlformats.org/officeDocument/2006/relationships/hyperlink" Target="https://www.globalmediainsight.com/blog/uae-population-statistics/" TargetMode="External"/><Relationship Id="rId75" Type="http://schemas.openxmlformats.org/officeDocument/2006/relationships/hyperlink" Target="https://www.cia.gov/the-world-factbook/field/real-gdp-per-capita/country-comparison/?utm_source=chatgpt.com" TargetMode="External"/><Relationship Id="rId91" Type="http://schemas.openxmlformats.org/officeDocument/2006/relationships/hyperlink" Target="https://www.cia.gov/the-world-factbook/field/real-gdp-per-capita/country-comparison/?utm_source=chatgpt.com" TargetMode="External"/><Relationship Id="rId96" Type="http://schemas.openxmlformats.org/officeDocument/2006/relationships/hyperlink" Target="https://www.cia.gov/the-world-factbook/field/real-gdp-per-capita/country-comparison/?utm_source=chatgpt.com" TargetMode="External"/><Relationship Id="rId140" Type="http://schemas.openxmlformats.org/officeDocument/2006/relationships/hyperlink" Target="https://www.cia.gov/the-world-factbook/field/real-gdp-per-capita/country-comparison/?utm_source=chatgpt.com" TargetMode="External"/><Relationship Id="rId1" Type="http://schemas.openxmlformats.org/officeDocument/2006/relationships/hyperlink" Target="https://en.wikipedia.org/wiki/Internet_in_Brazil" TargetMode="External"/><Relationship Id="rId6" Type="http://schemas.openxmlformats.org/officeDocument/2006/relationships/hyperlink" Target="https://data.worldbank.org/indicator/IT.NET.USER.ZS?locations=FI" TargetMode="External"/><Relationship Id="rId23" Type="http://schemas.openxmlformats.org/officeDocument/2006/relationships/hyperlink" Target="https://data.worldbank.org/indicator/IT.NET.USER.ZS?locations=JO" TargetMode="External"/><Relationship Id="rId28" Type="http://schemas.openxmlformats.org/officeDocument/2006/relationships/hyperlink" Target="https://data.worldbank.org/indicator/IT.NET.USER.ZS?locations=LB" TargetMode="External"/><Relationship Id="rId49" Type="http://schemas.openxmlformats.org/officeDocument/2006/relationships/hyperlink" Target="https://datareportal.com/reports/digital-2025-thailand" TargetMode="External"/><Relationship Id="rId114" Type="http://schemas.openxmlformats.org/officeDocument/2006/relationships/hyperlink" Target="https://www.cia.gov/the-world-factbook/field/real-gdp-per-capita/country-comparison/?utm_source=chatgpt.com" TargetMode="External"/><Relationship Id="rId119" Type="http://schemas.openxmlformats.org/officeDocument/2006/relationships/hyperlink" Target="https://www.cia.gov/the-world-factbook/field/real-gdp-per-capita/country-comparison/?utm_source=chatgpt.com" TargetMode="External"/><Relationship Id="rId44" Type="http://schemas.openxmlformats.org/officeDocument/2006/relationships/hyperlink" Target="https://data.worldbank.org/indicator/IT.NET.USER.ZS?locations=RO" TargetMode="External"/><Relationship Id="rId60" Type="http://schemas.openxmlformats.org/officeDocument/2006/relationships/hyperlink" Target="https://www.worldometers.info/world-population/senegal-population/" TargetMode="External"/><Relationship Id="rId65" Type="http://schemas.openxmlformats.org/officeDocument/2006/relationships/hyperlink" Target="https://www.macrotrends.net/global-metrics/countries/usa/united-states/population" TargetMode="External"/><Relationship Id="rId81" Type="http://schemas.openxmlformats.org/officeDocument/2006/relationships/hyperlink" Target="https://www.cia.gov/the-world-factbook/field/real-gdp-per-capita/country-comparison/?utm_source=chatgpt.com" TargetMode="External"/><Relationship Id="rId86" Type="http://schemas.openxmlformats.org/officeDocument/2006/relationships/hyperlink" Target="https://www.cia.gov/the-world-factbook/field/real-gdp-per-capita/country-comparison/?utm_source=chatgpt.com" TargetMode="External"/><Relationship Id="rId130" Type="http://schemas.openxmlformats.org/officeDocument/2006/relationships/hyperlink" Target="https://www.cia.gov/the-world-factbook/field/real-gdp-per-capita/country-comparison/?utm_source=chatgpt.com" TargetMode="External"/><Relationship Id="rId135" Type="http://schemas.openxmlformats.org/officeDocument/2006/relationships/hyperlink" Target="https://www.cia.gov/the-world-factbook/field/real-gdp-per-capita/country-comparison/?utm_source=chatgpt.com" TargetMode="External"/><Relationship Id="rId13" Type="http://schemas.openxmlformats.org/officeDocument/2006/relationships/hyperlink" Target="https://data.worldbank.org/indicator/IT.NET.USER.ZS?locations=HK" TargetMode="External"/><Relationship Id="rId18" Type="http://schemas.openxmlformats.org/officeDocument/2006/relationships/hyperlink" Target="https://data.worldbank.org/indicator/IT.NET.USER.ZS?locations=IN" TargetMode="External"/><Relationship Id="rId39" Type="http://schemas.openxmlformats.org/officeDocument/2006/relationships/hyperlink" Target="https://data.worldbank.org/indicator/IT.NET.USER.ZS?locations=PH" TargetMode="External"/><Relationship Id="rId109" Type="http://schemas.openxmlformats.org/officeDocument/2006/relationships/hyperlink" Target="https://www.cia.gov/the-world-factbook/field/real-gdp-per-capita/country-comparison/?utm_source=chatgpt.com" TargetMode="External"/><Relationship Id="rId34" Type="http://schemas.openxmlformats.org/officeDocument/2006/relationships/hyperlink" Target="https://data.worldbank.org/indicator/IT.NET.USER.ZS?locations=MY" TargetMode="External"/><Relationship Id="rId50" Type="http://schemas.openxmlformats.org/officeDocument/2006/relationships/hyperlink" Target="https://datareportal.com/reports/digital-2025-tunisia" TargetMode="External"/><Relationship Id="rId55" Type="http://schemas.openxmlformats.org/officeDocument/2006/relationships/hyperlink" Target="https://freedomhouse.org/country/south-africa/freedom-net/2024" TargetMode="External"/><Relationship Id="rId76" Type="http://schemas.openxmlformats.org/officeDocument/2006/relationships/hyperlink" Target="https://www.cia.gov/the-world-factbook/field/real-gdp-per-capita/country-comparison/?utm_source=chatgpt.com" TargetMode="External"/><Relationship Id="rId97" Type="http://schemas.openxmlformats.org/officeDocument/2006/relationships/hyperlink" Target="https://en.wikipedia.org/wiki/Guadeloupe?utm_source=chatgpt.com" TargetMode="External"/><Relationship Id="rId104" Type="http://schemas.openxmlformats.org/officeDocument/2006/relationships/hyperlink" Target="https://www.cia.gov/the-world-factbook/field/real-gdp-per-capita/country-comparison/?utm_source=chatgpt.com" TargetMode="External"/><Relationship Id="rId120" Type="http://schemas.openxmlformats.org/officeDocument/2006/relationships/hyperlink" Target="https://www.cia.gov/the-world-factbook/field/real-gdp-per-capita/country-comparison/?utm_source=chatgpt.com" TargetMode="External"/><Relationship Id="rId125" Type="http://schemas.openxmlformats.org/officeDocument/2006/relationships/hyperlink" Target="https://www.cia.gov/the-world-factbook/field/real-gdp-per-capita/country-comparison/?utm_source=chatgpt.com" TargetMode="External"/><Relationship Id="rId141" Type="http://schemas.openxmlformats.org/officeDocument/2006/relationships/hyperlink" Target="https://www.cia.gov/the-world-factbook/field/real-gdp-per-capita/country-comparison/?utm_source=chatgpt.com" TargetMode="External"/><Relationship Id="rId7" Type="http://schemas.openxmlformats.org/officeDocument/2006/relationships/hyperlink" Target="https://data.worldbank.org/indicator/IT.NET.USER.ZS?locations=FR" TargetMode="External"/><Relationship Id="rId71" Type="http://schemas.openxmlformats.org/officeDocument/2006/relationships/hyperlink" Target="https://www.populationpyramid.net/portugal/2024/" TargetMode="External"/><Relationship Id="rId92" Type="http://schemas.openxmlformats.org/officeDocument/2006/relationships/hyperlink" Target="https://www.cia.gov/the-world-factbook/field/real-gdp-per-capita/country-comparison/?utm_source=chatgpt.com" TargetMode="External"/><Relationship Id="rId2" Type="http://schemas.openxmlformats.org/officeDocument/2006/relationships/hyperlink" Target="https://data.worldbank.org/indicator/IT.NET.USER.ZS?locations=CH" TargetMode="External"/><Relationship Id="rId29" Type="http://schemas.openxmlformats.org/officeDocument/2006/relationships/hyperlink" Target="https://data.worldbank.org/indicator/IT.NET.USER.ZS?locations=LK" TargetMode="External"/><Relationship Id="rId24" Type="http://schemas.openxmlformats.org/officeDocument/2006/relationships/hyperlink" Target="https://data.worldbank.org/indicator/IT.NET.USER.ZS?locations=JP" TargetMode="External"/><Relationship Id="rId40" Type="http://schemas.openxmlformats.org/officeDocument/2006/relationships/hyperlink" Target="https://data.worldbank.org/indicator/IT.NET.USER.ZS?locations=PK" TargetMode="External"/><Relationship Id="rId45" Type="http://schemas.openxmlformats.org/officeDocument/2006/relationships/hyperlink" Target="https://data.worldbank.org/indicator/IT.NET.USER.ZS?locations=RU" TargetMode="External"/><Relationship Id="rId66" Type="http://schemas.openxmlformats.org/officeDocument/2006/relationships/hyperlink" Target="https://www.worldometers.info/world-population/vietnam-population/" TargetMode="External"/><Relationship Id="rId87" Type="http://schemas.openxmlformats.org/officeDocument/2006/relationships/hyperlink" Target="https://www.cia.gov/the-world-factbook/field/real-gdp-per-capita/country-comparison/?utm_source=chatgpt.com" TargetMode="External"/><Relationship Id="rId110" Type="http://schemas.openxmlformats.org/officeDocument/2006/relationships/hyperlink" Target="https://www.cia.gov/the-world-factbook/field/real-gdp-per-capita/country-comparison/?utm_source=chatgpt.com" TargetMode="External"/><Relationship Id="rId115" Type="http://schemas.openxmlformats.org/officeDocument/2006/relationships/hyperlink" Target="https://www.cia.gov/the-world-factbook/field/real-gdp-per-capita/country-comparison/?utm_source=chatgpt.com" TargetMode="External"/><Relationship Id="rId131" Type="http://schemas.openxmlformats.org/officeDocument/2006/relationships/hyperlink" Target="https://www.cia.gov/the-world-factbook/field/real-gdp-per-capita/country-comparison/?utm_source=chatgpt.com" TargetMode="External"/><Relationship Id="rId136" Type="http://schemas.openxmlformats.org/officeDocument/2006/relationships/hyperlink" Target="https://www.cia.gov/the-world-factbook/field/real-gdp-per-capita/country-comparison/?utm_source=chatgpt.com" TargetMode="External"/><Relationship Id="rId61" Type="http://schemas.openxmlformats.org/officeDocument/2006/relationships/hyperlink" Target="https://www.macrotrends.net/global-metrics/countries/tha/thailand/population" TargetMode="External"/><Relationship Id="rId82" Type="http://schemas.openxmlformats.org/officeDocument/2006/relationships/hyperlink" Target="https://www.cia.gov/the-world-factbook/field/real-gdp-per-capita/country-comparison/?utm_source=chatgpt.com" TargetMode="External"/><Relationship Id="rId19" Type="http://schemas.openxmlformats.org/officeDocument/2006/relationships/hyperlink" Target="https://data.worldbank.org/indicator/IT.NET.USER.ZS?locations=IQ" TargetMode="External"/><Relationship Id="rId14" Type="http://schemas.openxmlformats.org/officeDocument/2006/relationships/hyperlink" Target="https://data.worldbank.org/indicator/IT.NET.USER.ZS?locations=HU" TargetMode="External"/><Relationship Id="rId30" Type="http://schemas.openxmlformats.org/officeDocument/2006/relationships/hyperlink" Target="https://data.worldbank.org/indicator/IT.NET.USER.ZS?locations=LU" TargetMode="External"/><Relationship Id="rId35" Type="http://schemas.openxmlformats.org/officeDocument/2006/relationships/hyperlink" Target="https://data.worldbank.org/indicator/IT.NET.USER.ZS?locations=NG" TargetMode="External"/><Relationship Id="rId56" Type="http://schemas.openxmlformats.org/officeDocument/2006/relationships/hyperlink" Target="https://datareportal.com/reports/digital-2025-zambia" TargetMode="External"/><Relationship Id="rId77" Type="http://schemas.openxmlformats.org/officeDocument/2006/relationships/hyperlink" Target="https://www.cia.gov/the-world-factbook/field/real-gdp-per-capita/country-comparison/?utm_source=chatgpt.com" TargetMode="External"/><Relationship Id="rId100" Type="http://schemas.openxmlformats.org/officeDocument/2006/relationships/hyperlink" Target="https://www.cia.gov/the-world-factbook/field/real-gdp-per-capita/country-comparison/?utm_source=chatgpt.com" TargetMode="External"/><Relationship Id="rId105" Type="http://schemas.openxmlformats.org/officeDocument/2006/relationships/hyperlink" Target="https://www.cia.gov/the-world-factbook/field/real-gdp-per-capita/country-comparison/?utm_source=chatgpt.com" TargetMode="External"/><Relationship Id="rId126" Type="http://schemas.openxmlformats.org/officeDocument/2006/relationships/hyperlink" Target="https://www.cia.gov/the-world-factbook/field/real-gdp-per-capita/country-comparison/?utm_source=chatgpt.com" TargetMode="External"/><Relationship Id="rId8" Type="http://schemas.openxmlformats.org/officeDocument/2006/relationships/hyperlink" Target="https://data.worldbank.org/indicator/IT.NET.USER.ZS?locations=GB" TargetMode="External"/><Relationship Id="rId51" Type="http://schemas.openxmlformats.org/officeDocument/2006/relationships/hyperlink" Target="https://datareportal.com/reports/digital-2025-trinidad-and-tobago" TargetMode="External"/><Relationship Id="rId72" Type="http://schemas.openxmlformats.org/officeDocument/2006/relationships/hyperlink" Target="https://worldpopulationreview.com/countries/qatar" TargetMode="External"/><Relationship Id="rId93" Type="http://schemas.openxmlformats.org/officeDocument/2006/relationships/hyperlink" Target="https://www.cia.gov/the-world-factbook/field/real-gdp-per-capita/country-comparison/?utm_source=chatgpt.com" TargetMode="External"/><Relationship Id="rId98" Type="http://schemas.openxmlformats.org/officeDocument/2006/relationships/hyperlink" Target="https://www.cia.gov/the-world-factbook/field/real-gdp-per-capita/country-comparison/?utm_source=chatgpt.com" TargetMode="External"/><Relationship Id="rId121" Type="http://schemas.openxmlformats.org/officeDocument/2006/relationships/hyperlink" Target="https://www.cia.gov/the-world-factbook/field/real-gdp-per-capita/country-comparison/?utm_source=chatgpt.com" TargetMode="External"/><Relationship Id="rId142" Type="http://schemas.openxmlformats.org/officeDocument/2006/relationships/hyperlink" Target="https://www.cia.gov/the-world-factbook/field/real-gdp-per-capita/country-comparison/?utm_source=chatgpt.com" TargetMode="External"/><Relationship Id="rId3" Type="http://schemas.openxmlformats.org/officeDocument/2006/relationships/hyperlink" Target="https://data.worldbank.org/indicator/IT.NET.USER.ZS?locations=EG" TargetMode="External"/><Relationship Id="rId25" Type="http://schemas.openxmlformats.org/officeDocument/2006/relationships/hyperlink" Target="https://data.worldbank.org/indicator/IT.NET.USER.ZS?locations=KE" TargetMode="External"/><Relationship Id="rId46" Type="http://schemas.openxmlformats.org/officeDocument/2006/relationships/hyperlink" Target="https://www.oberlo.com/statistics/internet-use-by-country" TargetMode="External"/><Relationship Id="rId67" Type="http://schemas.openxmlformats.org/officeDocument/2006/relationships/hyperlink" Target="https://www.statssa.gov.za/?p=17430" TargetMode="External"/><Relationship Id="rId116" Type="http://schemas.openxmlformats.org/officeDocument/2006/relationships/hyperlink" Target="https://www.cia.gov/the-world-factbook/field/real-gdp-per-capita/country-comparison/?utm_source=chatgpt.com" TargetMode="External"/><Relationship Id="rId137" Type="http://schemas.openxmlformats.org/officeDocument/2006/relationships/hyperlink" Target="https://www.cia.gov/the-world-factbook/field/real-gdp-per-capita/country-comparison/?utm_source=chatgpt.com" TargetMode="External"/><Relationship Id="rId20" Type="http://schemas.openxmlformats.org/officeDocument/2006/relationships/hyperlink" Target="https://data.worldbank.org/indicator/IT.NET.USER.ZS?locations=IR" TargetMode="External"/><Relationship Id="rId41" Type="http://schemas.openxmlformats.org/officeDocument/2006/relationships/hyperlink" Target="https://data.worldbank.org/indicator/IT.NET.USER.ZS?locations=PL" TargetMode="External"/><Relationship Id="rId62" Type="http://schemas.openxmlformats.org/officeDocument/2006/relationships/hyperlink" Target="https://www.macrotrends.net/global-metrics/countries/tunisia/population" TargetMode="External"/><Relationship Id="rId83" Type="http://schemas.openxmlformats.org/officeDocument/2006/relationships/hyperlink" Target="https://www.cia.gov/the-world-factbook/field/real-gdp-per-capita/country-comparison/?utm_source=chatgpt.com" TargetMode="External"/><Relationship Id="rId88" Type="http://schemas.openxmlformats.org/officeDocument/2006/relationships/hyperlink" Target="https://www.cia.gov/the-world-factbook/field/real-gdp-per-capita/country-comparison/?utm_source=chatgpt.com" TargetMode="External"/><Relationship Id="rId111" Type="http://schemas.openxmlformats.org/officeDocument/2006/relationships/hyperlink" Target="https://www.cia.gov/the-world-factbook/field/real-gdp-per-capita/country-comparison/?utm_source=chatgpt.com" TargetMode="External"/><Relationship Id="rId132" Type="http://schemas.openxmlformats.org/officeDocument/2006/relationships/hyperlink" Target="https://www.cia.gov/the-world-factbook/field/real-gdp-per-capita/country-comparison/?utm_source=chatgpt.com" TargetMode="External"/><Relationship Id="rId15" Type="http://schemas.openxmlformats.org/officeDocument/2006/relationships/hyperlink" Target="https://data.worldbank.org/indicator/IT.NET.USER.ZS?locations=ID" TargetMode="External"/><Relationship Id="rId36" Type="http://schemas.openxmlformats.org/officeDocument/2006/relationships/hyperlink" Target="https://data.worldbank.org/indicator/IT.NET.USER.ZS?locations=NL" TargetMode="External"/><Relationship Id="rId57" Type="http://schemas.openxmlformats.org/officeDocument/2006/relationships/hyperlink" Target="https://datareportal.com/reports/digital-2025-zimbabwe" TargetMode="External"/><Relationship Id="rId106" Type="http://schemas.openxmlformats.org/officeDocument/2006/relationships/hyperlink" Target="https://www.cia.gov/the-world-factbook/field/real-gdp-per-capita/country-comparison/?utm_source=chatgpt.com" TargetMode="External"/><Relationship Id="rId127" Type="http://schemas.openxmlformats.org/officeDocument/2006/relationships/hyperlink" Target="https://www.cia.gov/the-world-factbook/field/real-gdp-per-capita/country-comparison/?utm_source=chatgpt.com" TargetMode="External"/><Relationship Id="rId10" Type="http://schemas.openxmlformats.org/officeDocument/2006/relationships/hyperlink" Target="https://data.worldbank.org/indicator/IT.NET.USER.ZS?locations=GH" TargetMode="External"/><Relationship Id="rId31" Type="http://schemas.openxmlformats.org/officeDocument/2006/relationships/hyperlink" Target="https://data.worldbank.org/indicator/IT.NET.USER.ZS?locations=MA" TargetMode="External"/><Relationship Id="rId52" Type="http://schemas.openxmlformats.org/officeDocument/2006/relationships/hyperlink" Target="https://datareportal.com/reports/digital-2024-ukraine" TargetMode="External"/><Relationship Id="rId73" Type="http://schemas.openxmlformats.org/officeDocument/2006/relationships/hyperlink" Target="https://www.populationpyramid.net/romania/2024/" TargetMode="External"/><Relationship Id="rId78" Type="http://schemas.openxmlformats.org/officeDocument/2006/relationships/hyperlink" Target="https://www.cia.gov/the-world-factbook/field/real-gdp-per-capita/country-comparison/?utm_source=chatgpt.com" TargetMode="External"/><Relationship Id="rId94" Type="http://schemas.openxmlformats.org/officeDocument/2006/relationships/hyperlink" Target="https://www.cia.gov/the-world-factbook/field/real-gdp-per-capita/country-comparison/?utm_source=chatgpt.com" TargetMode="External"/><Relationship Id="rId99" Type="http://schemas.openxmlformats.org/officeDocument/2006/relationships/hyperlink" Target="https://www.cia.gov/the-world-factbook/field/real-gdp-per-capita/country-comparison/?utm_source=chatgpt.com" TargetMode="External"/><Relationship Id="rId101" Type="http://schemas.openxmlformats.org/officeDocument/2006/relationships/hyperlink" Target="https://www.cia.gov/the-world-factbook/field/real-gdp-per-capita/country-comparison/?utm_source=chatgpt.com" TargetMode="External"/><Relationship Id="rId122" Type="http://schemas.openxmlformats.org/officeDocument/2006/relationships/hyperlink" Target="https://www.cia.gov/the-world-factbook/field/real-gdp-per-capita/country-comparison/?utm_source=chatgpt.com" TargetMode="External"/><Relationship Id="rId143" Type="http://schemas.openxmlformats.org/officeDocument/2006/relationships/hyperlink" Target="https://www.cia.gov/the-world-factbook/field/real-gdp-per-capita/country-comparison/?utm_source=chatgpt.com" TargetMode="External"/><Relationship Id="rId4" Type="http://schemas.openxmlformats.org/officeDocument/2006/relationships/hyperlink" Target="https://data.worldbank.org/indicator/IT.NET.USER.ZS?locations=ES" TargetMode="External"/><Relationship Id="rId9" Type="http://schemas.openxmlformats.org/officeDocument/2006/relationships/hyperlink" Target="https://data.worldbank.org/indicator/IT.NET.USER.ZS?locations=DE" TargetMode="External"/><Relationship Id="rId26" Type="http://schemas.openxmlformats.org/officeDocument/2006/relationships/hyperlink" Target="https://data.worldbank.org/indicator/IT.NET.USER.ZS?locations=KR" TargetMode="External"/><Relationship Id="rId47" Type="http://schemas.openxmlformats.org/officeDocument/2006/relationships/hyperlink" Target="https://datareportal.com/reports/digital-2025-singapore" TargetMode="External"/><Relationship Id="rId68" Type="http://schemas.openxmlformats.org/officeDocument/2006/relationships/hyperlink" Target="https://www.macrotrends.net/global-metrics/countries/zmb/zambia/population" TargetMode="External"/><Relationship Id="rId89" Type="http://schemas.openxmlformats.org/officeDocument/2006/relationships/hyperlink" Target="https://www.cia.gov/the-world-factbook/field/real-gdp-per-capita/country-comparison/?utm_source=chatgpt.com" TargetMode="External"/><Relationship Id="rId112" Type="http://schemas.openxmlformats.org/officeDocument/2006/relationships/hyperlink" Target="https://www.cia.gov/the-world-factbook/field/real-gdp-per-capita/country-comparison/?utm_source=chatgpt.com" TargetMode="External"/><Relationship Id="rId133" Type="http://schemas.openxmlformats.org/officeDocument/2006/relationships/hyperlink" Target="https://www.cia.gov/the-world-factbook/field/real-gdp-per-capita/country-comparison/?utm_source=chatgpt.com" TargetMode="External"/><Relationship Id="rId16" Type="http://schemas.openxmlformats.org/officeDocument/2006/relationships/hyperlink" Target="https://data.worldbank.org/indicator/IT.NET.USER.ZS?locations=I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3CD2-323B-414E-BA60-09697199AB22}">
  <dimension ref="B1:AA97"/>
  <sheetViews>
    <sheetView topLeftCell="C57" zoomScale="82" zoomScaleNormal="82" workbookViewId="0">
      <selection activeCell="P96" sqref="P96"/>
    </sheetView>
  </sheetViews>
  <sheetFormatPr baseColWidth="10" defaultRowHeight="16" x14ac:dyDescent="0.2"/>
  <cols>
    <col min="3" max="3" width="10.83203125" style="3"/>
    <col min="4" max="4" width="27.5" customWidth="1"/>
    <col min="5" max="5" width="10.83203125" style="54"/>
    <col min="6" max="6" width="17.5" style="54" customWidth="1"/>
    <col min="7" max="7" width="15.83203125" style="54" customWidth="1"/>
    <col min="8" max="8" width="13.83203125" style="55" customWidth="1"/>
    <col min="14" max="14" width="17.1640625" customWidth="1"/>
    <col min="15" max="15" width="10.83203125" style="3"/>
    <col min="16" max="16" width="18.33203125" style="3" customWidth="1"/>
    <col min="17" max="17" width="15.83203125" style="3" customWidth="1"/>
    <col min="18" max="18" width="12.6640625" style="3" customWidth="1"/>
    <col min="23" max="23" width="27.33203125" customWidth="1"/>
    <col min="24" max="24" width="10.83203125" style="3"/>
    <col min="25" max="25" width="16.5" style="3" customWidth="1"/>
    <col min="26" max="26" width="16.1640625" style="3" customWidth="1"/>
    <col min="27" max="27" width="12.5" style="3" customWidth="1"/>
  </cols>
  <sheetData>
    <row r="1" spans="2:27" ht="17" thickBot="1" x14ac:dyDescent="0.25"/>
    <row r="2" spans="2:27" ht="15" customHeight="1" thickBot="1" x14ac:dyDescent="0.25">
      <c r="B2" s="78"/>
      <c r="C2" s="79" t="s">
        <v>337</v>
      </c>
      <c r="D2" s="80" t="s">
        <v>342</v>
      </c>
      <c r="E2" s="81" t="s">
        <v>338</v>
      </c>
      <c r="F2" s="81" t="s">
        <v>339</v>
      </c>
      <c r="G2" s="81" t="s">
        <v>340</v>
      </c>
      <c r="H2" s="82" t="s">
        <v>341</v>
      </c>
      <c r="L2" s="83"/>
      <c r="M2" s="79" t="s">
        <v>337</v>
      </c>
      <c r="N2" s="80" t="s">
        <v>342</v>
      </c>
      <c r="O2" s="81" t="s">
        <v>338</v>
      </c>
      <c r="P2" s="81" t="s">
        <v>339</v>
      </c>
      <c r="Q2" s="81" t="s">
        <v>340</v>
      </c>
      <c r="R2" s="82" t="s">
        <v>341</v>
      </c>
      <c r="U2" s="83"/>
      <c r="V2" s="79" t="s">
        <v>337</v>
      </c>
      <c r="W2" s="80" t="s">
        <v>342</v>
      </c>
      <c r="X2" s="81" t="s">
        <v>338</v>
      </c>
      <c r="Y2" s="81" t="s">
        <v>339</v>
      </c>
      <c r="Z2" s="81" t="s">
        <v>340</v>
      </c>
      <c r="AA2" s="82" t="s">
        <v>341</v>
      </c>
    </row>
    <row r="3" spans="2:27" x14ac:dyDescent="0.2">
      <c r="B3" s="150" t="s">
        <v>343</v>
      </c>
      <c r="C3" s="44">
        <v>1</v>
      </c>
      <c r="D3" s="40" t="s">
        <v>10</v>
      </c>
      <c r="E3" s="56">
        <v>0.29099999999999998</v>
      </c>
      <c r="F3" s="56">
        <v>0.32333000000000001</v>
      </c>
      <c r="G3" s="56">
        <v>0.30987999999999999</v>
      </c>
      <c r="H3" s="57">
        <v>1</v>
      </c>
      <c r="L3" s="152" t="s">
        <v>344</v>
      </c>
      <c r="M3" s="48">
        <v>1</v>
      </c>
      <c r="N3" s="49" t="s">
        <v>168</v>
      </c>
      <c r="O3" s="60">
        <v>1.25E-3</v>
      </c>
      <c r="P3" s="60">
        <v>2.5000000000000001E-3</v>
      </c>
      <c r="Q3" s="60">
        <v>3.4201000000000001E-3</v>
      </c>
      <c r="R3" s="61">
        <v>0.24625</v>
      </c>
      <c r="U3" s="154" t="s">
        <v>345</v>
      </c>
      <c r="V3" s="121">
        <v>1</v>
      </c>
      <c r="W3" s="122" t="s">
        <v>323</v>
      </c>
      <c r="X3" s="123">
        <v>3.4799999999999998E-2</v>
      </c>
      <c r="Y3" s="123">
        <v>4.1110000000000001E-2</v>
      </c>
      <c r="Z3" s="123">
        <v>4.6011000000000003E-2</v>
      </c>
      <c r="AA3" s="124">
        <v>1</v>
      </c>
    </row>
    <row r="4" spans="2:27" x14ac:dyDescent="0.2">
      <c r="B4" s="150"/>
      <c r="C4" s="44">
        <v>2</v>
      </c>
      <c r="D4" s="40" t="s">
        <v>12</v>
      </c>
      <c r="E4" s="56">
        <v>1.8100000000000002E-2</v>
      </c>
      <c r="F4" s="56">
        <v>3.85E-2</v>
      </c>
      <c r="G4" s="56">
        <v>2.6363000000000001E-2</v>
      </c>
      <c r="H4" s="57">
        <v>1</v>
      </c>
      <c r="L4" s="152"/>
      <c r="M4" s="48">
        <f>M3+1</f>
        <v>2</v>
      </c>
      <c r="N4" s="49" t="s">
        <v>166</v>
      </c>
      <c r="O4" s="60">
        <v>1.0500000000000001E-2</v>
      </c>
      <c r="P4" s="60">
        <v>1.1169999999999999E-2</v>
      </c>
      <c r="Q4" s="60">
        <v>1.6681000000000001E-2</v>
      </c>
      <c r="R4" s="61">
        <v>1</v>
      </c>
      <c r="U4" s="154"/>
      <c r="V4" s="125">
        <f>V3+1</f>
        <v>2</v>
      </c>
      <c r="W4" s="41" t="s">
        <v>259</v>
      </c>
      <c r="X4" s="87">
        <v>2.0500000000000002E-3</v>
      </c>
      <c r="Y4" s="87">
        <v>3.5143000000000001E-3</v>
      </c>
      <c r="Z4" s="87">
        <v>4.4872000000000002E-3</v>
      </c>
      <c r="AA4" s="88">
        <v>0.40384999999999999</v>
      </c>
    </row>
    <row r="5" spans="2:27" x14ac:dyDescent="0.2">
      <c r="B5" s="150"/>
      <c r="C5" s="44">
        <v>3</v>
      </c>
      <c r="D5" s="40" t="s">
        <v>14</v>
      </c>
      <c r="E5" s="56">
        <v>1.37E-2</v>
      </c>
      <c r="F5" s="56">
        <v>3.1386999999999998E-2</v>
      </c>
      <c r="G5" s="56">
        <v>2.0434999999999998E-2</v>
      </c>
      <c r="H5" s="57">
        <v>1</v>
      </c>
      <c r="L5" s="152"/>
      <c r="M5" s="48">
        <f t="shared" ref="M5:M52" si="0">M4+1</f>
        <v>3</v>
      </c>
      <c r="N5" s="49" t="s">
        <v>171</v>
      </c>
      <c r="O5" s="60">
        <v>3.0999999999999999E-3</v>
      </c>
      <c r="P5" s="60">
        <v>3.9633999999999997E-3</v>
      </c>
      <c r="Q5" s="60">
        <v>6.1069999999999996E-3</v>
      </c>
      <c r="R5" s="61">
        <v>0.61070000000000002</v>
      </c>
      <c r="U5" s="154"/>
      <c r="V5" s="125">
        <f t="shared" ref="V5:V38" si="1">V4+1</f>
        <v>3</v>
      </c>
      <c r="W5" s="41" t="s">
        <v>261</v>
      </c>
      <c r="X5" s="87">
        <v>3.04E-2</v>
      </c>
      <c r="Y5" s="87">
        <v>3.7862E-2</v>
      </c>
      <c r="Z5" s="87">
        <v>4.0874000000000001E-2</v>
      </c>
      <c r="AA5" s="88">
        <v>1</v>
      </c>
    </row>
    <row r="6" spans="2:27" x14ac:dyDescent="0.2">
      <c r="B6" s="150"/>
      <c r="C6" s="44">
        <v>4</v>
      </c>
      <c r="D6" s="40" t="s">
        <v>16</v>
      </c>
      <c r="E6" s="56">
        <v>2.6000000000000001E-6</v>
      </c>
      <c r="F6" s="56">
        <v>1.8200000000000001E-4</v>
      </c>
      <c r="G6" s="56">
        <v>1.8715E-4</v>
      </c>
      <c r="H6" s="57">
        <v>5.1219999999999998E-4</v>
      </c>
      <c r="L6" s="152"/>
      <c r="M6" s="48">
        <f t="shared" si="0"/>
        <v>4</v>
      </c>
      <c r="N6" s="49" t="s">
        <v>170</v>
      </c>
      <c r="O6" s="60">
        <v>4.3199999999999998E-4</v>
      </c>
      <c r="P6" s="60">
        <v>1.4400000000000001E-3</v>
      </c>
      <c r="Q6" s="60">
        <v>1.7367999999999999E-3</v>
      </c>
      <c r="R6" s="61">
        <v>8.5103999999999999E-2</v>
      </c>
      <c r="U6" s="154"/>
      <c r="V6" s="125">
        <f t="shared" si="1"/>
        <v>4</v>
      </c>
      <c r="W6" s="41" t="s">
        <v>263</v>
      </c>
      <c r="X6" s="87">
        <v>4.4200000000000003E-2</v>
      </c>
      <c r="Y6" s="87">
        <v>4.9091000000000003E-2</v>
      </c>
      <c r="Z6" s="87">
        <v>5.6542000000000002E-2</v>
      </c>
      <c r="AA6" s="88">
        <v>1</v>
      </c>
    </row>
    <row r="7" spans="2:27" x14ac:dyDescent="0.2">
      <c r="B7" s="150"/>
      <c r="C7" s="44">
        <v>5</v>
      </c>
      <c r="D7" s="40" t="s">
        <v>18</v>
      </c>
      <c r="E7" s="56">
        <v>1.2099999999999999E-3</v>
      </c>
      <c r="F7" s="56">
        <v>6.4999999999999997E-3</v>
      </c>
      <c r="G7" s="56">
        <v>3.4053E-3</v>
      </c>
      <c r="H7" s="57">
        <v>0.23837</v>
      </c>
      <c r="L7" s="152"/>
      <c r="M7" s="48">
        <f t="shared" si="0"/>
        <v>5</v>
      </c>
      <c r="N7" s="49" t="s">
        <v>173</v>
      </c>
      <c r="O7" s="60">
        <v>2.99E-4</v>
      </c>
      <c r="P7" s="60">
        <v>1.15E-3</v>
      </c>
      <c r="Q7" s="60">
        <v>1.3744E-3</v>
      </c>
      <c r="R7" s="61">
        <v>5.8902999999999997E-2</v>
      </c>
      <c r="U7" s="154"/>
      <c r="V7" s="125">
        <f t="shared" si="1"/>
        <v>5</v>
      </c>
      <c r="W7" s="41" t="s">
        <v>267</v>
      </c>
      <c r="X7" s="87">
        <v>6.1499999999999999E-2</v>
      </c>
      <c r="Y7" s="87">
        <v>6.5117999999999995E-2</v>
      </c>
      <c r="Z7" s="87">
        <v>7.5721999999999998E-2</v>
      </c>
      <c r="AA7" s="88">
        <v>1</v>
      </c>
    </row>
    <row r="8" spans="2:27" x14ac:dyDescent="0.2">
      <c r="B8" s="150"/>
      <c r="C8" s="44">
        <v>6</v>
      </c>
      <c r="D8" s="40" t="s">
        <v>20</v>
      </c>
      <c r="E8" s="56">
        <v>2.0300000000000001E-3</v>
      </c>
      <c r="F8" s="56">
        <v>8.8813E-3</v>
      </c>
      <c r="G8" s="56">
        <v>4.4872000000000002E-3</v>
      </c>
      <c r="H8" s="57">
        <v>0.39990999999999999</v>
      </c>
      <c r="L8" s="152"/>
      <c r="M8" s="48">
        <f t="shared" si="0"/>
        <v>6</v>
      </c>
      <c r="N8" s="49" t="s">
        <v>174</v>
      </c>
      <c r="O8" s="60">
        <v>5.2500000000000003E-3</v>
      </c>
      <c r="P8" s="60">
        <v>5.8332999999999996E-3</v>
      </c>
      <c r="Q8" s="60">
        <v>9.1526999999999997E-3</v>
      </c>
      <c r="R8" s="61">
        <v>1</v>
      </c>
      <c r="U8" s="154"/>
      <c r="V8" s="125">
        <f t="shared" si="1"/>
        <v>6</v>
      </c>
      <c r="W8" s="41" t="s">
        <v>269</v>
      </c>
      <c r="X8" s="87">
        <v>1.9100000000000001E-4</v>
      </c>
      <c r="Y8" s="87">
        <v>8.0000000000000004E-4</v>
      </c>
      <c r="Z8" s="87">
        <v>1.1402000000000001E-3</v>
      </c>
      <c r="AA8" s="88">
        <v>3.7627000000000001E-2</v>
      </c>
    </row>
    <row r="9" spans="2:27" x14ac:dyDescent="0.2">
      <c r="B9" s="150"/>
      <c r="C9" s="44">
        <v>7</v>
      </c>
      <c r="D9" s="40" t="s">
        <v>22</v>
      </c>
      <c r="E9" s="56">
        <v>0.17799999999999999</v>
      </c>
      <c r="F9" s="56">
        <v>0.22655</v>
      </c>
      <c r="G9" s="56">
        <v>0.20038</v>
      </c>
      <c r="H9" s="57">
        <v>1</v>
      </c>
      <c r="L9" s="152"/>
      <c r="M9" s="48">
        <f t="shared" si="0"/>
        <v>7</v>
      </c>
      <c r="N9" s="49" t="s">
        <v>176</v>
      </c>
      <c r="O9" s="60">
        <v>7.4499999999999998E-6</v>
      </c>
      <c r="P9" s="60">
        <v>3.0249999999999998E-4</v>
      </c>
      <c r="Q9" s="60">
        <v>2.3415E-4</v>
      </c>
      <c r="R9" s="61">
        <v>1.4677E-3</v>
      </c>
      <c r="U9" s="154"/>
      <c r="V9" s="125">
        <f t="shared" si="1"/>
        <v>7</v>
      </c>
      <c r="W9" s="41" t="s">
        <v>271</v>
      </c>
      <c r="X9" s="87">
        <v>1.84E-4</v>
      </c>
      <c r="Y9" s="87">
        <v>8.0000000000000004E-4</v>
      </c>
      <c r="Z9" s="87">
        <v>1.1402000000000001E-3</v>
      </c>
      <c r="AA9" s="88">
        <v>3.6248000000000002E-2</v>
      </c>
    </row>
    <row r="10" spans="2:27" x14ac:dyDescent="0.2">
      <c r="B10" s="150"/>
      <c r="C10" s="44">
        <v>8</v>
      </c>
      <c r="D10" s="40" t="s">
        <v>24</v>
      </c>
      <c r="E10" s="56">
        <v>2.7200000000000002E-3</v>
      </c>
      <c r="F10" s="56">
        <v>9.7649999999999994E-3</v>
      </c>
      <c r="G10" s="56">
        <v>5.5817000000000002E-3</v>
      </c>
      <c r="H10" s="57">
        <v>0.53583999999999998</v>
      </c>
      <c r="L10" s="152"/>
      <c r="M10" s="48">
        <f t="shared" si="0"/>
        <v>8</v>
      </c>
      <c r="N10" s="49" t="s">
        <v>178</v>
      </c>
      <c r="O10" s="60">
        <v>2.2000000000000001E-3</v>
      </c>
      <c r="P10" s="60">
        <v>3.0555999999999999E-3</v>
      </c>
      <c r="Q10" s="60">
        <v>4.6601999999999998E-3</v>
      </c>
      <c r="R10" s="61">
        <v>0.43340000000000001</v>
      </c>
      <c r="U10" s="154"/>
      <c r="V10" s="125">
        <f t="shared" si="1"/>
        <v>8</v>
      </c>
      <c r="W10" s="41" t="s">
        <v>303</v>
      </c>
      <c r="X10" s="87">
        <v>2.9999999999999997E-4</v>
      </c>
      <c r="Y10" s="87">
        <v>8.3076999999999999E-4</v>
      </c>
      <c r="Z10" s="87">
        <v>1.3744E-3</v>
      </c>
      <c r="AA10" s="88">
        <v>5.91E-2</v>
      </c>
    </row>
    <row r="11" spans="2:27" x14ac:dyDescent="0.2">
      <c r="B11" s="150"/>
      <c r="C11" s="44">
        <v>9</v>
      </c>
      <c r="D11" s="40" t="s">
        <v>26</v>
      </c>
      <c r="E11" s="56">
        <v>2.63E-3</v>
      </c>
      <c r="F11" s="56">
        <v>9.7649999999999994E-3</v>
      </c>
      <c r="G11" s="56">
        <v>5.4538E-3</v>
      </c>
      <c r="H11" s="57">
        <v>0.51810999999999996</v>
      </c>
      <c r="L11" s="152"/>
      <c r="M11" s="48">
        <f t="shared" si="0"/>
        <v>9</v>
      </c>
      <c r="N11" s="49" t="s">
        <v>180</v>
      </c>
      <c r="O11" s="60">
        <v>2.0899999999999998E-3</v>
      </c>
      <c r="P11" s="60">
        <v>2.9857E-3</v>
      </c>
      <c r="Q11" s="60">
        <v>4.5244999999999999E-3</v>
      </c>
      <c r="R11" s="61">
        <v>0.41172999999999998</v>
      </c>
      <c r="U11" s="154"/>
      <c r="V11" s="125">
        <f t="shared" si="1"/>
        <v>9</v>
      </c>
      <c r="W11" s="41" t="s">
        <v>273</v>
      </c>
      <c r="X11" s="87">
        <v>7.0800000000000004E-3</v>
      </c>
      <c r="Y11" s="87">
        <v>9.8031000000000004E-3</v>
      </c>
      <c r="Z11" s="87">
        <v>1.1820000000000001E-2</v>
      </c>
      <c r="AA11" s="88">
        <v>1</v>
      </c>
    </row>
    <row r="12" spans="2:27" x14ac:dyDescent="0.2">
      <c r="B12" s="150"/>
      <c r="C12" s="44">
        <v>10</v>
      </c>
      <c r="D12" s="40" t="s">
        <v>28</v>
      </c>
      <c r="E12" s="56">
        <v>6.8300000000000007E-5</v>
      </c>
      <c r="F12" s="56">
        <v>1.5937E-3</v>
      </c>
      <c r="G12" s="56">
        <v>7.7377000000000001E-4</v>
      </c>
      <c r="H12" s="57">
        <v>1.3455E-2</v>
      </c>
      <c r="L12" s="152"/>
      <c r="M12" s="48">
        <f t="shared" si="0"/>
        <v>10</v>
      </c>
      <c r="N12" s="49" t="s">
        <v>182</v>
      </c>
      <c r="O12" s="60">
        <v>1.8500000000000001E-3</v>
      </c>
      <c r="P12" s="60">
        <v>2.8029999999999999E-3</v>
      </c>
      <c r="Q12" s="60">
        <v>4.1891000000000003E-3</v>
      </c>
      <c r="R12" s="61">
        <v>0.36445</v>
      </c>
      <c r="U12" s="154"/>
      <c r="V12" s="125">
        <f t="shared" si="1"/>
        <v>10</v>
      </c>
      <c r="W12" s="41" t="s">
        <v>277</v>
      </c>
      <c r="X12" s="87">
        <v>3.7000000000000002E-3</v>
      </c>
      <c r="Y12" s="87">
        <v>5.7913000000000001E-3</v>
      </c>
      <c r="Z12" s="87">
        <v>6.6871999999999999E-3</v>
      </c>
      <c r="AA12" s="88">
        <v>0.72889999999999999</v>
      </c>
    </row>
    <row r="13" spans="2:27" x14ac:dyDescent="0.2">
      <c r="B13" s="150"/>
      <c r="C13" s="44">
        <v>11</v>
      </c>
      <c r="D13" s="40" t="s">
        <v>30</v>
      </c>
      <c r="E13" s="56">
        <v>5.5500000000000001E-2</v>
      </c>
      <c r="F13" s="56">
        <v>9.2499999999999999E-2</v>
      </c>
      <c r="G13" s="56">
        <v>6.9198999999999997E-2</v>
      </c>
      <c r="H13" s="57">
        <v>1</v>
      </c>
      <c r="L13" s="152"/>
      <c r="M13" s="48">
        <f t="shared" si="0"/>
        <v>11</v>
      </c>
      <c r="N13" s="49" t="s">
        <v>184</v>
      </c>
      <c r="O13" s="60">
        <v>3.46E-3</v>
      </c>
      <c r="P13" s="60">
        <v>4.0232999999999996E-3</v>
      </c>
      <c r="Q13" s="60">
        <v>6.4304000000000002E-3</v>
      </c>
      <c r="R13" s="61">
        <v>0.68162</v>
      </c>
      <c r="U13" s="154"/>
      <c r="V13" s="125">
        <f t="shared" si="1"/>
        <v>11</v>
      </c>
      <c r="W13" s="41" t="s">
        <v>275</v>
      </c>
      <c r="X13" s="87">
        <v>1.8E-3</v>
      </c>
      <c r="Y13" s="87">
        <v>3.2399999999999998E-3</v>
      </c>
      <c r="Z13" s="87">
        <v>4.1891000000000003E-3</v>
      </c>
      <c r="AA13" s="88">
        <v>0.35460000000000003</v>
      </c>
    </row>
    <row r="14" spans="2:27" x14ac:dyDescent="0.2">
      <c r="B14" s="150"/>
      <c r="C14" s="44">
        <v>12</v>
      </c>
      <c r="D14" s="40" t="s">
        <v>32</v>
      </c>
      <c r="E14" s="56">
        <v>1.17E-2</v>
      </c>
      <c r="F14" s="56">
        <v>3.0332999999999999E-2</v>
      </c>
      <c r="G14" s="56">
        <v>1.8293E-2</v>
      </c>
      <c r="H14" s="57">
        <v>1</v>
      </c>
      <c r="L14" s="152"/>
      <c r="M14" s="48">
        <f t="shared" si="0"/>
        <v>12</v>
      </c>
      <c r="N14" s="49" t="s">
        <v>188</v>
      </c>
      <c r="O14" s="60">
        <v>1.4499999999999999E-3</v>
      </c>
      <c r="P14" s="60">
        <v>2.5000000000000001E-3</v>
      </c>
      <c r="Q14" s="60">
        <v>3.6622E-3</v>
      </c>
      <c r="R14" s="61">
        <v>0.28565000000000002</v>
      </c>
      <c r="U14" s="154"/>
      <c r="V14" s="125">
        <f t="shared" si="1"/>
        <v>12</v>
      </c>
      <c r="W14" s="41" t="s">
        <v>279</v>
      </c>
      <c r="X14" s="87">
        <v>3.5400000000000001E-2</v>
      </c>
      <c r="Y14" s="87">
        <v>4.1110000000000001E-2</v>
      </c>
      <c r="Z14" s="87">
        <v>4.6315000000000002E-2</v>
      </c>
      <c r="AA14" s="88">
        <v>1</v>
      </c>
    </row>
    <row r="15" spans="2:27" x14ac:dyDescent="0.2">
      <c r="B15" s="150"/>
      <c r="C15" s="44">
        <v>13</v>
      </c>
      <c r="D15" s="40" t="s">
        <v>34</v>
      </c>
      <c r="E15" s="56">
        <v>4.7600000000000003E-2</v>
      </c>
      <c r="F15" s="56">
        <v>8.1268000000000007E-2</v>
      </c>
      <c r="G15" s="56">
        <v>6.0109999999999997E-2</v>
      </c>
      <c r="H15" s="57">
        <v>1</v>
      </c>
      <c r="L15" s="152"/>
      <c r="M15" s="48">
        <f t="shared" si="0"/>
        <v>13</v>
      </c>
      <c r="N15" s="49" t="s">
        <v>189</v>
      </c>
      <c r="O15" s="60">
        <v>1.3799999999999999E-3</v>
      </c>
      <c r="P15" s="60">
        <v>2.5000000000000001E-3</v>
      </c>
      <c r="Q15" s="60">
        <v>3.5771000000000002E-3</v>
      </c>
      <c r="R15" s="61">
        <v>0.27185999999999999</v>
      </c>
      <c r="U15" s="154"/>
      <c r="V15" s="125">
        <f t="shared" si="1"/>
        <v>13</v>
      </c>
      <c r="W15" s="41" t="s">
        <v>281</v>
      </c>
      <c r="X15" s="87">
        <v>6.4999999999999997E-3</v>
      </c>
      <c r="Y15" s="87">
        <v>9.3600000000000003E-3</v>
      </c>
      <c r="Z15" s="87">
        <v>1.1039E-2</v>
      </c>
      <c r="AA15" s="88">
        <v>1</v>
      </c>
    </row>
    <row r="16" spans="2:27" x14ac:dyDescent="0.2">
      <c r="B16" s="150"/>
      <c r="C16" s="44">
        <v>14</v>
      </c>
      <c r="D16" s="40" t="s">
        <v>36</v>
      </c>
      <c r="E16" s="56">
        <v>4.2200000000000001E-2</v>
      </c>
      <c r="F16" s="56">
        <v>7.3849999999999999E-2</v>
      </c>
      <c r="G16" s="56">
        <v>5.4336000000000002E-2</v>
      </c>
      <c r="H16" s="57">
        <v>1</v>
      </c>
      <c r="L16" s="152"/>
      <c r="M16" s="48">
        <f t="shared" si="0"/>
        <v>14</v>
      </c>
      <c r="N16" s="49" t="s">
        <v>190</v>
      </c>
      <c r="O16" s="60">
        <v>1.73E-4</v>
      </c>
      <c r="P16" s="60">
        <v>1.15E-3</v>
      </c>
      <c r="Q16" s="60">
        <v>1.1402000000000001E-3</v>
      </c>
      <c r="R16" s="61">
        <v>3.4081E-2</v>
      </c>
      <c r="U16" s="154"/>
      <c r="V16" s="125">
        <f t="shared" si="1"/>
        <v>14</v>
      </c>
      <c r="W16" s="41" t="s">
        <v>283</v>
      </c>
      <c r="X16" s="87">
        <v>4.4999999999999998E-2</v>
      </c>
      <c r="Y16" s="87">
        <v>4.9091000000000003E-2</v>
      </c>
      <c r="Z16" s="87">
        <v>5.7194000000000002E-2</v>
      </c>
      <c r="AA16" s="88">
        <v>1</v>
      </c>
    </row>
    <row r="17" spans="2:27" x14ac:dyDescent="0.2">
      <c r="B17" s="150"/>
      <c r="C17" s="44">
        <v>15</v>
      </c>
      <c r="D17" s="40" t="s">
        <v>38</v>
      </c>
      <c r="E17" s="56">
        <v>8.2600000000000007E-2</v>
      </c>
      <c r="F17" s="56">
        <v>0.12570000000000001</v>
      </c>
      <c r="G17" s="56">
        <v>9.9221000000000004E-2</v>
      </c>
      <c r="H17" s="57">
        <v>1</v>
      </c>
      <c r="L17" s="152"/>
      <c r="M17" s="48">
        <f t="shared" si="0"/>
        <v>15</v>
      </c>
      <c r="N17" s="49" t="s">
        <v>186</v>
      </c>
      <c r="O17" s="60">
        <v>2.8900000000000002E-3</v>
      </c>
      <c r="P17" s="60">
        <v>3.9053999999999998E-3</v>
      </c>
      <c r="Q17" s="60">
        <v>5.8095000000000004E-3</v>
      </c>
      <c r="R17" s="61">
        <v>0.56933</v>
      </c>
      <c r="U17" s="154"/>
      <c r="V17" s="125">
        <f t="shared" si="1"/>
        <v>15</v>
      </c>
      <c r="W17" s="41" t="s">
        <v>285</v>
      </c>
      <c r="X17" s="87">
        <v>6.11E-4</v>
      </c>
      <c r="Y17" s="87">
        <v>1.4664000000000001E-3</v>
      </c>
      <c r="Z17" s="87">
        <v>2.1494000000000001E-3</v>
      </c>
      <c r="AA17" s="88">
        <v>0.12037</v>
      </c>
    </row>
    <row r="18" spans="2:27" x14ac:dyDescent="0.2">
      <c r="B18" s="150"/>
      <c r="C18" s="44">
        <v>16</v>
      </c>
      <c r="D18" s="40" t="s">
        <v>40</v>
      </c>
      <c r="E18" s="56">
        <v>0.54200000000000004</v>
      </c>
      <c r="F18" s="56">
        <v>0.54200000000000004</v>
      </c>
      <c r="G18" s="56">
        <v>0.54476999999999998</v>
      </c>
      <c r="H18" s="57">
        <v>1</v>
      </c>
      <c r="L18" s="152"/>
      <c r="M18" s="48">
        <f t="shared" si="0"/>
        <v>16</v>
      </c>
      <c r="N18" s="49" t="s">
        <v>191</v>
      </c>
      <c r="O18" s="60">
        <v>8.0699999999999999E-4</v>
      </c>
      <c r="P18" s="60">
        <v>2.0175000000000002E-3</v>
      </c>
      <c r="Q18" s="60">
        <v>2.5928000000000001E-3</v>
      </c>
      <c r="R18" s="61">
        <v>0.15898000000000001</v>
      </c>
      <c r="U18" s="154"/>
      <c r="V18" s="125">
        <f t="shared" si="1"/>
        <v>16</v>
      </c>
      <c r="W18" s="41" t="s">
        <v>287</v>
      </c>
      <c r="X18" s="87">
        <v>1.7499999999999998E-5</v>
      </c>
      <c r="Y18" s="87">
        <v>6.3000000000000003E-4</v>
      </c>
      <c r="Z18" s="87">
        <v>3.4475E-4</v>
      </c>
      <c r="AA18" s="88">
        <v>3.4475E-3</v>
      </c>
    </row>
    <row r="19" spans="2:27" x14ac:dyDescent="0.2">
      <c r="B19" s="150"/>
      <c r="C19" s="44">
        <v>17</v>
      </c>
      <c r="D19" s="40" t="s">
        <v>42</v>
      </c>
      <c r="E19" s="56">
        <v>6.8700000000000002E-3</v>
      </c>
      <c r="F19" s="56">
        <v>2.0036999999999999E-2</v>
      </c>
      <c r="G19" s="56">
        <v>1.1566999999999999E-2</v>
      </c>
      <c r="H19" s="57">
        <v>1</v>
      </c>
      <c r="L19" s="152"/>
      <c r="M19" s="48">
        <f t="shared" si="0"/>
        <v>17</v>
      </c>
      <c r="N19" s="49" t="s">
        <v>193</v>
      </c>
      <c r="O19" s="60">
        <v>7.0699999999999997E-5</v>
      </c>
      <c r="P19" s="60">
        <v>8.8374999999999999E-4</v>
      </c>
      <c r="Q19" s="60">
        <v>7.7377000000000001E-4</v>
      </c>
      <c r="R19" s="61">
        <v>1.3927999999999999E-2</v>
      </c>
      <c r="U19" s="154"/>
      <c r="V19" s="125">
        <f t="shared" si="1"/>
        <v>17</v>
      </c>
      <c r="W19" s="41" t="s">
        <v>289</v>
      </c>
      <c r="X19" s="87">
        <v>1.3599999999999999E-2</v>
      </c>
      <c r="Y19" s="87">
        <v>1.8133E-2</v>
      </c>
      <c r="Z19" s="87">
        <v>2.0434999999999998E-2</v>
      </c>
      <c r="AA19" s="88">
        <v>1</v>
      </c>
    </row>
    <row r="20" spans="2:27" x14ac:dyDescent="0.2">
      <c r="B20" s="150"/>
      <c r="C20" s="44">
        <v>18</v>
      </c>
      <c r="D20" s="40" t="s">
        <v>44</v>
      </c>
      <c r="E20" s="56">
        <v>1.3100000000000001E-2</v>
      </c>
      <c r="F20" s="56">
        <v>3.1386999999999998E-2</v>
      </c>
      <c r="G20" s="56">
        <v>2.0157999999999999E-2</v>
      </c>
      <c r="H20" s="57">
        <v>1</v>
      </c>
      <c r="L20" s="152"/>
      <c r="M20" s="48">
        <f t="shared" si="0"/>
        <v>18</v>
      </c>
      <c r="N20" s="49" t="s">
        <v>195</v>
      </c>
      <c r="O20" s="60">
        <v>3.1800000000000001E-3</v>
      </c>
      <c r="P20" s="60">
        <v>3.9633999999999997E-3</v>
      </c>
      <c r="Q20" s="60">
        <v>6.2026E-3</v>
      </c>
      <c r="R20" s="61">
        <v>0.62646000000000002</v>
      </c>
      <c r="U20" s="154"/>
      <c r="V20" s="125">
        <f t="shared" si="1"/>
        <v>18</v>
      </c>
      <c r="W20" s="41" t="s">
        <v>295</v>
      </c>
      <c r="X20" s="87">
        <v>0.441</v>
      </c>
      <c r="Y20" s="87">
        <v>0.441</v>
      </c>
      <c r="Z20" s="87">
        <v>0.45013999999999998</v>
      </c>
      <c r="AA20" s="88">
        <v>1</v>
      </c>
    </row>
    <row r="21" spans="2:27" x14ac:dyDescent="0.2">
      <c r="B21" s="150"/>
      <c r="C21" s="44">
        <v>19</v>
      </c>
      <c r="D21" s="40" t="s">
        <v>46</v>
      </c>
      <c r="E21" s="56">
        <v>0.22</v>
      </c>
      <c r="F21" s="56">
        <v>0.27017999999999998</v>
      </c>
      <c r="G21" s="56">
        <v>0.24348</v>
      </c>
      <c r="H21" s="57">
        <v>1</v>
      </c>
      <c r="L21" s="152"/>
      <c r="M21" s="48">
        <f t="shared" si="0"/>
        <v>19</v>
      </c>
      <c r="N21" s="49" t="s">
        <v>200</v>
      </c>
      <c r="O21" s="60">
        <v>2.5399999999999999E-4</v>
      </c>
      <c r="P21" s="60">
        <v>1.15E-3</v>
      </c>
      <c r="Q21" s="60">
        <v>1.3167999999999999E-3</v>
      </c>
      <c r="R21" s="61">
        <v>5.0037999999999999E-2</v>
      </c>
      <c r="U21" s="154"/>
      <c r="V21" s="125">
        <f t="shared" si="1"/>
        <v>19</v>
      </c>
      <c r="W21" s="41" t="s">
        <v>293</v>
      </c>
      <c r="X21" s="87">
        <v>1.1400000000000001E-4</v>
      </c>
      <c r="Y21" s="87">
        <v>8.0000000000000004E-4</v>
      </c>
      <c r="Z21" s="87">
        <v>1.0694000000000001E-3</v>
      </c>
      <c r="AA21" s="88">
        <v>2.2457999999999999E-2</v>
      </c>
    </row>
    <row r="22" spans="2:27" x14ac:dyDescent="0.2">
      <c r="B22" s="150"/>
      <c r="C22" s="44">
        <v>20</v>
      </c>
      <c r="D22" s="40" t="s">
        <v>48</v>
      </c>
      <c r="E22" s="56">
        <v>6.7000000000000004E-2</v>
      </c>
      <c r="F22" s="56">
        <v>0.10659</v>
      </c>
      <c r="G22" s="56">
        <v>8.1980999999999998E-2</v>
      </c>
      <c r="H22" s="57">
        <v>1</v>
      </c>
      <c r="L22" s="152"/>
      <c r="M22" s="48">
        <f t="shared" si="0"/>
        <v>20</v>
      </c>
      <c r="N22" s="49" t="s">
        <v>198</v>
      </c>
      <c r="O22" s="60">
        <v>1.41E-3</v>
      </c>
      <c r="P22" s="60">
        <v>2.5000000000000001E-3</v>
      </c>
      <c r="Q22" s="60">
        <v>3.6074000000000002E-3</v>
      </c>
      <c r="R22" s="61">
        <v>0.27777000000000002</v>
      </c>
      <c r="U22" s="154"/>
      <c r="V22" s="125">
        <f t="shared" si="1"/>
        <v>20</v>
      </c>
      <c r="W22" s="41" t="s">
        <v>297</v>
      </c>
      <c r="X22" s="87">
        <v>2.0000000000000001E-4</v>
      </c>
      <c r="Y22" s="87">
        <v>8.0000000000000004E-4</v>
      </c>
      <c r="Z22" s="87">
        <v>1.1588E-3</v>
      </c>
      <c r="AA22" s="88">
        <v>3.9399999999999998E-2</v>
      </c>
    </row>
    <row r="23" spans="2:27" x14ac:dyDescent="0.2">
      <c r="B23" s="150"/>
      <c r="C23" s="44">
        <v>21</v>
      </c>
      <c r="D23" s="40" t="s">
        <v>50</v>
      </c>
      <c r="E23" s="56">
        <v>2.7899999999999999E-3</v>
      </c>
      <c r="F23" s="56">
        <v>9.7649999999999994E-3</v>
      </c>
      <c r="G23" s="56">
        <v>5.6663E-3</v>
      </c>
      <c r="H23" s="57">
        <v>0.54962999999999995</v>
      </c>
      <c r="L23" s="152"/>
      <c r="M23" s="48">
        <f t="shared" si="0"/>
        <v>21</v>
      </c>
      <c r="N23" s="49" t="s">
        <v>197</v>
      </c>
      <c r="O23" s="60">
        <v>2.6200000000000003E-4</v>
      </c>
      <c r="P23" s="60">
        <v>1.15E-3</v>
      </c>
      <c r="Q23" s="60">
        <v>1.3234E-3</v>
      </c>
      <c r="R23" s="61">
        <v>5.1614E-2</v>
      </c>
      <c r="U23" s="154"/>
      <c r="V23" s="125">
        <f t="shared" si="1"/>
        <v>21</v>
      </c>
      <c r="W23" s="41" t="s">
        <v>265</v>
      </c>
      <c r="X23" s="87">
        <v>1.16E-3</v>
      </c>
      <c r="Y23" s="87">
        <v>2.4564999999999999E-3</v>
      </c>
      <c r="Z23" s="87">
        <v>3.3119E-3</v>
      </c>
      <c r="AA23" s="88">
        <v>0.22852</v>
      </c>
    </row>
    <row r="24" spans="2:27" x14ac:dyDescent="0.2">
      <c r="B24" s="150"/>
      <c r="C24" s="44">
        <v>22</v>
      </c>
      <c r="D24" s="40" t="s">
        <v>52</v>
      </c>
      <c r="E24" s="56">
        <v>3.2399999999999998E-2</v>
      </c>
      <c r="F24" s="56">
        <v>5.8153999999999997E-2</v>
      </c>
      <c r="G24" s="56">
        <v>4.3126999999999999E-2</v>
      </c>
      <c r="H24" s="57">
        <v>1</v>
      </c>
      <c r="L24" s="152"/>
      <c r="M24" s="48">
        <f t="shared" si="0"/>
        <v>22</v>
      </c>
      <c r="N24" s="49" t="s">
        <v>202</v>
      </c>
      <c r="O24" s="60">
        <v>6.5799999999999995E-4</v>
      </c>
      <c r="P24" s="60">
        <v>1.7316E-3</v>
      </c>
      <c r="Q24" s="60">
        <v>2.2349000000000002E-3</v>
      </c>
      <c r="R24" s="61">
        <v>0.12963</v>
      </c>
      <c r="U24" s="154"/>
      <c r="V24" s="125">
        <f t="shared" si="1"/>
        <v>22</v>
      </c>
      <c r="W24" s="41" t="s">
        <v>299</v>
      </c>
      <c r="X24" s="87">
        <v>6.05E-5</v>
      </c>
      <c r="Y24" s="87">
        <v>7.2599999999999997E-4</v>
      </c>
      <c r="Z24" s="87">
        <v>7.7377000000000001E-4</v>
      </c>
      <c r="AA24" s="88">
        <v>1.1919000000000001E-2</v>
      </c>
    </row>
    <row r="25" spans="2:27" x14ac:dyDescent="0.2">
      <c r="B25" s="150"/>
      <c r="C25" s="44">
        <v>23</v>
      </c>
      <c r="D25" s="40" t="s">
        <v>54</v>
      </c>
      <c r="E25" s="56">
        <v>0.3</v>
      </c>
      <c r="F25" s="56">
        <v>0.32812000000000002</v>
      </c>
      <c r="G25" s="56">
        <v>0.31774000000000002</v>
      </c>
      <c r="H25" s="57">
        <v>1</v>
      </c>
      <c r="L25" s="152"/>
      <c r="M25" s="48">
        <f t="shared" si="0"/>
        <v>23</v>
      </c>
      <c r="N25" s="49" t="s">
        <v>204</v>
      </c>
      <c r="O25" s="60">
        <v>1.25E-4</v>
      </c>
      <c r="P25" s="60">
        <v>1.15E-3</v>
      </c>
      <c r="Q25" s="60">
        <v>1.0707E-3</v>
      </c>
      <c r="R25" s="61">
        <v>2.4625000000000001E-2</v>
      </c>
      <c r="U25" s="154"/>
      <c r="V25" s="125">
        <f t="shared" si="1"/>
        <v>23</v>
      </c>
      <c r="W25" s="41" t="s">
        <v>301</v>
      </c>
      <c r="X25" s="87">
        <v>4.17E-4</v>
      </c>
      <c r="Y25" s="87">
        <v>1.0723E-3</v>
      </c>
      <c r="Z25" s="87">
        <v>1.7367999999999999E-3</v>
      </c>
      <c r="AA25" s="88">
        <v>8.2149E-2</v>
      </c>
    </row>
    <row r="26" spans="2:27" x14ac:dyDescent="0.2">
      <c r="B26" s="150"/>
      <c r="C26" s="44">
        <v>24</v>
      </c>
      <c r="D26" s="40" t="s">
        <v>56</v>
      </c>
      <c r="E26" s="56">
        <v>5.7099999999999998E-2</v>
      </c>
      <c r="F26" s="56">
        <v>9.2952999999999994E-2</v>
      </c>
      <c r="G26" s="56">
        <v>7.0747000000000004E-2</v>
      </c>
      <c r="H26" s="57">
        <v>1</v>
      </c>
      <c r="L26" s="152"/>
      <c r="M26" s="48">
        <f t="shared" si="0"/>
        <v>24</v>
      </c>
      <c r="N26" s="49" t="s">
        <v>208</v>
      </c>
      <c r="O26" s="60">
        <v>1.8500000000000001E-3</v>
      </c>
      <c r="P26" s="60">
        <v>2.8029999999999999E-3</v>
      </c>
      <c r="Q26" s="60">
        <v>4.1891000000000003E-3</v>
      </c>
      <c r="R26" s="61">
        <v>0.36445</v>
      </c>
      <c r="U26" s="154"/>
      <c r="V26" s="125">
        <f t="shared" si="1"/>
        <v>24</v>
      </c>
      <c r="W26" s="41" t="s">
        <v>328</v>
      </c>
      <c r="X26" s="87">
        <v>4.6800000000000001E-3</v>
      </c>
      <c r="Y26" s="87">
        <v>7.0200000000000002E-3</v>
      </c>
      <c r="Z26" s="87">
        <v>8.2317999999999992E-3</v>
      </c>
      <c r="AA26" s="88">
        <v>0.92196</v>
      </c>
    </row>
    <row r="27" spans="2:27" x14ac:dyDescent="0.2">
      <c r="B27" s="150"/>
      <c r="C27" s="44">
        <v>25</v>
      </c>
      <c r="D27" s="40" t="s">
        <v>58</v>
      </c>
      <c r="E27" s="56">
        <v>5.7300000000000005E-4</v>
      </c>
      <c r="F27" s="56">
        <v>3.7799999999999999E-3</v>
      </c>
      <c r="G27" s="56">
        <v>2.1494000000000001E-3</v>
      </c>
      <c r="H27" s="57">
        <v>0.11287999999999999</v>
      </c>
      <c r="L27" s="152"/>
      <c r="M27" s="48">
        <f t="shared" si="0"/>
        <v>25</v>
      </c>
      <c r="N27" s="49" t="s">
        <v>206</v>
      </c>
      <c r="O27" s="60">
        <v>1.2899999999999999E-3</v>
      </c>
      <c r="P27" s="60">
        <v>2.5000000000000001E-3</v>
      </c>
      <c r="Q27" s="60">
        <v>3.4608E-3</v>
      </c>
      <c r="R27" s="61">
        <v>0.25413000000000002</v>
      </c>
      <c r="U27" s="154"/>
      <c r="V27" s="125">
        <f t="shared" si="1"/>
        <v>25</v>
      </c>
      <c r="W27" s="41" t="s">
        <v>291</v>
      </c>
      <c r="X27" s="87">
        <v>1.22E-4</v>
      </c>
      <c r="Y27" s="87">
        <v>8.0000000000000004E-4</v>
      </c>
      <c r="Z27" s="87">
        <v>1.0707E-3</v>
      </c>
      <c r="AA27" s="88">
        <v>2.4034E-2</v>
      </c>
    </row>
    <row r="28" spans="2:27" x14ac:dyDescent="0.2">
      <c r="B28" s="150"/>
      <c r="C28" s="44">
        <v>26</v>
      </c>
      <c r="D28" s="40" t="s">
        <v>60</v>
      </c>
      <c r="E28" s="56">
        <v>0.17399999999999999</v>
      </c>
      <c r="F28" s="56">
        <v>0.22556000000000001</v>
      </c>
      <c r="G28" s="56">
        <v>0.19700000000000001</v>
      </c>
      <c r="H28" s="57">
        <v>1</v>
      </c>
      <c r="L28" s="152"/>
      <c r="M28" s="48">
        <f t="shared" si="0"/>
        <v>26</v>
      </c>
      <c r="N28" s="49" t="s">
        <v>210</v>
      </c>
      <c r="O28" s="60">
        <v>2.2499999999999999E-2</v>
      </c>
      <c r="P28" s="60">
        <v>2.3438000000000001E-2</v>
      </c>
      <c r="Q28" s="60">
        <v>3.1888E-2</v>
      </c>
      <c r="R28" s="61">
        <v>1</v>
      </c>
      <c r="U28" s="154"/>
      <c r="V28" s="125">
        <f t="shared" si="1"/>
        <v>26</v>
      </c>
      <c r="W28" s="41" t="s">
        <v>307</v>
      </c>
      <c r="X28" s="87">
        <v>2.5399999999999999E-4</v>
      </c>
      <c r="Y28" s="87">
        <v>8.3076999999999999E-4</v>
      </c>
      <c r="Z28" s="87">
        <v>1.3167999999999999E-3</v>
      </c>
      <c r="AA28" s="88">
        <v>5.0037999999999999E-2</v>
      </c>
    </row>
    <row r="29" spans="2:27" ht="16" customHeight="1" x14ac:dyDescent="0.2">
      <c r="B29" s="150"/>
      <c r="C29" s="44">
        <v>27</v>
      </c>
      <c r="D29" s="40" t="s">
        <v>62</v>
      </c>
      <c r="E29" s="56">
        <v>0.22800000000000001</v>
      </c>
      <c r="F29" s="56">
        <v>0.27050999999999997</v>
      </c>
      <c r="G29" s="56">
        <v>0.24815000000000001</v>
      </c>
      <c r="H29" s="57">
        <v>1</v>
      </c>
      <c r="L29" s="152"/>
      <c r="M29" s="48">
        <f t="shared" si="0"/>
        <v>27</v>
      </c>
      <c r="N29" s="49" t="s">
        <v>216</v>
      </c>
      <c r="O29" s="60">
        <v>2.23E-4</v>
      </c>
      <c r="P29" s="60">
        <v>1.15E-3</v>
      </c>
      <c r="Q29" s="60">
        <v>1.2551999999999999E-3</v>
      </c>
      <c r="R29" s="61">
        <v>4.3930999999999998E-2</v>
      </c>
      <c r="U29" s="154"/>
      <c r="V29" s="125">
        <f t="shared" si="1"/>
        <v>27</v>
      </c>
      <c r="W29" s="41" t="s">
        <v>309</v>
      </c>
      <c r="X29" s="87">
        <v>1.24E-3</v>
      </c>
      <c r="Y29" s="87">
        <v>2.48E-3</v>
      </c>
      <c r="Z29" s="87">
        <v>3.4201000000000001E-3</v>
      </c>
      <c r="AA29" s="88">
        <v>0.24428</v>
      </c>
    </row>
    <row r="30" spans="2:27" x14ac:dyDescent="0.2">
      <c r="B30" s="150"/>
      <c r="C30" s="44">
        <v>28</v>
      </c>
      <c r="D30" s="40" t="s">
        <v>64</v>
      </c>
      <c r="E30" s="56">
        <v>8.14E-2</v>
      </c>
      <c r="F30" s="56">
        <v>0.12570000000000001</v>
      </c>
      <c r="G30" s="56">
        <v>9.8378999999999994E-2</v>
      </c>
      <c r="H30" s="57">
        <v>1</v>
      </c>
      <c r="L30" s="152"/>
      <c r="M30" s="48">
        <f t="shared" si="0"/>
        <v>28</v>
      </c>
      <c r="N30" s="49" t="s">
        <v>224</v>
      </c>
      <c r="O30" s="60">
        <v>2.87E-2</v>
      </c>
      <c r="P30" s="60">
        <v>2.9286E-2</v>
      </c>
      <c r="Q30" s="60">
        <v>3.8991999999999999E-2</v>
      </c>
      <c r="R30" s="61">
        <v>1</v>
      </c>
      <c r="U30" s="154"/>
      <c r="V30" s="125">
        <f t="shared" si="1"/>
        <v>28</v>
      </c>
      <c r="W30" s="41" t="s">
        <v>311</v>
      </c>
      <c r="X30" s="87">
        <v>5.0699999999999999E-5</v>
      </c>
      <c r="Y30" s="87">
        <v>7.2599999999999997E-4</v>
      </c>
      <c r="Z30" s="87">
        <v>7.6829999999999997E-4</v>
      </c>
      <c r="AA30" s="88">
        <v>9.9878999999999992E-3</v>
      </c>
    </row>
    <row r="31" spans="2:27" x14ac:dyDescent="0.2">
      <c r="B31" s="150"/>
      <c r="C31" s="44">
        <v>29</v>
      </c>
      <c r="D31" s="40" t="s">
        <v>66</v>
      </c>
      <c r="E31" s="56">
        <v>1.82E-3</v>
      </c>
      <c r="F31" s="56">
        <v>8.4933000000000005E-3</v>
      </c>
      <c r="G31" s="56">
        <v>4.1891000000000003E-3</v>
      </c>
      <c r="H31" s="57">
        <v>0.35854000000000003</v>
      </c>
      <c r="L31" s="152"/>
      <c r="M31" s="48">
        <f t="shared" si="0"/>
        <v>29</v>
      </c>
      <c r="N31" s="49" t="s">
        <v>218</v>
      </c>
      <c r="O31" s="60">
        <v>9.2999999999999992E-3</v>
      </c>
      <c r="P31" s="60">
        <v>1.0109E-2</v>
      </c>
      <c r="Q31" s="60">
        <v>1.4895E-2</v>
      </c>
      <c r="R31" s="61">
        <v>1</v>
      </c>
      <c r="U31" s="154"/>
      <c r="V31" s="125">
        <f t="shared" si="1"/>
        <v>29</v>
      </c>
      <c r="W31" s="41" t="s">
        <v>305</v>
      </c>
      <c r="X31" s="87">
        <v>0.20799999999999999</v>
      </c>
      <c r="Y31" s="87">
        <v>0.21393999999999999</v>
      </c>
      <c r="Z31" s="87">
        <v>0.23282</v>
      </c>
      <c r="AA31" s="88">
        <v>1</v>
      </c>
    </row>
    <row r="32" spans="2:27" x14ac:dyDescent="0.2">
      <c r="B32" s="150"/>
      <c r="C32" s="44">
        <v>30</v>
      </c>
      <c r="D32" s="40" t="s">
        <v>68</v>
      </c>
      <c r="E32" s="56">
        <v>1.3899999999999999E-2</v>
      </c>
      <c r="F32" s="56">
        <v>3.1386999999999998E-2</v>
      </c>
      <c r="G32" s="56">
        <v>2.0434999999999998E-2</v>
      </c>
      <c r="H32" s="57">
        <v>1</v>
      </c>
      <c r="L32" s="152"/>
      <c r="M32" s="48">
        <f t="shared" si="0"/>
        <v>30</v>
      </c>
      <c r="N32" s="49" t="s">
        <v>220</v>
      </c>
      <c r="O32" s="60">
        <v>4.5900000000000003E-3</v>
      </c>
      <c r="P32" s="60">
        <v>5.2158999999999999E-3</v>
      </c>
      <c r="Q32" s="60">
        <v>8.1461999999999993E-3</v>
      </c>
      <c r="R32" s="61">
        <v>0.90422999999999998</v>
      </c>
      <c r="U32" s="154"/>
      <c r="V32" s="125">
        <f t="shared" si="1"/>
        <v>30</v>
      </c>
      <c r="W32" s="41" t="s">
        <v>325</v>
      </c>
      <c r="X32" s="87">
        <v>8.7200000000000005E-4</v>
      </c>
      <c r="Y32" s="87">
        <v>1.9620000000000002E-3</v>
      </c>
      <c r="Z32" s="87">
        <v>2.6714E-3</v>
      </c>
      <c r="AA32" s="88">
        <v>0.17177999999999999</v>
      </c>
    </row>
    <row r="33" spans="2:27" x14ac:dyDescent="0.2">
      <c r="B33" s="150"/>
      <c r="C33" s="44">
        <v>31</v>
      </c>
      <c r="D33" s="40" t="s">
        <v>70</v>
      </c>
      <c r="E33" s="56">
        <v>3.77E-4</v>
      </c>
      <c r="F33" s="56">
        <v>2.9321999999999998E-3</v>
      </c>
      <c r="G33" s="56">
        <v>1.6145E-3</v>
      </c>
      <c r="H33" s="57">
        <v>7.4269000000000002E-2</v>
      </c>
      <c r="L33" s="152"/>
      <c r="M33" s="48">
        <f t="shared" si="0"/>
        <v>31</v>
      </c>
      <c r="N33" s="49" t="s">
        <v>222</v>
      </c>
      <c r="O33" s="60">
        <v>1.32E-3</v>
      </c>
      <c r="P33" s="60">
        <v>2.5000000000000001E-3</v>
      </c>
      <c r="Q33" s="60">
        <v>3.4672000000000001E-3</v>
      </c>
      <c r="R33" s="61">
        <v>0.26003999999999999</v>
      </c>
      <c r="U33" s="154"/>
      <c r="V33" s="125">
        <f t="shared" si="1"/>
        <v>31</v>
      </c>
      <c r="W33" s="41" t="s">
        <v>315</v>
      </c>
      <c r="X33" s="87">
        <v>1.64E-4</v>
      </c>
      <c r="Y33" s="87">
        <v>8.0000000000000004E-4</v>
      </c>
      <c r="Z33" s="87">
        <v>1.1402000000000001E-3</v>
      </c>
      <c r="AA33" s="88">
        <v>3.2308000000000003E-2</v>
      </c>
    </row>
    <row r="34" spans="2:27" x14ac:dyDescent="0.2">
      <c r="B34" s="150"/>
      <c r="C34" s="44">
        <v>32</v>
      </c>
      <c r="D34" s="40" t="s">
        <v>72</v>
      </c>
      <c r="E34" s="56">
        <v>8.6400000000000005E-2</v>
      </c>
      <c r="F34" s="56">
        <v>0.126</v>
      </c>
      <c r="G34" s="56">
        <v>0.10253</v>
      </c>
      <c r="H34" s="57">
        <v>1</v>
      </c>
      <c r="L34" s="152"/>
      <c r="M34" s="48">
        <f t="shared" si="0"/>
        <v>32</v>
      </c>
      <c r="N34" s="49" t="s">
        <v>226</v>
      </c>
      <c r="O34" s="60">
        <v>3.2499999999999999E-3</v>
      </c>
      <c r="P34" s="60">
        <v>3.9633999999999997E-3</v>
      </c>
      <c r="Q34" s="60">
        <v>6.2769999999999996E-3</v>
      </c>
      <c r="R34" s="61">
        <v>0.64024999999999999</v>
      </c>
      <c r="U34" s="154"/>
      <c r="V34" s="125">
        <f t="shared" si="1"/>
        <v>32</v>
      </c>
      <c r="W34" s="41" t="s">
        <v>313</v>
      </c>
      <c r="X34" s="87">
        <v>1.7099999999999999E-3</v>
      </c>
      <c r="Y34" s="87">
        <v>3.2399999999999998E-3</v>
      </c>
      <c r="Z34" s="87">
        <v>4.1589000000000001E-3</v>
      </c>
      <c r="AA34" s="88">
        <v>0.33687</v>
      </c>
    </row>
    <row r="35" spans="2:27" x14ac:dyDescent="0.2">
      <c r="B35" s="150"/>
      <c r="C35" s="44">
        <v>33</v>
      </c>
      <c r="D35" s="40" t="s">
        <v>74</v>
      </c>
      <c r="E35" s="56">
        <v>0.48599999999999999</v>
      </c>
      <c r="F35" s="56">
        <v>0.49303999999999998</v>
      </c>
      <c r="G35" s="56">
        <v>0.49352000000000001</v>
      </c>
      <c r="H35" s="57">
        <v>1</v>
      </c>
      <c r="L35" s="152"/>
      <c r="M35" s="48">
        <f t="shared" si="0"/>
        <v>33</v>
      </c>
      <c r="N35" s="49" t="s">
        <v>212</v>
      </c>
      <c r="O35" s="60">
        <v>2.9100000000000003E-4</v>
      </c>
      <c r="P35" s="60">
        <v>1.15E-3</v>
      </c>
      <c r="Q35" s="60">
        <v>1.3744E-3</v>
      </c>
      <c r="R35" s="61">
        <v>5.7327000000000003E-2</v>
      </c>
      <c r="U35" s="154"/>
      <c r="V35" s="125">
        <f t="shared" si="1"/>
        <v>33</v>
      </c>
      <c r="W35" s="41" t="s">
        <v>319</v>
      </c>
      <c r="X35" s="87">
        <v>2.99E-4</v>
      </c>
      <c r="Y35" s="87">
        <v>8.3076999999999999E-4</v>
      </c>
      <c r="Z35" s="87">
        <v>1.3744E-3</v>
      </c>
      <c r="AA35" s="88">
        <v>5.8902999999999997E-2</v>
      </c>
    </row>
    <row r="36" spans="2:27" x14ac:dyDescent="0.2">
      <c r="B36" s="150"/>
      <c r="C36" s="44">
        <v>34</v>
      </c>
      <c r="D36" s="40" t="s">
        <v>76</v>
      </c>
      <c r="E36" s="56">
        <v>2.16E-3</v>
      </c>
      <c r="F36" s="56">
        <v>8.8941000000000003E-3</v>
      </c>
      <c r="G36" s="56">
        <v>4.6252000000000003E-3</v>
      </c>
      <c r="H36" s="57">
        <v>0.42552000000000001</v>
      </c>
      <c r="L36" s="152"/>
      <c r="M36" s="48">
        <f t="shared" si="0"/>
        <v>34</v>
      </c>
      <c r="N36" s="49" t="s">
        <v>214</v>
      </c>
      <c r="O36" s="60">
        <v>1.4100000000000001E-4</v>
      </c>
      <c r="P36" s="60">
        <v>1.15E-3</v>
      </c>
      <c r="Q36" s="60">
        <v>1.1347E-3</v>
      </c>
      <c r="R36" s="61">
        <v>2.7777E-2</v>
      </c>
      <c r="U36" s="154"/>
      <c r="V36" s="125">
        <f t="shared" si="1"/>
        <v>34</v>
      </c>
      <c r="W36" s="41" t="s">
        <v>326</v>
      </c>
      <c r="X36" s="87">
        <v>3.4399999999999999E-3</v>
      </c>
      <c r="Y36" s="87">
        <v>5.6290999999999997E-3</v>
      </c>
      <c r="Z36" s="87">
        <v>6.4304000000000002E-3</v>
      </c>
      <c r="AA36" s="88">
        <v>0.67767999999999995</v>
      </c>
    </row>
    <row r="37" spans="2:27" x14ac:dyDescent="0.2">
      <c r="B37" s="150"/>
      <c r="C37" s="44">
        <v>35</v>
      </c>
      <c r="D37" s="40" t="s">
        <v>78</v>
      </c>
      <c r="E37" s="56">
        <v>0.33300000000000002</v>
      </c>
      <c r="F37" s="56">
        <v>0.34791</v>
      </c>
      <c r="G37" s="56">
        <v>0.34345999999999999</v>
      </c>
      <c r="H37" s="57">
        <v>1</v>
      </c>
      <c r="L37" s="152"/>
      <c r="M37" s="48">
        <f t="shared" si="0"/>
        <v>35</v>
      </c>
      <c r="N37" s="49" t="s">
        <v>228</v>
      </c>
      <c r="O37" s="60">
        <v>4.2900000000000002E-4</v>
      </c>
      <c r="P37" s="60">
        <v>1.4400000000000001E-3</v>
      </c>
      <c r="Q37" s="60">
        <v>1.7367999999999999E-3</v>
      </c>
      <c r="R37" s="61">
        <v>8.4513000000000005E-2</v>
      </c>
      <c r="U37" s="154"/>
      <c r="V37" s="125">
        <f t="shared" si="1"/>
        <v>35</v>
      </c>
      <c r="W37" s="41" t="s">
        <v>317</v>
      </c>
      <c r="X37" s="87">
        <v>3.0499999999999999E-2</v>
      </c>
      <c r="Y37" s="87">
        <v>3.7862E-2</v>
      </c>
      <c r="Z37" s="87">
        <v>4.0874000000000001E-2</v>
      </c>
      <c r="AA37" s="88">
        <v>1</v>
      </c>
    </row>
    <row r="38" spans="2:27" ht="17" thickBot="1" x14ac:dyDescent="0.25">
      <c r="B38" s="150"/>
      <c r="C38" s="44">
        <v>36</v>
      </c>
      <c r="D38" s="40" t="s">
        <v>80</v>
      </c>
      <c r="E38" s="56">
        <v>0.23400000000000001</v>
      </c>
      <c r="F38" s="56">
        <v>0.27300000000000002</v>
      </c>
      <c r="G38" s="56">
        <v>0.25329000000000002</v>
      </c>
      <c r="H38" s="57">
        <v>1</v>
      </c>
      <c r="L38" s="152"/>
      <c r="M38" s="48">
        <f t="shared" si="0"/>
        <v>36</v>
      </c>
      <c r="N38" s="49" t="s">
        <v>230</v>
      </c>
      <c r="O38" s="60">
        <v>1.8699999999999999E-4</v>
      </c>
      <c r="P38" s="60">
        <v>1.15E-3</v>
      </c>
      <c r="Q38" s="60">
        <v>1.1402000000000001E-3</v>
      </c>
      <c r="R38" s="61">
        <v>3.6838999999999997E-2</v>
      </c>
      <c r="U38" s="155"/>
      <c r="V38" s="126">
        <f t="shared" si="1"/>
        <v>36</v>
      </c>
      <c r="W38" s="65" t="s">
        <v>321</v>
      </c>
      <c r="X38" s="89">
        <v>2.3000000000000001E-4</v>
      </c>
      <c r="Y38" s="89">
        <v>8.2799999999999996E-4</v>
      </c>
      <c r="Z38" s="89">
        <v>1.2585999999999999E-3</v>
      </c>
      <c r="AA38" s="90">
        <v>4.5310000000000003E-2</v>
      </c>
    </row>
    <row r="39" spans="2:27" x14ac:dyDescent="0.2">
      <c r="B39" s="150"/>
      <c r="C39" s="44">
        <v>37</v>
      </c>
      <c r="D39" s="40" t="s">
        <v>82</v>
      </c>
      <c r="E39" s="56">
        <v>0.224</v>
      </c>
      <c r="F39" s="56">
        <v>0.27034000000000002</v>
      </c>
      <c r="G39" s="56">
        <v>0.24515999999999999</v>
      </c>
      <c r="H39" s="57">
        <v>1</v>
      </c>
      <c r="L39" s="152"/>
      <c r="M39" s="48">
        <f t="shared" si="0"/>
        <v>37</v>
      </c>
      <c r="N39" s="49" t="s">
        <v>232</v>
      </c>
      <c r="O39" s="60">
        <v>3.0300000000000001E-3</v>
      </c>
      <c r="P39" s="60">
        <v>3.9633999999999997E-3</v>
      </c>
      <c r="Q39" s="60">
        <v>6.0293999999999999E-3</v>
      </c>
      <c r="R39" s="61">
        <v>0.59691000000000005</v>
      </c>
    </row>
    <row r="40" spans="2:27" x14ac:dyDescent="0.2">
      <c r="B40" s="150"/>
      <c r="C40" s="44">
        <v>38</v>
      </c>
      <c r="D40" s="40" t="s">
        <v>84</v>
      </c>
      <c r="E40" s="56">
        <v>1.84E-2</v>
      </c>
      <c r="F40" s="56">
        <v>3.85E-2</v>
      </c>
      <c r="G40" s="56">
        <v>2.6457999999999999E-2</v>
      </c>
      <c r="H40" s="57">
        <v>1</v>
      </c>
      <c r="L40" s="152"/>
      <c r="M40" s="48">
        <f t="shared" si="0"/>
        <v>38</v>
      </c>
      <c r="N40" s="49" t="s">
        <v>234</v>
      </c>
      <c r="O40" s="60">
        <v>3.4400000000000003E-5</v>
      </c>
      <c r="P40" s="60">
        <v>5.7333000000000004E-4</v>
      </c>
      <c r="Q40" s="60">
        <v>6.1607000000000003E-4</v>
      </c>
      <c r="R40" s="61">
        <v>6.7768000000000004E-3</v>
      </c>
      <c r="X40" s="128">
        <f>COUNTIF(X3:X38,"&lt;=0.05")</f>
        <v>33</v>
      </c>
      <c r="Y40" s="128">
        <f t="shared" ref="Y40:AA40" si="2">COUNTIF(Y3:Y38,"&lt;=0.05")</f>
        <v>33</v>
      </c>
      <c r="Z40" s="128">
        <f t="shared" si="2"/>
        <v>31</v>
      </c>
      <c r="AA40" s="128">
        <f t="shared" si="2"/>
        <v>10</v>
      </c>
    </row>
    <row r="41" spans="2:27" x14ac:dyDescent="0.2">
      <c r="B41" s="150"/>
      <c r="C41" s="44">
        <v>39</v>
      </c>
      <c r="D41" s="40" t="s">
        <v>86</v>
      </c>
      <c r="E41" s="56">
        <v>3.3100000000000002E-4</v>
      </c>
      <c r="F41" s="56">
        <v>2.8963000000000001E-3</v>
      </c>
      <c r="G41" s="56">
        <v>1.449E-3</v>
      </c>
      <c r="H41" s="57">
        <v>6.5207000000000001E-2</v>
      </c>
      <c r="L41" s="152"/>
      <c r="M41" s="48">
        <f t="shared" si="0"/>
        <v>39</v>
      </c>
      <c r="N41" s="49" t="s">
        <v>236</v>
      </c>
      <c r="O41" s="60">
        <v>3.4499999999999999E-3</v>
      </c>
      <c r="P41" s="60">
        <v>4.0232999999999996E-3</v>
      </c>
      <c r="Q41" s="60">
        <v>6.4304000000000002E-3</v>
      </c>
      <c r="R41" s="61">
        <v>0.67964999999999998</v>
      </c>
    </row>
    <row r="42" spans="2:27" x14ac:dyDescent="0.2">
      <c r="B42" s="150"/>
      <c r="C42" s="44">
        <v>40</v>
      </c>
      <c r="D42" s="40" t="s">
        <v>88</v>
      </c>
      <c r="E42" s="56">
        <v>0.27500000000000002</v>
      </c>
      <c r="F42" s="56">
        <v>0.31557000000000002</v>
      </c>
      <c r="G42" s="56">
        <v>0.29604000000000003</v>
      </c>
      <c r="H42" s="57">
        <v>1</v>
      </c>
      <c r="L42" s="152"/>
      <c r="M42" s="48">
        <f t="shared" si="0"/>
        <v>40</v>
      </c>
      <c r="N42" s="49" t="s">
        <v>238</v>
      </c>
      <c r="O42" s="60">
        <v>1.8400000000000001E-3</v>
      </c>
      <c r="P42" s="60">
        <v>2.8029999999999999E-3</v>
      </c>
      <c r="Q42" s="60">
        <v>4.1891000000000003E-3</v>
      </c>
      <c r="R42" s="61">
        <v>0.36248000000000002</v>
      </c>
    </row>
    <row r="43" spans="2:27" ht="17" thickBot="1" x14ac:dyDescent="0.25">
      <c r="B43" s="150"/>
      <c r="C43" s="44">
        <v>41</v>
      </c>
      <c r="D43" s="40" t="s">
        <v>90</v>
      </c>
      <c r="E43" s="56">
        <v>0.21299999999999999</v>
      </c>
      <c r="F43" s="56">
        <v>0.26624999999999999</v>
      </c>
      <c r="G43" s="56">
        <v>0.23707</v>
      </c>
      <c r="H43" s="57">
        <v>1</v>
      </c>
      <c r="L43" s="152"/>
      <c r="M43" s="48">
        <f t="shared" si="0"/>
        <v>41</v>
      </c>
      <c r="N43" s="49" t="s">
        <v>240</v>
      </c>
      <c r="O43" s="60">
        <v>0.223</v>
      </c>
      <c r="P43" s="60">
        <v>0.223</v>
      </c>
      <c r="Q43" s="60">
        <v>0.24515999999999999</v>
      </c>
      <c r="R43" s="61">
        <v>1</v>
      </c>
    </row>
    <row r="44" spans="2:27" ht="17" thickBot="1" x14ac:dyDescent="0.25">
      <c r="B44" s="150"/>
      <c r="C44" s="44">
        <v>42</v>
      </c>
      <c r="D44" s="40" t="s">
        <v>92</v>
      </c>
      <c r="E44" s="56">
        <v>7.1900000000000002E-3</v>
      </c>
      <c r="F44" s="56">
        <v>2.0132000000000001E-2</v>
      </c>
      <c r="G44" s="56">
        <v>1.1903E-2</v>
      </c>
      <c r="H44" s="57">
        <v>1</v>
      </c>
      <c r="L44" s="152"/>
      <c r="M44" s="48">
        <f t="shared" si="0"/>
        <v>42</v>
      </c>
      <c r="N44" s="49" t="s">
        <v>242</v>
      </c>
      <c r="O44" s="60">
        <v>6.4999999999999997E-4</v>
      </c>
      <c r="P44" s="60">
        <v>1.7316E-3</v>
      </c>
      <c r="Q44" s="60">
        <v>2.2349000000000002E-3</v>
      </c>
      <c r="R44" s="61">
        <v>0.12805</v>
      </c>
      <c r="U44" s="83"/>
      <c r="V44" s="79" t="s">
        <v>337</v>
      </c>
      <c r="W44" s="80" t="s">
        <v>342</v>
      </c>
      <c r="X44" s="81" t="s">
        <v>338</v>
      </c>
      <c r="Y44" s="81" t="s">
        <v>339</v>
      </c>
      <c r="Z44" s="81" t="s">
        <v>340</v>
      </c>
      <c r="AA44" s="82" t="s">
        <v>341</v>
      </c>
    </row>
    <row r="45" spans="2:27" x14ac:dyDescent="0.2">
      <c r="B45" s="150"/>
      <c r="C45" s="44">
        <v>43</v>
      </c>
      <c r="D45" s="40" t="s">
        <v>94</v>
      </c>
      <c r="E45" s="56">
        <v>8.5300000000000001E-2</v>
      </c>
      <c r="F45" s="56">
        <v>0.126</v>
      </c>
      <c r="G45" s="56">
        <v>0.10184</v>
      </c>
      <c r="H45" s="57">
        <v>1</v>
      </c>
      <c r="L45" s="152"/>
      <c r="M45" s="48">
        <f t="shared" si="0"/>
        <v>43</v>
      </c>
      <c r="N45" s="49" t="s">
        <v>243</v>
      </c>
      <c r="O45" s="60">
        <v>1.75E-3</v>
      </c>
      <c r="P45" s="60">
        <v>2.8029999999999999E-3</v>
      </c>
      <c r="Q45" s="60">
        <v>4.1891000000000003E-3</v>
      </c>
      <c r="R45" s="61">
        <v>0.34475</v>
      </c>
      <c r="U45" s="159" t="s">
        <v>347</v>
      </c>
      <c r="V45" s="84">
        <v>1</v>
      </c>
      <c r="W45" s="75" t="s">
        <v>427</v>
      </c>
      <c r="X45" s="91">
        <v>5.49E-5</v>
      </c>
      <c r="Y45" s="91">
        <v>2.3058E-4</v>
      </c>
      <c r="Z45" s="91">
        <v>7.7251999999999996E-4</v>
      </c>
      <c r="AA45" s="92">
        <v>1.0815E-2</v>
      </c>
    </row>
    <row r="46" spans="2:27" x14ac:dyDescent="0.2">
      <c r="B46" s="150"/>
      <c r="C46" s="44">
        <v>44</v>
      </c>
      <c r="D46" s="40" t="s">
        <v>96</v>
      </c>
      <c r="E46" s="56">
        <v>7.7399999999999995E-4</v>
      </c>
      <c r="F46" s="56">
        <v>4.5149999999999999E-3</v>
      </c>
      <c r="G46" s="56">
        <v>2.5412999999999998E-3</v>
      </c>
      <c r="H46" s="57">
        <v>0.15248</v>
      </c>
      <c r="L46" s="152"/>
      <c r="M46" s="48">
        <f t="shared" si="0"/>
        <v>44</v>
      </c>
      <c r="N46" s="49" t="s">
        <v>245</v>
      </c>
      <c r="O46" s="60">
        <v>2.0100000000000001E-3</v>
      </c>
      <c r="P46" s="60">
        <v>2.9559E-3</v>
      </c>
      <c r="Q46" s="60">
        <v>4.4872000000000002E-3</v>
      </c>
      <c r="R46" s="61">
        <v>0.39596999999999999</v>
      </c>
      <c r="U46" s="160"/>
      <c r="V46" s="85">
        <f>V45+1</f>
        <v>2</v>
      </c>
      <c r="W46" s="43" t="s">
        <v>428</v>
      </c>
      <c r="X46" s="93">
        <v>6.0499999999999996E-4</v>
      </c>
      <c r="Y46" s="93">
        <v>1.2704999999999999E-3</v>
      </c>
      <c r="Z46" s="93">
        <v>2.1494000000000001E-3</v>
      </c>
      <c r="AA46" s="94">
        <v>0.11917999999999999</v>
      </c>
    </row>
    <row r="47" spans="2:27" x14ac:dyDescent="0.2">
      <c r="B47" s="150"/>
      <c r="C47" s="44">
        <v>45</v>
      </c>
      <c r="D47" s="40" t="s">
        <v>98</v>
      </c>
      <c r="E47" s="56">
        <v>0.13800000000000001</v>
      </c>
      <c r="F47" s="56">
        <v>0.18226000000000001</v>
      </c>
      <c r="G47" s="56">
        <v>0.15806000000000001</v>
      </c>
      <c r="H47" s="57">
        <v>1</v>
      </c>
      <c r="L47" s="152"/>
      <c r="M47" s="48">
        <f t="shared" si="0"/>
        <v>45</v>
      </c>
      <c r="N47" s="49" t="s">
        <v>249</v>
      </c>
      <c r="O47" s="60">
        <v>9.5200000000000005E-4</v>
      </c>
      <c r="P47" s="60">
        <v>2.0696E-3</v>
      </c>
      <c r="Q47" s="60">
        <v>2.758E-3</v>
      </c>
      <c r="R47" s="61">
        <v>0.18754000000000001</v>
      </c>
      <c r="U47" s="160"/>
      <c r="V47" s="85">
        <f t="shared" ref="V47:V65" si="3">V46+1</f>
        <v>3</v>
      </c>
      <c r="W47" s="43" t="s">
        <v>429</v>
      </c>
      <c r="X47" s="93">
        <v>6.81E-6</v>
      </c>
      <c r="Y47" s="93">
        <v>4.7670000000000003E-5</v>
      </c>
      <c r="Z47" s="93">
        <v>2.3415E-4</v>
      </c>
      <c r="AA47" s="94">
        <v>1.3416000000000001E-3</v>
      </c>
    </row>
    <row r="48" spans="2:27" x14ac:dyDescent="0.2">
      <c r="B48" s="150"/>
      <c r="C48" s="44">
        <v>46</v>
      </c>
      <c r="D48" s="40" t="s">
        <v>100</v>
      </c>
      <c r="E48" s="56">
        <v>3.9500000000000004E-3</v>
      </c>
      <c r="F48" s="56">
        <v>1.2567999999999999E-2</v>
      </c>
      <c r="G48" s="56">
        <v>7.0740999999999998E-3</v>
      </c>
      <c r="H48" s="57">
        <v>0.77815000000000001</v>
      </c>
      <c r="L48" s="152"/>
      <c r="M48" s="48">
        <f t="shared" si="0"/>
        <v>46</v>
      </c>
      <c r="N48" s="49" t="s">
        <v>247</v>
      </c>
      <c r="O48" s="60">
        <v>5.0699999999999996E-4</v>
      </c>
      <c r="P48" s="60">
        <v>1.5843999999999999E-3</v>
      </c>
      <c r="Q48" s="60">
        <v>1.9976E-3</v>
      </c>
      <c r="R48" s="61">
        <v>9.9878999999999996E-2</v>
      </c>
      <c r="U48" s="160"/>
      <c r="V48" s="85">
        <f t="shared" si="3"/>
        <v>4</v>
      </c>
      <c r="W48" s="43" t="s">
        <v>331</v>
      </c>
      <c r="X48" s="93">
        <v>0.48899999999999999</v>
      </c>
      <c r="Y48" s="93">
        <v>0.48899999999999999</v>
      </c>
      <c r="Z48" s="93">
        <v>0.49402000000000001</v>
      </c>
      <c r="AA48" s="94">
        <v>1</v>
      </c>
    </row>
    <row r="49" spans="2:27" x14ac:dyDescent="0.2">
      <c r="B49" s="150"/>
      <c r="C49" s="44">
        <v>47</v>
      </c>
      <c r="D49" s="40" t="s">
        <v>102</v>
      </c>
      <c r="E49" s="56">
        <v>2.7900000000000001E-2</v>
      </c>
      <c r="F49" s="56">
        <v>5.2316000000000001E-2</v>
      </c>
      <c r="G49" s="56">
        <v>3.8435999999999998E-2</v>
      </c>
      <c r="H49" s="57">
        <v>1</v>
      </c>
      <c r="L49" s="152"/>
      <c r="M49" s="48">
        <f t="shared" si="0"/>
        <v>47</v>
      </c>
      <c r="N49" s="49" t="s">
        <v>251</v>
      </c>
      <c r="O49" s="60">
        <v>8.7200000000000005E-4</v>
      </c>
      <c r="P49" s="60">
        <v>2.0341000000000001E-3</v>
      </c>
      <c r="Q49" s="60">
        <v>2.6714E-3</v>
      </c>
      <c r="R49" s="61">
        <v>0.17177999999999999</v>
      </c>
      <c r="U49" s="160"/>
      <c r="V49" s="85">
        <f t="shared" si="3"/>
        <v>5</v>
      </c>
      <c r="W49" s="43" t="s">
        <v>430</v>
      </c>
      <c r="X49" s="93">
        <v>3.2600000000000001E-4</v>
      </c>
      <c r="Y49" s="93">
        <v>7.6066999999999997E-4</v>
      </c>
      <c r="Z49" s="93">
        <v>1.449E-3</v>
      </c>
      <c r="AA49" s="94">
        <v>6.4222000000000001E-2</v>
      </c>
    </row>
    <row r="50" spans="2:27" x14ac:dyDescent="0.2">
      <c r="B50" s="150"/>
      <c r="C50" s="44">
        <v>48</v>
      </c>
      <c r="D50" s="40" t="s">
        <v>104</v>
      </c>
      <c r="E50" s="56">
        <v>1.8100000000000001E-4</v>
      </c>
      <c r="F50" s="56">
        <v>1.8799999999999999E-3</v>
      </c>
      <c r="G50" s="56">
        <v>1.1402000000000001E-3</v>
      </c>
      <c r="H50" s="57">
        <v>3.5657000000000001E-2</v>
      </c>
      <c r="L50" s="152"/>
      <c r="M50" s="48">
        <f t="shared" si="0"/>
        <v>48</v>
      </c>
      <c r="N50" s="49" t="s">
        <v>255</v>
      </c>
      <c r="O50" s="60">
        <v>8.9499999999999996E-4</v>
      </c>
      <c r="P50" s="60">
        <v>2.0341000000000001E-3</v>
      </c>
      <c r="Q50" s="60">
        <v>2.6714E-3</v>
      </c>
      <c r="R50" s="61">
        <v>0.17630999999999999</v>
      </c>
      <c r="U50" s="160"/>
      <c r="V50" s="85">
        <f t="shared" si="3"/>
        <v>6</v>
      </c>
      <c r="W50" s="43" t="s">
        <v>431</v>
      </c>
      <c r="X50" s="93">
        <v>7.3000000000000001E-3</v>
      </c>
      <c r="Y50" s="93">
        <v>1.022E-2</v>
      </c>
      <c r="Z50" s="93">
        <v>1.1984E-2</v>
      </c>
      <c r="AA50" s="94">
        <v>1</v>
      </c>
    </row>
    <row r="51" spans="2:27" x14ac:dyDescent="0.2">
      <c r="B51" s="150"/>
      <c r="C51" s="44">
        <v>49</v>
      </c>
      <c r="D51" s="40" t="s">
        <v>106</v>
      </c>
      <c r="E51" s="56">
        <v>2.3199999999999998E-2</v>
      </c>
      <c r="F51" s="56">
        <v>4.6278E-2</v>
      </c>
      <c r="G51" s="56">
        <v>3.2646000000000001E-2</v>
      </c>
      <c r="H51" s="57">
        <v>1</v>
      </c>
      <c r="L51" s="152"/>
      <c r="M51" s="48">
        <f t="shared" si="0"/>
        <v>49</v>
      </c>
      <c r="N51" s="49" t="s">
        <v>253</v>
      </c>
      <c r="O51" s="60">
        <v>1.2099999999999999E-5</v>
      </c>
      <c r="P51" s="60">
        <v>3.0249999999999998E-4</v>
      </c>
      <c r="Q51" s="60">
        <v>2.6486000000000001E-4</v>
      </c>
      <c r="R51" s="61">
        <v>2.3836999999999999E-3</v>
      </c>
      <c r="U51" s="160"/>
      <c r="V51" s="85">
        <f t="shared" si="3"/>
        <v>7</v>
      </c>
      <c r="W51" s="43" t="s">
        <v>432</v>
      </c>
      <c r="X51" s="93">
        <v>1.8599999999999999E-4</v>
      </c>
      <c r="Y51" s="93">
        <v>4.8825000000000002E-4</v>
      </c>
      <c r="Z51" s="93">
        <v>1.1402000000000001E-3</v>
      </c>
      <c r="AA51" s="94">
        <v>3.6642000000000001E-2</v>
      </c>
    </row>
    <row r="52" spans="2:27" ht="17" thickBot="1" x14ac:dyDescent="0.25">
      <c r="B52" s="150"/>
      <c r="C52" s="44">
        <v>50</v>
      </c>
      <c r="D52" s="40" t="s">
        <v>108</v>
      </c>
      <c r="E52" s="56">
        <v>0.11</v>
      </c>
      <c r="F52" s="56">
        <v>0.14807999999999999</v>
      </c>
      <c r="G52" s="56">
        <v>0.12673000000000001</v>
      </c>
      <c r="H52" s="57">
        <v>1</v>
      </c>
      <c r="L52" s="153"/>
      <c r="M52" s="52">
        <f t="shared" si="0"/>
        <v>50</v>
      </c>
      <c r="N52" s="53" t="s">
        <v>257</v>
      </c>
      <c r="O52" s="62">
        <v>6.0999999999999997E-4</v>
      </c>
      <c r="P52" s="62">
        <v>1.7316E-3</v>
      </c>
      <c r="Q52" s="62">
        <v>2.1494000000000001E-3</v>
      </c>
      <c r="R52" s="63">
        <v>0.12017</v>
      </c>
      <c r="U52" s="160"/>
      <c r="V52" s="85">
        <f t="shared" si="3"/>
        <v>8</v>
      </c>
      <c r="W52" s="43" t="s">
        <v>433</v>
      </c>
      <c r="X52" s="93">
        <v>1.7099999999999999E-3</v>
      </c>
      <c r="Y52" s="93">
        <v>2.7623000000000001E-3</v>
      </c>
      <c r="Z52" s="93">
        <v>4.1589000000000001E-3</v>
      </c>
      <c r="AA52" s="94">
        <v>0.33687</v>
      </c>
    </row>
    <row r="53" spans="2:27" x14ac:dyDescent="0.2">
      <c r="B53" s="150"/>
      <c r="C53" s="44">
        <v>51</v>
      </c>
      <c r="D53" s="40" t="s">
        <v>110</v>
      </c>
      <c r="E53" s="56">
        <v>1.07E-4</v>
      </c>
      <c r="F53" s="56">
        <v>1.8725E-3</v>
      </c>
      <c r="G53" s="56">
        <v>1.054E-3</v>
      </c>
      <c r="H53" s="57">
        <v>2.1079000000000001E-2</v>
      </c>
      <c r="U53" s="160"/>
      <c r="V53" s="85">
        <f t="shared" si="3"/>
        <v>9</v>
      </c>
      <c r="W53" s="43" t="s">
        <v>434</v>
      </c>
      <c r="X53" s="93">
        <v>8.14E-5</v>
      </c>
      <c r="Y53" s="93">
        <v>2.4420000000000003E-4</v>
      </c>
      <c r="Z53" s="93">
        <v>8.4398999999999997E-4</v>
      </c>
      <c r="AA53" s="94">
        <v>1.6036000000000002E-2</v>
      </c>
    </row>
    <row r="54" spans="2:27" x14ac:dyDescent="0.2">
      <c r="B54" s="150"/>
      <c r="C54" s="44">
        <v>52</v>
      </c>
      <c r="D54" s="40" t="s">
        <v>112</v>
      </c>
      <c r="E54" s="56">
        <v>3.7000000000000002E-3</v>
      </c>
      <c r="F54" s="56">
        <v>1.2333E-2</v>
      </c>
      <c r="G54" s="56">
        <v>6.6871999999999999E-3</v>
      </c>
      <c r="H54" s="57">
        <v>0.72889999999999999</v>
      </c>
      <c r="O54" s="127">
        <f>COUNTIF(O3:O52,"&lt;=0.05")</f>
        <v>49</v>
      </c>
      <c r="P54" s="127">
        <f t="shared" ref="P54:R54" si="4">COUNTIF(P3:P52,"&lt;=0.05")</f>
        <v>49</v>
      </c>
      <c r="Q54" s="127">
        <f t="shared" si="4"/>
        <v>49</v>
      </c>
      <c r="R54" s="127">
        <f t="shared" si="4"/>
        <v>9</v>
      </c>
      <c r="U54" s="160"/>
      <c r="V54" s="85">
        <f t="shared" si="3"/>
        <v>10</v>
      </c>
      <c r="W54" s="43" t="s">
        <v>435</v>
      </c>
      <c r="X54" s="93">
        <v>3.5499999999999997E-2</v>
      </c>
      <c r="Y54" s="93">
        <v>4.3853000000000003E-2</v>
      </c>
      <c r="Z54" s="93">
        <v>4.6315000000000002E-2</v>
      </c>
      <c r="AA54" s="94">
        <v>1</v>
      </c>
    </row>
    <row r="55" spans="2:27" x14ac:dyDescent="0.2">
      <c r="B55" s="150"/>
      <c r="C55" s="44">
        <v>53</v>
      </c>
      <c r="D55" s="40" t="s">
        <v>114</v>
      </c>
      <c r="E55" s="56">
        <v>1.8700000000000001E-2</v>
      </c>
      <c r="F55" s="56">
        <v>3.85E-2</v>
      </c>
      <c r="G55" s="56">
        <v>2.6695E-2</v>
      </c>
      <c r="H55" s="57">
        <v>1</v>
      </c>
      <c r="U55" s="160"/>
      <c r="V55" s="85">
        <f t="shared" si="3"/>
        <v>11</v>
      </c>
      <c r="W55" s="43" t="s">
        <v>436</v>
      </c>
      <c r="X55" s="93">
        <v>3.9E-2</v>
      </c>
      <c r="Y55" s="93">
        <v>4.5499999999999999E-2</v>
      </c>
      <c r="Z55" s="93">
        <v>5.0546000000000001E-2</v>
      </c>
      <c r="AA55" s="94">
        <v>1</v>
      </c>
    </row>
    <row r="56" spans="2:27" x14ac:dyDescent="0.2">
      <c r="B56" s="150"/>
      <c r="C56" s="44">
        <v>54</v>
      </c>
      <c r="D56" s="40" t="s">
        <v>116</v>
      </c>
      <c r="E56" s="56">
        <v>0.36799999999999999</v>
      </c>
      <c r="F56" s="56">
        <v>0.37881999999999999</v>
      </c>
      <c r="G56" s="56">
        <v>0.37758000000000003</v>
      </c>
      <c r="H56" s="57">
        <v>1</v>
      </c>
      <c r="U56" s="160"/>
      <c r="V56" s="85">
        <f t="shared" si="3"/>
        <v>12</v>
      </c>
      <c r="W56" s="43" t="s">
        <v>437</v>
      </c>
      <c r="X56" s="93">
        <v>2.8499999999999998E-6</v>
      </c>
      <c r="Y56" s="93">
        <v>2.9924999999999999E-5</v>
      </c>
      <c r="Z56" s="93">
        <v>1.8715E-4</v>
      </c>
      <c r="AA56" s="94">
        <v>5.6145000000000001E-4</v>
      </c>
    </row>
    <row r="57" spans="2:27" x14ac:dyDescent="0.2">
      <c r="B57" s="150"/>
      <c r="C57" s="44">
        <v>55</v>
      </c>
      <c r="D57" s="40" t="s">
        <v>118</v>
      </c>
      <c r="E57" s="56">
        <v>1.2999999999999999E-3</v>
      </c>
      <c r="F57" s="56">
        <v>6.4999999999999997E-3</v>
      </c>
      <c r="G57" s="56">
        <v>3.4608E-3</v>
      </c>
      <c r="H57" s="57">
        <v>0.25609999999999999</v>
      </c>
      <c r="U57" s="160"/>
      <c r="V57" s="85">
        <f t="shared" si="3"/>
        <v>13</v>
      </c>
      <c r="W57" s="43" t="s">
        <v>438</v>
      </c>
      <c r="X57" s="93">
        <v>9.2100000000000005E-4</v>
      </c>
      <c r="Y57" s="93">
        <v>1.6118E-3</v>
      </c>
      <c r="Z57" s="93">
        <v>2.7079999999999999E-3</v>
      </c>
      <c r="AA57" s="94">
        <v>0.18143999999999999</v>
      </c>
    </row>
    <row r="58" spans="2:27" x14ac:dyDescent="0.2">
      <c r="B58" s="150"/>
      <c r="C58" s="44">
        <v>56</v>
      </c>
      <c r="D58" s="40" t="s">
        <v>120</v>
      </c>
      <c r="E58" s="56">
        <v>2.8400000000000002E-2</v>
      </c>
      <c r="F58" s="56">
        <v>5.2316000000000001E-2</v>
      </c>
      <c r="G58" s="56">
        <v>3.8852999999999999E-2</v>
      </c>
      <c r="H58" s="57">
        <v>1</v>
      </c>
      <c r="U58" s="160"/>
      <c r="V58" s="85">
        <f t="shared" si="3"/>
        <v>14</v>
      </c>
      <c r="W58" s="43" t="s">
        <v>332</v>
      </c>
      <c r="X58" s="93">
        <v>1.8200000000000001E-2</v>
      </c>
      <c r="Y58" s="93">
        <v>2.3888E-2</v>
      </c>
      <c r="Z58" s="93">
        <v>2.6363000000000001E-2</v>
      </c>
      <c r="AA58" s="94">
        <v>1</v>
      </c>
    </row>
    <row r="59" spans="2:27" ht="17" thickBot="1" x14ac:dyDescent="0.25">
      <c r="B59" s="150"/>
      <c r="C59" s="44">
        <v>57</v>
      </c>
      <c r="D59" s="40" t="s">
        <v>122</v>
      </c>
      <c r="E59" s="56">
        <v>0.28399999999999997</v>
      </c>
      <c r="F59" s="56">
        <v>0.32064999999999999</v>
      </c>
      <c r="G59" s="56">
        <v>0.30407000000000001</v>
      </c>
      <c r="H59" s="57">
        <v>1</v>
      </c>
      <c r="U59" s="160"/>
      <c r="V59" s="85">
        <f t="shared" si="3"/>
        <v>15</v>
      </c>
      <c r="W59" s="43" t="s">
        <v>439</v>
      </c>
      <c r="X59" s="93">
        <v>8.1599999999999999E-4</v>
      </c>
      <c r="Y59" s="93">
        <v>1.5578E-3</v>
      </c>
      <c r="Z59" s="93">
        <v>2.5928000000000001E-3</v>
      </c>
      <c r="AA59" s="94">
        <v>0.16075</v>
      </c>
    </row>
    <row r="60" spans="2:27" ht="17" thickBot="1" x14ac:dyDescent="0.25">
      <c r="B60" s="150"/>
      <c r="C60" s="44">
        <v>58</v>
      </c>
      <c r="D60" s="40" t="s">
        <v>124</v>
      </c>
      <c r="E60" s="56">
        <v>0.108</v>
      </c>
      <c r="F60" s="56">
        <v>0.14807999999999999</v>
      </c>
      <c r="G60" s="56">
        <v>0.12515000000000001</v>
      </c>
      <c r="H60" s="57">
        <v>1</v>
      </c>
      <c r="L60" s="83"/>
      <c r="M60" s="79" t="s">
        <v>337</v>
      </c>
      <c r="N60" s="80" t="s">
        <v>342</v>
      </c>
      <c r="O60" s="81" t="s">
        <v>338</v>
      </c>
      <c r="P60" s="81" t="s">
        <v>339</v>
      </c>
      <c r="Q60" s="81" t="s">
        <v>340</v>
      </c>
      <c r="R60" s="82" t="s">
        <v>341</v>
      </c>
      <c r="U60" s="160"/>
      <c r="V60" s="85">
        <f t="shared" si="3"/>
        <v>16</v>
      </c>
      <c r="W60" s="43" t="s">
        <v>333</v>
      </c>
      <c r="X60" s="93">
        <v>0.314</v>
      </c>
      <c r="Y60" s="93">
        <v>0.32969999999999999</v>
      </c>
      <c r="Z60" s="93">
        <v>0.32902999999999999</v>
      </c>
      <c r="AA60" s="94">
        <v>1</v>
      </c>
    </row>
    <row r="61" spans="2:27" x14ac:dyDescent="0.2">
      <c r="B61" s="150"/>
      <c r="C61" s="44">
        <v>59</v>
      </c>
      <c r="D61" s="40" t="s">
        <v>126</v>
      </c>
      <c r="E61" s="56">
        <v>0.10199999999999999</v>
      </c>
      <c r="F61" s="56">
        <v>0.14280000000000001</v>
      </c>
      <c r="G61" s="56">
        <v>0.11960999999999999</v>
      </c>
      <c r="H61" s="57">
        <v>1</v>
      </c>
      <c r="L61" s="156" t="s">
        <v>346</v>
      </c>
      <c r="M61" s="66">
        <v>1</v>
      </c>
      <c r="N61" s="67" t="s">
        <v>12</v>
      </c>
      <c r="O61" s="68">
        <v>2.63E-3</v>
      </c>
      <c r="P61" s="68">
        <v>7.5142999999999998E-3</v>
      </c>
      <c r="Q61" s="68">
        <v>5.4538E-3</v>
      </c>
      <c r="R61" s="69">
        <v>0.51810999999999996</v>
      </c>
      <c r="U61" s="160"/>
      <c r="V61" s="85">
        <f t="shared" si="3"/>
        <v>17</v>
      </c>
      <c r="W61" s="43" t="s">
        <v>440</v>
      </c>
      <c r="X61" s="93">
        <v>8.3799999999999996E-8</v>
      </c>
      <c r="Y61" s="93">
        <v>1.7598000000000001E-6</v>
      </c>
      <c r="Z61" s="93">
        <v>1.6509000000000001E-5</v>
      </c>
      <c r="AA61" s="94">
        <v>1.6509000000000001E-5</v>
      </c>
    </row>
    <row r="62" spans="2:27" x14ac:dyDescent="0.2">
      <c r="B62" s="150"/>
      <c r="C62" s="44">
        <v>60</v>
      </c>
      <c r="D62" s="40" t="s">
        <v>128</v>
      </c>
      <c r="E62" s="56">
        <v>5.9400000000000002E-4</v>
      </c>
      <c r="F62" s="56">
        <v>3.7799999999999999E-3</v>
      </c>
      <c r="G62" s="56">
        <v>2.1494000000000001E-3</v>
      </c>
      <c r="H62" s="57">
        <v>0.11702</v>
      </c>
      <c r="L62" s="157"/>
      <c r="M62" s="45">
        <f t="shared" ref="M62:M80" si="5">M61+1</f>
        <v>2</v>
      </c>
      <c r="N62" s="42" t="s">
        <v>14</v>
      </c>
      <c r="O62" s="64">
        <v>5.3100000000000001E-2</v>
      </c>
      <c r="P62" s="64">
        <v>6.6375000000000003E-2</v>
      </c>
      <c r="Q62" s="64">
        <v>6.6628999999999994E-2</v>
      </c>
      <c r="R62" s="70">
        <v>1</v>
      </c>
      <c r="U62" s="160"/>
      <c r="V62" s="85">
        <f t="shared" si="3"/>
        <v>18</v>
      </c>
      <c r="W62" s="43" t="s">
        <v>441</v>
      </c>
      <c r="X62" s="93">
        <v>0.14699999999999999</v>
      </c>
      <c r="Y62" s="93">
        <v>0.16247</v>
      </c>
      <c r="Z62" s="93">
        <v>0.16739000000000001</v>
      </c>
      <c r="AA62" s="94">
        <v>1</v>
      </c>
    </row>
    <row r="63" spans="2:27" x14ac:dyDescent="0.2">
      <c r="B63" s="150"/>
      <c r="C63" s="44">
        <v>61</v>
      </c>
      <c r="D63" s="40" t="s">
        <v>130</v>
      </c>
      <c r="E63" s="56">
        <v>0.32100000000000001</v>
      </c>
      <c r="F63" s="56">
        <v>0.34569</v>
      </c>
      <c r="G63" s="56">
        <v>0.33459</v>
      </c>
      <c r="H63" s="57">
        <v>1</v>
      </c>
      <c r="L63" s="157"/>
      <c r="M63" s="45">
        <f t="shared" si="5"/>
        <v>3</v>
      </c>
      <c r="N63" s="42" t="s">
        <v>22</v>
      </c>
      <c r="O63" s="64">
        <v>0.78300000000000003</v>
      </c>
      <c r="P63" s="64">
        <v>0.78300000000000003</v>
      </c>
      <c r="Q63" s="64">
        <v>0.78300000000000003</v>
      </c>
      <c r="R63" s="70">
        <v>1</v>
      </c>
      <c r="U63" s="160"/>
      <c r="V63" s="85">
        <f t="shared" si="3"/>
        <v>19</v>
      </c>
      <c r="W63" s="43" t="s">
        <v>442</v>
      </c>
      <c r="X63" s="93">
        <v>3.5599999999999998E-3</v>
      </c>
      <c r="Y63" s="93">
        <v>5.3400000000000001E-3</v>
      </c>
      <c r="Z63" s="93">
        <v>6.5544000000000002E-3</v>
      </c>
      <c r="AA63" s="94">
        <v>0.70132000000000005</v>
      </c>
    </row>
    <row r="64" spans="2:27" x14ac:dyDescent="0.2">
      <c r="B64" s="150"/>
      <c r="C64" s="44">
        <v>62</v>
      </c>
      <c r="D64" s="40" t="s">
        <v>132</v>
      </c>
      <c r="E64" s="56">
        <v>5.7999999999999996E-3</v>
      </c>
      <c r="F64" s="56">
        <v>1.7652000000000001E-2</v>
      </c>
      <c r="G64" s="56">
        <v>9.9357000000000004E-3</v>
      </c>
      <c r="H64" s="57">
        <v>1</v>
      </c>
      <c r="L64" s="157"/>
      <c r="M64" s="45">
        <f t="shared" si="5"/>
        <v>4</v>
      </c>
      <c r="N64" s="42" t="s">
        <v>26</v>
      </c>
      <c r="O64" s="64">
        <v>3.46E-3</v>
      </c>
      <c r="P64" s="64">
        <v>8.6499999999999997E-3</v>
      </c>
      <c r="Q64" s="64">
        <v>6.4304000000000002E-3</v>
      </c>
      <c r="R64" s="70">
        <v>0.68162</v>
      </c>
      <c r="U64" s="160"/>
      <c r="V64" s="85">
        <f t="shared" si="3"/>
        <v>20</v>
      </c>
      <c r="W64" s="43" t="s">
        <v>443</v>
      </c>
      <c r="X64" s="93">
        <v>4.3999999999999999E-5</v>
      </c>
      <c r="Y64" s="93">
        <v>2.3058E-4</v>
      </c>
      <c r="Z64" s="93">
        <v>7.2232999999999998E-4</v>
      </c>
      <c r="AA64" s="94">
        <v>8.6680000000000004E-3</v>
      </c>
    </row>
    <row r="65" spans="2:27" ht="17" thickBot="1" x14ac:dyDescent="0.25">
      <c r="B65" s="150"/>
      <c r="C65" s="44">
        <v>63</v>
      </c>
      <c r="D65" s="40" t="s">
        <v>134</v>
      </c>
      <c r="E65" s="56">
        <v>1.2999999999999999E-2</v>
      </c>
      <c r="F65" s="56">
        <v>3.1386999999999998E-2</v>
      </c>
      <c r="G65" s="56">
        <v>2.0157999999999999E-2</v>
      </c>
      <c r="H65" s="57">
        <v>1</v>
      </c>
      <c r="L65" s="157"/>
      <c r="M65" s="45">
        <f t="shared" si="5"/>
        <v>5</v>
      </c>
      <c r="N65" s="42" t="s">
        <v>34</v>
      </c>
      <c r="O65" s="64">
        <v>1.35E-2</v>
      </c>
      <c r="P65" s="64">
        <v>1.9713999999999999E-2</v>
      </c>
      <c r="Q65" s="64">
        <v>2.0434999999999998E-2</v>
      </c>
      <c r="R65" s="70">
        <v>1</v>
      </c>
      <c r="U65" s="161"/>
      <c r="V65" s="86">
        <f t="shared" si="3"/>
        <v>21</v>
      </c>
      <c r="W65" s="76" t="s">
        <v>444</v>
      </c>
      <c r="X65" s="95">
        <v>6.9800000000000003E-5</v>
      </c>
      <c r="Y65" s="95">
        <v>2.4420000000000003E-4</v>
      </c>
      <c r="Z65" s="95">
        <v>7.7377000000000001E-4</v>
      </c>
      <c r="AA65" s="96">
        <v>1.3750999999999999E-2</v>
      </c>
    </row>
    <row r="66" spans="2:27" x14ac:dyDescent="0.2">
      <c r="B66" s="150"/>
      <c r="C66" s="44">
        <v>64</v>
      </c>
      <c r="D66" s="40" t="s">
        <v>136</v>
      </c>
      <c r="E66" s="56">
        <v>9.2100000000000001E-2</v>
      </c>
      <c r="F66" s="56">
        <v>0.13156999999999999</v>
      </c>
      <c r="G66" s="56">
        <v>0.10864</v>
      </c>
      <c r="H66" s="57">
        <v>1</v>
      </c>
      <c r="L66" s="157"/>
      <c r="M66" s="45">
        <f t="shared" si="5"/>
        <v>6</v>
      </c>
      <c r="N66" s="42" t="s">
        <v>36</v>
      </c>
      <c r="O66" s="64">
        <v>1.5900000000000001E-3</v>
      </c>
      <c r="P66" s="64">
        <v>5.3E-3</v>
      </c>
      <c r="Q66" s="64">
        <v>3.9649000000000004E-3</v>
      </c>
      <c r="R66" s="70">
        <v>0.31323000000000001</v>
      </c>
    </row>
    <row r="67" spans="2:27" x14ac:dyDescent="0.2">
      <c r="B67" s="150"/>
      <c r="C67" s="44">
        <v>65</v>
      </c>
      <c r="D67" s="40" t="s">
        <v>138</v>
      </c>
      <c r="E67" s="56">
        <v>2.3800000000000002E-2</v>
      </c>
      <c r="F67" s="56">
        <v>4.6278E-2</v>
      </c>
      <c r="G67" s="56">
        <v>3.3251999999999997E-2</v>
      </c>
      <c r="H67" s="57">
        <v>1</v>
      </c>
      <c r="L67" s="157"/>
      <c r="M67" s="45">
        <f t="shared" si="5"/>
        <v>7</v>
      </c>
      <c r="N67" s="42" t="s">
        <v>42</v>
      </c>
      <c r="O67" s="64">
        <v>1.32E-2</v>
      </c>
      <c r="P67" s="64">
        <v>1.9713999999999999E-2</v>
      </c>
      <c r="Q67" s="64">
        <v>2.0157999999999999E-2</v>
      </c>
      <c r="R67" s="70">
        <v>1</v>
      </c>
      <c r="X67" s="128">
        <f>COUNTIF(X45:X65,"&lt;=0.05")</f>
        <v>18</v>
      </c>
      <c r="Y67" s="128">
        <f t="shared" ref="Y67:AA67" si="6">COUNTIF(Y45:Y65,"&lt;=0.05")</f>
        <v>18</v>
      </c>
      <c r="Z67" s="128">
        <f t="shared" si="6"/>
        <v>17</v>
      </c>
      <c r="AA67" s="128">
        <f t="shared" si="6"/>
        <v>8</v>
      </c>
    </row>
    <row r="68" spans="2:27" x14ac:dyDescent="0.2">
      <c r="B68" s="150"/>
      <c r="C68" s="44">
        <v>66</v>
      </c>
      <c r="D68" s="40" t="s">
        <v>140</v>
      </c>
      <c r="E68" s="56">
        <v>1.8799999999999999E-4</v>
      </c>
      <c r="F68" s="56">
        <v>1.8799999999999999E-3</v>
      </c>
      <c r="G68" s="56">
        <v>1.1402000000000001E-3</v>
      </c>
      <c r="H68" s="57">
        <v>3.7035999999999999E-2</v>
      </c>
      <c r="L68" s="157"/>
      <c r="M68" s="45">
        <f t="shared" si="5"/>
        <v>8</v>
      </c>
      <c r="N68" s="42" t="s">
        <v>46</v>
      </c>
      <c r="O68" s="64">
        <v>8.9400000000000005E-4</v>
      </c>
      <c r="P68" s="64">
        <v>3.5760000000000002E-3</v>
      </c>
      <c r="Q68" s="64">
        <v>2.6714E-3</v>
      </c>
      <c r="R68" s="70">
        <v>0.17612</v>
      </c>
    </row>
    <row r="69" spans="2:27" x14ac:dyDescent="0.2">
      <c r="B69" s="150"/>
      <c r="C69" s="44">
        <v>67</v>
      </c>
      <c r="D69" s="40" t="s">
        <v>142</v>
      </c>
      <c r="E69" s="56">
        <v>1.44E-4</v>
      </c>
      <c r="F69" s="56">
        <v>1.8799999999999999E-3</v>
      </c>
      <c r="G69" s="56">
        <v>1.1347E-3</v>
      </c>
      <c r="H69" s="57">
        <v>2.8368000000000001E-2</v>
      </c>
      <c r="L69" s="157"/>
      <c r="M69" s="45">
        <f t="shared" si="5"/>
        <v>9</v>
      </c>
      <c r="N69" s="42" t="s">
        <v>48</v>
      </c>
      <c r="O69" s="64">
        <v>1.0900000000000001E-5</v>
      </c>
      <c r="P69" s="64">
        <v>1.0900000000000001E-4</v>
      </c>
      <c r="Q69" s="64">
        <v>2.6486000000000001E-4</v>
      </c>
      <c r="R69" s="70">
        <v>2.1473E-3</v>
      </c>
    </row>
    <row r="70" spans="2:27" x14ac:dyDescent="0.2">
      <c r="B70" s="150"/>
      <c r="C70" s="44">
        <v>68</v>
      </c>
      <c r="D70" s="40" t="s">
        <v>144</v>
      </c>
      <c r="E70" s="56">
        <v>6.4999999999999996E-6</v>
      </c>
      <c r="F70" s="56">
        <v>2.275E-4</v>
      </c>
      <c r="G70" s="56">
        <v>2.3415E-4</v>
      </c>
      <c r="H70" s="57">
        <v>1.2805E-3</v>
      </c>
      <c r="L70" s="157"/>
      <c r="M70" s="45">
        <f t="shared" si="5"/>
        <v>10</v>
      </c>
      <c r="N70" s="42" t="s">
        <v>52</v>
      </c>
      <c r="O70" s="64">
        <v>8.32E-6</v>
      </c>
      <c r="P70" s="64">
        <v>1.0900000000000001E-4</v>
      </c>
      <c r="Q70" s="64">
        <v>2.3415E-4</v>
      </c>
      <c r="R70" s="70">
        <v>1.639E-3</v>
      </c>
    </row>
    <row r="71" spans="2:27" x14ac:dyDescent="0.2">
      <c r="B71" s="150"/>
      <c r="C71" s="44">
        <v>69</v>
      </c>
      <c r="D71" s="40" t="s">
        <v>146</v>
      </c>
      <c r="E71" s="56">
        <v>0.33200000000000002</v>
      </c>
      <c r="F71" s="56">
        <v>0.34791</v>
      </c>
      <c r="G71" s="56">
        <v>0.34345999999999999</v>
      </c>
      <c r="H71" s="57">
        <v>1</v>
      </c>
      <c r="L71" s="157"/>
      <c r="M71" s="45">
        <f t="shared" si="5"/>
        <v>11</v>
      </c>
      <c r="N71" s="42" t="s">
        <v>58</v>
      </c>
      <c r="O71" s="64">
        <v>0.105</v>
      </c>
      <c r="P71" s="64">
        <v>0.11667</v>
      </c>
      <c r="Q71" s="64">
        <v>0.12239999999999999</v>
      </c>
      <c r="R71" s="70">
        <v>1</v>
      </c>
    </row>
    <row r="72" spans="2:27" ht="17" thickBot="1" x14ac:dyDescent="0.25">
      <c r="B72" s="151"/>
      <c r="C72" s="50">
        <v>70</v>
      </c>
      <c r="D72" s="51" t="s">
        <v>148</v>
      </c>
      <c r="E72" s="58">
        <v>8.2100000000000003E-3</v>
      </c>
      <c r="F72" s="58">
        <v>2.2103999999999999E-2</v>
      </c>
      <c r="G72" s="58">
        <v>1.3257E-2</v>
      </c>
      <c r="H72" s="59">
        <v>1</v>
      </c>
      <c r="L72" s="157"/>
      <c r="M72" s="45">
        <f t="shared" si="5"/>
        <v>12</v>
      </c>
      <c r="N72" s="42" t="s">
        <v>68</v>
      </c>
      <c r="O72" s="64">
        <v>5.5800000000000001E-4</v>
      </c>
      <c r="P72" s="64">
        <v>3.4949999999999998E-3</v>
      </c>
      <c r="Q72" s="64">
        <v>2.1494000000000001E-3</v>
      </c>
      <c r="R72" s="70">
        <v>0.10993</v>
      </c>
    </row>
    <row r="73" spans="2:27" x14ac:dyDescent="0.2">
      <c r="L73" s="157"/>
      <c r="M73" s="45">
        <f t="shared" si="5"/>
        <v>13</v>
      </c>
      <c r="N73" s="42" t="s">
        <v>76</v>
      </c>
      <c r="O73" s="64">
        <v>8.2000000000000007E-3</v>
      </c>
      <c r="P73" s="64">
        <v>1.6400000000000001E-2</v>
      </c>
      <c r="Q73" s="64">
        <v>1.3257E-2</v>
      </c>
      <c r="R73" s="70">
        <v>1</v>
      </c>
    </row>
    <row r="74" spans="2:27" x14ac:dyDescent="0.2">
      <c r="E74" s="127">
        <f>COUNTIF(E3:E72,"&lt;=0.05")</f>
        <v>41</v>
      </c>
      <c r="F74" s="127">
        <f t="shared" ref="F74:H74" si="7">COUNTIF(F3:F72,"&lt;=0.05")</f>
        <v>36</v>
      </c>
      <c r="G74" s="127">
        <f t="shared" si="7"/>
        <v>39</v>
      </c>
      <c r="H74" s="127">
        <f t="shared" si="7"/>
        <v>7</v>
      </c>
      <c r="L74" s="157"/>
      <c r="M74" s="45">
        <f t="shared" si="5"/>
        <v>14</v>
      </c>
      <c r="N74" s="42" t="s">
        <v>100</v>
      </c>
      <c r="O74" s="64">
        <v>0.308</v>
      </c>
      <c r="P74" s="64">
        <v>0.32421</v>
      </c>
      <c r="Q74" s="64">
        <v>0.32446999999999998</v>
      </c>
      <c r="R74" s="70">
        <v>1</v>
      </c>
    </row>
    <row r="75" spans="2:27" x14ac:dyDescent="0.2">
      <c r="L75" s="157"/>
      <c r="M75" s="45">
        <f t="shared" si="5"/>
        <v>15</v>
      </c>
      <c r="N75" s="42" t="s">
        <v>106</v>
      </c>
      <c r="O75" s="64">
        <v>6.9899999999999997E-4</v>
      </c>
      <c r="P75" s="64">
        <v>3.4949999999999998E-3</v>
      </c>
      <c r="Q75" s="64">
        <v>2.3338999999999999E-3</v>
      </c>
      <c r="R75" s="70">
        <v>0.13769999999999999</v>
      </c>
    </row>
    <row r="76" spans="2:27" x14ac:dyDescent="0.2">
      <c r="L76" s="157"/>
      <c r="M76" s="45">
        <f t="shared" si="5"/>
        <v>16</v>
      </c>
      <c r="N76" s="42" t="s">
        <v>108</v>
      </c>
      <c r="O76" s="64">
        <v>5.3899999999999998E-3</v>
      </c>
      <c r="P76" s="64">
        <v>1.1978000000000001E-2</v>
      </c>
      <c r="Q76" s="64">
        <v>9.3142999999999993E-3</v>
      </c>
      <c r="R76" s="70">
        <v>1</v>
      </c>
    </row>
    <row r="77" spans="2:27" x14ac:dyDescent="0.2">
      <c r="L77" s="157"/>
      <c r="M77" s="45">
        <f t="shared" si="5"/>
        <v>17</v>
      </c>
      <c r="N77" s="42" t="s">
        <v>116</v>
      </c>
      <c r="O77" s="64">
        <v>1.12E-2</v>
      </c>
      <c r="P77" s="64">
        <v>1.9713999999999999E-2</v>
      </c>
      <c r="Q77" s="64">
        <v>1.7651E-2</v>
      </c>
      <c r="R77" s="70">
        <v>1</v>
      </c>
    </row>
    <row r="78" spans="2:27" x14ac:dyDescent="0.2">
      <c r="L78" s="157"/>
      <c r="M78" s="45">
        <f t="shared" si="5"/>
        <v>18</v>
      </c>
      <c r="N78" s="42" t="s">
        <v>118</v>
      </c>
      <c r="O78" s="64">
        <v>2.6499999999999999E-2</v>
      </c>
      <c r="P78" s="64">
        <v>3.5333000000000003E-2</v>
      </c>
      <c r="Q78" s="64">
        <v>3.6763999999999998E-2</v>
      </c>
      <c r="R78" s="70">
        <v>1</v>
      </c>
    </row>
    <row r="79" spans="2:27" x14ac:dyDescent="0.2">
      <c r="L79" s="157"/>
      <c r="M79" s="45">
        <f t="shared" si="5"/>
        <v>19</v>
      </c>
      <c r="N79" s="42" t="s">
        <v>122</v>
      </c>
      <c r="O79" s="64">
        <v>7.3300000000000004E-2</v>
      </c>
      <c r="P79" s="64">
        <v>8.6235000000000006E-2</v>
      </c>
      <c r="Q79" s="64">
        <v>8.9136000000000007E-2</v>
      </c>
      <c r="R79" s="70">
        <v>1</v>
      </c>
    </row>
    <row r="80" spans="2:27" ht="17" thickBot="1" x14ac:dyDescent="0.25">
      <c r="L80" s="158"/>
      <c r="M80" s="71">
        <f t="shared" si="5"/>
        <v>20</v>
      </c>
      <c r="N80" s="72" t="s">
        <v>126</v>
      </c>
      <c r="O80" s="73">
        <v>1.38E-2</v>
      </c>
      <c r="P80" s="73">
        <v>1.9713999999999999E-2</v>
      </c>
      <c r="Q80" s="73">
        <v>2.0434999999999998E-2</v>
      </c>
      <c r="R80" s="74">
        <v>1</v>
      </c>
    </row>
    <row r="82" spans="7:18" x14ac:dyDescent="0.2">
      <c r="O82" s="128">
        <f>COUNTIF(O61:O80,"&lt;=0.05")</f>
        <v>15</v>
      </c>
      <c r="P82" s="128">
        <f t="shared" ref="P82:R82" si="8">COUNTIF(P61:P80,"&lt;=0.05")</f>
        <v>15</v>
      </c>
      <c r="Q82" s="128">
        <f t="shared" si="8"/>
        <v>15</v>
      </c>
      <c r="R82" s="128">
        <f t="shared" si="8"/>
        <v>2</v>
      </c>
    </row>
    <row r="90" spans="7:18" ht="17" thickBot="1" x14ac:dyDescent="0.25"/>
    <row r="91" spans="7:18" x14ac:dyDescent="0.2">
      <c r="G91" s="162" t="s">
        <v>445</v>
      </c>
      <c r="H91" s="164" t="s">
        <v>446</v>
      </c>
      <c r="I91" s="164" t="s">
        <v>447</v>
      </c>
      <c r="J91" s="164" t="s">
        <v>448</v>
      </c>
      <c r="K91" s="164" t="s">
        <v>449</v>
      </c>
      <c r="L91" s="148" t="s">
        <v>450</v>
      </c>
    </row>
    <row r="92" spans="7:18" ht="17" thickBot="1" x14ac:dyDescent="0.25">
      <c r="G92" s="163"/>
      <c r="H92" s="165"/>
      <c r="I92" s="165"/>
      <c r="J92" s="165"/>
      <c r="K92" s="165"/>
      <c r="L92" s="149"/>
    </row>
    <row r="93" spans="7:18" ht="31" thickBot="1" x14ac:dyDescent="0.25">
      <c r="G93" s="139" t="s">
        <v>451</v>
      </c>
      <c r="H93" s="140">
        <v>70</v>
      </c>
      <c r="I93" s="140">
        <v>41</v>
      </c>
      <c r="J93" s="140">
        <v>36</v>
      </c>
      <c r="K93" s="140">
        <v>39</v>
      </c>
      <c r="L93" s="140">
        <v>7</v>
      </c>
    </row>
    <row r="94" spans="7:18" ht="31" thickBot="1" x14ac:dyDescent="0.25">
      <c r="G94" s="139" t="s">
        <v>452</v>
      </c>
      <c r="H94" s="141">
        <v>20</v>
      </c>
      <c r="I94" s="141">
        <v>15</v>
      </c>
      <c r="J94" s="141">
        <v>15</v>
      </c>
      <c r="K94" s="141">
        <v>15</v>
      </c>
      <c r="L94" s="141">
        <v>2</v>
      </c>
    </row>
    <row r="95" spans="7:18" ht="17" thickBot="1" x14ac:dyDescent="0.25">
      <c r="G95" s="139" t="s">
        <v>344</v>
      </c>
      <c r="H95" s="140">
        <v>50</v>
      </c>
      <c r="I95" s="140">
        <v>49</v>
      </c>
      <c r="J95" s="140">
        <v>49</v>
      </c>
      <c r="K95" s="140">
        <v>49</v>
      </c>
      <c r="L95" s="140">
        <v>9</v>
      </c>
    </row>
    <row r="96" spans="7:18" ht="31" thickBot="1" x14ac:dyDescent="0.25">
      <c r="G96" s="139" t="s">
        <v>345</v>
      </c>
      <c r="H96" s="141">
        <v>36</v>
      </c>
      <c r="I96" s="141">
        <v>33</v>
      </c>
      <c r="J96" s="141">
        <v>33</v>
      </c>
      <c r="K96" s="141">
        <v>31</v>
      </c>
      <c r="L96" s="141">
        <v>10</v>
      </c>
    </row>
    <row r="97" spans="7:12" ht="17" thickBot="1" x14ac:dyDescent="0.25">
      <c r="G97" s="139" t="s">
        <v>347</v>
      </c>
      <c r="H97" s="140">
        <v>21</v>
      </c>
      <c r="I97" s="140">
        <v>18</v>
      </c>
      <c r="J97" s="140">
        <v>18</v>
      </c>
      <c r="K97" s="140">
        <v>17</v>
      </c>
      <c r="L97" s="140">
        <v>8</v>
      </c>
    </row>
  </sheetData>
  <mergeCells count="11">
    <mergeCell ref="L91:L92"/>
    <mergeCell ref="B3:B72"/>
    <mergeCell ref="L3:L52"/>
    <mergeCell ref="U3:U38"/>
    <mergeCell ref="L61:L80"/>
    <mergeCell ref="U45:U65"/>
    <mergeCell ref="G91:G92"/>
    <mergeCell ref="H91:H92"/>
    <mergeCell ref="I91:I92"/>
    <mergeCell ref="J91:J92"/>
    <mergeCell ref="K91:K92"/>
  </mergeCells>
  <conditionalFormatting sqref="E3:H72">
    <cfRule type="cellIs" dxfId="9" priority="1" operator="lessThan">
      <formula>0.05</formula>
    </cfRule>
  </conditionalFormatting>
  <conditionalFormatting sqref="O3:R52 X45:AA65 O61:R80">
    <cfRule type="cellIs" dxfId="8" priority="5" operator="lessThan">
      <formula>0.05</formula>
    </cfRule>
  </conditionalFormatting>
  <conditionalFormatting sqref="X3:AA38 O3:R52 E3:H72 X45:AA65 O61:R80">
    <cfRule type="cellIs" dxfId="7" priority="6" operator="lessThan">
      <formula>0.05</formula>
    </cfRule>
  </conditionalFormatting>
  <conditionalFormatting sqref="X3:AA38">
    <cfRule type="cellIs" dxfId="6" priority="4" operator="lessThan">
      <formula>0.05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2AF5-C0F1-0449-9FF9-5DD9B36EDC5B}">
  <dimension ref="A1:U76"/>
  <sheetViews>
    <sheetView tabSelected="1" workbookViewId="0">
      <selection activeCell="K81" sqref="K81"/>
    </sheetView>
  </sheetViews>
  <sheetFormatPr baseColWidth="10" defaultRowHeight="16" x14ac:dyDescent="0.2"/>
  <cols>
    <col min="1" max="1" width="10.83203125" style="3"/>
    <col min="2" max="2" width="20.5" customWidth="1"/>
    <col min="3" max="3" width="6.6640625" customWidth="1"/>
    <col min="4" max="4" width="14.5" style="108" customWidth="1"/>
    <col min="5" max="5" width="25.83203125" style="3" customWidth="1"/>
    <col min="6" max="6" width="17.5" customWidth="1"/>
    <col min="7" max="7" width="18.83203125" style="3" customWidth="1"/>
    <col min="8" max="8" width="14.33203125" style="47" customWidth="1"/>
    <col min="9" max="9" width="18.83203125" style="3" customWidth="1"/>
    <col min="10" max="11" width="10.83203125" style="1"/>
    <col min="12" max="15" width="10.83203125" style="2"/>
    <col min="16" max="16" width="12.33203125" style="3" customWidth="1"/>
    <col min="19" max="19" width="15.33203125" style="3" customWidth="1"/>
    <col min="20" max="20" width="19.6640625" customWidth="1"/>
  </cols>
  <sheetData>
    <row r="1" spans="1:21" s="46" customFormat="1" ht="52" thickBot="1" x14ac:dyDescent="0.25">
      <c r="A1" s="129"/>
      <c r="B1" s="130" t="s">
        <v>1</v>
      </c>
      <c r="C1" s="130" t="s">
        <v>2</v>
      </c>
      <c r="D1" s="133" t="s">
        <v>418</v>
      </c>
      <c r="E1" s="133" t="s">
        <v>406</v>
      </c>
      <c r="F1" s="134" t="s">
        <v>405</v>
      </c>
      <c r="G1" s="133" t="s">
        <v>406</v>
      </c>
      <c r="H1" s="172" t="s">
        <v>460</v>
      </c>
      <c r="I1" s="133" t="s">
        <v>406</v>
      </c>
      <c r="J1" s="131" t="s">
        <v>3</v>
      </c>
      <c r="K1" s="131" t="s">
        <v>4</v>
      </c>
      <c r="L1" s="132" t="s">
        <v>5</v>
      </c>
      <c r="M1" s="132" t="s">
        <v>6</v>
      </c>
      <c r="N1" s="132" t="s">
        <v>7</v>
      </c>
      <c r="O1" s="132" t="s">
        <v>8</v>
      </c>
      <c r="P1" s="168" t="s">
        <v>426</v>
      </c>
      <c r="S1" s="47"/>
    </row>
    <row r="2" spans="1:21" x14ac:dyDescent="0.2">
      <c r="A2" s="13">
        <v>1</v>
      </c>
      <c r="B2" s="4" t="s">
        <v>10</v>
      </c>
      <c r="C2" s="4" t="s">
        <v>11</v>
      </c>
      <c r="D2" s="135">
        <v>12500000</v>
      </c>
      <c r="E2" s="137" t="s">
        <v>407</v>
      </c>
      <c r="F2" s="5">
        <v>99</v>
      </c>
      <c r="G2" s="7" t="s">
        <v>407</v>
      </c>
      <c r="H2" s="170">
        <v>68600</v>
      </c>
      <c r="I2" s="137" t="s">
        <v>455</v>
      </c>
      <c r="J2" s="5">
        <v>24</v>
      </c>
      <c r="K2" s="5">
        <v>54</v>
      </c>
      <c r="L2" s="6">
        <v>77.03</v>
      </c>
      <c r="M2" s="6">
        <v>1.1599999999999999</v>
      </c>
      <c r="N2" s="6">
        <v>3.93</v>
      </c>
      <c r="O2" s="6">
        <v>7.5</v>
      </c>
      <c r="P2" s="14">
        <v>0.32300000000000001</v>
      </c>
      <c r="S2" s="166"/>
      <c r="T2" s="166"/>
      <c r="U2" s="166"/>
    </row>
    <row r="3" spans="1:21" x14ac:dyDescent="0.2">
      <c r="A3" s="13">
        <v>2</v>
      </c>
      <c r="B3" s="4" t="s">
        <v>12</v>
      </c>
      <c r="C3" s="4" t="s">
        <v>13</v>
      </c>
      <c r="D3" s="135">
        <v>46057866</v>
      </c>
      <c r="E3" s="7" t="s">
        <v>419</v>
      </c>
      <c r="F3" s="5">
        <v>88.4</v>
      </c>
      <c r="G3" s="7" t="s">
        <v>408</v>
      </c>
      <c r="H3" s="170">
        <v>27100</v>
      </c>
      <c r="I3" s="137" t="s">
        <v>455</v>
      </c>
      <c r="J3" s="5">
        <v>-34</v>
      </c>
      <c r="K3" s="5">
        <v>-64</v>
      </c>
      <c r="L3" s="6">
        <v>43.75</v>
      </c>
      <c r="M3" s="6">
        <v>3.04</v>
      </c>
      <c r="N3" s="6">
        <v>4.22</v>
      </c>
      <c r="O3" s="6">
        <v>6.9</v>
      </c>
      <c r="P3" s="14">
        <v>3.8399999999999997E-2</v>
      </c>
      <c r="S3"/>
    </row>
    <row r="4" spans="1:21" x14ac:dyDescent="0.2">
      <c r="A4" s="13">
        <v>3</v>
      </c>
      <c r="B4" s="4" t="s">
        <v>14</v>
      </c>
      <c r="C4" s="4" t="s">
        <v>15</v>
      </c>
      <c r="D4" s="135">
        <v>8977139</v>
      </c>
      <c r="E4" s="7" t="s">
        <v>419</v>
      </c>
      <c r="F4" s="5">
        <v>94.96</v>
      </c>
      <c r="G4" s="7" t="s">
        <v>409</v>
      </c>
      <c r="H4" s="170">
        <v>65000</v>
      </c>
      <c r="I4" s="137" t="s">
        <v>455</v>
      </c>
      <c r="J4" s="5">
        <v>47.33</v>
      </c>
      <c r="K4" s="5">
        <v>13.33</v>
      </c>
      <c r="L4" s="6">
        <v>37.6</v>
      </c>
      <c r="M4" s="6">
        <v>4.18</v>
      </c>
      <c r="N4" s="6">
        <v>1</v>
      </c>
      <c r="O4" s="6">
        <v>1.1000000000000001</v>
      </c>
      <c r="P4" s="14">
        <v>3.1399999999999997E-2</v>
      </c>
      <c r="S4"/>
      <c r="U4" s="167"/>
    </row>
    <row r="5" spans="1:21" x14ac:dyDescent="0.2">
      <c r="A5" s="13">
        <v>4</v>
      </c>
      <c r="B5" s="4" t="s">
        <v>16</v>
      </c>
      <c r="C5" s="4" t="s">
        <v>17</v>
      </c>
      <c r="D5" s="135">
        <v>27309396</v>
      </c>
      <c r="E5" s="7" t="s">
        <v>420</v>
      </c>
      <c r="F5" s="5">
        <v>94.9</v>
      </c>
      <c r="G5" s="7" t="s">
        <v>408</v>
      </c>
      <c r="H5" s="170">
        <v>59600</v>
      </c>
      <c r="I5" s="137" t="s">
        <v>455</v>
      </c>
      <c r="J5" s="5">
        <v>-27</v>
      </c>
      <c r="K5" s="5">
        <v>133</v>
      </c>
      <c r="L5" s="6">
        <v>35.9</v>
      </c>
      <c r="M5" s="6">
        <v>3.81</v>
      </c>
      <c r="N5" s="6">
        <v>1.53</v>
      </c>
      <c r="O5" s="6">
        <v>12</v>
      </c>
      <c r="P5" s="14">
        <v>1.8200000000000001E-4</v>
      </c>
      <c r="S5"/>
      <c r="U5" s="167"/>
    </row>
    <row r="6" spans="1:21" x14ac:dyDescent="0.2">
      <c r="A6" s="13">
        <v>5</v>
      </c>
      <c r="B6" s="4" t="s">
        <v>18</v>
      </c>
      <c r="C6" s="4" t="s">
        <v>19</v>
      </c>
      <c r="D6" s="135">
        <v>174701211</v>
      </c>
      <c r="E6" s="7" t="s">
        <v>419</v>
      </c>
      <c r="F6" s="5">
        <v>44.5</v>
      </c>
      <c r="G6" s="7" t="s">
        <v>408</v>
      </c>
      <c r="H6" s="170">
        <v>8200</v>
      </c>
      <c r="I6" s="137" t="s">
        <v>455</v>
      </c>
      <c r="J6" s="5">
        <v>24</v>
      </c>
      <c r="K6" s="5">
        <v>90</v>
      </c>
      <c r="L6" s="6">
        <v>62.13</v>
      </c>
      <c r="M6" s="6">
        <v>3.8</v>
      </c>
      <c r="N6" s="6">
        <v>0.61</v>
      </c>
      <c r="O6" s="6">
        <v>1.8</v>
      </c>
      <c r="P6" s="14">
        <v>6.4799999999999996E-3</v>
      </c>
      <c r="S6"/>
      <c r="U6" s="167"/>
    </row>
    <row r="7" spans="1:21" x14ac:dyDescent="0.2">
      <c r="A7" s="13">
        <v>6</v>
      </c>
      <c r="B7" s="4" t="s">
        <v>20</v>
      </c>
      <c r="C7" s="4" t="s">
        <v>21</v>
      </c>
      <c r="D7" s="135">
        <v>11715774</v>
      </c>
      <c r="E7" s="7" t="s">
        <v>419</v>
      </c>
      <c r="F7" s="5">
        <v>96.4</v>
      </c>
      <c r="G7" s="7" t="s">
        <v>408</v>
      </c>
      <c r="H7" s="170">
        <v>64200</v>
      </c>
      <c r="I7" s="137" t="s">
        <v>455</v>
      </c>
      <c r="J7" s="5">
        <v>50.83</v>
      </c>
      <c r="K7" s="5">
        <v>4</v>
      </c>
      <c r="L7" s="6">
        <v>53.93</v>
      </c>
      <c r="M7" s="6">
        <v>4.5199999999999996</v>
      </c>
      <c r="N7" s="6">
        <v>1.32</v>
      </c>
      <c r="O7" s="6">
        <v>12</v>
      </c>
      <c r="P7" s="14">
        <v>8.8800000000000007E-3</v>
      </c>
      <c r="S7"/>
      <c r="U7" s="167"/>
    </row>
    <row r="8" spans="1:21" x14ac:dyDescent="0.2">
      <c r="A8" s="13">
        <v>7</v>
      </c>
      <c r="B8" s="4" t="s">
        <v>22</v>
      </c>
      <c r="C8" s="4" t="s">
        <v>23</v>
      </c>
      <c r="D8" s="135">
        <v>212600000</v>
      </c>
      <c r="E8" s="7" t="s">
        <v>421</v>
      </c>
      <c r="F8" s="5">
        <v>86.6</v>
      </c>
      <c r="G8" s="137" t="s">
        <v>410</v>
      </c>
      <c r="H8" s="170">
        <v>19000</v>
      </c>
      <c r="I8" s="137" t="s">
        <v>455</v>
      </c>
      <c r="J8" s="5">
        <v>-10</v>
      </c>
      <c r="K8" s="5">
        <v>-55</v>
      </c>
      <c r="L8" s="6">
        <v>42.12</v>
      </c>
      <c r="M8" s="6">
        <v>1.31</v>
      </c>
      <c r="N8" s="6">
        <v>1.6</v>
      </c>
      <c r="O8" s="6">
        <v>11.9</v>
      </c>
      <c r="P8" s="14">
        <v>0.22700000000000001</v>
      </c>
      <c r="S8"/>
      <c r="U8" s="167"/>
    </row>
    <row r="9" spans="1:21" x14ac:dyDescent="0.2">
      <c r="A9" s="13">
        <v>8</v>
      </c>
      <c r="B9" s="4" t="s">
        <v>24</v>
      </c>
      <c r="C9" s="4" t="s">
        <v>25</v>
      </c>
      <c r="D9" s="135">
        <v>41288599</v>
      </c>
      <c r="E9" s="7" t="s">
        <v>422</v>
      </c>
      <c r="F9" s="5">
        <v>94.3</v>
      </c>
      <c r="G9" s="7" t="s">
        <v>408</v>
      </c>
      <c r="H9" s="170">
        <v>55900</v>
      </c>
      <c r="I9" s="137" t="s">
        <v>455</v>
      </c>
      <c r="J9" s="5">
        <v>60</v>
      </c>
      <c r="K9" s="5">
        <v>-95</v>
      </c>
      <c r="L9" s="6">
        <v>78.010000000000005</v>
      </c>
      <c r="M9" s="6">
        <v>4.3499999999999996</v>
      </c>
      <c r="N9" s="6">
        <v>4.8600000000000003</v>
      </c>
      <c r="O9" s="6">
        <v>5.7</v>
      </c>
      <c r="P9" s="14">
        <v>9.7699999999999992E-3</v>
      </c>
      <c r="S9"/>
      <c r="U9" s="167"/>
    </row>
    <row r="10" spans="1:21" x14ac:dyDescent="0.2">
      <c r="A10" s="13">
        <v>9</v>
      </c>
      <c r="B10" s="4" t="s">
        <v>26</v>
      </c>
      <c r="C10" s="4" t="s">
        <v>27</v>
      </c>
      <c r="D10" s="135">
        <v>8851431</v>
      </c>
      <c r="E10" s="7" t="s">
        <v>419</v>
      </c>
      <c r="F10" s="5">
        <v>96</v>
      </c>
      <c r="G10" s="137" t="s">
        <v>411</v>
      </c>
      <c r="H10" s="170">
        <v>82600</v>
      </c>
      <c r="I10" s="137" t="s">
        <v>455</v>
      </c>
      <c r="J10" s="5">
        <v>47</v>
      </c>
      <c r="K10" s="5">
        <v>8</v>
      </c>
      <c r="L10" s="6">
        <v>57.89</v>
      </c>
      <c r="M10" s="6">
        <v>12.28</v>
      </c>
      <c r="N10" s="6">
        <v>2.2999999999999998</v>
      </c>
      <c r="O10" s="6">
        <v>10.6</v>
      </c>
      <c r="P10" s="14">
        <v>9.7699999999999992E-3</v>
      </c>
      <c r="S10"/>
      <c r="U10" s="167"/>
    </row>
    <row r="11" spans="1:21" x14ac:dyDescent="0.2">
      <c r="A11" s="13">
        <v>10</v>
      </c>
      <c r="B11" s="4" t="s">
        <v>28</v>
      </c>
      <c r="C11" s="4" t="s">
        <v>29</v>
      </c>
      <c r="D11" s="135">
        <v>29394433</v>
      </c>
      <c r="E11" s="7" t="s">
        <v>419</v>
      </c>
      <c r="F11" s="5">
        <v>41.9</v>
      </c>
      <c r="G11" s="7" t="s">
        <v>408</v>
      </c>
      <c r="H11" s="170">
        <v>4900</v>
      </c>
      <c r="I11" s="137" t="s">
        <v>455</v>
      </c>
      <c r="J11" s="5">
        <v>6</v>
      </c>
      <c r="K11" s="5">
        <v>12</v>
      </c>
      <c r="L11" s="6">
        <v>34.4</v>
      </c>
      <c r="M11" s="6">
        <v>7.39</v>
      </c>
      <c r="N11" s="6">
        <v>5.18</v>
      </c>
      <c r="O11" s="6">
        <v>5.0999999999999996</v>
      </c>
      <c r="P11" s="14">
        <v>1.5900000000000001E-3</v>
      </c>
      <c r="S11"/>
      <c r="U11" s="167"/>
    </row>
    <row r="12" spans="1:21" x14ac:dyDescent="0.2">
      <c r="A12" s="13">
        <v>11</v>
      </c>
      <c r="B12" s="4" t="s">
        <v>30</v>
      </c>
      <c r="C12" s="4" t="s">
        <v>31</v>
      </c>
      <c r="D12" s="135">
        <v>1425178782</v>
      </c>
      <c r="E12" s="7" t="s">
        <v>419</v>
      </c>
      <c r="F12" s="5">
        <v>78.599999999999994</v>
      </c>
      <c r="G12" s="7" t="s">
        <v>412</v>
      </c>
      <c r="H12" s="170">
        <v>22100</v>
      </c>
      <c r="I12" s="137" t="s">
        <v>455</v>
      </c>
      <c r="J12" s="5">
        <v>35</v>
      </c>
      <c r="K12" s="5">
        <v>105</v>
      </c>
      <c r="L12" s="6">
        <v>20</v>
      </c>
      <c r="M12" s="6">
        <v>5.66</v>
      </c>
      <c r="N12" s="6">
        <v>3.4</v>
      </c>
      <c r="O12" s="6">
        <v>8.5</v>
      </c>
      <c r="P12" s="14">
        <v>9.2499999999999999E-2</v>
      </c>
      <c r="S12"/>
      <c r="U12" s="167"/>
    </row>
    <row r="13" spans="1:21" x14ac:dyDescent="0.2">
      <c r="A13" s="13">
        <v>12</v>
      </c>
      <c r="B13" s="4" t="s">
        <v>32</v>
      </c>
      <c r="C13" s="4" t="s">
        <v>33</v>
      </c>
      <c r="D13" s="135">
        <v>1268467</v>
      </c>
      <c r="E13" s="7" t="s">
        <v>419</v>
      </c>
      <c r="F13" s="5">
        <v>94.92</v>
      </c>
      <c r="G13" s="7" t="s">
        <v>409</v>
      </c>
      <c r="H13" s="170">
        <v>53400</v>
      </c>
      <c r="I13" s="137" t="s">
        <v>455</v>
      </c>
      <c r="J13" s="5">
        <v>35</v>
      </c>
      <c r="K13" s="5">
        <v>33</v>
      </c>
      <c r="L13" s="6">
        <v>41.27</v>
      </c>
      <c r="M13" s="6">
        <v>10.029999999999999</v>
      </c>
      <c r="N13" s="6">
        <v>3.74</v>
      </c>
      <c r="O13" s="6">
        <v>7.9</v>
      </c>
      <c r="P13" s="14">
        <v>3.0200000000000001E-2</v>
      </c>
      <c r="S13"/>
      <c r="U13" s="167"/>
    </row>
    <row r="14" spans="1:21" x14ac:dyDescent="0.2">
      <c r="A14" s="13">
        <v>13</v>
      </c>
      <c r="B14" s="4" t="s">
        <v>34</v>
      </c>
      <c r="C14" s="4" t="s">
        <v>35</v>
      </c>
      <c r="D14" s="135">
        <v>10735859</v>
      </c>
      <c r="E14" s="7" t="s">
        <v>416</v>
      </c>
      <c r="F14" s="5">
        <v>94.56</v>
      </c>
      <c r="G14" s="7" t="s">
        <v>409</v>
      </c>
      <c r="H14" s="170">
        <v>49700</v>
      </c>
      <c r="I14" s="137" t="s">
        <v>455</v>
      </c>
      <c r="J14" s="5">
        <v>49.75</v>
      </c>
      <c r="K14" s="5">
        <v>15.5</v>
      </c>
      <c r="L14" s="6">
        <v>41.48</v>
      </c>
      <c r="M14" s="6">
        <v>2.91</v>
      </c>
      <c r="N14" s="6">
        <v>4.1500000000000004</v>
      </c>
      <c r="O14" s="6">
        <v>7.1</v>
      </c>
      <c r="P14" s="14">
        <v>8.1299999999999997E-2</v>
      </c>
      <c r="S14"/>
      <c r="U14" s="167"/>
    </row>
    <row r="15" spans="1:21" x14ac:dyDescent="0.2">
      <c r="A15" s="13">
        <v>14</v>
      </c>
      <c r="B15" s="4" t="s">
        <v>36</v>
      </c>
      <c r="C15" s="4" t="s">
        <v>37</v>
      </c>
      <c r="D15" s="135">
        <v>5939695</v>
      </c>
      <c r="E15" s="7" t="s">
        <v>419</v>
      </c>
      <c r="F15" s="5">
        <v>99</v>
      </c>
      <c r="G15" s="7" t="s">
        <v>408</v>
      </c>
      <c r="H15" s="170">
        <v>72100</v>
      </c>
      <c r="I15" s="137" t="s">
        <v>455</v>
      </c>
      <c r="J15" s="5">
        <v>56</v>
      </c>
      <c r="K15" s="5">
        <v>10</v>
      </c>
      <c r="L15" s="6">
        <v>36.880000000000003</v>
      </c>
      <c r="M15" s="6">
        <v>7.1</v>
      </c>
      <c r="N15" s="6">
        <v>2.1800000000000002</v>
      </c>
      <c r="O15" s="6">
        <v>10.8</v>
      </c>
      <c r="P15" s="14">
        <v>7.3800000000000004E-2</v>
      </c>
      <c r="S15"/>
      <c r="U15" s="167"/>
    </row>
    <row r="16" spans="1:21" x14ac:dyDescent="0.2">
      <c r="A16" s="13">
        <v>15</v>
      </c>
      <c r="B16" s="4" t="s">
        <v>38</v>
      </c>
      <c r="C16" s="4" t="s">
        <v>39</v>
      </c>
      <c r="D16" s="135">
        <v>46278751</v>
      </c>
      <c r="E16" s="7" t="s">
        <v>419</v>
      </c>
      <c r="F16" s="5">
        <v>76.900000000000006</v>
      </c>
      <c r="G16" s="7" t="s">
        <v>408</v>
      </c>
      <c r="H16" s="170">
        <v>15200</v>
      </c>
      <c r="I16" s="137" t="s">
        <v>455</v>
      </c>
      <c r="J16" s="5">
        <v>28</v>
      </c>
      <c r="K16" s="5">
        <v>3</v>
      </c>
      <c r="L16" s="6">
        <v>42.62</v>
      </c>
      <c r="M16" s="6">
        <v>1.19</v>
      </c>
      <c r="N16" s="6">
        <v>3.53</v>
      </c>
      <c r="O16" s="6">
        <v>8.3000000000000007</v>
      </c>
      <c r="P16" s="14">
        <v>0.126</v>
      </c>
      <c r="S16"/>
      <c r="U16" s="167"/>
    </row>
    <row r="17" spans="1:21" x14ac:dyDescent="0.2">
      <c r="A17" s="13">
        <v>16</v>
      </c>
      <c r="B17" s="4" t="s">
        <v>40</v>
      </c>
      <c r="C17" s="4" t="s">
        <v>41</v>
      </c>
      <c r="D17" s="135">
        <v>112716598</v>
      </c>
      <c r="E17" s="7" t="s">
        <v>416</v>
      </c>
      <c r="F17" s="5">
        <v>71.900000000000006</v>
      </c>
      <c r="G17" s="137" t="s">
        <v>411</v>
      </c>
      <c r="H17" s="170">
        <v>16700</v>
      </c>
      <c r="I17" s="137" t="s">
        <v>455</v>
      </c>
      <c r="J17" s="5">
        <v>27</v>
      </c>
      <c r="K17" s="5">
        <v>30</v>
      </c>
      <c r="L17" s="6">
        <v>56.3</v>
      </c>
      <c r="M17" s="6">
        <v>1.8</v>
      </c>
      <c r="N17" s="6">
        <v>3.09</v>
      </c>
      <c r="O17" s="6">
        <v>9.1</v>
      </c>
      <c r="P17" s="14">
        <v>0.54200000000000004</v>
      </c>
      <c r="S17"/>
      <c r="U17" s="167"/>
    </row>
    <row r="18" spans="1:21" x14ac:dyDescent="0.2">
      <c r="A18" s="13">
        <v>17</v>
      </c>
      <c r="B18" s="4" t="s">
        <v>42</v>
      </c>
      <c r="C18" s="4" t="s">
        <v>43</v>
      </c>
      <c r="D18" s="135">
        <v>47519628</v>
      </c>
      <c r="E18" s="7" t="s">
        <v>416</v>
      </c>
      <c r="F18" s="5">
        <v>93.9</v>
      </c>
      <c r="G18" s="137" t="s">
        <v>411</v>
      </c>
      <c r="H18" s="170">
        <v>47100</v>
      </c>
      <c r="I18" s="137" t="s">
        <v>455</v>
      </c>
      <c r="J18" s="5">
        <v>40</v>
      </c>
      <c r="K18" s="5">
        <v>-4</v>
      </c>
      <c r="L18" s="6">
        <v>38.03</v>
      </c>
      <c r="M18" s="6">
        <v>5.19</v>
      </c>
      <c r="N18" s="6">
        <v>4.0599999999999996</v>
      </c>
      <c r="O18" s="6">
        <v>7.2</v>
      </c>
      <c r="P18" s="14">
        <v>0.02</v>
      </c>
      <c r="S18"/>
      <c r="U18" s="167"/>
    </row>
    <row r="19" spans="1:21" x14ac:dyDescent="0.2">
      <c r="A19" s="13">
        <v>18</v>
      </c>
      <c r="B19" s="4" t="s">
        <v>44</v>
      </c>
      <c r="C19" s="4" t="s">
        <v>45</v>
      </c>
      <c r="D19" s="135">
        <v>126527060</v>
      </c>
      <c r="E19" s="7" t="s">
        <v>416</v>
      </c>
      <c r="F19" s="5">
        <v>25</v>
      </c>
      <c r="G19" s="137" t="s">
        <v>411</v>
      </c>
      <c r="H19" s="170">
        <v>2800</v>
      </c>
      <c r="I19" s="137" t="s">
        <v>455</v>
      </c>
      <c r="J19" s="5">
        <v>8</v>
      </c>
      <c r="K19" s="5">
        <v>38</v>
      </c>
      <c r="L19" s="6">
        <v>37.9</v>
      </c>
      <c r="M19" s="6">
        <v>6.89</v>
      </c>
      <c r="N19" s="6">
        <v>5.63</v>
      </c>
      <c r="O19" s="6">
        <v>4.3</v>
      </c>
      <c r="P19" s="14">
        <v>3.1399999999999997E-2</v>
      </c>
      <c r="S19"/>
      <c r="U19" s="167"/>
    </row>
    <row r="20" spans="1:21" x14ac:dyDescent="0.2">
      <c r="A20" s="13">
        <v>19</v>
      </c>
      <c r="B20" s="4" t="s">
        <v>46</v>
      </c>
      <c r="C20" s="4" t="s">
        <v>47</v>
      </c>
      <c r="D20" s="135">
        <v>5587442</v>
      </c>
      <c r="E20" s="7" t="s">
        <v>416</v>
      </c>
      <c r="F20" s="5">
        <v>94</v>
      </c>
      <c r="G20" s="137" t="s">
        <v>411</v>
      </c>
      <c r="H20" s="170">
        <v>57100</v>
      </c>
      <c r="I20" s="137" t="s">
        <v>455</v>
      </c>
      <c r="J20" s="5">
        <v>64</v>
      </c>
      <c r="K20" s="5">
        <v>26</v>
      </c>
      <c r="L20" s="6">
        <v>27.5</v>
      </c>
      <c r="M20" s="6">
        <v>1.17</v>
      </c>
      <c r="N20" s="6">
        <v>3.38</v>
      </c>
      <c r="O20" s="6">
        <v>8.6</v>
      </c>
      <c r="P20" s="14">
        <v>0.27</v>
      </c>
      <c r="S20"/>
      <c r="U20" s="167"/>
    </row>
    <row r="21" spans="1:21" x14ac:dyDescent="0.2">
      <c r="A21" s="13">
        <v>20</v>
      </c>
      <c r="B21" s="4" t="s">
        <v>48</v>
      </c>
      <c r="C21" s="4" t="s">
        <v>49</v>
      </c>
      <c r="D21" s="135">
        <v>65629502</v>
      </c>
      <c r="E21" s="7" t="s">
        <v>416</v>
      </c>
      <c r="F21" s="5">
        <v>93</v>
      </c>
      <c r="G21" s="137" t="s">
        <v>411</v>
      </c>
      <c r="H21" s="170">
        <v>55400</v>
      </c>
      <c r="I21" s="137" t="s">
        <v>455</v>
      </c>
      <c r="J21" s="5">
        <v>46</v>
      </c>
      <c r="K21" s="5">
        <v>2</v>
      </c>
      <c r="L21" s="6">
        <v>68.48</v>
      </c>
      <c r="M21" s="6">
        <v>2.2000000000000002</v>
      </c>
      <c r="N21" s="6">
        <v>5.15</v>
      </c>
      <c r="O21" s="6">
        <v>5.2</v>
      </c>
      <c r="P21" s="14">
        <v>0.107</v>
      </c>
      <c r="S21"/>
      <c r="U21" s="167"/>
    </row>
    <row r="22" spans="1:21" x14ac:dyDescent="0.2">
      <c r="A22" s="13">
        <v>21</v>
      </c>
      <c r="B22" s="4" t="s">
        <v>50</v>
      </c>
      <c r="C22" s="4" t="s">
        <v>51</v>
      </c>
      <c r="D22" s="135">
        <v>56489800</v>
      </c>
      <c r="E22" s="7" t="s">
        <v>423</v>
      </c>
      <c r="F22" s="5">
        <v>95</v>
      </c>
      <c r="G22" s="137" t="s">
        <v>411</v>
      </c>
      <c r="H22" s="170">
        <v>54500</v>
      </c>
      <c r="I22" s="137" t="s">
        <v>455</v>
      </c>
      <c r="J22" s="5">
        <v>54</v>
      </c>
      <c r="K22" s="5">
        <v>-2</v>
      </c>
      <c r="L22" s="6">
        <v>70.88</v>
      </c>
      <c r="M22" s="6">
        <v>5.54</v>
      </c>
      <c r="N22" s="6">
        <v>4.9000000000000004</v>
      </c>
      <c r="O22" s="6">
        <v>5.6</v>
      </c>
      <c r="P22" s="14">
        <v>9.7699999999999992E-3</v>
      </c>
      <c r="S22"/>
      <c r="U22" s="167"/>
    </row>
    <row r="23" spans="1:21" x14ac:dyDescent="0.2">
      <c r="A23" s="13">
        <v>22</v>
      </c>
      <c r="B23" s="4" t="s">
        <v>52</v>
      </c>
      <c r="C23" s="4" t="s">
        <v>53</v>
      </c>
      <c r="D23" s="135">
        <v>83222442</v>
      </c>
      <c r="E23" s="7" t="s">
        <v>416</v>
      </c>
      <c r="F23" s="5">
        <v>94</v>
      </c>
      <c r="G23" s="137" t="s">
        <v>411</v>
      </c>
      <c r="H23" s="170">
        <v>63600</v>
      </c>
      <c r="I23" s="137" t="s">
        <v>455</v>
      </c>
      <c r="J23" s="5">
        <v>42</v>
      </c>
      <c r="K23" s="5">
        <v>43.5</v>
      </c>
      <c r="L23" s="6">
        <v>39.08</v>
      </c>
      <c r="M23" s="6">
        <v>1.54</v>
      </c>
      <c r="N23" s="6">
        <v>3.6</v>
      </c>
      <c r="O23" s="6">
        <v>8.1</v>
      </c>
      <c r="P23" s="14">
        <v>5.8200000000000002E-2</v>
      </c>
      <c r="S23" s="166"/>
      <c r="U23" s="167"/>
    </row>
    <row r="24" spans="1:21" x14ac:dyDescent="0.2">
      <c r="A24" s="13">
        <v>23</v>
      </c>
      <c r="B24" s="4" t="s">
        <v>54</v>
      </c>
      <c r="C24" s="4" t="s">
        <v>55</v>
      </c>
      <c r="D24" s="135">
        <v>34121985</v>
      </c>
      <c r="E24" s="7" t="s">
        <v>416</v>
      </c>
      <c r="F24" s="5">
        <v>53</v>
      </c>
      <c r="G24" s="137" t="s">
        <v>411</v>
      </c>
      <c r="H24" s="170">
        <v>6800</v>
      </c>
      <c r="I24" s="137" t="s">
        <v>455</v>
      </c>
      <c r="J24" s="5">
        <v>8</v>
      </c>
      <c r="K24" s="5">
        <v>-2</v>
      </c>
      <c r="L24" s="6">
        <v>63.39</v>
      </c>
      <c r="M24" s="6">
        <v>2.04</v>
      </c>
      <c r="N24" s="6">
        <v>5.34</v>
      </c>
      <c r="O24" s="6">
        <v>4.8</v>
      </c>
      <c r="P24" s="14">
        <v>0.32800000000000001</v>
      </c>
      <c r="S24"/>
      <c r="U24" s="167"/>
    </row>
    <row r="25" spans="1:21" x14ac:dyDescent="0.2">
      <c r="A25" s="13">
        <v>24</v>
      </c>
      <c r="B25" s="4" t="s">
        <v>56</v>
      </c>
      <c r="C25" s="4" t="s">
        <v>57</v>
      </c>
      <c r="D25" s="135">
        <v>375693</v>
      </c>
      <c r="E25" s="7" t="s">
        <v>416</v>
      </c>
      <c r="F25" s="5">
        <v>80</v>
      </c>
      <c r="G25" s="137" t="s">
        <v>411</v>
      </c>
      <c r="H25" s="171">
        <v>25500</v>
      </c>
      <c r="I25" s="137" t="s">
        <v>456</v>
      </c>
      <c r="J25" s="5">
        <v>16.25</v>
      </c>
      <c r="K25" s="5">
        <v>-61.58</v>
      </c>
      <c r="L25" s="6">
        <v>37.630000000000003</v>
      </c>
      <c r="M25" s="6">
        <v>4.25</v>
      </c>
      <c r="N25" s="6">
        <v>2.0699999999999998</v>
      </c>
      <c r="O25" s="6">
        <v>11</v>
      </c>
      <c r="P25" s="14">
        <v>9.2899999999999996E-2</v>
      </c>
      <c r="S25"/>
      <c r="U25" s="167"/>
    </row>
    <row r="26" spans="1:21" x14ac:dyDescent="0.2">
      <c r="A26" s="13">
        <v>25</v>
      </c>
      <c r="B26" s="4" t="s">
        <v>58</v>
      </c>
      <c r="C26" s="4" t="s">
        <v>59</v>
      </c>
      <c r="D26" s="135">
        <v>10341277</v>
      </c>
      <c r="E26" s="7" t="s">
        <v>416</v>
      </c>
      <c r="F26" s="5">
        <v>89</v>
      </c>
      <c r="G26" s="137" t="s">
        <v>411</v>
      </c>
      <c r="H26" s="170">
        <v>36900</v>
      </c>
      <c r="I26" s="137" t="s">
        <v>455</v>
      </c>
      <c r="J26" s="5">
        <v>39</v>
      </c>
      <c r="K26" s="5">
        <v>22</v>
      </c>
      <c r="L26" s="6">
        <v>55.29</v>
      </c>
      <c r="M26" s="6">
        <v>10.72</v>
      </c>
      <c r="N26" s="6">
        <v>4.07</v>
      </c>
      <c r="O26" s="6">
        <v>7.2</v>
      </c>
      <c r="P26" s="14">
        <v>3.7799999999999999E-3</v>
      </c>
      <c r="S26"/>
      <c r="T26" s="166"/>
      <c r="U26" s="167"/>
    </row>
    <row r="27" spans="1:21" x14ac:dyDescent="0.2">
      <c r="A27" s="13">
        <v>26</v>
      </c>
      <c r="B27" s="4" t="s">
        <v>60</v>
      </c>
      <c r="C27" s="4" t="s">
        <v>61</v>
      </c>
      <c r="D27" s="135">
        <v>7491609</v>
      </c>
      <c r="E27" s="7" t="s">
        <v>416</v>
      </c>
      <c r="F27" s="5">
        <v>96</v>
      </c>
      <c r="G27" s="137" t="s">
        <v>411</v>
      </c>
      <c r="H27" s="170">
        <v>64500</v>
      </c>
      <c r="I27" s="137" t="s">
        <v>455</v>
      </c>
      <c r="J27" s="5">
        <v>22.27</v>
      </c>
      <c r="K27" s="5">
        <v>114.19</v>
      </c>
      <c r="L27" s="6">
        <v>77.040000000000006</v>
      </c>
      <c r="M27" s="6">
        <v>2.15</v>
      </c>
      <c r="N27" s="6">
        <v>4.84</v>
      </c>
      <c r="O27" s="6">
        <v>5.8</v>
      </c>
      <c r="P27" s="14">
        <v>0.22500000000000001</v>
      </c>
      <c r="S27"/>
      <c r="U27" s="167"/>
    </row>
    <row r="28" spans="1:21" x14ac:dyDescent="0.2">
      <c r="A28" s="13">
        <v>27</v>
      </c>
      <c r="B28" s="4" t="s">
        <v>62</v>
      </c>
      <c r="C28" s="4" t="s">
        <v>63</v>
      </c>
      <c r="D28" s="135">
        <v>9606259</v>
      </c>
      <c r="E28" s="7" t="s">
        <v>416</v>
      </c>
      <c r="F28" s="5">
        <v>92</v>
      </c>
      <c r="G28" s="137" t="s">
        <v>411</v>
      </c>
      <c r="H28" s="170">
        <v>40500</v>
      </c>
      <c r="I28" s="137" t="s">
        <v>455</v>
      </c>
      <c r="J28" s="5">
        <v>47</v>
      </c>
      <c r="K28" s="5">
        <v>20</v>
      </c>
      <c r="L28" s="6">
        <v>23.64</v>
      </c>
      <c r="M28" s="6">
        <v>2.1800000000000002</v>
      </c>
      <c r="N28" s="6">
        <v>5.8</v>
      </c>
      <c r="O28" s="6">
        <v>3.9</v>
      </c>
      <c r="P28" s="14">
        <v>0.27100000000000002</v>
      </c>
      <c r="S28"/>
      <c r="U28" s="167"/>
    </row>
    <row r="29" spans="1:21" x14ac:dyDescent="0.2">
      <c r="A29" s="13">
        <v>28</v>
      </c>
      <c r="B29" s="4" t="s">
        <v>64</v>
      </c>
      <c r="C29" s="4" t="s">
        <v>65</v>
      </c>
      <c r="D29" s="135">
        <v>277534122</v>
      </c>
      <c r="E29" s="7" t="s">
        <v>416</v>
      </c>
      <c r="F29" s="5">
        <v>77</v>
      </c>
      <c r="G29" s="137" t="s">
        <v>411</v>
      </c>
      <c r="H29" s="170">
        <v>13900</v>
      </c>
      <c r="I29" s="137" t="s">
        <v>455</v>
      </c>
      <c r="J29" s="5">
        <v>-5</v>
      </c>
      <c r="K29" s="5">
        <v>120</v>
      </c>
      <c r="L29" s="6">
        <v>65.03</v>
      </c>
      <c r="M29" s="6">
        <v>4.22</v>
      </c>
      <c r="N29" s="6">
        <v>2.2999999999999998</v>
      </c>
      <c r="O29" s="6">
        <v>10.6</v>
      </c>
      <c r="P29" s="14">
        <v>0.126</v>
      </c>
      <c r="S29"/>
      <c r="U29" s="167"/>
    </row>
    <row r="30" spans="1:21" x14ac:dyDescent="0.2">
      <c r="A30" s="13">
        <v>29</v>
      </c>
      <c r="B30" s="4" t="s">
        <v>66</v>
      </c>
      <c r="C30" s="4" t="s">
        <v>67</v>
      </c>
      <c r="D30" s="135">
        <v>5056935</v>
      </c>
      <c r="E30" s="7" t="s">
        <v>416</v>
      </c>
      <c r="F30" s="5">
        <v>93</v>
      </c>
      <c r="G30" s="137" t="s">
        <v>411</v>
      </c>
      <c r="H30" s="170">
        <v>114900</v>
      </c>
      <c r="I30" s="137" t="s">
        <v>455</v>
      </c>
      <c r="J30" s="5">
        <v>53</v>
      </c>
      <c r="K30" s="5">
        <v>-8</v>
      </c>
      <c r="L30" s="6">
        <v>69.86</v>
      </c>
      <c r="M30" s="6">
        <v>4.54</v>
      </c>
      <c r="N30" s="6">
        <v>4.9400000000000004</v>
      </c>
      <c r="O30" s="6">
        <v>5.6</v>
      </c>
      <c r="P30" s="14">
        <v>8.5000000000000006E-3</v>
      </c>
      <c r="S30"/>
      <c r="U30" s="167"/>
    </row>
    <row r="31" spans="1:21" x14ac:dyDescent="0.2">
      <c r="A31" s="13">
        <v>30</v>
      </c>
      <c r="B31" s="4" t="s">
        <v>68</v>
      </c>
      <c r="C31" s="4" t="s">
        <v>69</v>
      </c>
      <c r="D31" s="135">
        <v>9364000</v>
      </c>
      <c r="E31" s="7" t="s">
        <v>416</v>
      </c>
      <c r="F31" s="5">
        <v>88</v>
      </c>
      <c r="G31" s="137" t="s">
        <v>411</v>
      </c>
      <c r="H31" s="170">
        <v>48400</v>
      </c>
      <c r="I31" s="137" t="s">
        <v>455</v>
      </c>
      <c r="J31" s="5">
        <v>31.47</v>
      </c>
      <c r="K31" s="5">
        <v>35.130000000000003</v>
      </c>
      <c r="L31" s="6">
        <v>60.8</v>
      </c>
      <c r="M31" s="6">
        <v>4.3499999999999996</v>
      </c>
      <c r="N31" s="6">
        <v>4.62</v>
      </c>
      <c r="O31" s="6">
        <v>6.2</v>
      </c>
      <c r="P31" s="14">
        <v>3.1399999999999997E-2</v>
      </c>
      <c r="S31"/>
      <c r="U31" s="167"/>
    </row>
    <row r="32" spans="1:21" x14ac:dyDescent="0.2">
      <c r="A32" s="13">
        <v>31</v>
      </c>
      <c r="B32" s="4" t="s">
        <v>70</v>
      </c>
      <c r="C32" s="4" t="s">
        <v>71</v>
      </c>
      <c r="D32" s="135">
        <v>1428627663</v>
      </c>
      <c r="E32" s="7" t="s">
        <v>416</v>
      </c>
      <c r="F32" s="5">
        <v>56</v>
      </c>
      <c r="G32" s="137" t="s">
        <v>411</v>
      </c>
      <c r="H32" s="170">
        <v>9200</v>
      </c>
      <c r="I32" s="137" t="s">
        <v>455</v>
      </c>
      <c r="J32" s="5">
        <v>20</v>
      </c>
      <c r="K32" s="5">
        <v>77</v>
      </c>
      <c r="L32" s="6">
        <v>75.41</v>
      </c>
      <c r="M32" s="6">
        <v>3.89</v>
      </c>
      <c r="N32" s="6">
        <v>4.72</v>
      </c>
      <c r="O32" s="6">
        <v>6</v>
      </c>
      <c r="P32" s="14">
        <v>2.9299999999999999E-3</v>
      </c>
      <c r="S32"/>
      <c r="U32" s="167"/>
    </row>
    <row r="33" spans="1:21" x14ac:dyDescent="0.2">
      <c r="A33" s="13">
        <v>32</v>
      </c>
      <c r="B33" s="4" t="s">
        <v>72</v>
      </c>
      <c r="C33" s="4" t="s">
        <v>73</v>
      </c>
      <c r="D33" s="135">
        <v>45504560</v>
      </c>
      <c r="E33" s="7" t="s">
        <v>416</v>
      </c>
      <c r="F33" s="5">
        <v>75</v>
      </c>
      <c r="G33" s="137" t="s">
        <v>411</v>
      </c>
      <c r="H33" s="170">
        <v>12700</v>
      </c>
      <c r="I33" s="137" t="s">
        <v>455</v>
      </c>
      <c r="J33" s="5">
        <v>33</v>
      </c>
      <c r="K33" s="5">
        <v>44</v>
      </c>
      <c r="L33" s="6">
        <v>38.770000000000003</v>
      </c>
      <c r="M33" s="6">
        <v>5.7</v>
      </c>
      <c r="N33" s="6">
        <v>0.36</v>
      </c>
      <c r="O33" s="6">
        <v>2.2999999999999998</v>
      </c>
      <c r="P33" s="14">
        <v>0.126</v>
      </c>
      <c r="S33"/>
      <c r="U33" s="167"/>
    </row>
    <row r="34" spans="1:21" x14ac:dyDescent="0.2">
      <c r="A34" s="13">
        <v>33</v>
      </c>
      <c r="B34" s="4" t="s">
        <v>74</v>
      </c>
      <c r="C34" s="4" t="s">
        <v>75</v>
      </c>
      <c r="D34" s="135">
        <v>89172767</v>
      </c>
      <c r="E34" s="7" t="s">
        <v>416</v>
      </c>
      <c r="F34" s="5">
        <v>70</v>
      </c>
      <c r="G34" s="137" t="s">
        <v>411</v>
      </c>
      <c r="H34" s="170">
        <v>15900</v>
      </c>
      <c r="I34" s="137" t="s">
        <v>455</v>
      </c>
      <c r="J34" s="5">
        <v>32</v>
      </c>
      <c r="K34" s="5">
        <v>53</v>
      </c>
      <c r="L34" s="6">
        <v>34.78</v>
      </c>
      <c r="M34" s="6">
        <v>1.1000000000000001</v>
      </c>
      <c r="N34" s="6">
        <v>3.55</v>
      </c>
      <c r="O34" s="6">
        <v>8.1999999999999993</v>
      </c>
      <c r="P34" s="14">
        <v>0.49399999999999999</v>
      </c>
      <c r="S34"/>
      <c r="U34" s="167"/>
    </row>
    <row r="35" spans="1:21" x14ac:dyDescent="0.2">
      <c r="A35" s="13">
        <v>34</v>
      </c>
      <c r="B35" s="4" t="s">
        <v>76</v>
      </c>
      <c r="C35" s="4" t="s">
        <v>77</v>
      </c>
      <c r="D35" s="135">
        <v>58870762</v>
      </c>
      <c r="E35" s="7" t="s">
        <v>416</v>
      </c>
      <c r="F35" s="5">
        <v>93</v>
      </c>
      <c r="G35" s="137" t="s">
        <v>411</v>
      </c>
      <c r="H35" s="170">
        <v>53300</v>
      </c>
      <c r="I35" s="137" t="s">
        <v>455</v>
      </c>
      <c r="J35" s="5">
        <v>42.83</v>
      </c>
      <c r="K35" s="5">
        <v>12.83</v>
      </c>
      <c r="L35" s="6">
        <v>22.6</v>
      </c>
      <c r="M35" s="6">
        <v>2.39</v>
      </c>
      <c r="N35" s="6">
        <v>3.87</v>
      </c>
      <c r="O35" s="6">
        <v>7.6</v>
      </c>
      <c r="P35" s="14">
        <v>8.8999999999999999E-3</v>
      </c>
      <c r="S35"/>
      <c r="U35" s="167"/>
    </row>
    <row r="36" spans="1:21" x14ac:dyDescent="0.2">
      <c r="A36" s="13">
        <v>35</v>
      </c>
      <c r="B36" s="4" t="s">
        <v>78</v>
      </c>
      <c r="C36" s="4" t="s">
        <v>79</v>
      </c>
      <c r="D36" s="135">
        <v>2825544</v>
      </c>
      <c r="E36" s="7" t="s">
        <v>416</v>
      </c>
      <c r="F36" s="5">
        <v>60</v>
      </c>
      <c r="G36" s="137" t="s">
        <v>411</v>
      </c>
      <c r="H36" s="170">
        <v>10300</v>
      </c>
      <c r="I36" s="137" t="s">
        <v>455</v>
      </c>
      <c r="J36" s="5">
        <v>18.25</v>
      </c>
      <c r="K36" s="5">
        <v>-77.5</v>
      </c>
      <c r="L36" s="6">
        <v>43.41</v>
      </c>
      <c r="M36" s="6">
        <v>1.71</v>
      </c>
      <c r="N36" s="6">
        <v>4.46</v>
      </c>
      <c r="O36" s="6">
        <v>6.5</v>
      </c>
      <c r="P36" s="14">
        <v>0.34799999999999998</v>
      </c>
      <c r="S36"/>
      <c r="U36" s="167"/>
    </row>
    <row r="37" spans="1:21" x14ac:dyDescent="0.2">
      <c r="A37" s="13">
        <v>36</v>
      </c>
      <c r="B37" s="4" t="s">
        <v>80</v>
      </c>
      <c r="C37" s="4" t="s">
        <v>81</v>
      </c>
      <c r="D37" s="135">
        <v>11337052</v>
      </c>
      <c r="E37" s="7" t="s">
        <v>416</v>
      </c>
      <c r="F37" s="5">
        <v>67</v>
      </c>
      <c r="G37" s="137" t="s">
        <v>411</v>
      </c>
      <c r="H37" s="170">
        <v>9400</v>
      </c>
      <c r="I37" s="137" t="s">
        <v>455</v>
      </c>
      <c r="J37" s="5">
        <v>31</v>
      </c>
      <c r="K37" s="5">
        <v>36</v>
      </c>
      <c r="L37" s="6">
        <v>60.57</v>
      </c>
      <c r="M37" s="6">
        <v>3.33</v>
      </c>
      <c r="N37" s="6">
        <v>4.26</v>
      </c>
      <c r="O37" s="6">
        <v>6.9</v>
      </c>
      <c r="P37" s="14">
        <v>0.27300000000000002</v>
      </c>
      <c r="S37"/>
      <c r="U37" s="167"/>
    </row>
    <row r="38" spans="1:21" x14ac:dyDescent="0.2">
      <c r="A38" s="13">
        <v>37</v>
      </c>
      <c r="B38" s="4" t="s">
        <v>82</v>
      </c>
      <c r="C38" s="4" t="s">
        <v>83</v>
      </c>
      <c r="D38" s="135">
        <v>123294513</v>
      </c>
      <c r="E38" s="7" t="s">
        <v>416</v>
      </c>
      <c r="F38" s="5">
        <v>93</v>
      </c>
      <c r="G38" s="137" t="s">
        <v>411</v>
      </c>
      <c r="H38" s="170">
        <v>46200</v>
      </c>
      <c r="I38" s="137" t="s">
        <v>455</v>
      </c>
      <c r="J38" s="5">
        <v>36</v>
      </c>
      <c r="K38" s="5">
        <v>138</v>
      </c>
      <c r="L38" s="6">
        <v>65.400000000000006</v>
      </c>
      <c r="M38" s="6">
        <v>2.0099999999999998</v>
      </c>
      <c r="N38" s="6">
        <v>4.95</v>
      </c>
      <c r="O38" s="6">
        <v>5.5</v>
      </c>
      <c r="P38" s="14">
        <v>0.27100000000000002</v>
      </c>
      <c r="S38"/>
      <c r="U38" s="167"/>
    </row>
    <row r="39" spans="1:21" x14ac:dyDescent="0.2">
      <c r="A39" s="13">
        <v>38</v>
      </c>
      <c r="B39" s="4" t="s">
        <v>84</v>
      </c>
      <c r="C39" s="4" t="s">
        <v>85</v>
      </c>
      <c r="D39" s="135">
        <v>56215221</v>
      </c>
      <c r="E39" s="7" t="s">
        <v>416</v>
      </c>
      <c r="F39" s="5">
        <v>29</v>
      </c>
      <c r="G39" s="137" t="s">
        <v>411</v>
      </c>
      <c r="H39" s="170">
        <v>5700</v>
      </c>
      <c r="I39" s="137" t="s">
        <v>455</v>
      </c>
      <c r="J39" s="5">
        <v>1</v>
      </c>
      <c r="K39" s="5">
        <v>38</v>
      </c>
      <c r="L39" s="6">
        <v>58.68</v>
      </c>
      <c r="M39" s="6">
        <v>4.0599999999999996</v>
      </c>
      <c r="N39" s="6">
        <v>0.09</v>
      </c>
      <c r="O39" s="6">
        <v>2.8</v>
      </c>
      <c r="P39" s="14">
        <v>3.8399999999999997E-2</v>
      </c>
      <c r="S39"/>
      <c r="U39" s="167"/>
    </row>
    <row r="40" spans="1:21" x14ac:dyDescent="0.2">
      <c r="A40" s="13">
        <v>39</v>
      </c>
      <c r="B40" s="4" t="s">
        <v>86</v>
      </c>
      <c r="C40" s="4" t="s">
        <v>87</v>
      </c>
      <c r="D40" s="135">
        <v>51966948</v>
      </c>
      <c r="E40" s="7" t="s">
        <v>416</v>
      </c>
      <c r="F40" s="5">
        <v>96</v>
      </c>
      <c r="G40" s="137" t="s">
        <v>411</v>
      </c>
      <c r="H40" s="170">
        <v>50600</v>
      </c>
      <c r="I40" s="137" t="s">
        <v>455</v>
      </c>
      <c r="J40" s="5">
        <v>37</v>
      </c>
      <c r="K40" s="5">
        <v>127.5</v>
      </c>
      <c r="L40" s="6">
        <v>71.17</v>
      </c>
      <c r="M40" s="6">
        <v>7.31</v>
      </c>
      <c r="N40" s="6">
        <v>4.6500000000000004</v>
      </c>
      <c r="O40" s="6">
        <v>6.1</v>
      </c>
      <c r="P40" s="14">
        <v>2.8900000000000002E-3</v>
      </c>
      <c r="S40"/>
      <c r="U40" s="167"/>
    </row>
    <row r="41" spans="1:21" x14ac:dyDescent="0.2">
      <c r="A41" s="13">
        <v>40</v>
      </c>
      <c r="B41" s="4" t="s">
        <v>88</v>
      </c>
      <c r="C41" s="4" t="s">
        <v>89</v>
      </c>
      <c r="D41" s="135">
        <v>4310108</v>
      </c>
      <c r="E41" s="7" t="s">
        <v>416</v>
      </c>
      <c r="F41" s="5">
        <v>99</v>
      </c>
      <c r="G41" s="137" t="s">
        <v>411</v>
      </c>
      <c r="H41" s="170">
        <v>46500</v>
      </c>
      <c r="I41" s="137" t="s">
        <v>455</v>
      </c>
      <c r="J41" s="5">
        <v>29.5</v>
      </c>
      <c r="K41" s="5">
        <v>45.75</v>
      </c>
      <c r="L41" s="6">
        <v>61.09</v>
      </c>
      <c r="M41" s="6">
        <v>2.0299999999999998</v>
      </c>
      <c r="N41" s="6">
        <v>3.88</v>
      </c>
      <c r="O41" s="6">
        <v>7.6</v>
      </c>
      <c r="P41" s="14">
        <v>0.316</v>
      </c>
      <c r="S41"/>
      <c r="U41" s="167"/>
    </row>
    <row r="42" spans="1:21" x14ac:dyDescent="0.2">
      <c r="A42" s="13">
        <v>41</v>
      </c>
      <c r="B42" s="4" t="s">
        <v>90</v>
      </c>
      <c r="C42" s="4" t="s">
        <v>91</v>
      </c>
      <c r="D42" s="135">
        <v>5353930</v>
      </c>
      <c r="E42" s="7" t="s">
        <v>416</v>
      </c>
      <c r="F42" s="5">
        <v>78</v>
      </c>
      <c r="G42" s="137" t="s">
        <v>411</v>
      </c>
      <c r="H42" s="170">
        <v>12300</v>
      </c>
      <c r="I42" s="137" t="s">
        <v>455</v>
      </c>
      <c r="J42" s="5">
        <v>33.83</v>
      </c>
      <c r="K42" s="5">
        <v>35.83</v>
      </c>
      <c r="L42" s="6">
        <v>63.04</v>
      </c>
      <c r="M42" s="6">
        <v>1.62</v>
      </c>
      <c r="N42" s="6">
        <v>2.56</v>
      </c>
      <c r="O42" s="6">
        <v>10.1</v>
      </c>
      <c r="P42" s="14">
        <v>0.26700000000000002</v>
      </c>
      <c r="S42"/>
      <c r="U42" s="167"/>
    </row>
    <row r="43" spans="1:21" x14ac:dyDescent="0.2">
      <c r="A43" s="13">
        <v>42</v>
      </c>
      <c r="B43" s="4" t="s">
        <v>92</v>
      </c>
      <c r="C43" s="4" t="s">
        <v>93</v>
      </c>
      <c r="D43" s="135">
        <v>21893579</v>
      </c>
      <c r="E43" s="7" t="s">
        <v>416</v>
      </c>
      <c r="F43" s="5">
        <v>50</v>
      </c>
      <c r="G43" s="137" t="s">
        <v>411</v>
      </c>
      <c r="H43" s="170">
        <v>13000</v>
      </c>
      <c r="I43" s="137" t="s">
        <v>455</v>
      </c>
      <c r="J43" s="5">
        <v>7</v>
      </c>
      <c r="K43" s="5">
        <v>81</v>
      </c>
      <c r="L43" s="6">
        <v>42.98</v>
      </c>
      <c r="M43" s="6">
        <v>4.09</v>
      </c>
      <c r="N43" s="6">
        <v>1.29</v>
      </c>
      <c r="O43" s="6">
        <v>1</v>
      </c>
      <c r="P43" s="14">
        <v>2.01E-2</v>
      </c>
      <c r="S43"/>
      <c r="U43" s="167"/>
    </row>
    <row r="44" spans="1:21" x14ac:dyDescent="0.2">
      <c r="A44" s="13">
        <v>43</v>
      </c>
      <c r="B44" s="4" t="s">
        <v>94</v>
      </c>
      <c r="C44" s="4" t="s">
        <v>95</v>
      </c>
      <c r="D44" s="135">
        <v>660809</v>
      </c>
      <c r="E44" s="7" t="s">
        <v>416</v>
      </c>
      <c r="F44" s="5">
        <v>97</v>
      </c>
      <c r="G44" s="137" t="s">
        <v>411</v>
      </c>
      <c r="H44" s="170">
        <v>132800</v>
      </c>
      <c r="I44" s="137" t="s">
        <v>455</v>
      </c>
      <c r="J44" s="5">
        <v>49.75</v>
      </c>
      <c r="K44" s="5">
        <v>6.17</v>
      </c>
      <c r="L44" s="6">
        <v>55.1</v>
      </c>
      <c r="M44" s="6">
        <v>4.79</v>
      </c>
      <c r="N44" s="6">
        <v>1.29</v>
      </c>
      <c r="O44" s="6">
        <v>1</v>
      </c>
      <c r="P44" s="14">
        <v>0.126</v>
      </c>
      <c r="S44"/>
      <c r="U44" s="167"/>
    </row>
    <row r="45" spans="1:21" x14ac:dyDescent="0.2">
      <c r="A45" s="13">
        <v>44</v>
      </c>
      <c r="B45" s="4" t="s">
        <v>96</v>
      </c>
      <c r="C45" s="4" t="s">
        <v>97</v>
      </c>
      <c r="D45" s="135">
        <v>37840044</v>
      </c>
      <c r="E45" s="7" t="s">
        <v>416</v>
      </c>
      <c r="F45" s="5">
        <v>84</v>
      </c>
      <c r="G45" s="137" t="s">
        <v>411</v>
      </c>
      <c r="H45" s="170">
        <v>8900</v>
      </c>
      <c r="I45" s="137" t="s">
        <v>455</v>
      </c>
      <c r="J45" s="5">
        <v>32</v>
      </c>
      <c r="K45" s="5">
        <v>-5</v>
      </c>
      <c r="L45" s="6">
        <v>51.94</v>
      </c>
      <c r="M45" s="6">
        <v>3.46</v>
      </c>
      <c r="N45" s="6">
        <v>2.77</v>
      </c>
      <c r="O45" s="6">
        <v>9.6999999999999993</v>
      </c>
      <c r="P45" s="14">
        <v>4.5100000000000001E-3</v>
      </c>
      <c r="S45"/>
      <c r="U45" s="167"/>
    </row>
    <row r="46" spans="1:21" x14ac:dyDescent="0.2">
      <c r="A46" s="13">
        <v>45</v>
      </c>
      <c r="B46" s="4" t="s">
        <v>98</v>
      </c>
      <c r="C46" s="4" t="s">
        <v>99</v>
      </c>
      <c r="D46" s="135">
        <v>364508</v>
      </c>
      <c r="E46" s="7" t="s">
        <v>416</v>
      </c>
      <c r="F46" s="5">
        <v>80</v>
      </c>
      <c r="G46" s="137" t="s">
        <v>411</v>
      </c>
      <c r="H46" s="171">
        <v>29000</v>
      </c>
      <c r="I46" s="137" t="s">
        <v>457</v>
      </c>
      <c r="J46" s="5">
        <v>14.67</v>
      </c>
      <c r="K46" s="5">
        <v>-61</v>
      </c>
      <c r="L46" s="6">
        <v>46.57</v>
      </c>
      <c r="M46" s="6">
        <v>3.13</v>
      </c>
      <c r="N46" s="6">
        <v>1.82</v>
      </c>
      <c r="O46" s="6">
        <v>11.5</v>
      </c>
      <c r="P46" s="14">
        <v>0.182</v>
      </c>
      <c r="S46"/>
      <c r="U46" s="167"/>
    </row>
    <row r="47" spans="1:21" x14ac:dyDescent="0.2">
      <c r="A47" s="13">
        <v>46</v>
      </c>
      <c r="B47" s="4" t="s">
        <v>100</v>
      </c>
      <c r="C47" s="4" t="s">
        <v>101</v>
      </c>
      <c r="D47" s="135">
        <v>129875529</v>
      </c>
      <c r="E47" s="7" t="s">
        <v>416</v>
      </c>
      <c r="F47" s="5">
        <v>75</v>
      </c>
      <c r="G47" s="137" t="s">
        <v>411</v>
      </c>
      <c r="H47" s="170">
        <v>22100</v>
      </c>
      <c r="I47" s="137" t="s">
        <v>455</v>
      </c>
      <c r="J47" s="5">
        <v>23</v>
      </c>
      <c r="K47" s="5">
        <v>-102</v>
      </c>
      <c r="L47" s="6">
        <v>36.450000000000003</v>
      </c>
      <c r="M47" s="6">
        <v>3.34</v>
      </c>
      <c r="N47" s="6">
        <v>0.38</v>
      </c>
      <c r="O47" s="6">
        <v>2.2999999999999998</v>
      </c>
      <c r="P47" s="14">
        <v>1.26E-2</v>
      </c>
      <c r="S47"/>
      <c r="T47" s="166"/>
      <c r="U47" s="167"/>
    </row>
    <row r="48" spans="1:21" x14ac:dyDescent="0.2">
      <c r="A48" s="13">
        <v>47</v>
      </c>
      <c r="B48" s="4" t="s">
        <v>102</v>
      </c>
      <c r="C48" s="4" t="s">
        <v>103</v>
      </c>
      <c r="D48" s="135">
        <v>34308525</v>
      </c>
      <c r="E48" s="7" t="s">
        <v>416</v>
      </c>
      <c r="F48" s="5">
        <v>91</v>
      </c>
      <c r="G48" s="137" t="s">
        <v>411</v>
      </c>
      <c r="H48" s="170">
        <v>32800</v>
      </c>
      <c r="I48" s="137" t="s">
        <v>455</v>
      </c>
      <c r="J48" s="5">
        <v>2.5</v>
      </c>
      <c r="K48" s="5">
        <v>112.5</v>
      </c>
      <c r="L48" s="6">
        <v>83.01</v>
      </c>
      <c r="M48" s="6">
        <v>1.66</v>
      </c>
      <c r="N48" s="6">
        <v>1.32</v>
      </c>
      <c r="O48" s="6">
        <v>12</v>
      </c>
      <c r="P48" s="14">
        <v>5.2299999999999999E-2</v>
      </c>
      <c r="S48"/>
      <c r="U48" s="167"/>
    </row>
    <row r="49" spans="1:21" x14ac:dyDescent="0.2">
      <c r="A49" s="13">
        <v>48</v>
      </c>
      <c r="B49" s="4" t="s">
        <v>104</v>
      </c>
      <c r="C49" s="4" t="s">
        <v>105</v>
      </c>
      <c r="D49" s="135">
        <v>223804632</v>
      </c>
      <c r="E49" s="7" t="s">
        <v>416</v>
      </c>
      <c r="F49" s="5">
        <v>36</v>
      </c>
      <c r="G49" s="137" t="s">
        <v>411</v>
      </c>
      <c r="H49" s="170">
        <v>5600</v>
      </c>
      <c r="I49" s="137" t="s">
        <v>455</v>
      </c>
      <c r="J49" s="5">
        <v>10</v>
      </c>
      <c r="K49" s="5">
        <v>8</v>
      </c>
      <c r="L49" s="6">
        <v>52.33</v>
      </c>
      <c r="M49" s="6">
        <v>4.1100000000000003</v>
      </c>
      <c r="N49" s="6">
        <v>4.8499999999999996</v>
      </c>
      <c r="O49" s="6">
        <v>5.7</v>
      </c>
      <c r="P49" s="14">
        <v>1.8799999999999999E-3</v>
      </c>
      <c r="S49"/>
      <c r="U49" s="167"/>
    </row>
    <row r="50" spans="1:21" x14ac:dyDescent="0.2">
      <c r="A50" s="13">
        <v>49</v>
      </c>
      <c r="B50" s="4" t="s">
        <v>106</v>
      </c>
      <c r="C50" s="4" t="s">
        <v>107</v>
      </c>
      <c r="D50" s="135">
        <v>17618299</v>
      </c>
      <c r="E50" s="7" t="s">
        <v>416</v>
      </c>
      <c r="F50" s="5">
        <v>96</v>
      </c>
      <c r="G50" s="137" t="s">
        <v>411</v>
      </c>
      <c r="H50" s="170">
        <v>71400</v>
      </c>
      <c r="I50" s="137" t="s">
        <v>455</v>
      </c>
      <c r="J50" s="5">
        <v>52.5</v>
      </c>
      <c r="K50" s="5">
        <v>5.75</v>
      </c>
      <c r="L50" s="6">
        <v>43.33</v>
      </c>
      <c r="M50" s="6">
        <v>1.95</v>
      </c>
      <c r="N50" s="6">
        <v>3.94</v>
      </c>
      <c r="O50" s="6">
        <v>7.5</v>
      </c>
      <c r="P50" s="14">
        <v>4.6199999999999998E-2</v>
      </c>
      <c r="S50"/>
      <c r="U50" s="167"/>
    </row>
    <row r="51" spans="1:21" x14ac:dyDescent="0.2">
      <c r="A51" s="13">
        <v>50</v>
      </c>
      <c r="B51" s="4" t="s">
        <v>108</v>
      </c>
      <c r="C51" s="4" t="s">
        <v>109</v>
      </c>
      <c r="D51" s="135">
        <v>5474360</v>
      </c>
      <c r="E51" s="7" t="s">
        <v>416</v>
      </c>
      <c r="F51" s="5">
        <v>99</v>
      </c>
      <c r="G51" s="137" t="s">
        <v>411</v>
      </c>
      <c r="H51" s="170">
        <v>90500</v>
      </c>
      <c r="I51" s="137" t="s">
        <v>455</v>
      </c>
      <c r="J51" s="5">
        <v>62</v>
      </c>
      <c r="K51" s="5">
        <v>10</v>
      </c>
      <c r="L51" s="6">
        <v>43.67</v>
      </c>
      <c r="M51" s="6">
        <v>1.79</v>
      </c>
      <c r="N51" s="6">
        <v>3.56</v>
      </c>
      <c r="O51" s="6">
        <v>8.1999999999999993</v>
      </c>
      <c r="P51" s="14">
        <v>0.14899999999999999</v>
      </c>
      <c r="S51"/>
      <c r="U51" s="167"/>
    </row>
    <row r="52" spans="1:21" x14ac:dyDescent="0.2">
      <c r="A52" s="13">
        <v>51</v>
      </c>
      <c r="B52" s="4" t="s">
        <v>110</v>
      </c>
      <c r="C52" s="4" t="s">
        <v>111</v>
      </c>
      <c r="D52" s="135">
        <v>5122600</v>
      </c>
      <c r="E52" s="7" t="s">
        <v>416</v>
      </c>
      <c r="F52" s="5">
        <v>94</v>
      </c>
      <c r="G52" s="137" t="s">
        <v>411</v>
      </c>
      <c r="H52" s="170">
        <v>48800</v>
      </c>
      <c r="I52" s="137" t="s">
        <v>455</v>
      </c>
      <c r="J52" s="5">
        <v>-41</v>
      </c>
      <c r="K52" s="5">
        <v>174</v>
      </c>
      <c r="L52" s="6">
        <v>57.61</v>
      </c>
      <c r="M52" s="6">
        <v>5.79</v>
      </c>
      <c r="N52" s="6">
        <v>1.61</v>
      </c>
      <c r="O52" s="6">
        <v>11.9</v>
      </c>
      <c r="P52" s="14">
        <v>1.8799999999999999E-3</v>
      </c>
      <c r="S52"/>
      <c r="U52" s="167"/>
    </row>
    <row r="53" spans="1:21" x14ac:dyDescent="0.2">
      <c r="A53" s="13">
        <v>52</v>
      </c>
      <c r="B53" s="4" t="s">
        <v>112</v>
      </c>
      <c r="C53" s="4" t="s">
        <v>113</v>
      </c>
      <c r="D53" s="135">
        <v>117337368</v>
      </c>
      <c r="E53" s="7" t="s">
        <v>416</v>
      </c>
      <c r="F53" s="5">
        <v>73</v>
      </c>
      <c r="G53" s="137" t="s">
        <v>411</v>
      </c>
      <c r="H53" s="170">
        <v>9900</v>
      </c>
      <c r="I53" s="137" t="s">
        <v>455</v>
      </c>
      <c r="J53" s="5">
        <v>13</v>
      </c>
      <c r="K53" s="5">
        <v>122</v>
      </c>
      <c r="L53" s="6">
        <v>68.319999999999993</v>
      </c>
      <c r="M53" s="6">
        <v>2.71</v>
      </c>
      <c r="N53" s="6">
        <v>4.6500000000000004</v>
      </c>
      <c r="O53" s="6">
        <v>6.1</v>
      </c>
      <c r="P53" s="14">
        <v>1.23E-2</v>
      </c>
      <c r="S53"/>
      <c r="U53" s="167"/>
    </row>
    <row r="54" spans="1:21" x14ac:dyDescent="0.2">
      <c r="A54" s="13">
        <v>53</v>
      </c>
      <c r="B54" s="4" t="s">
        <v>114</v>
      </c>
      <c r="C54" s="4" t="s">
        <v>115</v>
      </c>
      <c r="D54" s="135">
        <v>240485658</v>
      </c>
      <c r="E54" s="7" t="s">
        <v>416</v>
      </c>
      <c r="F54" s="5">
        <v>36</v>
      </c>
      <c r="G54" s="137" t="s">
        <v>411</v>
      </c>
      <c r="H54" s="170">
        <v>5400</v>
      </c>
      <c r="I54" s="137" t="s">
        <v>455</v>
      </c>
      <c r="J54" s="5">
        <v>30</v>
      </c>
      <c r="K54" s="5">
        <v>70</v>
      </c>
      <c r="L54" s="6">
        <v>64.069999999999993</v>
      </c>
      <c r="M54" s="6">
        <v>4.87</v>
      </c>
      <c r="N54" s="6">
        <v>4.24</v>
      </c>
      <c r="O54" s="6">
        <v>6.9</v>
      </c>
      <c r="P54" s="14">
        <v>3.8399999999999997E-2</v>
      </c>
      <c r="S54"/>
      <c r="U54" s="167"/>
    </row>
    <row r="55" spans="1:21" x14ac:dyDescent="0.2">
      <c r="A55" s="13">
        <v>54</v>
      </c>
      <c r="B55" s="4" t="s">
        <v>116</v>
      </c>
      <c r="C55" s="4" t="s">
        <v>117</v>
      </c>
      <c r="D55" s="135">
        <v>36947816</v>
      </c>
      <c r="E55" s="7" t="s">
        <v>416</v>
      </c>
      <c r="F55" s="5">
        <v>92</v>
      </c>
      <c r="G55" s="137" t="s">
        <v>411</v>
      </c>
      <c r="H55" s="170">
        <v>44400</v>
      </c>
      <c r="I55" s="137" t="s">
        <v>455</v>
      </c>
      <c r="J55" s="5">
        <v>52</v>
      </c>
      <c r="K55" s="5">
        <v>20</v>
      </c>
      <c r="L55" s="6">
        <v>28.4</v>
      </c>
      <c r="M55" s="6">
        <v>0.67</v>
      </c>
      <c r="N55" s="6">
        <v>5.37</v>
      </c>
      <c r="O55" s="6">
        <v>4.7</v>
      </c>
      <c r="P55" s="14">
        <v>0.379</v>
      </c>
      <c r="S55"/>
      <c r="U55" s="167"/>
    </row>
    <row r="56" spans="1:21" x14ac:dyDescent="0.2">
      <c r="A56" s="13">
        <v>55</v>
      </c>
      <c r="B56" s="4" t="s">
        <v>118</v>
      </c>
      <c r="C56" s="4" t="s">
        <v>119</v>
      </c>
      <c r="D56" s="135">
        <v>10425292</v>
      </c>
      <c r="E56" s="137" t="s">
        <v>424</v>
      </c>
      <c r="F56" s="5">
        <v>88</v>
      </c>
      <c r="G56" s="137" t="s">
        <v>411</v>
      </c>
      <c r="H56" s="170">
        <v>41800</v>
      </c>
      <c r="I56" s="137" t="s">
        <v>455</v>
      </c>
      <c r="J56" s="5">
        <v>39.5</v>
      </c>
      <c r="K56" s="5">
        <v>-8</v>
      </c>
      <c r="L56" s="6">
        <v>40.97</v>
      </c>
      <c r="M56" s="6">
        <v>7.88</v>
      </c>
      <c r="N56" s="6">
        <v>4.09</v>
      </c>
      <c r="O56" s="6">
        <v>7.2</v>
      </c>
      <c r="P56" s="14">
        <v>6.4799999999999996E-3</v>
      </c>
      <c r="S56"/>
      <c r="U56" s="167"/>
    </row>
    <row r="57" spans="1:21" x14ac:dyDescent="0.2">
      <c r="A57" s="13">
        <v>56</v>
      </c>
      <c r="B57" s="4" t="s">
        <v>120</v>
      </c>
      <c r="C57" s="4" t="s">
        <v>121</v>
      </c>
      <c r="D57" s="135">
        <v>3100582</v>
      </c>
      <c r="E57" s="137" t="s">
        <v>425</v>
      </c>
      <c r="F57" s="5">
        <v>99</v>
      </c>
      <c r="G57" s="137" t="s">
        <v>411</v>
      </c>
      <c r="H57" s="170">
        <v>116200</v>
      </c>
      <c r="I57" s="137" t="s">
        <v>455</v>
      </c>
      <c r="J57" s="5">
        <v>25.5</v>
      </c>
      <c r="K57" s="5">
        <v>51.25</v>
      </c>
      <c r="L57" s="6">
        <v>62.04</v>
      </c>
      <c r="M57" s="6">
        <v>3.56</v>
      </c>
      <c r="N57" s="6">
        <v>4.08</v>
      </c>
      <c r="O57" s="6">
        <v>7.2</v>
      </c>
      <c r="P57" s="14">
        <v>5.2299999999999999E-2</v>
      </c>
      <c r="S57"/>
      <c r="U57" s="167"/>
    </row>
    <row r="58" spans="1:21" x14ac:dyDescent="0.2">
      <c r="A58" s="13">
        <v>57</v>
      </c>
      <c r="B58" s="4" t="s">
        <v>122</v>
      </c>
      <c r="C58" s="4" t="s">
        <v>123</v>
      </c>
      <c r="D58" s="135">
        <v>19015087</v>
      </c>
      <c r="E58" s="137" t="s">
        <v>424</v>
      </c>
      <c r="F58" s="5">
        <v>89</v>
      </c>
      <c r="G58" s="137" t="s">
        <v>411</v>
      </c>
      <c r="H58" s="170">
        <v>40700</v>
      </c>
      <c r="I58" s="137" t="s">
        <v>455</v>
      </c>
      <c r="J58" s="5">
        <v>46</v>
      </c>
      <c r="K58" s="5">
        <v>25</v>
      </c>
      <c r="L58" s="6">
        <v>47.31</v>
      </c>
      <c r="M58" s="6">
        <v>1.35</v>
      </c>
      <c r="N58" s="6">
        <v>6.03</v>
      </c>
      <c r="O58" s="6">
        <v>3.5</v>
      </c>
      <c r="P58" s="14">
        <v>0.32100000000000001</v>
      </c>
      <c r="S58"/>
      <c r="U58" s="167"/>
    </row>
    <row r="59" spans="1:21" x14ac:dyDescent="0.2">
      <c r="A59" s="13">
        <v>58</v>
      </c>
      <c r="B59" s="4" t="s">
        <v>124</v>
      </c>
      <c r="C59" s="4" t="s">
        <v>125</v>
      </c>
      <c r="D59" s="135">
        <v>143957079</v>
      </c>
      <c r="E59" s="137" t="s">
        <v>419</v>
      </c>
      <c r="F59" s="5">
        <v>85</v>
      </c>
      <c r="G59" s="137" t="s">
        <v>411</v>
      </c>
      <c r="H59" s="170">
        <v>39800</v>
      </c>
      <c r="I59" s="137" t="s">
        <v>455</v>
      </c>
      <c r="J59" s="5">
        <v>60</v>
      </c>
      <c r="K59" s="5">
        <v>100</v>
      </c>
      <c r="L59" s="6">
        <v>53.45</v>
      </c>
      <c r="M59" s="6">
        <v>3.75</v>
      </c>
      <c r="N59" s="6">
        <v>6.17</v>
      </c>
      <c r="O59" s="6">
        <v>3.2</v>
      </c>
      <c r="P59" s="14">
        <v>0.14899999999999999</v>
      </c>
      <c r="S59"/>
      <c r="U59" s="167"/>
    </row>
    <row r="60" spans="1:21" x14ac:dyDescent="0.2">
      <c r="A60" s="13">
        <v>59</v>
      </c>
      <c r="B60" s="4" t="s">
        <v>126</v>
      </c>
      <c r="C60" s="4" t="s">
        <v>127</v>
      </c>
      <c r="D60" s="135">
        <v>10673669</v>
      </c>
      <c r="E60" s="137" t="s">
        <v>415</v>
      </c>
      <c r="F60" s="5">
        <v>98.1</v>
      </c>
      <c r="G60" s="137" t="s">
        <v>413</v>
      </c>
      <c r="H60" s="170">
        <v>63100</v>
      </c>
      <c r="I60" s="137" t="s">
        <v>455</v>
      </c>
      <c r="J60" s="5">
        <v>62</v>
      </c>
      <c r="K60" s="5">
        <v>15</v>
      </c>
      <c r="L60" s="6">
        <v>38.94</v>
      </c>
      <c r="M60" s="6">
        <v>1.28</v>
      </c>
      <c r="N60" s="6">
        <v>3.38</v>
      </c>
      <c r="O60" s="6">
        <v>8.6</v>
      </c>
      <c r="P60" s="14">
        <v>0.14199999999999999</v>
      </c>
      <c r="S60"/>
      <c r="U60" s="167"/>
    </row>
    <row r="61" spans="1:21" x14ac:dyDescent="0.2">
      <c r="A61" s="13">
        <v>60</v>
      </c>
      <c r="B61" s="4" t="s">
        <v>128</v>
      </c>
      <c r="C61" s="4" t="s">
        <v>129</v>
      </c>
      <c r="D61" s="135">
        <v>6052709</v>
      </c>
      <c r="E61" s="137" t="s">
        <v>415</v>
      </c>
      <c r="F61" s="5">
        <v>95.8</v>
      </c>
      <c r="G61" s="137" t="s">
        <v>408</v>
      </c>
      <c r="H61" s="170">
        <v>127500</v>
      </c>
      <c r="I61" s="137" t="s">
        <v>455</v>
      </c>
      <c r="J61" s="5">
        <v>1.37</v>
      </c>
      <c r="K61" s="5">
        <v>103.8</v>
      </c>
      <c r="L61" s="6">
        <v>78.760000000000005</v>
      </c>
      <c r="M61" s="6">
        <v>2.34</v>
      </c>
      <c r="N61" s="6">
        <v>4.43</v>
      </c>
      <c r="O61" s="6">
        <v>6.5</v>
      </c>
      <c r="P61" s="14">
        <v>3.7799999999999999E-3</v>
      </c>
      <c r="S61"/>
      <c r="U61" s="167"/>
    </row>
    <row r="62" spans="1:21" x14ac:dyDescent="0.2">
      <c r="A62" s="13">
        <v>61</v>
      </c>
      <c r="B62" s="4" t="s">
        <v>130</v>
      </c>
      <c r="C62" s="4" t="s">
        <v>131</v>
      </c>
      <c r="D62" s="135">
        <v>18501984</v>
      </c>
      <c r="E62" s="137" t="s">
        <v>416</v>
      </c>
      <c r="F62" s="5">
        <v>60.6</v>
      </c>
      <c r="G62" s="137" t="s">
        <v>408</v>
      </c>
      <c r="H62" s="170">
        <v>4300</v>
      </c>
      <c r="I62" s="137" t="s">
        <v>455</v>
      </c>
      <c r="J62" s="5">
        <v>14</v>
      </c>
      <c r="K62" s="5">
        <v>-14</v>
      </c>
      <c r="L62" s="6">
        <v>26.47</v>
      </c>
      <c r="M62" s="6">
        <v>1.23</v>
      </c>
      <c r="N62" s="6">
        <v>5.29</v>
      </c>
      <c r="O62" s="6">
        <v>4.9000000000000004</v>
      </c>
      <c r="P62" s="14">
        <v>0.34499999999999997</v>
      </c>
      <c r="S62"/>
      <c r="U62" s="167"/>
    </row>
    <row r="63" spans="1:21" x14ac:dyDescent="0.2">
      <c r="A63" s="13">
        <v>62</v>
      </c>
      <c r="B63" s="4" t="s">
        <v>132</v>
      </c>
      <c r="C63" s="4" t="s">
        <v>133</v>
      </c>
      <c r="D63" s="135">
        <v>71885799</v>
      </c>
      <c r="E63" s="137" t="s">
        <v>415</v>
      </c>
      <c r="F63" s="5">
        <v>91.2</v>
      </c>
      <c r="G63" s="137" t="s">
        <v>408</v>
      </c>
      <c r="H63" s="170">
        <v>21100</v>
      </c>
      <c r="I63" s="137" t="s">
        <v>455</v>
      </c>
      <c r="J63" s="5">
        <v>15</v>
      </c>
      <c r="K63" s="5">
        <v>100</v>
      </c>
      <c r="L63" s="6">
        <v>55.77</v>
      </c>
      <c r="M63" s="6">
        <v>3.39</v>
      </c>
      <c r="N63" s="6">
        <v>2.84</v>
      </c>
      <c r="O63" s="6">
        <v>9.6</v>
      </c>
      <c r="P63" s="14">
        <v>1.77E-2</v>
      </c>
      <c r="S63"/>
      <c r="U63" s="167"/>
    </row>
    <row r="64" spans="1:21" x14ac:dyDescent="0.2">
      <c r="A64" s="13">
        <v>63</v>
      </c>
      <c r="B64" s="4" t="s">
        <v>134</v>
      </c>
      <c r="C64" s="4" t="s">
        <v>135</v>
      </c>
      <c r="D64" s="135">
        <v>12564689</v>
      </c>
      <c r="E64" s="137" t="s">
        <v>415</v>
      </c>
      <c r="F64" s="5">
        <v>84.9</v>
      </c>
      <c r="G64" s="137" t="s">
        <v>408</v>
      </c>
      <c r="H64" s="170">
        <v>12600</v>
      </c>
      <c r="I64" s="137" t="s">
        <v>455</v>
      </c>
      <c r="J64" s="5">
        <v>34</v>
      </c>
      <c r="K64" s="5">
        <v>9</v>
      </c>
      <c r="L64" s="6">
        <v>54.31</v>
      </c>
      <c r="M64" s="6">
        <v>2.91</v>
      </c>
      <c r="N64" s="6">
        <v>1.95</v>
      </c>
      <c r="O64" s="6">
        <v>11.3</v>
      </c>
      <c r="P64" s="14">
        <v>3.1399999999999997E-2</v>
      </c>
      <c r="S64"/>
      <c r="U64" s="167"/>
    </row>
    <row r="65" spans="1:21" x14ac:dyDescent="0.2">
      <c r="A65" s="13">
        <v>64</v>
      </c>
      <c r="B65" s="4" t="s">
        <v>136</v>
      </c>
      <c r="C65" s="4" t="s">
        <v>137</v>
      </c>
      <c r="D65" s="135">
        <v>1538200</v>
      </c>
      <c r="E65" s="137" t="s">
        <v>415</v>
      </c>
      <c r="F65" s="5">
        <v>84.7</v>
      </c>
      <c r="G65" s="137" t="s">
        <v>408</v>
      </c>
      <c r="H65" s="170">
        <v>31700</v>
      </c>
      <c r="I65" s="137" t="s">
        <v>455</v>
      </c>
      <c r="J65" s="5">
        <v>10.69</v>
      </c>
      <c r="K65" s="5">
        <v>-61.22</v>
      </c>
      <c r="L65" s="6">
        <v>51.99</v>
      </c>
      <c r="M65" s="6">
        <v>2.52</v>
      </c>
      <c r="N65" s="6">
        <v>6.08</v>
      </c>
      <c r="O65" s="6">
        <v>3.4</v>
      </c>
      <c r="P65" s="14">
        <v>0.13200000000000001</v>
      </c>
      <c r="S65"/>
      <c r="U65" s="167"/>
    </row>
    <row r="66" spans="1:21" x14ac:dyDescent="0.2">
      <c r="A66" s="13">
        <v>65</v>
      </c>
      <c r="B66" s="4" t="s">
        <v>138</v>
      </c>
      <c r="C66" s="4" t="s">
        <v>139</v>
      </c>
      <c r="D66" s="135">
        <v>37937821</v>
      </c>
      <c r="E66" s="137" t="s">
        <v>415</v>
      </c>
      <c r="F66" s="5">
        <v>79.2</v>
      </c>
      <c r="G66" s="137" t="s">
        <v>408</v>
      </c>
      <c r="H66" s="170">
        <v>15900</v>
      </c>
      <c r="I66" s="137" t="s">
        <v>455</v>
      </c>
      <c r="J66" s="5">
        <v>49</v>
      </c>
      <c r="K66" s="5">
        <v>32</v>
      </c>
      <c r="L66" s="6">
        <v>36.270000000000003</v>
      </c>
      <c r="M66" s="6">
        <v>6.2</v>
      </c>
      <c r="N66" s="6">
        <v>0.18</v>
      </c>
      <c r="O66" s="6">
        <v>2.7</v>
      </c>
      <c r="P66" s="14">
        <v>4.6199999999999998E-2</v>
      </c>
      <c r="S66"/>
      <c r="U66" s="167"/>
    </row>
    <row r="67" spans="1:21" x14ac:dyDescent="0.2">
      <c r="A67" s="13">
        <v>66</v>
      </c>
      <c r="B67" s="4" t="s">
        <v>140</v>
      </c>
      <c r="C67" s="4" t="s">
        <v>141</v>
      </c>
      <c r="D67" s="135">
        <v>341814420</v>
      </c>
      <c r="E67" s="137" t="s">
        <v>415</v>
      </c>
      <c r="F67" s="5">
        <v>97.1</v>
      </c>
      <c r="G67" s="137" t="s">
        <v>408</v>
      </c>
      <c r="H67" s="170">
        <v>74600</v>
      </c>
      <c r="I67" s="137" t="s">
        <v>455</v>
      </c>
      <c r="J67" s="5">
        <v>38</v>
      </c>
      <c r="K67" s="5">
        <v>-97</v>
      </c>
      <c r="L67" s="6">
        <v>82.65</v>
      </c>
      <c r="M67" s="6">
        <v>5.58</v>
      </c>
      <c r="N67" s="6">
        <v>4.71</v>
      </c>
      <c r="O67" s="6">
        <v>6</v>
      </c>
      <c r="P67" s="14">
        <v>1.8799999999999999E-3</v>
      </c>
      <c r="S67"/>
      <c r="U67" s="167"/>
    </row>
    <row r="68" spans="1:21" x14ac:dyDescent="0.2">
      <c r="A68" s="13">
        <v>67</v>
      </c>
      <c r="B68" s="4" t="s">
        <v>142</v>
      </c>
      <c r="C68" s="4" t="s">
        <v>143</v>
      </c>
      <c r="D68" s="135">
        <v>100987686</v>
      </c>
      <c r="E68" s="137" t="s">
        <v>416</v>
      </c>
      <c r="F68" s="5">
        <v>78.8</v>
      </c>
      <c r="G68" s="137" t="s">
        <v>408</v>
      </c>
      <c r="H68" s="170">
        <v>13500</v>
      </c>
      <c r="I68" s="137" t="s">
        <v>455</v>
      </c>
      <c r="J68" s="5">
        <v>16.170000000000002</v>
      </c>
      <c r="K68" s="5">
        <v>107.83</v>
      </c>
      <c r="L68" s="6">
        <v>53.91</v>
      </c>
      <c r="M68" s="6">
        <v>7.16</v>
      </c>
      <c r="N68" s="6">
        <v>3.95</v>
      </c>
      <c r="O68" s="6">
        <v>7.5</v>
      </c>
      <c r="P68" s="14">
        <v>1.8799999999999999E-3</v>
      </c>
      <c r="S68"/>
      <c r="U68" s="167"/>
    </row>
    <row r="69" spans="1:21" x14ac:dyDescent="0.2">
      <c r="A69" s="13">
        <v>68</v>
      </c>
      <c r="B69" s="4" t="s">
        <v>144</v>
      </c>
      <c r="C69" s="4" t="s">
        <v>145</v>
      </c>
      <c r="D69" s="135">
        <v>63000000</v>
      </c>
      <c r="E69" s="137" t="s">
        <v>417</v>
      </c>
      <c r="F69" s="5">
        <v>74.7</v>
      </c>
      <c r="G69" s="137" t="s">
        <v>414</v>
      </c>
      <c r="H69" s="170">
        <v>13700</v>
      </c>
      <c r="I69" s="137" t="s">
        <v>455</v>
      </c>
      <c r="J69" s="5">
        <v>-29</v>
      </c>
      <c r="K69" s="5">
        <v>24</v>
      </c>
      <c r="L69" s="6">
        <v>73.989999999999995</v>
      </c>
      <c r="M69" s="6">
        <v>9.14</v>
      </c>
      <c r="N69" s="6">
        <v>1.31</v>
      </c>
      <c r="O69" s="6">
        <v>12</v>
      </c>
      <c r="P69" s="14">
        <v>2.2699999999999999E-4</v>
      </c>
      <c r="S69"/>
      <c r="U69" s="167"/>
    </row>
    <row r="70" spans="1:21" x14ac:dyDescent="0.2">
      <c r="A70" s="13">
        <v>69</v>
      </c>
      <c r="B70" s="4" t="s">
        <v>146</v>
      </c>
      <c r="C70" s="4" t="s">
        <v>147</v>
      </c>
      <c r="D70" s="135">
        <v>21134695</v>
      </c>
      <c r="E70" s="137" t="s">
        <v>415</v>
      </c>
      <c r="F70" s="5">
        <v>33</v>
      </c>
      <c r="G70" s="137" t="s">
        <v>408</v>
      </c>
      <c r="H70" s="170">
        <v>3700</v>
      </c>
      <c r="I70" s="137" t="s">
        <v>455</v>
      </c>
      <c r="J70" s="5">
        <v>-15</v>
      </c>
      <c r="K70" s="5">
        <v>30</v>
      </c>
      <c r="L70" s="6">
        <v>41.98</v>
      </c>
      <c r="M70" s="6">
        <v>2.95</v>
      </c>
      <c r="N70" s="6">
        <v>0.91</v>
      </c>
      <c r="O70" s="6">
        <v>1.3</v>
      </c>
      <c r="P70" s="14">
        <v>0.34799999999999998</v>
      </c>
      <c r="S70"/>
      <c r="U70" s="167"/>
    </row>
    <row r="71" spans="1:21" ht="17" thickBot="1" x14ac:dyDescent="0.25">
      <c r="A71" s="15">
        <v>70</v>
      </c>
      <c r="B71" s="16" t="s">
        <v>148</v>
      </c>
      <c r="C71" s="16" t="s">
        <v>149</v>
      </c>
      <c r="D71" s="136">
        <v>17020321</v>
      </c>
      <c r="E71" s="138" t="s">
        <v>415</v>
      </c>
      <c r="F71" s="17">
        <v>38.4</v>
      </c>
      <c r="G71" s="138" t="s">
        <v>408</v>
      </c>
      <c r="H71" s="173">
        <v>3400</v>
      </c>
      <c r="I71" s="138" t="s">
        <v>455</v>
      </c>
      <c r="J71" s="17">
        <v>-20</v>
      </c>
      <c r="K71" s="17">
        <v>30</v>
      </c>
      <c r="L71" s="18">
        <v>54.6</v>
      </c>
      <c r="M71" s="18">
        <v>8.07</v>
      </c>
      <c r="N71" s="18">
        <v>1.04</v>
      </c>
      <c r="O71" s="18">
        <v>1</v>
      </c>
      <c r="P71" s="19">
        <v>2.2100000000000002E-2</v>
      </c>
      <c r="S71"/>
      <c r="U71" s="167"/>
    </row>
    <row r="72" spans="1:21" x14ac:dyDescent="0.2">
      <c r="S72"/>
      <c r="U72" s="167"/>
    </row>
    <row r="73" spans="1:21" x14ac:dyDescent="0.2">
      <c r="B73" t="s">
        <v>458</v>
      </c>
      <c r="D73" s="1">
        <f>AVERAGE(D2:D71)</f>
        <v>93474351.18571429</v>
      </c>
      <c r="F73" s="1">
        <f>AVERAGE(F2:F71)</f>
        <v>80.174857142857135</v>
      </c>
      <c r="H73" s="169">
        <f>AVERAGE(H2:H71)</f>
        <v>38950</v>
      </c>
    </row>
    <row r="74" spans="1:21" x14ac:dyDescent="0.2">
      <c r="B74" t="s">
        <v>459</v>
      </c>
      <c r="D74" s="1">
        <f>MEDIAN(D2:D71)</f>
        <v>28351914.5</v>
      </c>
      <c r="F74" s="1">
        <f>MEDIAN(F2:F71)</f>
        <v>88.2</v>
      </c>
      <c r="H74" s="169">
        <f>MEDIAN(H2:H71)</f>
        <v>34850</v>
      </c>
    </row>
    <row r="75" spans="1:21" x14ac:dyDescent="0.2">
      <c r="B75" t="s">
        <v>453</v>
      </c>
      <c r="D75" s="1">
        <f>MIN(D2:D71)</f>
        <v>364508</v>
      </c>
      <c r="F75" s="1">
        <f>MIN(F2:F71)</f>
        <v>25</v>
      </c>
      <c r="H75" s="169">
        <f>MIN(H2:H71)</f>
        <v>2800</v>
      </c>
    </row>
    <row r="76" spans="1:21" x14ac:dyDescent="0.2">
      <c r="B76" t="s">
        <v>454</v>
      </c>
      <c r="D76" s="1">
        <f>MAX(D2:D71)</f>
        <v>1428627663</v>
      </c>
      <c r="F76" s="1">
        <f>MAX(F2:F71)</f>
        <v>99</v>
      </c>
      <c r="H76" s="169">
        <f>MAX(H2:H71)</f>
        <v>132800</v>
      </c>
    </row>
  </sheetData>
  <autoFilter ref="A1:P71" xr:uid="{1D372AF5-C0F1-0449-9FF9-5DD9B36EDC5B}">
    <sortState xmlns:xlrd2="http://schemas.microsoft.com/office/spreadsheetml/2017/richdata2" ref="A2:P71">
      <sortCondition ref="A1:A71"/>
    </sortState>
  </autoFilter>
  <conditionalFormatting sqref="P2:P71">
    <cfRule type="cellIs" dxfId="5" priority="1" operator="lessThan">
      <formula>0.05</formula>
    </cfRule>
  </conditionalFormatting>
  <hyperlinks>
    <hyperlink ref="G8" r:id="rId1" display="https://en.wikipedia.org/wiki/Internet_in_Brazil" xr:uid="{949140CB-0056-314A-989D-CCADAC9AEC91}"/>
    <hyperlink ref="G10" r:id="rId2" display="https://data.worldbank.org/indicator/IT.NET.USER.ZS?locations=CH" xr:uid="{82FBCA36-86C4-9E45-BB88-E3018B548B6A}"/>
    <hyperlink ref="G17" r:id="rId3" display="https://data.worldbank.org/indicator/IT.NET.USER.ZS?locations=EG" xr:uid="{B0081C2D-5BB2-894C-957E-77D676661129}"/>
    <hyperlink ref="G18" r:id="rId4" display="https://data.worldbank.org/indicator/IT.NET.USER.ZS?locations=ES" xr:uid="{72588CF5-66D2-E949-9D4D-B85394EC4BD2}"/>
    <hyperlink ref="G19" r:id="rId5" display="https://data.worldbank.org/indicator/IT.NET.USER.ZS?locations=ET" xr:uid="{99A33EAE-151E-814E-8F7E-706F4AF009FA}"/>
    <hyperlink ref="G20" r:id="rId6" display="https://data.worldbank.org/indicator/IT.NET.USER.ZS?locations=FI" xr:uid="{E1130B6B-BBEF-1141-AD4A-CE0F9751E722}"/>
    <hyperlink ref="G21" r:id="rId7" display="https://data.worldbank.org/indicator/IT.NET.USER.ZS?locations=FR" xr:uid="{0637753F-26BE-E445-A37A-5F47D643136C}"/>
    <hyperlink ref="G22" r:id="rId8" display="https://data.worldbank.org/indicator/IT.NET.USER.ZS?locations=GB" xr:uid="{BB431815-0C96-DA49-9FA0-FF47FFDA5566}"/>
    <hyperlink ref="G23" r:id="rId9" display="https://data.worldbank.org/indicator/IT.NET.USER.ZS?locations=DE" xr:uid="{4C23C3E1-93B3-544C-B090-8F68D59525A2}"/>
    <hyperlink ref="G24" r:id="rId10" display="https://data.worldbank.org/indicator/IT.NET.USER.ZS?locations=GH" xr:uid="{0954A4D5-CFA6-7440-B76B-4D8AB6FC9E5D}"/>
    <hyperlink ref="G25" r:id="rId11" display="https://data.worldbank.org/indicator/IT.NET.USER.ZS?locations=GP" xr:uid="{EDF1E727-3E38-9045-BBF1-1C227FF50B1C}"/>
    <hyperlink ref="G26" r:id="rId12" display="https://data.worldbank.org/indicator/IT.NET.USER.ZS?locations=GR" xr:uid="{8EBE97E4-594E-C847-A382-432288D2ECF4}"/>
    <hyperlink ref="G27" r:id="rId13" display="https://data.worldbank.org/indicator/IT.NET.USER.ZS?locations=HK" xr:uid="{EC35A43A-2164-584F-B275-40F2779DB7B5}"/>
    <hyperlink ref="G28" r:id="rId14" display="https://data.worldbank.org/indicator/IT.NET.USER.ZS?locations=HU" xr:uid="{FB38C5A3-D9F6-B348-B063-1297D192C4EF}"/>
    <hyperlink ref="G29" r:id="rId15" display="https://data.worldbank.org/indicator/IT.NET.USER.ZS?locations=ID" xr:uid="{36BF9CA9-F05D-3046-9CA3-E05369A1E191}"/>
    <hyperlink ref="G30" r:id="rId16" display="https://data.worldbank.org/indicator/IT.NET.USER.ZS?locations=IE" xr:uid="{6EFE0902-BF5D-1F4B-87CE-5272E254D87D}"/>
    <hyperlink ref="G31" r:id="rId17" display="https://data.worldbank.org/indicator/IT.NET.USER.ZS?locations=IL" xr:uid="{0D01C624-FDA9-EE4A-BE0C-7F26331D3EE0}"/>
    <hyperlink ref="G32" r:id="rId18" display="https://data.worldbank.org/indicator/IT.NET.USER.ZS?locations=IN" xr:uid="{5D2499C0-1C0F-BB4C-BA80-F9EB8120A90E}"/>
    <hyperlink ref="G33" r:id="rId19" display="https://data.worldbank.org/indicator/IT.NET.USER.ZS?locations=IQ" xr:uid="{B1ED1C86-26A8-544B-A6F5-5DD17B247674}"/>
    <hyperlink ref="G34" r:id="rId20" display="https://data.worldbank.org/indicator/IT.NET.USER.ZS?locations=IR" xr:uid="{9A8D84CA-CA3E-2A42-9E8A-FB4A1C2BA854}"/>
    <hyperlink ref="G35" r:id="rId21" display="https://data.worldbank.org/indicator/IT.NET.USER.ZS?locations=IT" xr:uid="{FAEDCAF8-FCB2-1F4C-8231-A952CB08F21A}"/>
    <hyperlink ref="G36" r:id="rId22" display="https://data.worldbank.org/indicator/IT.NET.USER.ZS?locations=JM" xr:uid="{1B082C24-AF68-044D-BCAD-92354624739C}"/>
    <hyperlink ref="G37" r:id="rId23" display="https://data.worldbank.org/indicator/IT.NET.USER.ZS?locations=JO" xr:uid="{DAEA59F1-4820-C24C-8781-0C15FAFB117D}"/>
    <hyperlink ref="G38" r:id="rId24" display="https://data.worldbank.org/indicator/IT.NET.USER.ZS?locations=JP" xr:uid="{18246F84-CE40-A040-B666-0351ED8A64E1}"/>
    <hyperlink ref="G39" r:id="rId25" display="https://data.worldbank.org/indicator/IT.NET.USER.ZS?locations=KE" xr:uid="{7D1156D6-B074-E94E-A7A8-0305ADD5CF61}"/>
    <hyperlink ref="G40" r:id="rId26" display="https://data.worldbank.org/indicator/IT.NET.USER.ZS?locations=KR" xr:uid="{25F33735-D785-4E40-B408-A7CFB1C7DCA1}"/>
    <hyperlink ref="G41" r:id="rId27" display="https://data.worldbank.org/indicator/IT.NET.USER.ZS?locations=KW" xr:uid="{95B6290A-2B98-0F41-B094-6978D848976F}"/>
    <hyperlink ref="G42" r:id="rId28" display="https://data.worldbank.org/indicator/IT.NET.USER.ZS?locations=LB" xr:uid="{D9E2C936-0413-134B-859C-C82FC8C0B603}"/>
    <hyperlink ref="G43" r:id="rId29" display="https://data.worldbank.org/indicator/IT.NET.USER.ZS?locations=LK" xr:uid="{184839DE-276F-A94C-8CA1-E125E0004B40}"/>
    <hyperlink ref="G44" r:id="rId30" display="https://data.worldbank.org/indicator/IT.NET.USER.ZS?locations=LU" xr:uid="{1ECBAF72-F544-6B48-9F63-9F83AE5F7A51}"/>
    <hyperlink ref="G45" r:id="rId31" display="https://data.worldbank.org/indicator/IT.NET.USER.ZS?locations=MA" xr:uid="{B65DA34A-9ED7-1243-BD1E-5ED7591A4D13}"/>
    <hyperlink ref="G46" r:id="rId32" display="https://data.worldbank.org/indicator/IT.NET.USER.ZS?locations=MQ" xr:uid="{75EA8767-CD96-804C-9E85-B98CD7E315FF}"/>
    <hyperlink ref="G47" r:id="rId33" display="https://data.worldbank.org/indicator/IT.NET.USER.ZS?locations=MX" xr:uid="{1F18F2C0-609C-D64C-B9C9-72A2ED667574}"/>
    <hyperlink ref="G48" r:id="rId34" display="https://data.worldbank.org/indicator/IT.NET.USER.ZS?locations=MY" xr:uid="{255832C5-EA77-6C47-84B9-90CE5402B6B4}"/>
    <hyperlink ref="G49" r:id="rId35" display="https://data.worldbank.org/indicator/IT.NET.USER.ZS?locations=NG" xr:uid="{38331AF1-52AF-984A-80FD-83B1243DAD32}"/>
    <hyperlink ref="G50" r:id="rId36" display="https://data.worldbank.org/indicator/IT.NET.USER.ZS?locations=NL" xr:uid="{96CDA7AA-B60F-0349-BFA5-095E43A43A5E}"/>
    <hyperlink ref="G51" r:id="rId37" display="https://data.worldbank.org/indicator/IT.NET.USER.ZS?locations=NO" xr:uid="{4C46AF1F-5D90-9E47-BB0C-E993814D5308}"/>
    <hyperlink ref="G52" r:id="rId38" display="https://data.worldbank.org/indicator/IT.NET.USER.ZS?locations=NZ" xr:uid="{EAA834E9-7512-2E4A-A4FA-3DF5BA33691F}"/>
    <hyperlink ref="G53" r:id="rId39" display="https://data.worldbank.org/indicator/IT.NET.USER.ZS?locations=PH" xr:uid="{A539AC12-4C49-1C49-8285-BAA08E243102}"/>
    <hyperlink ref="G54" r:id="rId40" display="https://data.worldbank.org/indicator/IT.NET.USER.ZS?locations=PK" xr:uid="{09D30492-2D05-DB48-93D3-094DF15C28B9}"/>
    <hyperlink ref="G55" r:id="rId41" display="https://data.worldbank.org/indicator/IT.NET.USER.ZS?locations=PL" xr:uid="{37D93A1C-46FA-FB49-811E-21AFF0FB8EDE}"/>
    <hyperlink ref="G56" r:id="rId42" display="https://data.worldbank.org/indicator/IT.NET.USER.ZS?locations=PT" xr:uid="{78E0BFFC-6CDA-2349-A404-9294866A4EAC}"/>
    <hyperlink ref="G57" r:id="rId43" display="https://data.worldbank.org/indicator/IT.NET.USER.ZS?locations=QA" xr:uid="{26D97B21-8B74-0A44-8D4D-D9B89B1CA5F7}"/>
    <hyperlink ref="G58" r:id="rId44" display="https://data.worldbank.org/indicator/IT.NET.USER.ZS?locations=RO" xr:uid="{FEA72CA6-9E09-F445-B28F-5FCDC61D01BB}"/>
    <hyperlink ref="G59" r:id="rId45" display="https://data.worldbank.org/indicator/IT.NET.USER.ZS?locations=RU" xr:uid="{CB4ACBD3-8382-7E41-A605-E645360ECA9A}"/>
    <hyperlink ref="G60" r:id="rId46" display="https://www.oberlo.com/statistics/internet-use-by-country" xr:uid="{C2A6670E-EB25-3241-996A-4FF919C4C0FE}"/>
    <hyperlink ref="G61" r:id="rId47" display="https://datareportal.com/reports/digital-2025-singapore" xr:uid="{037EAE69-B3E2-6848-8BBE-86E9CFF38FD1}"/>
    <hyperlink ref="G62" r:id="rId48" display="https://datareportal.com/reports/digital-2025-senegal" xr:uid="{80DB66FE-B184-E84E-B4A2-7DCC612C8AEA}"/>
    <hyperlink ref="G63" r:id="rId49" display="https://datareportal.com/reports/digital-2025-thailand" xr:uid="{433208E5-4CDE-A94A-952E-8D41A69B38F2}"/>
    <hyperlink ref="G64" r:id="rId50" display="https://datareportal.com/reports/digital-2025-tunisia" xr:uid="{84457EF6-6F35-3748-9398-B9C5A748C599}"/>
    <hyperlink ref="G65" r:id="rId51" display="https://datareportal.com/reports/digital-2025-trinidad-and-tobago" xr:uid="{E7714A49-FA81-D44E-A8A5-1B0D7D58E0E4}"/>
    <hyperlink ref="G66" r:id="rId52" display="https://datareportal.com/reports/digital-2024-ukraine" xr:uid="{84B511F8-8CD1-9441-AD7C-AC4BB0214DC6}"/>
    <hyperlink ref="G67" r:id="rId53" display="https://datareportal.com/reports/digital-2024-united-states-of-america" xr:uid="{E8A7E1B9-785E-024E-90ED-870793BA6740}"/>
    <hyperlink ref="G68" r:id="rId54" display="https://datareportal.com/reports/digital-2025-vietnam" xr:uid="{1ECA4A5C-D244-5A4B-A50B-383544223EBC}"/>
    <hyperlink ref="G69" r:id="rId55" display="https://freedomhouse.org/country/south-africa/freedom-net/2024" xr:uid="{48BDBB9F-8A7B-4448-B9CF-4BA7D4CA026F}"/>
    <hyperlink ref="G70" r:id="rId56" display="https://datareportal.com/reports/digital-2025-zambia" xr:uid="{AD48C0AA-A1C9-AA42-A750-5BB77C1FD86F}"/>
    <hyperlink ref="G71" r:id="rId57" display="https://datareportal.com/reports/digital-2025-zimbabwe" xr:uid="{19652BFD-E259-9340-9614-C794CD5B4433}"/>
    <hyperlink ref="E60" r:id="rId58" display="https://www.macrotrends.net/global-metrics/countries/swe/sweden/population" xr:uid="{46EA43D0-2C49-DF4D-9B86-638184399C35}"/>
    <hyperlink ref="E61" r:id="rId59" display="https://www.macrotrends.net/global-metrics/countries/sgp/singapore/population" xr:uid="{EB52E959-3511-B44D-BECA-8C532F7C060F}"/>
    <hyperlink ref="E62" r:id="rId60" display="https://www.worldometers.info/world-population/senegal-population/" xr:uid="{61C7139C-6A67-684E-9F89-D88D5070A11C}"/>
    <hyperlink ref="E63" r:id="rId61" display="https://www.macrotrends.net/global-metrics/countries/tha/thailand/population" xr:uid="{BC9BD31E-D3B4-2E47-8298-A661CCC516D2}"/>
    <hyperlink ref="E64" r:id="rId62" display="https://www.macrotrends.net/global-metrics/countries/tunisia/population" xr:uid="{9537B590-2AEA-B741-BD1F-A6477561DCF2}"/>
    <hyperlink ref="E65" r:id="rId63" display="https://www.macrotrends.net/global-metrics/countries/tto/trinidad-and-tobago/population" xr:uid="{10526B79-1303-BF40-B3A3-215AC7B949C3}"/>
    <hyperlink ref="E66" r:id="rId64" display="https://www.macrotrends.net/global-metrics/countries/ukr/ukraine/population" xr:uid="{4FFBE97E-E794-F147-92DB-C10DBF3F432E}"/>
    <hyperlink ref="E67" r:id="rId65" display="https://www.macrotrends.net/global-metrics/countries/usa/united-states/population" xr:uid="{B12C8A1C-C238-944E-98F1-67412E138CAB}"/>
    <hyperlink ref="E68" r:id="rId66" display="https://www.worldometers.info/world-population/vietnam-population/" xr:uid="{8126AA0D-3216-C347-977C-2E7D84FBBD72}"/>
    <hyperlink ref="E69" r:id="rId67" display="https://www.statssa.gov.za/?p=17430" xr:uid="{7A553310-0BDB-1D4F-B3F5-06578FA7BF0B}"/>
    <hyperlink ref="E70" r:id="rId68" display="https://www.macrotrends.net/global-metrics/countries/zmb/zambia/population" xr:uid="{66F143C7-3534-8048-90FB-0149AFDF12BF}"/>
    <hyperlink ref="E71" r:id="rId69" display="https://www.macrotrends.net/global-metrics/countries/zwe/zimbabwe/population" xr:uid="{D9D10D86-CD6D-6E40-98B6-0D8BFA8DC738}"/>
    <hyperlink ref="E2" r:id="rId70" display="https://www.globalmediainsight.com/blog/uae-population-statistics/" xr:uid="{77F8DDE2-F217-D945-8D5D-43E288650BF1}"/>
    <hyperlink ref="E56" r:id="rId71" display="https://www.populationpyramid.net/portugal/2024/" xr:uid="{B194E2BA-D723-B646-8F07-3078CFEB02CE}"/>
    <hyperlink ref="E57" r:id="rId72" display="https://worldpopulationreview.com/countries/qatar" xr:uid="{41CB9240-6C3F-F247-8527-217ABBBA8527}"/>
    <hyperlink ref="E58" r:id="rId73" display="https://www.populationpyramid.net/romania/2024/" xr:uid="{63BD336D-CBD4-7348-AF5B-157B3D1D6D13}"/>
    <hyperlink ref="E59" r:id="rId74" display="https://www.macrotrends.net/global-metrics/countries/rus/russia/population" xr:uid="{0D57CA3C-976B-4345-B72B-1DDDDC003BCC}"/>
    <hyperlink ref="I3" r:id="rId75" display="https://www.cia.gov/the-world-factbook/field/real-gdp-per-capita/country-comparison/?utm_source=chatgpt.com" xr:uid="{95A6D531-2DE5-FA47-85F0-C72808667D85}"/>
    <hyperlink ref="I4" r:id="rId76" display="https://www.cia.gov/the-world-factbook/field/real-gdp-per-capita/country-comparison/?utm_source=chatgpt.com" xr:uid="{C335690A-942E-F748-AD37-EB60424E9AED}"/>
    <hyperlink ref="I5" r:id="rId77" display="https://www.cia.gov/the-world-factbook/field/real-gdp-per-capita/country-comparison/?utm_source=chatgpt.com" xr:uid="{0D78A0AF-0E5F-554B-908C-D62C60F4075B}"/>
    <hyperlink ref="I6" r:id="rId78" display="https://www.cia.gov/the-world-factbook/field/real-gdp-per-capita/country-comparison/?utm_source=chatgpt.com" xr:uid="{45ECC978-E0B2-0943-8E68-BFB189A5AD6E}"/>
    <hyperlink ref="I7" r:id="rId79" display="https://www.cia.gov/the-world-factbook/field/real-gdp-per-capita/country-comparison/?utm_source=chatgpt.com" xr:uid="{C760163F-A45C-7947-B70D-AE36DBEC9CD8}"/>
    <hyperlink ref="I8" r:id="rId80" display="https://www.cia.gov/the-world-factbook/field/real-gdp-per-capita/country-comparison/?utm_source=chatgpt.com" xr:uid="{FF111DEC-4622-0A4A-A8CB-25C6E98ED998}"/>
    <hyperlink ref="I9" r:id="rId81" display="https://www.cia.gov/the-world-factbook/field/real-gdp-per-capita/country-comparison/?utm_source=chatgpt.com" xr:uid="{0B64675E-1D07-D343-9AEB-311944B81383}"/>
    <hyperlink ref="I10" r:id="rId82" display="https://www.cia.gov/the-world-factbook/field/real-gdp-per-capita/country-comparison/?utm_source=chatgpt.com" xr:uid="{0818F61C-AAF9-CD4E-9DF5-4754CAB71BB4}"/>
    <hyperlink ref="I11" r:id="rId83" display="https://www.cia.gov/the-world-factbook/field/real-gdp-per-capita/country-comparison/?utm_source=chatgpt.com" xr:uid="{59E196F3-CD65-2045-8CFF-C1FD3EC1E0D9}"/>
    <hyperlink ref="I12" r:id="rId84" display="https://www.cia.gov/the-world-factbook/field/real-gdp-per-capita/country-comparison/?utm_source=chatgpt.com" xr:uid="{C32A0A89-37DB-5544-AA00-D731901F6C5C}"/>
    <hyperlink ref="I13" r:id="rId85" display="https://www.cia.gov/the-world-factbook/field/real-gdp-per-capita/country-comparison/?utm_source=chatgpt.com" xr:uid="{A58E0A9D-CC19-7B46-BBA0-DA21ECA8CB64}"/>
    <hyperlink ref="I14" r:id="rId86" display="https://www.cia.gov/the-world-factbook/field/real-gdp-per-capita/country-comparison/?utm_source=chatgpt.com" xr:uid="{6F70358E-6713-7444-A8D6-D62F7B3DEB1A}"/>
    <hyperlink ref="I15" r:id="rId87" display="https://www.cia.gov/the-world-factbook/field/real-gdp-per-capita/country-comparison/?utm_source=chatgpt.com" xr:uid="{60930DBC-B63A-A840-8A9E-0B84BB998B60}"/>
    <hyperlink ref="I16" r:id="rId88" display="https://www.cia.gov/the-world-factbook/field/real-gdp-per-capita/country-comparison/?utm_source=chatgpt.com" xr:uid="{7832D412-8BDD-C440-BBED-6132282B694A}"/>
    <hyperlink ref="I17" r:id="rId89" display="https://www.cia.gov/the-world-factbook/field/real-gdp-per-capita/country-comparison/?utm_source=chatgpt.com" xr:uid="{E78EFEC1-E63F-E54C-BA71-F9C24F221ABC}"/>
    <hyperlink ref="I18" r:id="rId90" display="https://www.cia.gov/the-world-factbook/field/real-gdp-per-capita/country-comparison/?utm_source=chatgpt.com" xr:uid="{F0732ECB-709E-5346-AA8D-B0B59B740A48}"/>
    <hyperlink ref="I19" r:id="rId91" display="https://www.cia.gov/the-world-factbook/field/real-gdp-per-capita/country-comparison/?utm_source=chatgpt.com" xr:uid="{F350377E-DAC6-B848-A606-CC616AA4F26D}"/>
    <hyperlink ref="I20" r:id="rId92" display="https://www.cia.gov/the-world-factbook/field/real-gdp-per-capita/country-comparison/?utm_source=chatgpt.com" xr:uid="{1D35007C-BFF6-FE4C-B65B-5F8EFE84919A}"/>
    <hyperlink ref="I21" r:id="rId93" display="https://www.cia.gov/the-world-factbook/field/real-gdp-per-capita/country-comparison/?utm_source=chatgpt.com" xr:uid="{666597B3-C92C-F44E-8710-34104BC9FCED}"/>
    <hyperlink ref="I22" r:id="rId94" display="https://www.cia.gov/the-world-factbook/field/real-gdp-per-capita/country-comparison/?utm_source=chatgpt.com" xr:uid="{4DB756DB-A0D4-D040-B68E-CF681EA8A65A}"/>
    <hyperlink ref="I23" r:id="rId95" display="https://www.cia.gov/the-world-factbook/field/real-gdp-per-capita/country-comparison/?utm_source=chatgpt.com" xr:uid="{3690A9DF-0F60-644E-8489-93ECB67ACECC}"/>
    <hyperlink ref="I24" r:id="rId96" display="https://www.cia.gov/the-world-factbook/field/real-gdp-per-capita/country-comparison/?utm_source=chatgpt.com" xr:uid="{DFE3ED87-BCA3-B948-AAF7-4ACFFBF39BD0}"/>
    <hyperlink ref="I25" r:id="rId97" display="https://en.wikipedia.org/wiki/Guadeloupe?utm_source=chatgpt.com" xr:uid="{ED8A8A54-DD95-8641-B739-C0368DA6228C}"/>
    <hyperlink ref="I26" r:id="rId98" display="https://www.cia.gov/the-world-factbook/field/real-gdp-per-capita/country-comparison/?utm_source=chatgpt.com" xr:uid="{29A156A1-A541-EE46-BBDE-0446A5697EAC}"/>
    <hyperlink ref="I27" r:id="rId99" display="https://www.cia.gov/the-world-factbook/field/real-gdp-per-capita/country-comparison/?utm_source=chatgpt.com" xr:uid="{E1C16E87-50B1-BF4E-98CD-2014E4B7A803}"/>
    <hyperlink ref="I28" r:id="rId100" display="https://www.cia.gov/the-world-factbook/field/real-gdp-per-capita/country-comparison/?utm_source=chatgpt.com" xr:uid="{EE2827E8-F98F-4749-9E2F-538F443A7E05}"/>
    <hyperlink ref="I29" r:id="rId101" display="https://www.cia.gov/the-world-factbook/field/real-gdp-per-capita/country-comparison/?utm_source=chatgpt.com" xr:uid="{644E8E24-19F4-AD43-B018-AB80BDBD0A73}"/>
    <hyperlink ref="I30" r:id="rId102" display="https://www.cia.gov/the-world-factbook/field/real-gdp-per-capita/country-comparison/?utm_source=chatgpt.com" xr:uid="{6B180CAB-7CF6-DE4E-BE65-7AEDF5FF1DD2}"/>
    <hyperlink ref="I31" r:id="rId103" display="https://www.cia.gov/the-world-factbook/field/real-gdp-per-capita/country-comparison/?utm_source=chatgpt.com" xr:uid="{F564909B-0A11-9A43-A2A0-8F545F467891}"/>
    <hyperlink ref="I32" r:id="rId104" display="https://www.cia.gov/the-world-factbook/field/real-gdp-per-capita/country-comparison/?utm_source=chatgpt.com" xr:uid="{BA9C8F32-0C08-C841-A373-FAB3EFA2EFDC}"/>
    <hyperlink ref="I33" r:id="rId105" display="https://www.cia.gov/the-world-factbook/field/real-gdp-per-capita/country-comparison/?utm_source=chatgpt.com" xr:uid="{B44C96F5-A3ED-1242-98B9-E328E36B5C96}"/>
    <hyperlink ref="I34" r:id="rId106" display="https://www.cia.gov/the-world-factbook/field/real-gdp-per-capita/country-comparison/?utm_source=chatgpt.com" xr:uid="{02C70748-38B6-DC47-8DE6-38999AE0F744}"/>
    <hyperlink ref="I35" r:id="rId107" display="https://www.cia.gov/the-world-factbook/field/real-gdp-per-capita/country-comparison/?utm_source=chatgpt.com" xr:uid="{6576EC5B-ACF7-2745-82B6-2CD987CBA157}"/>
    <hyperlink ref="I36" r:id="rId108" display="https://www.cia.gov/the-world-factbook/field/real-gdp-per-capita/country-comparison/?utm_source=chatgpt.com" xr:uid="{71C4DF26-7752-8948-A1A2-A8E44303D2DA}"/>
    <hyperlink ref="I37" r:id="rId109" display="https://www.cia.gov/the-world-factbook/field/real-gdp-per-capita/country-comparison/?utm_source=chatgpt.com" xr:uid="{CFC9FE39-09D8-A045-B093-E6B575F63625}"/>
    <hyperlink ref="I38" r:id="rId110" display="https://www.cia.gov/the-world-factbook/field/real-gdp-per-capita/country-comparison/?utm_source=chatgpt.com" xr:uid="{9EEFBC2D-C511-0344-A44E-F50593EF1D38}"/>
    <hyperlink ref="I39" r:id="rId111" display="https://www.cia.gov/the-world-factbook/field/real-gdp-per-capita/country-comparison/?utm_source=chatgpt.com" xr:uid="{418BD660-0EF9-4546-9CA6-F4E1DE56E5E3}"/>
    <hyperlink ref="I40" r:id="rId112" display="https://www.cia.gov/the-world-factbook/field/real-gdp-per-capita/country-comparison/?utm_source=chatgpt.com" xr:uid="{B33BEBE0-155F-D747-BBD1-E76DD53D5C7D}"/>
    <hyperlink ref="I41" r:id="rId113" display="https://www.cia.gov/the-world-factbook/field/real-gdp-per-capita/country-comparison/?utm_source=chatgpt.com" xr:uid="{F70F1FC9-79FC-1146-AEBF-ACADBC79E3CB}"/>
    <hyperlink ref="I42" r:id="rId114" display="https://www.cia.gov/the-world-factbook/field/real-gdp-per-capita/country-comparison/?utm_source=chatgpt.com" xr:uid="{CD8C2AC3-8C20-FF4E-955A-E51DF3653A9C}"/>
    <hyperlink ref="I43" r:id="rId115" display="https://www.cia.gov/the-world-factbook/field/real-gdp-per-capita/country-comparison/?utm_source=chatgpt.com" xr:uid="{E0EE08A6-E895-0547-884B-F9D49BBB8D55}"/>
    <hyperlink ref="I44" r:id="rId116" display="https://www.cia.gov/the-world-factbook/field/real-gdp-per-capita/country-comparison/?utm_source=chatgpt.com" xr:uid="{A830D32D-4185-1149-9327-76EBA27E7033}"/>
    <hyperlink ref="I45" r:id="rId117" display="https://www.cia.gov/the-world-factbook/field/real-gdp-per-capita/country-comparison/?utm_source=chatgpt.com" xr:uid="{C3BFB0FB-C43A-ED47-8D1D-3298D07DE7DF}"/>
    <hyperlink ref="I46" r:id="rId118" display="https://www.ceicdata.com/en/france/esa-2010-gdp-per-capita-by-region-base-2014/gdp-per-capita-martinique?utm_source=chatgpt.com" xr:uid="{2EEF7B40-0E23-774A-8630-BFD6AE916BB0}"/>
    <hyperlink ref="I47" r:id="rId119" display="https://www.cia.gov/the-world-factbook/field/real-gdp-per-capita/country-comparison/?utm_source=chatgpt.com" xr:uid="{876C8987-9357-F44B-B81F-7E36CB916D74}"/>
    <hyperlink ref="I48" r:id="rId120" display="https://www.cia.gov/the-world-factbook/field/real-gdp-per-capita/country-comparison/?utm_source=chatgpt.com" xr:uid="{280FA5F0-FC24-A541-8A18-917DB02FE39C}"/>
    <hyperlink ref="I49" r:id="rId121" display="https://www.cia.gov/the-world-factbook/field/real-gdp-per-capita/country-comparison/?utm_source=chatgpt.com" xr:uid="{87E88C40-7C48-F341-A48D-6DCFB190D0ED}"/>
    <hyperlink ref="I50" r:id="rId122" display="https://www.cia.gov/the-world-factbook/field/real-gdp-per-capita/country-comparison/?utm_source=chatgpt.com" xr:uid="{17762D8F-D1D3-6248-8AC3-16CEB5065426}"/>
    <hyperlink ref="I51" r:id="rId123" display="https://www.cia.gov/the-world-factbook/field/real-gdp-per-capita/country-comparison/?utm_source=chatgpt.com" xr:uid="{0D33D6E6-39A8-CD41-B090-F23902459511}"/>
    <hyperlink ref="I52" r:id="rId124" display="https://www.cia.gov/the-world-factbook/field/real-gdp-per-capita/country-comparison/?utm_source=chatgpt.com" xr:uid="{BDBE5C73-5EFB-B046-A02D-C530895CFB55}"/>
    <hyperlink ref="I53" r:id="rId125" display="https://www.cia.gov/the-world-factbook/field/real-gdp-per-capita/country-comparison/?utm_source=chatgpt.com" xr:uid="{219A751A-27C4-D04F-8A91-12FF617D2D81}"/>
    <hyperlink ref="I54" r:id="rId126" display="https://www.cia.gov/the-world-factbook/field/real-gdp-per-capita/country-comparison/?utm_source=chatgpt.com" xr:uid="{FAEBA545-51DC-634A-A712-9139E3FE5172}"/>
    <hyperlink ref="I55" r:id="rId127" display="https://www.cia.gov/the-world-factbook/field/real-gdp-per-capita/country-comparison/?utm_source=chatgpt.com" xr:uid="{62408B7B-04F4-214D-84C9-C69E2F2D163B}"/>
    <hyperlink ref="I56" r:id="rId128" display="https://www.cia.gov/the-world-factbook/field/real-gdp-per-capita/country-comparison/?utm_source=chatgpt.com" xr:uid="{9B77C6F0-BAF6-D446-B80A-B6F8437E6DBE}"/>
    <hyperlink ref="I57" r:id="rId129" display="https://www.cia.gov/the-world-factbook/field/real-gdp-per-capita/country-comparison/?utm_source=chatgpt.com" xr:uid="{E44244F5-487A-3F47-9B16-87FEBFCAB504}"/>
    <hyperlink ref="I58" r:id="rId130" display="https://www.cia.gov/the-world-factbook/field/real-gdp-per-capita/country-comparison/?utm_source=chatgpt.com" xr:uid="{71BC51B0-CB4B-924E-906E-120AE15E9637}"/>
    <hyperlink ref="I59" r:id="rId131" display="https://www.cia.gov/the-world-factbook/field/real-gdp-per-capita/country-comparison/?utm_source=chatgpt.com" xr:uid="{8CBDD6A4-A5CF-224A-8153-C91B314B931B}"/>
    <hyperlink ref="I60" r:id="rId132" display="https://www.cia.gov/the-world-factbook/field/real-gdp-per-capita/country-comparison/?utm_source=chatgpt.com" xr:uid="{1D5369C7-1E53-3A41-8FDA-E2FAC71DE8D5}"/>
    <hyperlink ref="I61" r:id="rId133" display="https://www.cia.gov/the-world-factbook/field/real-gdp-per-capita/country-comparison/?utm_source=chatgpt.com" xr:uid="{B402B974-A1E6-2842-8A7A-68838C9DC74D}"/>
    <hyperlink ref="I62" r:id="rId134" display="https://www.cia.gov/the-world-factbook/field/real-gdp-per-capita/country-comparison/?utm_source=chatgpt.com" xr:uid="{BB1397AF-BDF6-CC4A-8E8C-1B528C9B5C64}"/>
    <hyperlink ref="I63" r:id="rId135" display="https://www.cia.gov/the-world-factbook/field/real-gdp-per-capita/country-comparison/?utm_source=chatgpt.com" xr:uid="{6009BCC6-20A2-7446-B9F9-5E25D70C336E}"/>
    <hyperlink ref="I64" r:id="rId136" display="https://www.cia.gov/the-world-factbook/field/real-gdp-per-capita/country-comparison/?utm_source=chatgpt.com" xr:uid="{515595A7-BC89-5646-BB62-3B68FECE1830}"/>
    <hyperlink ref="I65" r:id="rId137" display="https://www.cia.gov/the-world-factbook/field/real-gdp-per-capita/country-comparison/?utm_source=chatgpt.com" xr:uid="{6743F483-EFDD-7845-B3C7-E642ABEBE8B0}"/>
    <hyperlink ref="I66" r:id="rId138" display="https://www.cia.gov/the-world-factbook/field/real-gdp-per-capita/country-comparison/?utm_source=chatgpt.com" xr:uid="{C8BFA2F6-2E30-D34C-8B67-13C2278EF80E}"/>
    <hyperlink ref="I67" r:id="rId139" display="https://www.cia.gov/the-world-factbook/field/real-gdp-per-capita/country-comparison/?utm_source=chatgpt.com" xr:uid="{5C36E892-1FD4-8840-902D-73D29CD8BAF5}"/>
    <hyperlink ref="I68" r:id="rId140" display="https://www.cia.gov/the-world-factbook/field/real-gdp-per-capita/country-comparison/?utm_source=chatgpt.com" xr:uid="{7ADDF2D5-B402-7242-AB46-E9F61239626F}"/>
    <hyperlink ref="I69" r:id="rId141" display="https://www.cia.gov/the-world-factbook/field/real-gdp-per-capita/country-comparison/?utm_source=chatgpt.com" xr:uid="{93B4F31B-6161-0E44-8507-FBF370373A70}"/>
    <hyperlink ref="I70" r:id="rId142" display="https://www.cia.gov/the-world-factbook/field/real-gdp-per-capita/country-comparison/?utm_source=chatgpt.com" xr:uid="{5DB9696C-4011-D844-8639-E3CA03E0F70B}"/>
    <hyperlink ref="I71" r:id="rId143" display="https://www.cia.gov/the-world-factbook/field/real-gdp-per-capita/country-comparison/?utm_source=chatgpt.com" xr:uid="{79EF5D01-3536-A647-82B6-4CE40D315F07}"/>
    <hyperlink ref="I2" r:id="rId144" display="https://www.cia.gov/the-world-factbook/field/real-gdp-per-capita/country-comparison/?utm_source=chatgpt.com" xr:uid="{068E07FB-F49F-7343-84BE-FFC818C42E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9751-E715-3F43-97EE-747EFF9A06D7}">
  <dimension ref="A1:R23"/>
  <sheetViews>
    <sheetView workbookViewId="0">
      <selection activeCell="U9" sqref="U9"/>
    </sheetView>
  </sheetViews>
  <sheetFormatPr baseColWidth="10" defaultRowHeight="16" x14ac:dyDescent="0.2"/>
  <cols>
    <col min="1" max="1" width="5.83203125" customWidth="1"/>
    <col min="3" max="8" width="10.83203125" style="3"/>
    <col min="9" max="9" width="13.1640625" style="3" customWidth="1"/>
    <col min="10" max="10" width="2.33203125" style="3" customWidth="1"/>
    <col min="11" max="11" width="15" style="3" customWidth="1"/>
    <col min="13" max="13" width="13" customWidth="1"/>
    <col min="16" max="16" width="12.6640625" customWidth="1"/>
  </cols>
  <sheetData>
    <row r="1" spans="1:18" ht="17" thickBot="1" x14ac:dyDescent="0.25"/>
    <row r="2" spans="1:18" x14ac:dyDescent="0.2">
      <c r="A2" s="20"/>
      <c r="B2" s="9" t="s">
        <v>1</v>
      </c>
      <c r="C2" s="21" t="s">
        <v>2</v>
      </c>
      <c r="D2" s="23" t="s">
        <v>151</v>
      </c>
      <c r="E2" s="32" t="s">
        <v>5</v>
      </c>
      <c r="F2" s="21" t="s">
        <v>6</v>
      </c>
      <c r="G2" s="21" t="s">
        <v>7</v>
      </c>
      <c r="H2" s="21" t="s">
        <v>8</v>
      </c>
      <c r="I2" s="12" t="s">
        <v>335</v>
      </c>
      <c r="J2" s="35"/>
      <c r="K2" s="26" t="s">
        <v>151</v>
      </c>
      <c r="L2" s="21" t="s">
        <v>5</v>
      </c>
      <c r="M2" s="21" t="s">
        <v>6</v>
      </c>
      <c r="N2" s="21" t="s">
        <v>7</v>
      </c>
      <c r="O2" s="21" t="s">
        <v>8</v>
      </c>
      <c r="P2" s="12" t="s">
        <v>336</v>
      </c>
      <c r="Q2" s="38" t="s">
        <v>334</v>
      </c>
      <c r="R2" s="3"/>
    </row>
    <row r="3" spans="1:18" x14ac:dyDescent="0.2">
      <c r="A3" s="13">
        <v>1</v>
      </c>
      <c r="B3" s="4" t="s">
        <v>12</v>
      </c>
      <c r="C3" s="7" t="s">
        <v>13</v>
      </c>
      <c r="D3" s="24" t="s">
        <v>152</v>
      </c>
      <c r="E3" s="33">
        <v>69.650000000000006</v>
      </c>
      <c r="F3" s="6">
        <v>2.72</v>
      </c>
      <c r="G3" s="6">
        <v>2.2999999999999998</v>
      </c>
      <c r="H3" s="6">
        <v>10.6</v>
      </c>
      <c r="I3" s="14">
        <v>7.5199999999999998E-3</v>
      </c>
      <c r="J3" s="36"/>
      <c r="K3" s="27" t="s">
        <v>153</v>
      </c>
      <c r="L3" s="6">
        <v>43.75</v>
      </c>
      <c r="M3" s="6">
        <v>3.04</v>
      </c>
      <c r="N3" s="6">
        <v>4.22</v>
      </c>
      <c r="O3" s="6">
        <v>6.9</v>
      </c>
      <c r="P3" s="14">
        <v>3.8399999999999997E-2</v>
      </c>
      <c r="Q3" s="3">
        <f>IF(P3&lt;0.05,1,0)</f>
        <v>1</v>
      </c>
      <c r="R3" s="39"/>
    </row>
    <row r="4" spans="1:18" x14ac:dyDescent="0.2">
      <c r="A4" s="13">
        <f>A3+1</f>
        <v>2</v>
      </c>
      <c r="B4" s="4" t="s">
        <v>14</v>
      </c>
      <c r="C4" s="7" t="s">
        <v>15</v>
      </c>
      <c r="D4" s="24" t="s">
        <v>152</v>
      </c>
      <c r="E4" s="33">
        <v>45.98</v>
      </c>
      <c r="F4" s="6">
        <v>4.5</v>
      </c>
      <c r="G4" s="6">
        <v>2.04</v>
      </c>
      <c r="H4" s="6">
        <v>11.1</v>
      </c>
      <c r="I4" s="14">
        <v>6.6400000000000001E-2</v>
      </c>
      <c r="J4" s="36"/>
      <c r="K4" s="27" t="s">
        <v>154</v>
      </c>
      <c r="L4" s="6">
        <v>37.6</v>
      </c>
      <c r="M4" s="6">
        <v>4.18</v>
      </c>
      <c r="N4" s="6">
        <v>1</v>
      </c>
      <c r="O4" s="6">
        <v>1.1000000000000001</v>
      </c>
      <c r="P4" s="14">
        <v>3.1399999999999997E-2</v>
      </c>
      <c r="Q4" s="3">
        <f t="shared" ref="Q4:Q22" si="0">IF(P4&lt;0.05,1,0)</f>
        <v>1</v>
      </c>
      <c r="R4" s="39"/>
    </row>
    <row r="5" spans="1:18" x14ac:dyDescent="0.2">
      <c r="A5" s="13">
        <f t="shared" ref="A5:A22" si="1">A4+1</f>
        <v>3</v>
      </c>
      <c r="B5" s="4" t="s">
        <v>22</v>
      </c>
      <c r="C5" s="7" t="s">
        <v>23</v>
      </c>
      <c r="D5" s="24" t="s">
        <v>152</v>
      </c>
      <c r="E5" s="33">
        <v>64.41</v>
      </c>
      <c r="F5" s="6">
        <v>0.27</v>
      </c>
      <c r="G5" s="6">
        <v>1.08</v>
      </c>
      <c r="H5" s="6">
        <v>1</v>
      </c>
      <c r="I5" s="14">
        <v>0.78300000000000003</v>
      </c>
      <c r="J5" s="36"/>
      <c r="K5" s="27" t="s">
        <v>153</v>
      </c>
      <c r="L5" s="6">
        <v>42.12</v>
      </c>
      <c r="M5" s="6">
        <v>1.31</v>
      </c>
      <c r="N5" s="6">
        <v>1.6</v>
      </c>
      <c r="O5" s="6">
        <v>11.9</v>
      </c>
      <c r="P5" s="14">
        <v>0.22700000000000001</v>
      </c>
      <c r="Q5" s="3">
        <f t="shared" si="0"/>
        <v>0</v>
      </c>
      <c r="R5" s="39"/>
    </row>
    <row r="6" spans="1:18" x14ac:dyDescent="0.2">
      <c r="A6" s="13">
        <f t="shared" si="1"/>
        <v>4</v>
      </c>
      <c r="B6" s="4" t="s">
        <v>26</v>
      </c>
      <c r="C6" s="7" t="s">
        <v>27</v>
      </c>
      <c r="D6" s="24" t="s">
        <v>152</v>
      </c>
      <c r="E6" s="33">
        <v>75.430000000000007</v>
      </c>
      <c r="F6" s="6">
        <v>4.41</v>
      </c>
      <c r="G6" s="6">
        <v>5.61</v>
      </c>
      <c r="H6" s="6">
        <v>4.3</v>
      </c>
      <c r="I6" s="14">
        <v>8.6400000000000001E-3</v>
      </c>
      <c r="J6" s="36"/>
      <c r="K6" s="27" t="s">
        <v>154</v>
      </c>
      <c r="L6" s="6">
        <v>57.89</v>
      </c>
      <c r="M6" s="6">
        <v>12.28</v>
      </c>
      <c r="N6" s="6">
        <v>2.2999999999999998</v>
      </c>
      <c r="O6" s="6">
        <v>10.6</v>
      </c>
      <c r="P6" s="14">
        <v>9.7699999999999992E-3</v>
      </c>
      <c r="Q6" s="3">
        <f t="shared" si="0"/>
        <v>1</v>
      </c>
      <c r="R6" s="39"/>
    </row>
    <row r="7" spans="1:18" x14ac:dyDescent="0.2">
      <c r="A7" s="13">
        <f t="shared" si="1"/>
        <v>5</v>
      </c>
      <c r="B7" s="4" t="s">
        <v>34</v>
      </c>
      <c r="C7" s="7" t="s">
        <v>35</v>
      </c>
      <c r="D7" s="24" t="s">
        <v>152</v>
      </c>
      <c r="E7" s="33">
        <v>82.25</v>
      </c>
      <c r="F7" s="6">
        <v>7.68</v>
      </c>
      <c r="G7" s="6">
        <v>0.3</v>
      </c>
      <c r="H7" s="6">
        <v>2.4</v>
      </c>
      <c r="I7" s="14">
        <v>1.9800000000000002E-2</v>
      </c>
      <c r="J7" s="36"/>
      <c r="K7" s="27" t="s">
        <v>155</v>
      </c>
      <c r="L7" s="6">
        <v>41.48</v>
      </c>
      <c r="M7" s="6">
        <v>2.91</v>
      </c>
      <c r="N7" s="6">
        <v>4.1500000000000004</v>
      </c>
      <c r="O7" s="6">
        <v>7.1</v>
      </c>
      <c r="P7" s="14">
        <v>8.1299999999999997E-2</v>
      </c>
      <c r="Q7" s="3">
        <f t="shared" si="0"/>
        <v>0</v>
      </c>
      <c r="R7" s="39"/>
    </row>
    <row r="8" spans="1:18" x14ac:dyDescent="0.2">
      <c r="A8" s="13">
        <f t="shared" si="1"/>
        <v>6</v>
      </c>
      <c r="B8" s="4" t="s">
        <v>36</v>
      </c>
      <c r="C8" s="7" t="s">
        <v>37</v>
      </c>
      <c r="D8" s="24" t="s">
        <v>152</v>
      </c>
      <c r="E8" s="33">
        <v>78.349999999999994</v>
      </c>
      <c r="F8" s="6">
        <v>6.36</v>
      </c>
      <c r="G8" s="6">
        <v>5.22</v>
      </c>
      <c r="H8" s="6">
        <v>5</v>
      </c>
      <c r="I8" s="14">
        <v>5.3E-3</v>
      </c>
      <c r="J8" s="36"/>
      <c r="K8" s="28" t="s">
        <v>156</v>
      </c>
      <c r="L8" s="6">
        <v>36.880000000000003</v>
      </c>
      <c r="M8" s="6">
        <v>7.1</v>
      </c>
      <c r="N8" s="6">
        <v>2.1800000000000002</v>
      </c>
      <c r="O8" s="6">
        <v>10.8</v>
      </c>
      <c r="P8" s="14">
        <v>7.3800000000000004E-2</v>
      </c>
      <c r="Q8" s="3">
        <f t="shared" si="0"/>
        <v>0</v>
      </c>
      <c r="R8" s="39"/>
    </row>
    <row r="9" spans="1:18" x14ac:dyDescent="0.2">
      <c r="A9" s="13">
        <f t="shared" si="1"/>
        <v>7</v>
      </c>
      <c r="B9" s="4" t="s">
        <v>42</v>
      </c>
      <c r="C9" s="7" t="s">
        <v>43</v>
      </c>
      <c r="D9" s="24" t="s">
        <v>152</v>
      </c>
      <c r="E9" s="33">
        <v>38.270000000000003</v>
      </c>
      <c r="F9" s="6">
        <v>5.09</v>
      </c>
      <c r="G9" s="6">
        <v>4.12</v>
      </c>
      <c r="H9" s="6">
        <v>7.1</v>
      </c>
      <c r="I9" s="14">
        <v>1.9800000000000002E-2</v>
      </c>
      <c r="J9" s="36"/>
      <c r="K9" s="27" t="s">
        <v>153</v>
      </c>
      <c r="L9" s="6">
        <v>38.03</v>
      </c>
      <c r="M9" s="6">
        <v>5.19</v>
      </c>
      <c r="N9" s="6">
        <v>4.0599999999999996</v>
      </c>
      <c r="O9" s="6">
        <v>7.2</v>
      </c>
      <c r="P9" s="14">
        <v>0.02</v>
      </c>
      <c r="Q9" s="3">
        <f t="shared" si="0"/>
        <v>1</v>
      </c>
      <c r="R9" s="39"/>
    </row>
    <row r="10" spans="1:18" x14ac:dyDescent="0.2">
      <c r="A10" s="13">
        <f t="shared" si="1"/>
        <v>8</v>
      </c>
      <c r="B10" s="4" t="s">
        <v>46</v>
      </c>
      <c r="C10" s="7" t="s">
        <v>47</v>
      </c>
      <c r="D10" s="24" t="s">
        <v>152</v>
      </c>
      <c r="E10" s="33">
        <v>59.54</v>
      </c>
      <c r="F10" s="6">
        <v>3.46</v>
      </c>
      <c r="G10" s="6">
        <v>4.4800000000000004</v>
      </c>
      <c r="H10" s="6">
        <v>6.4</v>
      </c>
      <c r="I10" s="14">
        <v>3.5799999999999998E-3</v>
      </c>
      <c r="J10" s="36"/>
      <c r="K10" s="27" t="s">
        <v>157</v>
      </c>
      <c r="L10" s="6">
        <v>27.5</v>
      </c>
      <c r="M10" s="6">
        <v>1.17</v>
      </c>
      <c r="N10" s="6">
        <v>3.38</v>
      </c>
      <c r="O10" s="6">
        <v>8.6</v>
      </c>
      <c r="P10" s="14">
        <v>0.27</v>
      </c>
      <c r="Q10" s="3">
        <f t="shared" si="0"/>
        <v>0</v>
      </c>
      <c r="R10" s="39"/>
    </row>
    <row r="11" spans="1:18" x14ac:dyDescent="0.2">
      <c r="A11" s="13">
        <f t="shared" si="1"/>
        <v>9</v>
      </c>
      <c r="B11" s="4" t="s">
        <v>48</v>
      </c>
      <c r="C11" s="7" t="s">
        <v>49</v>
      </c>
      <c r="D11" s="24" t="s">
        <v>152</v>
      </c>
      <c r="E11" s="33">
        <v>60.71</v>
      </c>
      <c r="F11" s="6">
        <v>6.02</v>
      </c>
      <c r="G11" s="6">
        <v>5.21</v>
      </c>
      <c r="H11" s="6">
        <v>5.0999999999999996</v>
      </c>
      <c r="I11" s="14">
        <v>1.0900000000000001E-4</v>
      </c>
      <c r="J11" s="36"/>
      <c r="K11" s="27" t="s">
        <v>152</v>
      </c>
      <c r="L11" s="6">
        <v>68.48</v>
      </c>
      <c r="M11" s="6">
        <v>2.2000000000000002</v>
      </c>
      <c r="N11" s="6">
        <v>5.15</v>
      </c>
      <c r="O11" s="6">
        <v>5.2</v>
      </c>
      <c r="P11" s="14">
        <v>0.107</v>
      </c>
      <c r="Q11" s="3">
        <f t="shared" si="0"/>
        <v>0</v>
      </c>
      <c r="R11" s="39"/>
    </row>
    <row r="12" spans="1:18" x14ac:dyDescent="0.2">
      <c r="A12" s="13">
        <f t="shared" si="1"/>
        <v>10</v>
      </c>
      <c r="B12" s="4" t="s">
        <v>52</v>
      </c>
      <c r="C12" s="7" t="s">
        <v>53</v>
      </c>
      <c r="D12" s="24" t="s">
        <v>152</v>
      </c>
      <c r="E12" s="33">
        <v>71.17</v>
      </c>
      <c r="F12" s="6">
        <v>6.44</v>
      </c>
      <c r="G12" s="6">
        <v>5.58</v>
      </c>
      <c r="H12" s="6">
        <v>4.3</v>
      </c>
      <c r="I12" s="14">
        <v>1.0900000000000001E-4</v>
      </c>
      <c r="J12" s="36"/>
      <c r="K12" s="27" t="s">
        <v>154</v>
      </c>
      <c r="L12" s="6">
        <v>39.08</v>
      </c>
      <c r="M12" s="6">
        <v>1.54</v>
      </c>
      <c r="N12" s="6">
        <v>3.6</v>
      </c>
      <c r="O12" s="6">
        <v>8.1</v>
      </c>
      <c r="P12" s="14">
        <v>5.8200000000000002E-2</v>
      </c>
      <c r="Q12" s="3">
        <f t="shared" si="0"/>
        <v>0</v>
      </c>
      <c r="R12" s="39"/>
    </row>
    <row r="13" spans="1:18" x14ac:dyDescent="0.2">
      <c r="A13" s="13">
        <f t="shared" si="1"/>
        <v>11</v>
      </c>
      <c r="B13" s="4" t="s">
        <v>58</v>
      </c>
      <c r="C13" s="7" t="s">
        <v>59</v>
      </c>
      <c r="D13" s="24" t="s">
        <v>152</v>
      </c>
      <c r="E13" s="33">
        <v>8.73</v>
      </c>
      <c r="F13" s="6">
        <v>1.05</v>
      </c>
      <c r="G13" s="6">
        <v>5.51</v>
      </c>
      <c r="H13" s="6">
        <v>4.5</v>
      </c>
      <c r="I13" s="14">
        <v>0.11600000000000001</v>
      </c>
      <c r="J13" s="36"/>
      <c r="K13" s="27" t="s">
        <v>158</v>
      </c>
      <c r="L13" s="6">
        <v>55.29</v>
      </c>
      <c r="M13" s="6">
        <v>10.72</v>
      </c>
      <c r="N13" s="6">
        <v>4.07</v>
      </c>
      <c r="O13" s="6">
        <v>7.2</v>
      </c>
      <c r="P13" s="14">
        <v>3.7799999999999999E-3</v>
      </c>
      <c r="Q13" s="3">
        <f t="shared" si="0"/>
        <v>1</v>
      </c>
      <c r="R13" s="39"/>
    </row>
    <row r="14" spans="1:18" x14ac:dyDescent="0.2">
      <c r="A14" s="13">
        <f t="shared" si="1"/>
        <v>12</v>
      </c>
      <c r="B14" s="4" t="s">
        <v>68</v>
      </c>
      <c r="C14" s="7" t="s">
        <v>69</v>
      </c>
      <c r="D14" s="24" t="s">
        <v>152</v>
      </c>
      <c r="E14" s="33">
        <v>61.75</v>
      </c>
      <c r="F14" s="6">
        <v>12.2</v>
      </c>
      <c r="G14" s="6">
        <v>3.87</v>
      </c>
      <c r="H14" s="6">
        <v>7.6</v>
      </c>
      <c r="I14" s="14">
        <v>5.5800000000000001E-4</v>
      </c>
      <c r="J14" s="36"/>
      <c r="K14" s="29" t="s">
        <v>159</v>
      </c>
      <c r="L14" s="6">
        <v>60.8</v>
      </c>
      <c r="M14" s="6">
        <v>4.3499999999999996</v>
      </c>
      <c r="N14" s="6">
        <v>4.62</v>
      </c>
      <c r="O14" s="6">
        <v>6.2</v>
      </c>
      <c r="P14" s="14">
        <v>3.1399999999999997E-2</v>
      </c>
      <c r="Q14" s="3">
        <f t="shared" si="0"/>
        <v>1</v>
      </c>
      <c r="R14" s="39"/>
    </row>
    <row r="15" spans="1:18" x14ac:dyDescent="0.2">
      <c r="A15" s="13">
        <f t="shared" si="1"/>
        <v>13</v>
      </c>
      <c r="B15" s="4" t="s">
        <v>76</v>
      </c>
      <c r="C15" s="7" t="s">
        <v>77</v>
      </c>
      <c r="D15" s="24" t="s">
        <v>152</v>
      </c>
      <c r="E15" s="33">
        <v>74.010000000000005</v>
      </c>
      <c r="F15" s="6">
        <v>4.53</v>
      </c>
      <c r="G15" s="6">
        <v>4.96</v>
      </c>
      <c r="H15" s="6">
        <v>5.5</v>
      </c>
      <c r="I15" s="14">
        <v>1.6400000000000001E-2</v>
      </c>
      <c r="J15" s="36"/>
      <c r="K15" s="27" t="s">
        <v>160</v>
      </c>
      <c r="L15" s="6">
        <v>22.6</v>
      </c>
      <c r="M15" s="6">
        <v>2.39</v>
      </c>
      <c r="N15" s="6">
        <v>3.87</v>
      </c>
      <c r="O15" s="6">
        <v>7.6</v>
      </c>
      <c r="P15" s="14">
        <v>8.8999999999999999E-3</v>
      </c>
      <c r="Q15" s="3">
        <f t="shared" si="0"/>
        <v>1</v>
      </c>
      <c r="R15" s="39"/>
    </row>
    <row r="16" spans="1:18" x14ac:dyDescent="0.2">
      <c r="A16" s="13">
        <f t="shared" si="1"/>
        <v>14</v>
      </c>
      <c r="B16" s="4" t="s">
        <v>100</v>
      </c>
      <c r="C16" s="7" t="s">
        <v>101</v>
      </c>
      <c r="D16" s="24" t="s">
        <v>152</v>
      </c>
      <c r="E16" s="33">
        <v>68.650000000000006</v>
      </c>
      <c r="F16" s="6">
        <v>1.9</v>
      </c>
      <c r="G16" s="6">
        <v>5.59</v>
      </c>
      <c r="H16" s="6">
        <v>4.3</v>
      </c>
      <c r="I16" s="14">
        <v>0.32400000000000001</v>
      </c>
      <c r="J16" s="36"/>
      <c r="K16" s="27" t="s">
        <v>153</v>
      </c>
      <c r="L16" s="6">
        <v>36.450000000000003</v>
      </c>
      <c r="M16" s="6">
        <v>3.34</v>
      </c>
      <c r="N16" s="6">
        <v>0.38</v>
      </c>
      <c r="O16" s="6">
        <v>2.2999999999999998</v>
      </c>
      <c r="P16" s="14">
        <v>1.26E-2</v>
      </c>
      <c r="Q16" s="3">
        <f t="shared" si="0"/>
        <v>1</v>
      </c>
      <c r="R16" s="39"/>
    </row>
    <row r="17" spans="1:18" x14ac:dyDescent="0.2">
      <c r="A17" s="13">
        <f t="shared" si="1"/>
        <v>15</v>
      </c>
      <c r="B17" s="4" t="s">
        <v>106</v>
      </c>
      <c r="C17" s="7" t="s">
        <v>107</v>
      </c>
      <c r="D17" s="24" t="s">
        <v>152</v>
      </c>
      <c r="E17" s="33">
        <v>63.82</v>
      </c>
      <c r="F17" s="6">
        <v>7.48</v>
      </c>
      <c r="G17" s="6">
        <v>4.9400000000000004</v>
      </c>
      <c r="H17" s="6">
        <v>5.6</v>
      </c>
      <c r="I17" s="14">
        <v>3.49E-3</v>
      </c>
      <c r="J17" s="36"/>
      <c r="K17" s="27" t="s">
        <v>161</v>
      </c>
      <c r="L17" s="6">
        <v>43.33</v>
      </c>
      <c r="M17" s="6">
        <v>1.95</v>
      </c>
      <c r="N17" s="6">
        <v>3.94</v>
      </c>
      <c r="O17" s="6">
        <v>7.5</v>
      </c>
      <c r="P17" s="14">
        <v>4.6199999999999998E-2</v>
      </c>
      <c r="Q17" s="3">
        <f t="shared" si="0"/>
        <v>1</v>
      </c>
      <c r="R17" s="39"/>
    </row>
    <row r="18" spans="1:18" x14ac:dyDescent="0.2">
      <c r="A18" s="13">
        <f t="shared" si="1"/>
        <v>16</v>
      </c>
      <c r="B18" s="4" t="s">
        <v>108</v>
      </c>
      <c r="C18" s="7" t="s">
        <v>109</v>
      </c>
      <c r="D18" s="24" t="s">
        <v>152</v>
      </c>
      <c r="E18" s="33">
        <v>67.12</v>
      </c>
      <c r="F18" s="6">
        <v>4.4000000000000004</v>
      </c>
      <c r="G18" s="6">
        <v>4.6500000000000004</v>
      </c>
      <c r="H18" s="6">
        <v>6.1</v>
      </c>
      <c r="I18" s="14">
        <v>1.2E-2</v>
      </c>
      <c r="J18" s="36"/>
      <c r="K18" s="28" t="s">
        <v>162</v>
      </c>
      <c r="L18" s="6">
        <v>43.67</v>
      </c>
      <c r="M18" s="6">
        <v>1.79</v>
      </c>
      <c r="N18" s="6">
        <v>3.56</v>
      </c>
      <c r="O18" s="6">
        <v>8.1999999999999993</v>
      </c>
      <c r="P18" s="14">
        <v>0.14899999999999999</v>
      </c>
      <c r="Q18" s="3">
        <f t="shared" si="0"/>
        <v>0</v>
      </c>
      <c r="R18" s="39"/>
    </row>
    <row r="19" spans="1:18" x14ac:dyDescent="0.2">
      <c r="A19" s="13">
        <f t="shared" si="1"/>
        <v>17</v>
      </c>
      <c r="B19" s="4" t="s">
        <v>116</v>
      </c>
      <c r="C19" s="7" t="s">
        <v>117</v>
      </c>
      <c r="D19" s="24" t="s">
        <v>152</v>
      </c>
      <c r="E19" s="33">
        <v>75.28</v>
      </c>
      <c r="F19" s="6">
        <v>4.4800000000000004</v>
      </c>
      <c r="G19" s="6">
        <v>5.37</v>
      </c>
      <c r="H19" s="6">
        <v>4.7</v>
      </c>
      <c r="I19" s="14">
        <v>1.9800000000000002E-2</v>
      </c>
      <c r="J19" s="36"/>
      <c r="K19" s="30" t="s">
        <v>163</v>
      </c>
      <c r="L19" s="6">
        <v>28.4</v>
      </c>
      <c r="M19" s="6">
        <v>0.67</v>
      </c>
      <c r="N19" s="6">
        <v>5.37</v>
      </c>
      <c r="O19" s="6">
        <v>4.7</v>
      </c>
      <c r="P19" s="14">
        <v>0.379</v>
      </c>
      <c r="Q19" s="3">
        <f t="shared" si="0"/>
        <v>0</v>
      </c>
      <c r="R19" s="39"/>
    </row>
    <row r="20" spans="1:18" x14ac:dyDescent="0.2">
      <c r="A20" s="13">
        <f t="shared" si="1"/>
        <v>18</v>
      </c>
      <c r="B20" s="4" t="s">
        <v>118</v>
      </c>
      <c r="C20" s="7" t="s">
        <v>119</v>
      </c>
      <c r="D20" s="24" t="s">
        <v>152</v>
      </c>
      <c r="E20" s="33">
        <v>60.09</v>
      </c>
      <c r="F20" s="6">
        <v>5.0999999999999996</v>
      </c>
      <c r="G20" s="6">
        <v>4.99</v>
      </c>
      <c r="H20" s="6">
        <v>5.5</v>
      </c>
      <c r="I20" s="14">
        <v>3.5299999999999998E-2</v>
      </c>
      <c r="J20" s="36"/>
      <c r="K20" s="27" t="s">
        <v>153</v>
      </c>
      <c r="L20" s="6">
        <v>40.97</v>
      </c>
      <c r="M20" s="6">
        <v>7.88</v>
      </c>
      <c r="N20" s="6">
        <v>4.09</v>
      </c>
      <c r="O20" s="6">
        <v>7.2</v>
      </c>
      <c r="P20" s="14">
        <v>6.4799999999999996E-3</v>
      </c>
      <c r="Q20" s="3">
        <f t="shared" si="0"/>
        <v>1</v>
      </c>
      <c r="R20" s="39"/>
    </row>
    <row r="21" spans="1:18" x14ac:dyDescent="0.2">
      <c r="A21" s="13">
        <f t="shared" si="1"/>
        <v>19</v>
      </c>
      <c r="B21" s="4" t="s">
        <v>122</v>
      </c>
      <c r="C21" s="7" t="s">
        <v>123</v>
      </c>
      <c r="D21" s="24" t="s">
        <v>152</v>
      </c>
      <c r="E21" s="33">
        <v>40.18</v>
      </c>
      <c r="F21" s="6">
        <v>2.68</v>
      </c>
      <c r="G21" s="6">
        <v>5.15</v>
      </c>
      <c r="H21" s="6">
        <v>5.2</v>
      </c>
      <c r="I21" s="14">
        <v>8.6199999999999999E-2</v>
      </c>
      <c r="J21" s="36"/>
      <c r="K21" s="29" t="s">
        <v>164</v>
      </c>
      <c r="L21" s="6">
        <v>47.31</v>
      </c>
      <c r="M21" s="6">
        <v>1.35</v>
      </c>
      <c r="N21" s="6">
        <v>6.03</v>
      </c>
      <c r="O21" s="6">
        <v>3.5</v>
      </c>
      <c r="P21" s="14">
        <v>0.32100000000000001</v>
      </c>
      <c r="Q21" s="3">
        <f t="shared" si="0"/>
        <v>0</v>
      </c>
      <c r="R21" s="39"/>
    </row>
    <row r="22" spans="1:18" ht="17" thickBot="1" x14ac:dyDescent="0.25">
      <c r="A22" s="15">
        <f t="shared" si="1"/>
        <v>20</v>
      </c>
      <c r="B22" s="16" t="s">
        <v>126</v>
      </c>
      <c r="C22" s="22" t="s">
        <v>127</v>
      </c>
      <c r="D22" s="25" t="s">
        <v>152</v>
      </c>
      <c r="E22" s="34">
        <v>72.95</v>
      </c>
      <c r="F22" s="18">
        <v>4.09</v>
      </c>
      <c r="G22" s="18">
        <v>4.78</v>
      </c>
      <c r="H22" s="18">
        <v>5.9</v>
      </c>
      <c r="I22" s="19">
        <v>1.9800000000000002E-2</v>
      </c>
      <c r="J22" s="37"/>
      <c r="K22" s="31" t="s">
        <v>165</v>
      </c>
      <c r="L22" s="18">
        <v>38.94</v>
      </c>
      <c r="M22" s="18">
        <v>1.28</v>
      </c>
      <c r="N22" s="18">
        <v>3.38</v>
      </c>
      <c r="O22" s="18">
        <v>8.6</v>
      </c>
      <c r="P22" s="19">
        <v>0.14199999999999999</v>
      </c>
      <c r="Q22" s="3">
        <f t="shared" si="0"/>
        <v>0</v>
      </c>
      <c r="R22" s="39"/>
    </row>
    <row r="23" spans="1:18" x14ac:dyDescent="0.2">
      <c r="Q23" s="3">
        <f>SUM(Q3:Q21)</f>
        <v>10</v>
      </c>
    </row>
  </sheetData>
  <conditionalFormatting sqref="I3:I22">
    <cfRule type="cellIs" dxfId="4" priority="2" operator="lessThan">
      <formula>0.05</formula>
    </cfRule>
  </conditionalFormatting>
  <conditionalFormatting sqref="P3:P22">
    <cfRule type="cellIs" dxfId="3" priority="1" operator="less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F53F-89A6-9647-8C40-0773AA2A7074}">
  <dimension ref="A1:J51"/>
  <sheetViews>
    <sheetView topLeftCell="A9" workbookViewId="0">
      <selection activeCell="B2" sqref="B2:B51"/>
    </sheetView>
  </sheetViews>
  <sheetFormatPr baseColWidth="10" defaultRowHeight="16" x14ac:dyDescent="0.2"/>
  <cols>
    <col min="1" max="1" width="10.83203125" style="3"/>
    <col min="2" max="2" width="17.33203125" customWidth="1"/>
    <col min="3" max="3" width="10.83203125" style="3"/>
    <col min="4" max="5" width="10.83203125" style="1"/>
    <col min="6" max="9" width="10.83203125" style="2"/>
    <col min="10" max="10" width="10.83203125" style="3"/>
  </cols>
  <sheetData>
    <row r="1" spans="1:10" x14ac:dyDescent="0.2">
      <c r="A1" s="8" t="s">
        <v>0</v>
      </c>
      <c r="B1" s="9" t="s">
        <v>1</v>
      </c>
      <c r="C1" s="21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150</v>
      </c>
    </row>
    <row r="2" spans="1:10" x14ac:dyDescent="0.2">
      <c r="A2" s="13">
        <v>1</v>
      </c>
      <c r="B2" s="4" t="s">
        <v>168</v>
      </c>
      <c r="C2" s="7" t="s">
        <v>169</v>
      </c>
      <c r="D2" s="5">
        <v>32.81</v>
      </c>
      <c r="E2" s="5">
        <v>-86.79</v>
      </c>
      <c r="F2" s="6">
        <v>83.6</v>
      </c>
      <c r="G2" s="6">
        <v>4.01</v>
      </c>
      <c r="H2" s="6">
        <v>4.95</v>
      </c>
      <c r="I2" s="6">
        <v>5.5</v>
      </c>
      <c r="J2" s="14">
        <v>1.12E-2</v>
      </c>
    </row>
    <row r="3" spans="1:10" x14ac:dyDescent="0.2">
      <c r="A3" s="13">
        <v>2</v>
      </c>
      <c r="B3" s="4" t="s">
        <v>166</v>
      </c>
      <c r="C3" s="7" t="s">
        <v>167</v>
      </c>
      <c r="D3" s="5">
        <v>61.37</v>
      </c>
      <c r="E3" s="5">
        <v>-152.4</v>
      </c>
      <c r="F3" s="6">
        <v>63.03</v>
      </c>
      <c r="G3" s="6">
        <v>3.52</v>
      </c>
      <c r="H3" s="6">
        <v>3.97</v>
      </c>
      <c r="I3" s="6">
        <v>7.4</v>
      </c>
      <c r="J3" s="14">
        <v>2.5100000000000001E-3</v>
      </c>
    </row>
    <row r="4" spans="1:10" x14ac:dyDescent="0.2">
      <c r="A4" s="13">
        <v>3</v>
      </c>
      <c r="B4" s="4" t="s">
        <v>171</v>
      </c>
      <c r="C4" s="7" t="s">
        <v>172</v>
      </c>
      <c r="D4" s="5">
        <v>33.729999999999997</v>
      </c>
      <c r="E4" s="5">
        <v>-111.43</v>
      </c>
      <c r="F4" s="6">
        <v>83.51</v>
      </c>
      <c r="G4" s="6">
        <v>2.73</v>
      </c>
      <c r="H4" s="6">
        <v>5.32</v>
      </c>
      <c r="I4" s="6">
        <v>4.8</v>
      </c>
      <c r="J4" s="14">
        <v>1.4400000000000001E-3</v>
      </c>
    </row>
    <row r="5" spans="1:10" x14ac:dyDescent="0.2">
      <c r="A5" s="13">
        <v>4</v>
      </c>
      <c r="B5" s="4" t="s">
        <v>170</v>
      </c>
      <c r="C5" s="7" t="s">
        <v>13</v>
      </c>
      <c r="D5" s="5">
        <v>34.97</v>
      </c>
      <c r="E5" s="5">
        <v>-92.37</v>
      </c>
      <c r="F5" s="6">
        <v>73.650000000000006</v>
      </c>
      <c r="G5" s="6">
        <v>3.93</v>
      </c>
      <c r="H5" s="6">
        <v>4.67</v>
      </c>
      <c r="I5" s="6">
        <v>6.1</v>
      </c>
      <c r="J5" s="14">
        <v>3.9699999999999996E-3</v>
      </c>
    </row>
    <row r="6" spans="1:10" x14ac:dyDescent="0.2">
      <c r="A6" s="13">
        <v>5</v>
      </c>
      <c r="B6" s="4" t="s">
        <v>173</v>
      </c>
      <c r="C6" s="7" t="s">
        <v>25</v>
      </c>
      <c r="D6" s="5">
        <v>36.119999999999997</v>
      </c>
      <c r="E6" s="5">
        <v>-119.68</v>
      </c>
      <c r="F6" s="6">
        <v>76.83</v>
      </c>
      <c r="G6" s="6">
        <v>4.82</v>
      </c>
      <c r="H6" s="6">
        <v>4.53</v>
      </c>
      <c r="I6" s="6">
        <v>6.3</v>
      </c>
      <c r="J6" s="14">
        <v>1.15E-3</v>
      </c>
    </row>
    <row r="7" spans="1:10" x14ac:dyDescent="0.2">
      <c r="A7" s="13">
        <v>6</v>
      </c>
      <c r="B7" s="4" t="s">
        <v>174</v>
      </c>
      <c r="C7" s="7" t="s">
        <v>175</v>
      </c>
      <c r="D7" s="5">
        <v>39.06</v>
      </c>
      <c r="E7" s="5">
        <v>-105.31</v>
      </c>
      <c r="F7" s="6">
        <v>79.84</v>
      </c>
      <c r="G7" s="6">
        <v>4.6500000000000004</v>
      </c>
      <c r="H7" s="6">
        <v>4.9000000000000004</v>
      </c>
      <c r="I7" s="6">
        <v>5.6</v>
      </c>
      <c r="J7" s="14">
        <v>5.8300000000000001E-3</v>
      </c>
    </row>
    <row r="8" spans="1:10" x14ac:dyDescent="0.2">
      <c r="A8" s="13">
        <v>7</v>
      </c>
      <c r="B8" s="4" t="s">
        <v>176</v>
      </c>
      <c r="C8" s="7" t="s">
        <v>177</v>
      </c>
      <c r="D8" s="5">
        <v>41.6</v>
      </c>
      <c r="E8" s="5">
        <v>-72.760000000000005</v>
      </c>
      <c r="F8" s="6">
        <v>76.84</v>
      </c>
      <c r="G8" s="6">
        <v>8.43</v>
      </c>
      <c r="H8" s="6">
        <v>4.51</v>
      </c>
      <c r="I8" s="6">
        <v>6.4</v>
      </c>
      <c r="J8" s="14">
        <v>3.0200000000000002E-4</v>
      </c>
    </row>
    <row r="9" spans="1:10" x14ac:dyDescent="0.2">
      <c r="A9" s="13">
        <v>8</v>
      </c>
      <c r="B9" s="4" t="s">
        <v>178</v>
      </c>
      <c r="C9" s="7" t="s">
        <v>179</v>
      </c>
      <c r="D9" s="5">
        <v>39.32</v>
      </c>
      <c r="E9" s="5">
        <v>-75.510000000000005</v>
      </c>
      <c r="F9" s="6">
        <v>71.38</v>
      </c>
      <c r="G9" s="6">
        <v>5.23</v>
      </c>
      <c r="H9" s="6">
        <v>4.5599999999999996</v>
      </c>
      <c r="I9" s="6">
        <v>6.3</v>
      </c>
      <c r="J9" s="14">
        <v>3.0599999999999998E-3</v>
      </c>
    </row>
    <row r="10" spans="1:10" x14ac:dyDescent="0.2">
      <c r="A10" s="13">
        <v>9</v>
      </c>
      <c r="B10" s="4" t="s">
        <v>180</v>
      </c>
      <c r="C10" s="7" t="s">
        <v>181</v>
      </c>
      <c r="D10" s="5">
        <v>27.77</v>
      </c>
      <c r="E10" s="5">
        <v>-81.69</v>
      </c>
      <c r="F10" s="6">
        <v>82.87</v>
      </c>
      <c r="G10" s="6">
        <v>2.41</v>
      </c>
      <c r="H10" s="6">
        <v>5.81</v>
      </c>
      <c r="I10" s="6">
        <v>3.9</v>
      </c>
      <c r="J10" s="14">
        <v>2.99E-3</v>
      </c>
    </row>
    <row r="11" spans="1:10" x14ac:dyDescent="0.2">
      <c r="A11" s="13">
        <v>10</v>
      </c>
      <c r="B11" s="4" t="s">
        <v>182</v>
      </c>
      <c r="C11" s="7" t="s">
        <v>183</v>
      </c>
      <c r="D11" s="5">
        <v>33.04</v>
      </c>
      <c r="E11" s="5">
        <v>-83.64</v>
      </c>
      <c r="F11" s="6">
        <v>82.69</v>
      </c>
      <c r="G11" s="6">
        <v>4.26</v>
      </c>
      <c r="H11" s="6">
        <v>4.74</v>
      </c>
      <c r="I11" s="6">
        <v>5.9</v>
      </c>
      <c r="J11" s="14">
        <v>2.8E-3</v>
      </c>
    </row>
    <row r="12" spans="1:10" x14ac:dyDescent="0.2">
      <c r="A12" s="13">
        <v>11</v>
      </c>
      <c r="B12" s="4" t="s">
        <v>184</v>
      </c>
      <c r="C12" s="7" t="s">
        <v>185</v>
      </c>
      <c r="D12" s="5">
        <v>21.09</v>
      </c>
      <c r="E12" s="5">
        <v>-157.5</v>
      </c>
      <c r="F12" s="6">
        <v>76</v>
      </c>
      <c r="G12" s="6">
        <v>2.79</v>
      </c>
      <c r="H12" s="6">
        <v>4.26</v>
      </c>
      <c r="I12" s="6">
        <v>6.9</v>
      </c>
      <c r="J12" s="14">
        <v>4.0200000000000001E-3</v>
      </c>
    </row>
    <row r="13" spans="1:10" x14ac:dyDescent="0.2">
      <c r="A13" s="13">
        <v>12</v>
      </c>
      <c r="B13" s="4" t="s">
        <v>188</v>
      </c>
      <c r="C13" s="7" t="s">
        <v>65</v>
      </c>
      <c r="D13" s="5">
        <v>44.24</v>
      </c>
      <c r="E13" s="5">
        <v>-114.48</v>
      </c>
      <c r="F13" s="6">
        <v>68.760000000000005</v>
      </c>
      <c r="G13" s="6">
        <v>4.8</v>
      </c>
      <c r="H13" s="6">
        <v>4.7</v>
      </c>
      <c r="I13" s="6">
        <v>6</v>
      </c>
      <c r="J13" s="14">
        <v>2.5100000000000001E-3</v>
      </c>
    </row>
    <row r="14" spans="1:10" x14ac:dyDescent="0.2">
      <c r="A14" s="13">
        <v>13</v>
      </c>
      <c r="B14" s="4" t="s">
        <v>189</v>
      </c>
      <c r="C14" s="7" t="s">
        <v>69</v>
      </c>
      <c r="D14" s="5">
        <v>40.35</v>
      </c>
      <c r="E14" s="5">
        <v>-88.99</v>
      </c>
      <c r="F14" s="6">
        <v>81.650000000000006</v>
      </c>
      <c r="G14" s="6">
        <v>5.38</v>
      </c>
      <c r="H14" s="6">
        <v>4.8099999999999996</v>
      </c>
      <c r="I14" s="6">
        <v>5.8</v>
      </c>
      <c r="J14" s="14">
        <v>1.15E-3</v>
      </c>
    </row>
    <row r="15" spans="1:10" x14ac:dyDescent="0.2">
      <c r="A15" s="13">
        <v>14</v>
      </c>
      <c r="B15" s="4" t="s">
        <v>190</v>
      </c>
      <c r="C15" s="7" t="s">
        <v>71</v>
      </c>
      <c r="D15" s="5">
        <v>39.85</v>
      </c>
      <c r="E15" s="5">
        <v>-86.26</v>
      </c>
      <c r="F15" s="6">
        <v>82.37</v>
      </c>
      <c r="G15" s="6">
        <v>5.7</v>
      </c>
      <c r="H15" s="6">
        <v>4.8099999999999996</v>
      </c>
      <c r="I15" s="6">
        <v>5.8</v>
      </c>
      <c r="J15" s="14">
        <v>3.9100000000000003E-3</v>
      </c>
    </row>
    <row r="16" spans="1:10" x14ac:dyDescent="0.2">
      <c r="A16" s="13">
        <v>15</v>
      </c>
      <c r="B16" s="4" t="s">
        <v>186</v>
      </c>
      <c r="C16" s="7" t="s">
        <v>187</v>
      </c>
      <c r="D16" s="5">
        <v>42.01</v>
      </c>
      <c r="E16" s="5">
        <v>-93.21</v>
      </c>
      <c r="F16" s="6">
        <v>71.34</v>
      </c>
      <c r="G16" s="6">
        <v>5.85</v>
      </c>
      <c r="H16" s="6">
        <v>4.66</v>
      </c>
      <c r="I16" s="6">
        <v>6.1</v>
      </c>
      <c r="J16" s="14">
        <v>2.5100000000000001E-3</v>
      </c>
    </row>
    <row r="17" spans="1:10" x14ac:dyDescent="0.2">
      <c r="A17" s="13">
        <v>16</v>
      </c>
      <c r="B17" s="4" t="s">
        <v>191</v>
      </c>
      <c r="C17" s="7" t="s">
        <v>192</v>
      </c>
      <c r="D17" s="5">
        <v>38.53</v>
      </c>
      <c r="E17" s="5">
        <v>-96.73</v>
      </c>
      <c r="F17" s="6">
        <v>79.03</v>
      </c>
      <c r="G17" s="6">
        <v>5.18</v>
      </c>
      <c r="H17" s="6">
        <v>5.08</v>
      </c>
      <c r="I17" s="6">
        <v>5.3</v>
      </c>
      <c r="J17" s="14">
        <v>2.0200000000000001E-3</v>
      </c>
    </row>
    <row r="18" spans="1:10" x14ac:dyDescent="0.2">
      <c r="A18" s="13">
        <v>17</v>
      </c>
      <c r="B18" s="4" t="s">
        <v>193</v>
      </c>
      <c r="C18" s="7" t="s">
        <v>194</v>
      </c>
      <c r="D18" s="5">
        <v>37.67</v>
      </c>
      <c r="E18" s="5">
        <v>-84.67</v>
      </c>
      <c r="F18" s="6">
        <v>81.099999999999994</v>
      </c>
      <c r="G18" s="6">
        <v>5.0599999999999996</v>
      </c>
      <c r="H18" s="6">
        <v>4.8499999999999996</v>
      </c>
      <c r="I18" s="6">
        <v>5.7</v>
      </c>
      <c r="J18" s="14">
        <v>8.8400000000000002E-4</v>
      </c>
    </row>
    <row r="19" spans="1:10" x14ac:dyDescent="0.2">
      <c r="A19" s="13">
        <v>18</v>
      </c>
      <c r="B19" s="4" t="s">
        <v>195</v>
      </c>
      <c r="C19" s="7" t="s">
        <v>196</v>
      </c>
      <c r="D19" s="5">
        <v>30.98</v>
      </c>
      <c r="E19" s="5">
        <v>-91.96</v>
      </c>
      <c r="F19" s="6">
        <v>80.3</v>
      </c>
      <c r="G19" s="6">
        <v>3.67</v>
      </c>
      <c r="H19" s="6">
        <v>5</v>
      </c>
      <c r="I19" s="6">
        <v>5.4</v>
      </c>
      <c r="J19" s="14">
        <v>3.9699999999999996E-3</v>
      </c>
    </row>
    <row r="20" spans="1:10" x14ac:dyDescent="0.2">
      <c r="A20" s="13">
        <v>19</v>
      </c>
      <c r="B20" s="4" t="s">
        <v>200</v>
      </c>
      <c r="C20" s="7" t="s">
        <v>201</v>
      </c>
      <c r="D20" s="5">
        <v>44.69</v>
      </c>
      <c r="E20" s="5">
        <v>-69.38</v>
      </c>
      <c r="F20" s="6">
        <v>71.03</v>
      </c>
      <c r="G20" s="6">
        <v>7.51</v>
      </c>
      <c r="H20" s="6">
        <v>4.57</v>
      </c>
      <c r="I20" s="6">
        <v>6.3</v>
      </c>
      <c r="J20" s="14">
        <v>1.15E-3</v>
      </c>
    </row>
    <row r="21" spans="1:10" x14ac:dyDescent="0.2">
      <c r="A21" s="13">
        <v>20</v>
      </c>
      <c r="B21" s="4" t="s">
        <v>198</v>
      </c>
      <c r="C21" s="7" t="s">
        <v>199</v>
      </c>
      <c r="D21" s="5">
        <v>39.06</v>
      </c>
      <c r="E21" s="5">
        <v>-76.8</v>
      </c>
      <c r="F21" s="6">
        <v>79.459999999999994</v>
      </c>
      <c r="G21" s="6">
        <v>4.1900000000000004</v>
      </c>
      <c r="H21" s="6">
        <v>4.71</v>
      </c>
      <c r="I21" s="6">
        <v>6</v>
      </c>
      <c r="J21" s="14">
        <v>2.5100000000000001E-3</v>
      </c>
    </row>
    <row r="22" spans="1:10" x14ac:dyDescent="0.2">
      <c r="A22" s="13">
        <v>21</v>
      </c>
      <c r="B22" s="4" t="s">
        <v>197</v>
      </c>
      <c r="C22" s="7" t="s">
        <v>97</v>
      </c>
      <c r="D22" s="5">
        <v>42.23</v>
      </c>
      <c r="E22" s="5">
        <v>-71.53</v>
      </c>
      <c r="F22" s="6">
        <v>78.77</v>
      </c>
      <c r="G22" s="6">
        <v>8.7799999999999994</v>
      </c>
      <c r="H22" s="6">
        <v>4.4400000000000004</v>
      </c>
      <c r="I22" s="6">
        <v>6.5</v>
      </c>
      <c r="J22" s="14">
        <v>1.15E-3</v>
      </c>
    </row>
    <row r="23" spans="1:10" x14ac:dyDescent="0.2">
      <c r="A23" s="13">
        <v>22</v>
      </c>
      <c r="B23" s="4" t="s">
        <v>202</v>
      </c>
      <c r="C23" s="7" t="s">
        <v>203</v>
      </c>
      <c r="D23" s="5">
        <v>43.33</v>
      </c>
      <c r="E23" s="5">
        <v>-84.54</v>
      </c>
      <c r="F23" s="6">
        <v>78.27</v>
      </c>
      <c r="G23" s="6">
        <v>6.57</v>
      </c>
      <c r="H23" s="6">
        <v>4.71</v>
      </c>
      <c r="I23" s="6">
        <v>6</v>
      </c>
      <c r="J23" s="14">
        <v>1.73E-3</v>
      </c>
    </row>
    <row r="24" spans="1:10" x14ac:dyDescent="0.2">
      <c r="A24" s="13">
        <v>23</v>
      </c>
      <c r="B24" s="4" t="s">
        <v>204</v>
      </c>
      <c r="C24" s="7" t="s">
        <v>205</v>
      </c>
      <c r="D24" s="5">
        <v>45.69</v>
      </c>
      <c r="E24" s="5">
        <v>-93.9</v>
      </c>
      <c r="F24" s="6">
        <v>82.08</v>
      </c>
      <c r="G24" s="6">
        <v>6.94</v>
      </c>
      <c r="H24" s="6">
        <v>4.58</v>
      </c>
      <c r="I24" s="6">
        <v>6.2</v>
      </c>
      <c r="J24" s="14">
        <v>1.15E-3</v>
      </c>
    </row>
    <row r="25" spans="1:10" x14ac:dyDescent="0.2">
      <c r="A25" s="13">
        <v>24</v>
      </c>
      <c r="B25" s="4" t="s">
        <v>208</v>
      </c>
      <c r="C25" s="7" t="s">
        <v>209</v>
      </c>
      <c r="D25" s="5">
        <v>32.74</v>
      </c>
      <c r="E25" s="5">
        <v>-89.68</v>
      </c>
      <c r="F25" s="6">
        <v>76.78</v>
      </c>
      <c r="G25" s="6">
        <v>3.6</v>
      </c>
      <c r="H25" s="6">
        <v>5.1100000000000003</v>
      </c>
      <c r="I25" s="6">
        <v>5.2</v>
      </c>
      <c r="J25" s="14">
        <v>2.5100000000000001E-3</v>
      </c>
    </row>
    <row r="26" spans="1:10" x14ac:dyDescent="0.2">
      <c r="A26" s="13">
        <v>25</v>
      </c>
      <c r="B26" s="4" t="s">
        <v>206</v>
      </c>
      <c r="C26" s="7" t="s">
        <v>207</v>
      </c>
      <c r="D26" s="5">
        <v>38.46</v>
      </c>
      <c r="E26" s="5">
        <v>-92.29</v>
      </c>
      <c r="F26" s="6">
        <v>83.43</v>
      </c>
      <c r="G26" s="6">
        <v>4.68</v>
      </c>
      <c r="H26" s="6">
        <v>4.75</v>
      </c>
      <c r="I26" s="6">
        <v>5.9</v>
      </c>
      <c r="J26" s="14">
        <v>2.8E-3</v>
      </c>
    </row>
    <row r="27" spans="1:10" x14ac:dyDescent="0.2">
      <c r="A27" s="13">
        <v>26</v>
      </c>
      <c r="B27" s="4" t="s">
        <v>210</v>
      </c>
      <c r="C27" s="7" t="s">
        <v>211</v>
      </c>
      <c r="D27" s="5">
        <v>46.92</v>
      </c>
      <c r="E27" s="5">
        <v>-110.45</v>
      </c>
      <c r="F27" s="6">
        <v>72.64</v>
      </c>
      <c r="G27" s="6">
        <v>5.26</v>
      </c>
      <c r="H27" s="6">
        <v>5.33</v>
      </c>
      <c r="I27" s="6">
        <v>4.8</v>
      </c>
      <c r="J27" s="14">
        <v>2.3400000000000001E-2</v>
      </c>
    </row>
    <row r="28" spans="1:10" x14ac:dyDescent="0.2">
      <c r="A28" s="13">
        <v>27</v>
      </c>
      <c r="B28" s="4" t="s">
        <v>216</v>
      </c>
      <c r="C28" s="7" t="s">
        <v>217</v>
      </c>
      <c r="D28" s="5">
        <v>41.13</v>
      </c>
      <c r="E28" s="5">
        <v>-98.27</v>
      </c>
      <c r="F28" s="6">
        <v>77.989999999999995</v>
      </c>
      <c r="G28" s="6">
        <v>3.97</v>
      </c>
      <c r="H28" s="6">
        <v>4.8600000000000003</v>
      </c>
      <c r="I28" s="6">
        <v>5.7</v>
      </c>
      <c r="J28" s="14">
        <v>1.01E-2</v>
      </c>
    </row>
    <row r="29" spans="1:10" x14ac:dyDescent="0.2">
      <c r="A29" s="13">
        <v>28</v>
      </c>
      <c r="B29" s="4" t="s">
        <v>224</v>
      </c>
      <c r="C29" s="7" t="s">
        <v>225</v>
      </c>
      <c r="D29" s="5">
        <v>38.31</v>
      </c>
      <c r="E29" s="5">
        <v>-117.06</v>
      </c>
      <c r="F29" s="6">
        <v>79.11</v>
      </c>
      <c r="G29" s="6">
        <v>3.98</v>
      </c>
      <c r="H29" s="6">
        <v>4.76</v>
      </c>
      <c r="I29" s="6">
        <v>5.9</v>
      </c>
      <c r="J29" s="14">
        <v>1.15E-3</v>
      </c>
    </row>
    <row r="30" spans="1:10" x14ac:dyDescent="0.2">
      <c r="A30" s="13">
        <v>29</v>
      </c>
      <c r="B30" s="4" t="s">
        <v>218</v>
      </c>
      <c r="C30" s="7" t="s">
        <v>219</v>
      </c>
      <c r="D30" s="5">
        <v>43.45</v>
      </c>
      <c r="E30" s="5">
        <v>-71.56</v>
      </c>
      <c r="F30" s="6">
        <v>74.510000000000005</v>
      </c>
      <c r="G30" s="6">
        <v>6.35</v>
      </c>
      <c r="H30" s="6">
        <v>4.4000000000000004</v>
      </c>
      <c r="I30" s="6">
        <v>6.6</v>
      </c>
      <c r="J30" s="14">
        <v>5.2100000000000002E-3</v>
      </c>
    </row>
    <row r="31" spans="1:10" x14ac:dyDescent="0.2">
      <c r="A31" s="13">
        <v>30</v>
      </c>
      <c r="B31" s="4" t="s">
        <v>220</v>
      </c>
      <c r="C31" s="7" t="s">
        <v>221</v>
      </c>
      <c r="D31" s="5">
        <v>40.299999999999997</v>
      </c>
      <c r="E31" s="5">
        <v>-74.52</v>
      </c>
      <c r="F31" s="6">
        <v>74.510000000000005</v>
      </c>
      <c r="G31" s="6">
        <v>6.86</v>
      </c>
      <c r="H31" s="6">
        <v>4.3600000000000003</v>
      </c>
      <c r="I31" s="6">
        <v>6.7</v>
      </c>
      <c r="J31" s="14">
        <v>2.5100000000000001E-3</v>
      </c>
    </row>
    <row r="32" spans="1:10" x14ac:dyDescent="0.2">
      <c r="A32" s="13">
        <v>31</v>
      </c>
      <c r="B32" s="4" t="s">
        <v>222</v>
      </c>
      <c r="C32" s="7" t="s">
        <v>223</v>
      </c>
      <c r="D32" s="5">
        <v>34.840000000000003</v>
      </c>
      <c r="E32" s="5">
        <v>-106.25</v>
      </c>
      <c r="F32" s="6">
        <v>78.12</v>
      </c>
      <c r="G32" s="6">
        <v>5.33</v>
      </c>
      <c r="H32" s="6">
        <v>4.91</v>
      </c>
      <c r="I32" s="6">
        <v>5.6</v>
      </c>
      <c r="J32" s="14">
        <v>3.9699999999999996E-3</v>
      </c>
    </row>
    <row r="33" spans="1:10" x14ac:dyDescent="0.2">
      <c r="A33" s="13">
        <v>32</v>
      </c>
      <c r="B33" s="4" t="s">
        <v>226</v>
      </c>
      <c r="C33" s="7" t="s">
        <v>227</v>
      </c>
      <c r="D33" s="5">
        <v>42.17</v>
      </c>
      <c r="E33" s="5">
        <v>-74.95</v>
      </c>
      <c r="F33" s="6">
        <v>79.25</v>
      </c>
      <c r="G33" s="6">
        <v>6.13</v>
      </c>
      <c r="H33" s="6">
        <v>4.67</v>
      </c>
      <c r="I33" s="6">
        <v>6.1</v>
      </c>
      <c r="J33" s="14">
        <v>1.15E-3</v>
      </c>
    </row>
    <row r="34" spans="1:10" x14ac:dyDescent="0.2">
      <c r="A34" s="13">
        <v>33</v>
      </c>
      <c r="B34" s="4" t="s">
        <v>212</v>
      </c>
      <c r="C34" s="7" t="s">
        <v>213</v>
      </c>
      <c r="D34" s="5">
        <v>35.630000000000003</v>
      </c>
      <c r="E34" s="5">
        <v>-79.81</v>
      </c>
      <c r="F34" s="6">
        <v>81.55</v>
      </c>
      <c r="G34" s="6">
        <v>5.45</v>
      </c>
      <c r="H34" s="6">
        <v>4.7300000000000004</v>
      </c>
      <c r="I34" s="6">
        <v>6</v>
      </c>
      <c r="J34" s="14">
        <v>1.15E-3</v>
      </c>
    </row>
    <row r="35" spans="1:10" x14ac:dyDescent="0.2">
      <c r="A35" s="13">
        <v>34</v>
      </c>
      <c r="B35" s="4" t="s">
        <v>214</v>
      </c>
      <c r="C35" s="7" t="s">
        <v>215</v>
      </c>
      <c r="D35" s="5">
        <v>47.53</v>
      </c>
      <c r="E35" s="5">
        <v>-99.78</v>
      </c>
      <c r="F35" s="6">
        <v>65.8</v>
      </c>
      <c r="G35" s="6">
        <v>3.31</v>
      </c>
      <c r="H35" s="6">
        <v>4.22</v>
      </c>
      <c r="I35" s="6">
        <v>6.9</v>
      </c>
      <c r="J35" s="14">
        <v>2.93E-2</v>
      </c>
    </row>
    <row r="36" spans="1:10" x14ac:dyDescent="0.2">
      <c r="A36" s="13">
        <v>35</v>
      </c>
      <c r="B36" s="4" t="s">
        <v>228</v>
      </c>
      <c r="C36" s="7" t="s">
        <v>229</v>
      </c>
      <c r="D36" s="5">
        <v>40.39</v>
      </c>
      <c r="E36" s="5">
        <v>-82.76</v>
      </c>
      <c r="F36" s="6">
        <v>80.64</v>
      </c>
      <c r="G36" s="6">
        <v>4.96</v>
      </c>
      <c r="H36" s="6">
        <v>4.83</v>
      </c>
      <c r="I36" s="6">
        <v>5.8</v>
      </c>
      <c r="J36" s="14">
        <v>1.4400000000000001E-3</v>
      </c>
    </row>
    <row r="37" spans="1:10" x14ac:dyDescent="0.2">
      <c r="A37" s="13">
        <v>36</v>
      </c>
      <c r="B37" s="4" t="s">
        <v>230</v>
      </c>
      <c r="C37" s="7" t="s">
        <v>231</v>
      </c>
      <c r="D37" s="5">
        <v>35.57</v>
      </c>
      <c r="E37" s="5">
        <v>-96.93</v>
      </c>
      <c r="F37" s="6">
        <v>77.62</v>
      </c>
      <c r="G37" s="6">
        <v>3.09</v>
      </c>
      <c r="H37" s="6">
        <v>4.9800000000000004</v>
      </c>
      <c r="I37" s="6">
        <v>5.5</v>
      </c>
      <c r="J37" s="14">
        <v>1.15E-3</v>
      </c>
    </row>
    <row r="38" spans="1:10" x14ac:dyDescent="0.2">
      <c r="A38" s="13">
        <v>37</v>
      </c>
      <c r="B38" s="4" t="s">
        <v>232</v>
      </c>
      <c r="C38" s="7" t="s">
        <v>233</v>
      </c>
      <c r="D38" s="5">
        <v>44.57</v>
      </c>
      <c r="E38" s="5">
        <v>-122.07</v>
      </c>
      <c r="F38" s="6">
        <v>72.55</v>
      </c>
      <c r="G38" s="6">
        <v>4.08</v>
      </c>
      <c r="H38" s="6">
        <v>4.5599999999999996</v>
      </c>
      <c r="I38" s="6">
        <v>6.3</v>
      </c>
      <c r="J38" s="14">
        <v>3.9699999999999996E-3</v>
      </c>
    </row>
    <row r="39" spans="1:10" x14ac:dyDescent="0.2">
      <c r="A39" s="13">
        <v>38</v>
      </c>
      <c r="B39" s="4" t="s">
        <v>234</v>
      </c>
      <c r="C39" s="7" t="s">
        <v>235</v>
      </c>
      <c r="D39" s="5">
        <v>40.590000000000003</v>
      </c>
      <c r="E39" s="5">
        <v>-77.209999999999994</v>
      </c>
      <c r="F39" s="6">
        <v>80.92</v>
      </c>
      <c r="G39" s="6">
        <v>6.82</v>
      </c>
      <c r="H39" s="6">
        <v>4.9000000000000004</v>
      </c>
      <c r="I39" s="6">
        <v>5.6</v>
      </c>
      <c r="J39" s="14">
        <v>5.7300000000000005E-4</v>
      </c>
    </row>
    <row r="40" spans="1:10" x14ac:dyDescent="0.2">
      <c r="A40" s="13">
        <v>39</v>
      </c>
      <c r="B40" s="4" t="s">
        <v>236</v>
      </c>
      <c r="C40" s="7" t="s">
        <v>237</v>
      </c>
      <c r="D40" s="5">
        <v>41.68</v>
      </c>
      <c r="E40" s="5">
        <v>-71.510000000000005</v>
      </c>
      <c r="F40" s="6">
        <v>61.77</v>
      </c>
      <c r="G40" s="6">
        <v>6.59</v>
      </c>
      <c r="H40" s="6">
        <v>4.91</v>
      </c>
      <c r="I40" s="6">
        <v>5.6</v>
      </c>
      <c r="J40" s="14">
        <v>4.0200000000000001E-3</v>
      </c>
    </row>
    <row r="41" spans="1:10" x14ac:dyDescent="0.2">
      <c r="A41" s="13">
        <v>40</v>
      </c>
      <c r="B41" s="4" t="s">
        <v>238</v>
      </c>
      <c r="C41" s="7" t="s">
        <v>239</v>
      </c>
      <c r="D41" s="5">
        <v>33.86</v>
      </c>
      <c r="E41" s="5">
        <v>-80.95</v>
      </c>
      <c r="F41" s="6">
        <v>78</v>
      </c>
      <c r="G41" s="6">
        <v>3.93</v>
      </c>
      <c r="H41" s="6">
        <v>5.04</v>
      </c>
      <c r="I41" s="6">
        <v>5.4</v>
      </c>
      <c r="J41" s="14">
        <v>2.8E-3</v>
      </c>
    </row>
    <row r="42" spans="1:10" x14ac:dyDescent="0.2">
      <c r="A42" s="13">
        <v>41</v>
      </c>
      <c r="B42" s="4" t="s">
        <v>240</v>
      </c>
      <c r="C42" s="7" t="s">
        <v>241</v>
      </c>
      <c r="D42" s="5">
        <v>44.3</v>
      </c>
      <c r="E42" s="5">
        <v>-99.44</v>
      </c>
      <c r="F42" s="6">
        <v>54.51</v>
      </c>
      <c r="G42" s="6">
        <v>1.81</v>
      </c>
      <c r="H42" s="6">
        <v>4.42</v>
      </c>
      <c r="I42" s="6">
        <v>6.5</v>
      </c>
      <c r="J42" s="14">
        <v>0.223</v>
      </c>
    </row>
    <row r="43" spans="1:10" x14ac:dyDescent="0.2">
      <c r="A43" s="13">
        <v>42</v>
      </c>
      <c r="B43" s="4" t="s">
        <v>242</v>
      </c>
      <c r="C43" s="7" t="s">
        <v>135</v>
      </c>
      <c r="D43" s="5">
        <v>35.75</v>
      </c>
      <c r="E43" s="5">
        <v>-86.69</v>
      </c>
      <c r="F43" s="6">
        <v>82.58</v>
      </c>
      <c r="G43" s="6">
        <v>3.57</v>
      </c>
      <c r="H43" s="6">
        <v>5.04</v>
      </c>
      <c r="I43" s="6">
        <v>5.4</v>
      </c>
      <c r="J43" s="14">
        <v>1.73E-3</v>
      </c>
    </row>
    <row r="44" spans="1:10" x14ac:dyDescent="0.2">
      <c r="A44" s="13">
        <v>43</v>
      </c>
      <c r="B44" s="4" t="s">
        <v>243</v>
      </c>
      <c r="C44" s="7" t="s">
        <v>244</v>
      </c>
      <c r="D44" s="5">
        <v>31.05</v>
      </c>
      <c r="E44" s="5">
        <v>-97.56</v>
      </c>
      <c r="F44" s="6">
        <v>84.95</v>
      </c>
      <c r="G44" s="6">
        <v>2.5099999999999998</v>
      </c>
      <c r="H44" s="6">
        <v>4.72</v>
      </c>
      <c r="I44" s="6">
        <v>6</v>
      </c>
      <c r="J44" s="14">
        <v>2.8E-3</v>
      </c>
    </row>
    <row r="45" spans="1:10" x14ac:dyDescent="0.2">
      <c r="A45" s="13">
        <v>44</v>
      </c>
      <c r="B45" s="4" t="s">
        <v>245</v>
      </c>
      <c r="C45" s="7" t="s">
        <v>246</v>
      </c>
      <c r="D45" s="5">
        <v>40.15</v>
      </c>
      <c r="E45" s="5">
        <v>-111.86</v>
      </c>
      <c r="F45" s="6">
        <v>79.66</v>
      </c>
      <c r="G45" s="6">
        <v>6.28</v>
      </c>
      <c r="H45" s="6">
        <v>4.78</v>
      </c>
      <c r="I45" s="6">
        <v>5.9</v>
      </c>
      <c r="J45" s="14">
        <v>2.9499999999999999E-3</v>
      </c>
    </row>
    <row r="46" spans="1:10" x14ac:dyDescent="0.2">
      <c r="A46" s="13">
        <v>45</v>
      </c>
      <c r="B46" s="4" t="s">
        <v>249</v>
      </c>
      <c r="C46" s="7" t="s">
        <v>250</v>
      </c>
      <c r="D46" s="5">
        <v>44.05</v>
      </c>
      <c r="E46" s="5">
        <v>-72.709999999999994</v>
      </c>
      <c r="F46" s="6">
        <v>65.7</v>
      </c>
      <c r="G46" s="6">
        <v>7.6</v>
      </c>
      <c r="H46" s="6">
        <v>4.46</v>
      </c>
      <c r="I46" s="6">
        <v>6.5</v>
      </c>
      <c r="J46" s="14">
        <v>1.5900000000000001E-3</v>
      </c>
    </row>
    <row r="47" spans="1:10" x14ac:dyDescent="0.2">
      <c r="A47" s="13">
        <v>46</v>
      </c>
      <c r="B47" s="4" t="s">
        <v>247</v>
      </c>
      <c r="C47" s="7" t="s">
        <v>248</v>
      </c>
      <c r="D47" s="5">
        <v>37.770000000000003</v>
      </c>
      <c r="E47" s="5">
        <v>-78.17</v>
      </c>
      <c r="F47" s="6">
        <v>82.63</v>
      </c>
      <c r="G47" s="6">
        <v>4.12</v>
      </c>
      <c r="H47" s="6">
        <v>4.74</v>
      </c>
      <c r="I47" s="6">
        <v>5.9</v>
      </c>
      <c r="J47" s="14">
        <v>2.0699999999999998E-3</v>
      </c>
    </row>
    <row r="48" spans="1:10" x14ac:dyDescent="0.2">
      <c r="A48" s="13">
        <v>47</v>
      </c>
      <c r="B48" s="4" t="s">
        <v>251</v>
      </c>
      <c r="C48" s="7" t="s">
        <v>252</v>
      </c>
      <c r="D48" s="5">
        <v>47.4</v>
      </c>
      <c r="E48" s="5">
        <v>-121.49</v>
      </c>
      <c r="F48" s="6">
        <v>82.3</v>
      </c>
      <c r="G48" s="6">
        <v>5.85</v>
      </c>
      <c r="H48" s="6">
        <v>4.82</v>
      </c>
      <c r="I48" s="6">
        <v>5.8</v>
      </c>
      <c r="J48" s="14">
        <v>2.0400000000000001E-3</v>
      </c>
    </row>
    <row r="49" spans="1:10" x14ac:dyDescent="0.2">
      <c r="A49" s="13">
        <v>48</v>
      </c>
      <c r="B49" s="4" t="s">
        <v>255</v>
      </c>
      <c r="C49" s="7" t="s">
        <v>256</v>
      </c>
      <c r="D49" s="5">
        <v>38.49</v>
      </c>
      <c r="E49" s="5">
        <v>-80.95</v>
      </c>
      <c r="F49" s="6">
        <v>78.900000000000006</v>
      </c>
      <c r="G49" s="6">
        <v>7.54</v>
      </c>
      <c r="H49" s="6">
        <v>4.9000000000000004</v>
      </c>
      <c r="I49" s="6">
        <v>5.6</v>
      </c>
      <c r="J49" s="14">
        <v>3.0200000000000002E-4</v>
      </c>
    </row>
    <row r="50" spans="1:10" x14ac:dyDescent="0.2">
      <c r="A50" s="13">
        <v>49</v>
      </c>
      <c r="B50" s="4" t="s">
        <v>253</v>
      </c>
      <c r="C50" s="7" t="s">
        <v>254</v>
      </c>
      <c r="D50" s="5">
        <v>44.27</v>
      </c>
      <c r="E50" s="5">
        <v>-89.62</v>
      </c>
      <c r="F50" s="6">
        <v>79.55</v>
      </c>
      <c r="G50" s="6">
        <v>6.47</v>
      </c>
      <c r="H50" s="6">
        <v>4.55</v>
      </c>
      <c r="I50" s="6">
        <v>6.3</v>
      </c>
      <c r="J50" s="14">
        <v>2.0400000000000001E-3</v>
      </c>
    </row>
    <row r="51" spans="1:10" ht="17" thickBot="1" x14ac:dyDescent="0.25">
      <c r="A51" s="15">
        <v>50</v>
      </c>
      <c r="B51" s="16" t="s">
        <v>257</v>
      </c>
      <c r="C51" s="22" t="s">
        <v>258</v>
      </c>
      <c r="D51" s="17">
        <v>42.76</v>
      </c>
      <c r="E51" s="17">
        <v>-107.3</v>
      </c>
      <c r="F51" s="18">
        <v>67.41</v>
      </c>
      <c r="G51" s="18">
        <v>5.92</v>
      </c>
      <c r="H51" s="18">
        <v>5.42</v>
      </c>
      <c r="I51" s="18">
        <v>4.5999999999999996</v>
      </c>
      <c r="J51" s="19">
        <v>1.73E-3</v>
      </c>
    </row>
  </sheetData>
  <autoFilter ref="B1:J51" xr:uid="{B895F53F-89A6-9647-8C40-0773AA2A7074}">
    <sortState xmlns:xlrd2="http://schemas.microsoft.com/office/spreadsheetml/2017/richdata2" ref="B2:J51">
      <sortCondition ref="B1:B51"/>
    </sortState>
  </autoFilter>
  <conditionalFormatting sqref="H2:H51">
    <cfRule type="cellIs" dxfId="2" priority="2" operator="lessThan">
      <formula>0.05</formula>
    </cfRule>
  </conditionalFormatting>
  <conditionalFormatting sqref="J2:J51">
    <cfRule type="cellIs" dxfId="1" priority="1" operator="less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235E-EA22-BE49-9C66-653F0B0AF0F9}">
  <dimension ref="A1:J37"/>
  <sheetViews>
    <sheetView workbookViewId="0">
      <selection activeCell="B2" sqref="B2:B37"/>
    </sheetView>
  </sheetViews>
  <sheetFormatPr baseColWidth="10" defaultRowHeight="16" x14ac:dyDescent="0.2"/>
  <cols>
    <col min="1" max="1" width="10.83203125" style="3"/>
    <col min="2" max="2" width="34.1640625" customWidth="1"/>
    <col min="4" max="10" width="10.83203125" style="3"/>
  </cols>
  <sheetData>
    <row r="1" spans="1:10" x14ac:dyDescent="0.2">
      <c r="A1" s="8" t="s">
        <v>0</v>
      </c>
      <c r="B1" s="9" t="s">
        <v>1</v>
      </c>
      <c r="C1" s="9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12" t="s">
        <v>150</v>
      </c>
    </row>
    <row r="2" spans="1:10" x14ac:dyDescent="0.2">
      <c r="A2" s="13">
        <v>1</v>
      </c>
      <c r="B2" s="4" t="s">
        <v>323</v>
      </c>
      <c r="C2" s="4" t="s">
        <v>324</v>
      </c>
      <c r="D2" s="5">
        <v>53.55</v>
      </c>
      <c r="E2" s="5">
        <v>-113.49</v>
      </c>
      <c r="F2" s="6">
        <v>81.87</v>
      </c>
      <c r="G2" s="6">
        <v>5.24</v>
      </c>
      <c r="H2" s="6">
        <v>4.62</v>
      </c>
      <c r="I2" s="6">
        <v>6.2</v>
      </c>
      <c r="J2" s="14">
        <v>8.3199999999999995E-4</v>
      </c>
    </row>
    <row r="3" spans="1:10" x14ac:dyDescent="0.2">
      <c r="A3" s="13">
        <v>2</v>
      </c>
      <c r="B3" s="4" t="s">
        <v>259</v>
      </c>
      <c r="C3" s="4" t="s">
        <v>260</v>
      </c>
      <c r="D3" s="5">
        <v>61.22</v>
      </c>
      <c r="E3" s="5">
        <v>-149.9</v>
      </c>
      <c r="F3" s="6">
        <v>60.96</v>
      </c>
      <c r="G3" s="6">
        <v>3.06</v>
      </c>
      <c r="H3" s="6">
        <v>4.2</v>
      </c>
      <c r="I3" s="6">
        <v>7</v>
      </c>
      <c r="J3" s="14">
        <v>4.1099999999999998E-2</v>
      </c>
    </row>
    <row r="4" spans="1:10" x14ac:dyDescent="0.2">
      <c r="A4" s="13">
        <v>3</v>
      </c>
      <c r="B4" s="4" t="s">
        <v>261</v>
      </c>
      <c r="C4" s="4" t="s">
        <v>262</v>
      </c>
      <c r="D4" s="5">
        <v>33.64</v>
      </c>
      <c r="E4" s="5">
        <v>-84.43</v>
      </c>
      <c r="F4" s="6">
        <v>82.12</v>
      </c>
      <c r="G4" s="6">
        <v>4.28</v>
      </c>
      <c r="H4" s="6">
        <v>4.7</v>
      </c>
      <c r="I4" s="6">
        <v>6</v>
      </c>
      <c r="J4" s="14">
        <v>3.5100000000000001E-3</v>
      </c>
    </row>
    <row r="5" spans="1:10" x14ac:dyDescent="0.2">
      <c r="A5" s="13">
        <v>4</v>
      </c>
      <c r="B5" s="4" t="s">
        <v>263</v>
      </c>
      <c r="C5" s="4" t="s">
        <v>264</v>
      </c>
      <c r="D5" s="5">
        <v>30.27</v>
      </c>
      <c r="E5" s="5">
        <v>-97.74</v>
      </c>
      <c r="F5" s="6">
        <v>81.38</v>
      </c>
      <c r="G5" s="6">
        <v>3.01</v>
      </c>
      <c r="H5" s="6">
        <v>4.5999999999999996</v>
      </c>
      <c r="I5" s="6">
        <v>6.2</v>
      </c>
      <c r="J5" s="14">
        <v>3.78E-2</v>
      </c>
    </row>
    <row r="6" spans="1:10" x14ac:dyDescent="0.2">
      <c r="A6" s="13">
        <v>5</v>
      </c>
      <c r="B6" s="4" t="s">
        <v>267</v>
      </c>
      <c r="C6" s="4" t="s">
        <v>268</v>
      </c>
      <c r="D6" s="5">
        <v>43.62</v>
      </c>
      <c r="E6" s="5">
        <v>-116.2</v>
      </c>
      <c r="F6" s="6">
        <v>65.05</v>
      </c>
      <c r="G6" s="6">
        <v>3.15</v>
      </c>
      <c r="H6" s="6">
        <v>4.18</v>
      </c>
      <c r="I6" s="6">
        <v>7</v>
      </c>
      <c r="J6" s="14">
        <v>6.5100000000000005E-2</v>
      </c>
    </row>
    <row r="7" spans="1:10" x14ac:dyDescent="0.2">
      <c r="A7" s="13">
        <v>6</v>
      </c>
      <c r="B7" s="4" t="s">
        <v>269</v>
      </c>
      <c r="C7" s="4" t="s">
        <v>270</v>
      </c>
      <c r="D7" s="5">
        <v>42.37</v>
      </c>
      <c r="E7" s="5">
        <v>-71.010000000000005</v>
      </c>
      <c r="F7" s="6">
        <v>79.16</v>
      </c>
      <c r="G7" s="6">
        <v>8.5500000000000007</v>
      </c>
      <c r="H7" s="6">
        <v>4.5599999999999996</v>
      </c>
      <c r="I7" s="6">
        <v>6.3</v>
      </c>
      <c r="J7" s="14">
        <v>8.0099999999999995E-4</v>
      </c>
    </row>
    <row r="8" spans="1:10" x14ac:dyDescent="0.2">
      <c r="A8" s="13">
        <v>7</v>
      </c>
      <c r="B8" s="4" t="s">
        <v>271</v>
      </c>
      <c r="C8" s="4" t="s">
        <v>272</v>
      </c>
      <c r="D8" s="5">
        <v>35.21</v>
      </c>
      <c r="E8" s="5">
        <v>-80.94</v>
      </c>
      <c r="F8" s="6">
        <v>80</v>
      </c>
      <c r="G8" s="6">
        <v>4.1399999999999997</v>
      </c>
      <c r="H8" s="6">
        <v>4.8</v>
      </c>
      <c r="I8" s="6">
        <v>5.8</v>
      </c>
      <c r="J8" s="14">
        <v>8.0099999999999995E-4</v>
      </c>
    </row>
    <row r="9" spans="1:10" x14ac:dyDescent="0.2">
      <c r="A9" s="13">
        <v>8</v>
      </c>
      <c r="B9" s="4" t="s">
        <v>303</v>
      </c>
      <c r="C9" s="4" t="s">
        <v>304</v>
      </c>
      <c r="D9" s="5">
        <v>41.97</v>
      </c>
      <c r="E9" s="5">
        <v>-87.91</v>
      </c>
      <c r="F9" s="6">
        <v>79.48</v>
      </c>
      <c r="G9" s="6">
        <v>4.71</v>
      </c>
      <c r="H9" s="6">
        <v>4.59</v>
      </c>
      <c r="I9" s="6">
        <v>6.2</v>
      </c>
      <c r="J9" s="14">
        <v>1.07E-3</v>
      </c>
    </row>
    <row r="10" spans="1:10" x14ac:dyDescent="0.2">
      <c r="A10" s="13">
        <v>9</v>
      </c>
      <c r="B10" s="4" t="s">
        <v>273</v>
      </c>
      <c r="C10" s="4" t="s">
        <v>274</v>
      </c>
      <c r="D10" s="5">
        <v>39.1</v>
      </c>
      <c r="E10" s="5">
        <v>-84.51</v>
      </c>
      <c r="F10" s="6">
        <v>78.52</v>
      </c>
      <c r="G10" s="6">
        <v>5.37</v>
      </c>
      <c r="H10" s="6">
        <v>4.43</v>
      </c>
      <c r="I10" s="6">
        <v>6.5</v>
      </c>
      <c r="J10" s="14">
        <v>8.3199999999999995E-4</v>
      </c>
    </row>
    <row r="11" spans="1:10" x14ac:dyDescent="0.2">
      <c r="A11" s="13">
        <v>10</v>
      </c>
      <c r="B11" s="4" t="s">
        <v>277</v>
      </c>
      <c r="C11" s="4" t="s">
        <v>278</v>
      </c>
      <c r="D11" s="5">
        <v>32.9</v>
      </c>
      <c r="E11" s="5">
        <v>-97.04</v>
      </c>
      <c r="F11" s="6">
        <v>83.85</v>
      </c>
      <c r="G11" s="6">
        <v>3.5</v>
      </c>
      <c r="H11" s="6">
        <v>4.4800000000000004</v>
      </c>
      <c r="I11" s="6">
        <v>6.4</v>
      </c>
      <c r="J11" s="14">
        <v>5.79E-3</v>
      </c>
    </row>
    <row r="12" spans="1:10" x14ac:dyDescent="0.2">
      <c r="A12" s="13">
        <v>11</v>
      </c>
      <c r="B12" s="4" t="s">
        <v>275</v>
      </c>
      <c r="C12" s="4" t="s">
        <v>276</v>
      </c>
      <c r="D12" s="5">
        <v>39.86</v>
      </c>
      <c r="E12" s="5">
        <v>-104.67</v>
      </c>
      <c r="F12" s="6">
        <v>79.66</v>
      </c>
      <c r="G12" s="6">
        <v>4.68</v>
      </c>
      <c r="H12" s="6">
        <v>4.62</v>
      </c>
      <c r="I12" s="6">
        <v>6.2</v>
      </c>
      <c r="J12" s="14">
        <v>9.7999999999999997E-3</v>
      </c>
    </row>
    <row r="13" spans="1:10" x14ac:dyDescent="0.2">
      <c r="A13" s="13">
        <v>12</v>
      </c>
      <c r="B13" s="4" t="s">
        <v>279</v>
      </c>
      <c r="C13" s="4" t="s">
        <v>280</v>
      </c>
      <c r="D13" s="5">
        <v>42.22</v>
      </c>
      <c r="E13" s="5">
        <v>-83.36</v>
      </c>
      <c r="F13" s="6">
        <v>77.98</v>
      </c>
      <c r="G13" s="6">
        <v>5.32</v>
      </c>
      <c r="H13" s="6">
        <v>4.58</v>
      </c>
      <c r="I13" s="6">
        <v>6.3</v>
      </c>
      <c r="J13" s="14">
        <v>3.2399999999999998E-3</v>
      </c>
    </row>
    <row r="14" spans="1:10" x14ac:dyDescent="0.2">
      <c r="A14" s="13">
        <v>13</v>
      </c>
      <c r="B14" s="4" t="s">
        <v>281</v>
      </c>
      <c r="C14" s="4" t="s">
        <v>282</v>
      </c>
      <c r="D14" s="5">
        <v>29.99</v>
      </c>
      <c r="E14" s="5">
        <v>-95.34</v>
      </c>
      <c r="F14" s="6">
        <v>83.39</v>
      </c>
      <c r="G14" s="6">
        <v>1.31</v>
      </c>
      <c r="H14" s="6">
        <v>4.8600000000000003</v>
      </c>
      <c r="I14" s="6">
        <v>5.7</v>
      </c>
      <c r="J14" s="14">
        <v>4.1099999999999998E-2</v>
      </c>
    </row>
    <row r="15" spans="1:10" x14ac:dyDescent="0.2">
      <c r="A15" s="13">
        <v>14</v>
      </c>
      <c r="B15" s="4" t="s">
        <v>283</v>
      </c>
      <c r="C15" s="4" t="s">
        <v>284</v>
      </c>
      <c r="D15" s="5">
        <v>39.770000000000003</v>
      </c>
      <c r="E15" s="5">
        <v>-86.16</v>
      </c>
      <c r="F15" s="6">
        <v>81.180000000000007</v>
      </c>
      <c r="G15" s="6">
        <v>4.9400000000000004</v>
      </c>
      <c r="H15" s="6">
        <v>4.72</v>
      </c>
      <c r="I15" s="6">
        <v>6</v>
      </c>
      <c r="J15" s="14">
        <v>9.3699999999999999E-3</v>
      </c>
    </row>
    <row r="16" spans="1:10" x14ac:dyDescent="0.2">
      <c r="A16" s="13">
        <v>15</v>
      </c>
      <c r="B16" s="4" t="s">
        <v>285</v>
      </c>
      <c r="C16" s="4" t="s">
        <v>286</v>
      </c>
      <c r="D16" s="5">
        <v>30.33</v>
      </c>
      <c r="E16" s="5">
        <v>-81.66</v>
      </c>
      <c r="F16" s="6">
        <v>71.37</v>
      </c>
      <c r="G16" s="6">
        <v>2.4900000000000002</v>
      </c>
      <c r="H16" s="6">
        <v>5.21</v>
      </c>
      <c r="I16" s="6">
        <v>5</v>
      </c>
      <c r="J16" s="14">
        <v>4.9099999999999998E-2</v>
      </c>
    </row>
    <row r="17" spans="1:10" x14ac:dyDescent="0.2">
      <c r="A17" s="13">
        <v>16</v>
      </c>
      <c r="B17" s="4" t="s">
        <v>287</v>
      </c>
      <c r="C17" s="4" t="s">
        <v>288</v>
      </c>
      <c r="D17" s="5">
        <v>36.090000000000003</v>
      </c>
      <c r="E17" s="5">
        <v>-115.15</v>
      </c>
      <c r="F17" s="6">
        <v>78.069999999999993</v>
      </c>
      <c r="G17" s="6">
        <v>3.8</v>
      </c>
      <c r="H17" s="6">
        <v>4.71</v>
      </c>
      <c r="I17" s="6">
        <v>6</v>
      </c>
      <c r="J17" s="14">
        <v>1.47E-3</v>
      </c>
    </row>
    <row r="18" spans="1:10" x14ac:dyDescent="0.2">
      <c r="A18" s="13">
        <v>17</v>
      </c>
      <c r="B18" s="4" t="s">
        <v>289</v>
      </c>
      <c r="C18" s="4" t="s">
        <v>290</v>
      </c>
      <c r="D18" s="5">
        <v>33.94</v>
      </c>
      <c r="E18" s="5">
        <v>-118.41</v>
      </c>
      <c r="F18" s="6">
        <v>78.77</v>
      </c>
      <c r="G18" s="6">
        <v>5.88</v>
      </c>
      <c r="H18" s="6">
        <v>4.3899999999999997</v>
      </c>
      <c r="I18" s="6">
        <v>6.6</v>
      </c>
      <c r="J18" s="14">
        <v>6.3100000000000005E-4</v>
      </c>
    </row>
    <row r="19" spans="1:10" x14ac:dyDescent="0.2">
      <c r="A19" s="13">
        <v>18</v>
      </c>
      <c r="B19" s="4" t="s">
        <v>295</v>
      </c>
      <c r="C19" s="4" t="s">
        <v>296</v>
      </c>
      <c r="D19" s="5">
        <v>43.07</v>
      </c>
      <c r="E19" s="5">
        <v>-89.4</v>
      </c>
      <c r="F19" s="6">
        <v>78.81</v>
      </c>
      <c r="G19" s="6">
        <v>6.71</v>
      </c>
      <c r="H19" s="6">
        <v>4.3899999999999997</v>
      </c>
      <c r="I19" s="6">
        <v>6.6</v>
      </c>
      <c r="J19" s="14">
        <v>8.0099999999999995E-4</v>
      </c>
    </row>
    <row r="20" spans="1:10" x14ac:dyDescent="0.2">
      <c r="A20" s="13">
        <v>19</v>
      </c>
      <c r="B20" s="4" t="s">
        <v>293</v>
      </c>
      <c r="C20" s="4" t="s">
        <v>294</v>
      </c>
      <c r="D20" s="5">
        <v>25.8</v>
      </c>
      <c r="E20" s="5">
        <v>-80.290000000000006</v>
      </c>
      <c r="F20" s="6">
        <v>82.31</v>
      </c>
      <c r="G20" s="6">
        <v>0.59</v>
      </c>
      <c r="H20" s="6">
        <v>0.43</v>
      </c>
      <c r="I20" s="6">
        <v>2.2000000000000002</v>
      </c>
      <c r="J20" s="14">
        <v>0.441</v>
      </c>
    </row>
    <row r="21" spans="1:10" x14ac:dyDescent="0.2">
      <c r="A21" s="13">
        <v>20</v>
      </c>
      <c r="B21" s="4" t="s">
        <v>297</v>
      </c>
      <c r="C21" s="4" t="s">
        <v>298</v>
      </c>
      <c r="D21" s="5">
        <v>44.88</v>
      </c>
      <c r="E21" s="5">
        <v>-93.22</v>
      </c>
      <c r="F21" s="6">
        <v>81.48</v>
      </c>
      <c r="G21" s="6">
        <v>6.68</v>
      </c>
      <c r="H21" s="6">
        <v>4.54</v>
      </c>
      <c r="I21" s="6">
        <v>6.3</v>
      </c>
      <c r="J21" s="14">
        <v>8.0099999999999995E-4</v>
      </c>
    </row>
    <row r="22" spans="1:10" x14ac:dyDescent="0.2">
      <c r="A22" s="13">
        <v>21</v>
      </c>
      <c r="B22" s="4" t="s">
        <v>265</v>
      </c>
      <c r="C22" s="4" t="s">
        <v>266</v>
      </c>
      <c r="D22" s="5">
        <v>36.159999999999997</v>
      </c>
      <c r="E22" s="5">
        <v>-86.78</v>
      </c>
      <c r="F22" s="6">
        <v>82.59</v>
      </c>
      <c r="G22" s="6">
        <v>2.57</v>
      </c>
      <c r="H22" s="6">
        <v>5.17</v>
      </c>
      <c r="I22" s="6">
        <v>5.0999999999999996</v>
      </c>
      <c r="J22" s="14">
        <v>4.9099999999999998E-2</v>
      </c>
    </row>
    <row r="23" spans="1:10" x14ac:dyDescent="0.2">
      <c r="A23" s="13">
        <v>22</v>
      </c>
      <c r="B23" s="4" t="s">
        <v>299</v>
      </c>
      <c r="C23" s="4" t="s">
        <v>300</v>
      </c>
      <c r="D23" s="5">
        <v>29.95</v>
      </c>
      <c r="E23" s="5">
        <v>-90.07</v>
      </c>
      <c r="F23" s="6">
        <v>72.66</v>
      </c>
      <c r="G23" s="6">
        <v>4.84</v>
      </c>
      <c r="H23" s="6">
        <v>4.75</v>
      </c>
      <c r="I23" s="6">
        <v>5.9</v>
      </c>
      <c r="J23" s="14">
        <v>2.4499999999999999E-3</v>
      </c>
    </row>
    <row r="24" spans="1:10" x14ac:dyDescent="0.2">
      <c r="A24" s="13">
        <v>23</v>
      </c>
      <c r="B24" s="4" t="s">
        <v>301</v>
      </c>
      <c r="C24" s="4" t="s">
        <v>302</v>
      </c>
      <c r="D24" s="5">
        <v>40.64</v>
      </c>
      <c r="E24" s="5">
        <v>-73.78</v>
      </c>
      <c r="F24" s="6">
        <v>79.44</v>
      </c>
      <c r="G24" s="6">
        <v>5.92</v>
      </c>
      <c r="H24" s="6">
        <v>4.5</v>
      </c>
      <c r="I24" s="6">
        <v>6.4</v>
      </c>
      <c r="J24" s="14">
        <v>7.27E-4</v>
      </c>
    </row>
    <row r="25" spans="1:10" x14ac:dyDescent="0.2">
      <c r="A25" s="13">
        <v>24</v>
      </c>
      <c r="B25" s="4" t="s">
        <v>328</v>
      </c>
      <c r="C25" s="4" t="s">
        <v>329</v>
      </c>
      <c r="D25" s="5">
        <v>43.65</v>
      </c>
      <c r="E25" s="5">
        <v>-79.349999999999994</v>
      </c>
      <c r="F25" s="6">
        <v>82.05</v>
      </c>
      <c r="G25" s="6">
        <v>7.12</v>
      </c>
      <c r="H25" s="6">
        <v>4.59</v>
      </c>
      <c r="I25" s="6">
        <v>6.2</v>
      </c>
      <c r="J25" s="14">
        <v>8.2899999999999998E-4</v>
      </c>
    </row>
    <row r="26" spans="1:10" x14ac:dyDescent="0.2">
      <c r="A26" s="13">
        <v>25</v>
      </c>
      <c r="B26" s="4" t="s">
        <v>291</v>
      </c>
      <c r="C26" s="4" t="s">
        <v>292</v>
      </c>
      <c r="D26" s="5">
        <v>28.43</v>
      </c>
      <c r="E26" s="5">
        <v>-81.31</v>
      </c>
      <c r="F26" s="6">
        <v>82.36</v>
      </c>
      <c r="G26" s="6">
        <v>2.82</v>
      </c>
      <c r="H26" s="6">
        <v>5.62</v>
      </c>
      <c r="I26" s="6">
        <v>4.3</v>
      </c>
      <c r="J26" s="14">
        <v>1.8200000000000001E-2</v>
      </c>
    </row>
    <row r="27" spans="1:10" x14ac:dyDescent="0.2">
      <c r="A27" s="13">
        <v>26</v>
      </c>
      <c r="B27" s="4" t="s">
        <v>307</v>
      </c>
      <c r="C27" s="4" t="s">
        <v>308</v>
      </c>
      <c r="D27" s="5">
        <v>39.869999999999997</v>
      </c>
      <c r="E27" s="5">
        <v>-75.239999999999995</v>
      </c>
      <c r="F27" s="6">
        <v>81.099999999999994</v>
      </c>
      <c r="G27" s="6">
        <v>6.67</v>
      </c>
      <c r="H27" s="6">
        <v>4.68</v>
      </c>
      <c r="I27" s="6">
        <v>6.1</v>
      </c>
      <c r="J27" s="14">
        <v>8.0099999999999995E-4</v>
      </c>
    </row>
    <row r="28" spans="1:10" x14ac:dyDescent="0.2">
      <c r="A28" s="13">
        <v>27</v>
      </c>
      <c r="B28" s="4" t="s">
        <v>309</v>
      </c>
      <c r="C28" s="4" t="s">
        <v>310</v>
      </c>
      <c r="D28" s="5">
        <v>33.44</v>
      </c>
      <c r="E28" s="5">
        <v>-112.01</v>
      </c>
      <c r="F28" s="6">
        <v>84.66</v>
      </c>
      <c r="G28" s="6">
        <v>2.74</v>
      </c>
      <c r="H28" s="6">
        <v>5.43</v>
      </c>
      <c r="I28" s="6">
        <v>4.5999999999999996</v>
      </c>
      <c r="J28" s="14">
        <v>8.3100000000000003E-4</v>
      </c>
    </row>
    <row r="29" spans="1:10" x14ac:dyDescent="0.2">
      <c r="A29" s="13">
        <v>28</v>
      </c>
      <c r="B29" s="4" t="s">
        <v>311</v>
      </c>
      <c r="C29" s="4" t="s">
        <v>312</v>
      </c>
      <c r="D29" s="5">
        <v>40.49</v>
      </c>
      <c r="E29" s="5">
        <v>-80.23</v>
      </c>
      <c r="F29" s="6">
        <v>80.489999999999995</v>
      </c>
      <c r="G29" s="6">
        <v>6.49</v>
      </c>
      <c r="H29" s="6">
        <v>5.07</v>
      </c>
      <c r="I29" s="6">
        <v>5.3</v>
      </c>
      <c r="J29" s="14">
        <v>2.48E-3</v>
      </c>
    </row>
    <row r="30" spans="1:10" x14ac:dyDescent="0.2">
      <c r="A30" s="13">
        <v>29</v>
      </c>
      <c r="B30" s="4" t="s">
        <v>305</v>
      </c>
      <c r="C30" s="4" t="s">
        <v>306</v>
      </c>
      <c r="D30" s="5">
        <v>45.59</v>
      </c>
      <c r="E30" s="5">
        <v>-122.6</v>
      </c>
      <c r="F30" s="6">
        <v>72.77</v>
      </c>
      <c r="G30" s="6">
        <v>4.03</v>
      </c>
      <c r="H30" s="6">
        <v>4.51</v>
      </c>
      <c r="I30" s="6">
        <v>6.4</v>
      </c>
      <c r="J30" s="14">
        <v>7.0099999999999997E-3</v>
      </c>
    </row>
    <row r="31" spans="1:10" x14ac:dyDescent="0.2">
      <c r="A31" s="13">
        <v>30</v>
      </c>
      <c r="B31" s="4" t="s">
        <v>325</v>
      </c>
      <c r="C31" s="4" t="s">
        <v>330</v>
      </c>
      <c r="D31" s="5">
        <v>45.5</v>
      </c>
      <c r="E31" s="5">
        <v>-73.569999999999993</v>
      </c>
      <c r="F31" s="6">
        <v>56.22</v>
      </c>
      <c r="G31" s="6">
        <v>3.46</v>
      </c>
      <c r="H31" s="6">
        <v>1.23</v>
      </c>
      <c r="I31" s="6">
        <v>1</v>
      </c>
      <c r="J31" s="14">
        <v>5.62E-3</v>
      </c>
    </row>
    <row r="32" spans="1:10" x14ac:dyDescent="0.2">
      <c r="A32" s="13">
        <v>31</v>
      </c>
      <c r="B32" s="4" t="s">
        <v>315</v>
      </c>
      <c r="C32" s="4" t="s">
        <v>316</v>
      </c>
      <c r="D32" s="5">
        <v>29.42</v>
      </c>
      <c r="E32" s="5">
        <v>-98.49</v>
      </c>
      <c r="F32" s="6">
        <v>77.69</v>
      </c>
      <c r="G32" s="6">
        <v>1.47</v>
      </c>
      <c r="H32" s="6">
        <v>3.69</v>
      </c>
      <c r="I32" s="6">
        <v>8</v>
      </c>
      <c r="J32" s="14">
        <v>0.214</v>
      </c>
    </row>
    <row r="33" spans="1:10" x14ac:dyDescent="0.2">
      <c r="A33" s="13">
        <v>32</v>
      </c>
      <c r="B33" s="4" t="s">
        <v>313</v>
      </c>
      <c r="C33" s="4" t="s">
        <v>314</v>
      </c>
      <c r="D33" s="5">
        <v>32.729999999999997</v>
      </c>
      <c r="E33" s="5">
        <v>-117.19</v>
      </c>
      <c r="F33" s="6">
        <v>76.73</v>
      </c>
      <c r="G33" s="6">
        <v>4.63</v>
      </c>
      <c r="H33" s="6">
        <v>4.05</v>
      </c>
      <c r="I33" s="6">
        <v>7.3</v>
      </c>
      <c r="J33" s="14">
        <v>7.27E-4</v>
      </c>
    </row>
    <row r="34" spans="1:10" x14ac:dyDescent="0.2">
      <c r="A34" s="13">
        <v>33</v>
      </c>
      <c r="B34" s="4" t="s">
        <v>319</v>
      </c>
      <c r="C34" s="4" t="s">
        <v>320</v>
      </c>
      <c r="D34" s="5">
        <v>37.619999999999997</v>
      </c>
      <c r="E34" s="5">
        <v>-122.38</v>
      </c>
      <c r="F34" s="6">
        <v>75.48</v>
      </c>
      <c r="G34" s="6">
        <v>5.48</v>
      </c>
      <c r="H34" s="6">
        <v>4.43</v>
      </c>
      <c r="I34" s="6">
        <v>6.5</v>
      </c>
      <c r="J34" s="14">
        <v>8.0099999999999995E-4</v>
      </c>
    </row>
    <row r="35" spans="1:10" x14ac:dyDescent="0.2">
      <c r="A35" s="13">
        <v>34</v>
      </c>
      <c r="B35" s="4" t="s">
        <v>326</v>
      </c>
      <c r="C35" s="4" t="s">
        <v>327</v>
      </c>
      <c r="D35" s="5">
        <v>52.16</v>
      </c>
      <c r="E35" s="5">
        <v>-106.67</v>
      </c>
      <c r="F35" s="6">
        <v>69.55</v>
      </c>
      <c r="G35" s="6">
        <v>3.4</v>
      </c>
      <c r="H35" s="6">
        <v>4.95</v>
      </c>
      <c r="I35" s="6">
        <v>5.5</v>
      </c>
      <c r="J35" s="14">
        <v>3.78E-2</v>
      </c>
    </row>
    <row r="36" spans="1:10" x14ac:dyDescent="0.2">
      <c r="A36" s="13">
        <v>35</v>
      </c>
      <c r="B36" s="4" t="s">
        <v>317</v>
      </c>
      <c r="C36" s="4" t="s">
        <v>318</v>
      </c>
      <c r="D36" s="5">
        <v>47.45</v>
      </c>
      <c r="E36" s="5">
        <v>-122.31</v>
      </c>
      <c r="F36" s="6">
        <v>86.09</v>
      </c>
      <c r="G36" s="6">
        <v>5.93</v>
      </c>
      <c r="H36" s="6">
        <v>4.63</v>
      </c>
      <c r="I36" s="6">
        <v>6.2</v>
      </c>
      <c r="J36" s="14">
        <v>1.9599999999999999E-3</v>
      </c>
    </row>
    <row r="37" spans="1:10" ht="17" thickBot="1" x14ac:dyDescent="0.25">
      <c r="A37" s="15">
        <v>36</v>
      </c>
      <c r="B37" s="16" t="s">
        <v>321</v>
      </c>
      <c r="C37" s="16" t="s">
        <v>322</v>
      </c>
      <c r="D37" s="17">
        <v>39.909999999999997</v>
      </c>
      <c r="E37" s="17">
        <v>-77.040000000000006</v>
      </c>
      <c r="F37" s="18">
        <v>81.03</v>
      </c>
      <c r="G37" s="18">
        <v>4.84</v>
      </c>
      <c r="H37" s="18">
        <v>4.58</v>
      </c>
      <c r="I37" s="18">
        <v>6.3</v>
      </c>
      <c r="J37" s="19">
        <v>3.2399999999999998E-3</v>
      </c>
    </row>
  </sheetData>
  <autoFilter ref="B1:J1" xr:uid="{7935235E-EA22-BE49-9C66-653F0B0AF0F9}">
    <sortState xmlns:xlrd2="http://schemas.microsoft.com/office/spreadsheetml/2017/richdata2" ref="B2:J37">
      <sortCondition ref="B1:B37"/>
    </sortState>
  </autoFilter>
  <conditionalFormatting sqref="J2:J37">
    <cfRule type="cellIs" dxfId="0" priority="1" operator="lessThan">
      <formula>0.05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18CC-4DEC-824D-9988-FE185E37F471}">
  <dimension ref="A1:V47"/>
  <sheetViews>
    <sheetView zoomScaleNormal="100" workbookViewId="0">
      <selection activeCell="U37" sqref="U37"/>
    </sheetView>
  </sheetViews>
  <sheetFormatPr baseColWidth="10" defaultRowHeight="16" x14ac:dyDescent="0.2"/>
  <cols>
    <col min="1" max="1" width="5.33203125" style="3" customWidth="1"/>
    <col min="2" max="2" width="20.83203125" customWidth="1"/>
    <col min="3" max="10" width="10.83203125" style="3"/>
    <col min="11" max="11" width="5.6640625" style="3" customWidth="1"/>
    <col min="12" max="12" width="21.83203125" customWidth="1"/>
    <col min="13" max="20" width="10.83203125" style="3"/>
    <col min="21" max="21" width="12.5" style="2" customWidth="1"/>
    <col min="22" max="22" width="15.5" customWidth="1"/>
  </cols>
  <sheetData>
    <row r="1" spans="1:22" x14ac:dyDescent="0.2">
      <c r="A1" s="97" t="s">
        <v>391</v>
      </c>
      <c r="B1" s="98" t="s">
        <v>1</v>
      </c>
      <c r="C1" s="99" t="s">
        <v>2</v>
      </c>
      <c r="D1" s="99" t="s">
        <v>5</v>
      </c>
      <c r="E1" s="99" t="s">
        <v>6</v>
      </c>
      <c r="F1" s="99" t="s">
        <v>7</v>
      </c>
      <c r="G1" s="99" t="s">
        <v>8</v>
      </c>
      <c r="H1" s="99" t="s">
        <v>9</v>
      </c>
      <c r="I1" s="99" t="s">
        <v>348</v>
      </c>
      <c r="J1" s="100" t="s">
        <v>349</v>
      </c>
      <c r="K1" s="97" t="s">
        <v>392</v>
      </c>
      <c r="L1" s="98" t="s">
        <v>1</v>
      </c>
      <c r="M1" s="99" t="s">
        <v>2</v>
      </c>
      <c r="N1" s="99" t="s">
        <v>5</v>
      </c>
      <c r="O1" s="99" t="s">
        <v>6</v>
      </c>
      <c r="P1" s="99" t="s">
        <v>7</v>
      </c>
      <c r="Q1" s="99" t="s">
        <v>8</v>
      </c>
      <c r="R1" s="99" t="s">
        <v>9</v>
      </c>
      <c r="S1" s="99" t="s">
        <v>348</v>
      </c>
      <c r="T1" s="99" t="s">
        <v>349</v>
      </c>
      <c r="U1" s="109" t="s">
        <v>393</v>
      </c>
      <c r="V1" s="120" t="s">
        <v>404</v>
      </c>
    </row>
    <row r="2" spans="1:22" x14ac:dyDescent="0.2">
      <c r="A2" s="101">
        <v>4</v>
      </c>
      <c r="B2" t="s">
        <v>331</v>
      </c>
      <c r="C2" s="3" t="s">
        <v>356</v>
      </c>
      <c r="D2" s="3">
        <v>48.75</v>
      </c>
      <c r="E2" s="3">
        <v>0.88</v>
      </c>
      <c r="F2" s="3">
        <v>6.12</v>
      </c>
      <c r="G2" s="3">
        <v>3.5</v>
      </c>
      <c r="H2" s="55">
        <v>0.20799999999999999</v>
      </c>
      <c r="I2" s="3">
        <v>-45.28</v>
      </c>
      <c r="J2" s="102">
        <v>-42.86</v>
      </c>
      <c r="K2" s="101">
        <v>4</v>
      </c>
      <c r="L2" s="77" t="s">
        <v>331</v>
      </c>
      <c r="M2" s="3" t="s">
        <v>356</v>
      </c>
      <c r="N2" s="3">
        <v>48.59</v>
      </c>
      <c r="O2" s="3">
        <v>0.69</v>
      </c>
      <c r="P2" s="3">
        <v>6.12</v>
      </c>
      <c r="Q2" s="3">
        <v>3.3</v>
      </c>
      <c r="R2" s="55">
        <v>0.48899999999999999</v>
      </c>
      <c r="S2" s="3">
        <v>-36.07</v>
      </c>
      <c r="T2" s="3">
        <v>-34.61</v>
      </c>
      <c r="U2" s="110">
        <f t="shared" ref="U2:U22" si="0">IF(MAX(H2,R2)&lt;0.05,T2-J2,-999)</f>
        <v>-999</v>
      </c>
      <c r="V2" s="147">
        <f>IF(MAX(H2,R2)&lt;0.05,S2-I2,-999)</f>
        <v>-999</v>
      </c>
    </row>
    <row r="3" spans="1:22" x14ac:dyDescent="0.2">
      <c r="A3" s="101">
        <v>18</v>
      </c>
      <c r="B3" t="s">
        <v>381</v>
      </c>
      <c r="C3" s="3" t="s">
        <v>382</v>
      </c>
      <c r="D3" s="3">
        <v>41.37</v>
      </c>
      <c r="E3" s="3">
        <v>3.47</v>
      </c>
      <c r="F3" s="3">
        <v>4.97</v>
      </c>
      <c r="G3" s="3">
        <v>6.7</v>
      </c>
      <c r="H3" s="55">
        <v>8.6999999999999994E-2</v>
      </c>
      <c r="I3" s="3">
        <v>-41.87</v>
      </c>
      <c r="J3" s="102">
        <v>-39.450000000000003</v>
      </c>
      <c r="K3" s="101">
        <v>18</v>
      </c>
      <c r="L3" s="77" t="s">
        <v>381</v>
      </c>
      <c r="M3" s="3" t="s">
        <v>382</v>
      </c>
      <c r="N3" s="3">
        <v>41.17</v>
      </c>
      <c r="O3" s="3">
        <v>3.24</v>
      </c>
      <c r="P3" s="3">
        <v>4.96</v>
      </c>
      <c r="Q3" s="3">
        <v>5.5</v>
      </c>
      <c r="R3" s="55">
        <v>0.14699999999999999</v>
      </c>
      <c r="S3" s="3">
        <v>-39.08</v>
      </c>
      <c r="T3" s="3">
        <v>-37.619999999999997</v>
      </c>
      <c r="U3" s="110">
        <f t="shared" si="0"/>
        <v>-999</v>
      </c>
      <c r="V3" s="147">
        <f t="shared" ref="V3:V22" si="1">IF(MAX(H3,R3)&lt;0.05,S3-I3,-999)</f>
        <v>-999</v>
      </c>
    </row>
    <row r="4" spans="1:22" x14ac:dyDescent="0.2">
      <c r="A4" s="101">
        <v>11</v>
      </c>
      <c r="B4" t="s">
        <v>369</v>
      </c>
      <c r="C4" s="3" t="s">
        <v>370</v>
      </c>
      <c r="D4" s="3">
        <v>60.15</v>
      </c>
      <c r="E4" s="3">
        <v>4.03</v>
      </c>
      <c r="F4" s="3">
        <v>5.52</v>
      </c>
      <c r="G4" s="3">
        <v>4.9000000000000004</v>
      </c>
      <c r="H4" s="55">
        <v>8.1199999999999994E-2</v>
      </c>
      <c r="I4" s="3">
        <v>-24.19</v>
      </c>
      <c r="J4" s="102">
        <v>-21.76</v>
      </c>
      <c r="K4" s="101">
        <v>11</v>
      </c>
      <c r="L4" s="77" t="s">
        <v>369</v>
      </c>
      <c r="M4" s="3" t="s">
        <v>370</v>
      </c>
      <c r="N4" s="3">
        <v>60.08</v>
      </c>
      <c r="O4" s="3">
        <v>4.07</v>
      </c>
      <c r="P4" s="3">
        <v>5.58</v>
      </c>
      <c r="Q4" s="3">
        <v>4.3</v>
      </c>
      <c r="R4" s="55">
        <v>3.9E-2</v>
      </c>
      <c r="S4" s="3">
        <v>-27.96</v>
      </c>
      <c r="T4" s="3">
        <v>-26.5</v>
      </c>
      <c r="U4" s="110">
        <f t="shared" si="0"/>
        <v>-999</v>
      </c>
      <c r="V4" s="147">
        <f t="shared" si="1"/>
        <v>-999</v>
      </c>
    </row>
    <row r="5" spans="1:22" x14ac:dyDescent="0.2">
      <c r="A5" s="101">
        <v>10</v>
      </c>
      <c r="B5" t="s">
        <v>367</v>
      </c>
      <c r="C5" s="3" t="s">
        <v>368</v>
      </c>
      <c r="D5" s="3">
        <v>62.18</v>
      </c>
      <c r="E5" s="3">
        <v>4.75</v>
      </c>
      <c r="F5" s="3">
        <v>3.41</v>
      </c>
      <c r="G5" s="3">
        <v>7.6</v>
      </c>
      <c r="H5" s="55">
        <v>5.11E-2</v>
      </c>
      <c r="I5" s="3">
        <v>-24.3</v>
      </c>
      <c r="J5" s="102">
        <v>-21.87</v>
      </c>
      <c r="K5" s="101">
        <v>10</v>
      </c>
      <c r="L5" s="77" t="s">
        <v>367</v>
      </c>
      <c r="M5" s="3" t="s">
        <v>368</v>
      </c>
      <c r="N5" s="3">
        <v>62.05</v>
      </c>
      <c r="O5" s="3">
        <v>4.51</v>
      </c>
      <c r="P5" s="3">
        <v>3.43</v>
      </c>
      <c r="Q5" s="3">
        <v>8.4</v>
      </c>
      <c r="R5" s="55">
        <v>3.5499999999999997E-2</v>
      </c>
      <c r="S5" s="3">
        <v>-27.43</v>
      </c>
      <c r="T5" s="3">
        <v>-25.98</v>
      </c>
      <c r="U5" s="110">
        <f t="shared" si="0"/>
        <v>-999</v>
      </c>
      <c r="V5" s="147">
        <f t="shared" si="1"/>
        <v>-999</v>
      </c>
    </row>
    <row r="6" spans="1:22" x14ac:dyDescent="0.2">
      <c r="A6" s="101">
        <v>16</v>
      </c>
      <c r="B6" t="s">
        <v>333</v>
      </c>
      <c r="C6" s="3" t="s">
        <v>378</v>
      </c>
      <c r="D6" s="3">
        <v>73.69</v>
      </c>
      <c r="E6" s="3">
        <v>0.67</v>
      </c>
      <c r="F6" s="3">
        <v>1.36</v>
      </c>
      <c r="G6" s="3">
        <v>1</v>
      </c>
      <c r="H6" s="55">
        <v>1.7000000000000001E-2</v>
      </c>
      <c r="I6" s="3">
        <v>-74.61</v>
      </c>
      <c r="J6" s="102">
        <v>-72.180000000000007</v>
      </c>
      <c r="K6" s="101">
        <v>16</v>
      </c>
      <c r="L6" s="77" t="s">
        <v>333</v>
      </c>
      <c r="M6" s="3" t="s">
        <v>378</v>
      </c>
      <c r="N6" s="3">
        <v>73.56</v>
      </c>
      <c r="O6" s="3">
        <v>0.49</v>
      </c>
      <c r="P6" s="3">
        <v>1.36</v>
      </c>
      <c r="Q6" s="3">
        <v>12</v>
      </c>
      <c r="R6" s="55">
        <v>0.314</v>
      </c>
      <c r="S6" s="3">
        <v>-56.95</v>
      </c>
      <c r="T6" s="3">
        <v>-55.49</v>
      </c>
      <c r="U6" s="110">
        <f t="shared" si="0"/>
        <v>-999</v>
      </c>
      <c r="V6" s="147">
        <f t="shared" si="1"/>
        <v>-999</v>
      </c>
    </row>
    <row r="7" spans="1:22" x14ac:dyDescent="0.2">
      <c r="A7" s="101">
        <v>6</v>
      </c>
      <c r="B7" t="s">
        <v>359</v>
      </c>
      <c r="C7" s="3" t="s">
        <v>360</v>
      </c>
      <c r="D7" s="3">
        <v>75.72</v>
      </c>
      <c r="E7" s="3">
        <v>3.24</v>
      </c>
      <c r="F7" s="3">
        <v>5.35</v>
      </c>
      <c r="G7" s="3">
        <v>4.4000000000000004</v>
      </c>
      <c r="H7" s="55">
        <v>1.6899999999999998E-2</v>
      </c>
      <c r="I7" s="3">
        <v>-26.73</v>
      </c>
      <c r="J7" s="102">
        <v>-24.31</v>
      </c>
      <c r="K7" s="101">
        <v>6</v>
      </c>
      <c r="L7" s="112" t="s">
        <v>359</v>
      </c>
      <c r="M7" s="3" t="s">
        <v>360</v>
      </c>
      <c r="N7" s="3">
        <v>75.790000000000006</v>
      </c>
      <c r="O7" s="3">
        <v>3.1</v>
      </c>
      <c r="P7" s="3">
        <v>5.34</v>
      </c>
      <c r="Q7" s="3">
        <v>4.8</v>
      </c>
      <c r="R7" s="55">
        <v>7.3000000000000001E-3</v>
      </c>
      <c r="S7" s="3">
        <v>-30.22</v>
      </c>
      <c r="T7" s="3">
        <v>-28.76</v>
      </c>
      <c r="U7" s="110">
        <f t="shared" si="0"/>
        <v>-4.4500000000000028</v>
      </c>
      <c r="V7" s="146">
        <f t="shared" si="1"/>
        <v>-3.4899999999999984</v>
      </c>
    </row>
    <row r="8" spans="1:22" x14ac:dyDescent="0.2">
      <c r="A8" s="101">
        <v>5</v>
      </c>
      <c r="B8" t="s">
        <v>357</v>
      </c>
      <c r="C8" s="3" t="s">
        <v>358</v>
      </c>
      <c r="D8" s="3">
        <v>61.94</v>
      </c>
      <c r="E8" s="3">
        <v>4.6500000000000004</v>
      </c>
      <c r="F8" s="3">
        <v>4.71</v>
      </c>
      <c r="G8" s="3">
        <v>5.9</v>
      </c>
      <c r="H8" s="55">
        <v>1.34E-3</v>
      </c>
      <c r="I8" s="3">
        <v>-42.78</v>
      </c>
      <c r="J8" s="102">
        <v>-40.36</v>
      </c>
      <c r="K8" s="101">
        <v>5</v>
      </c>
      <c r="L8" s="112" t="s">
        <v>357</v>
      </c>
      <c r="M8" s="3" t="s">
        <v>358</v>
      </c>
      <c r="N8" s="3">
        <v>61.95</v>
      </c>
      <c r="O8" s="3">
        <v>4.57</v>
      </c>
      <c r="P8" s="3">
        <v>4.71</v>
      </c>
      <c r="Q8" s="3">
        <v>6</v>
      </c>
      <c r="R8" s="55">
        <v>3.2600000000000001E-4</v>
      </c>
      <c r="S8" s="3">
        <v>-45.91</v>
      </c>
      <c r="T8" s="3">
        <v>-44.45</v>
      </c>
      <c r="U8" s="110">
        <f t="shared" si="0"/>
        <v>-4.0900000000000034</v>
      </c>
      <c r="V8" s="146">
        <f t="shared" si="1"/>
        <v>-3.1299999999999955</v>
      </c>
    </row>
    <row r="9" spans="1:22" x14ac:dyDescent="0.2">
      <c r="A9" s="101">
        <v>20</v>
      </c>
      <c r="B9" t="s">
        <v>385</v>
      </c>
      <c r="C9" s="3" t="s">
        <v>386</v>
      </c>
      <c r="D9" s="3">
        <v>58.56</v>
      </c>
      <c r="E9" s="3">
        <v>5.42</v>
      </c>
      <c r="F9" s="3">
        <v>4.43</v>
      </c>
      <c r="G9" s="3">
        <v>6.4</v>
      </c>
      <c r="H9" s="55">
        <v>2.7599999999999999E-4</v>
      </c>
      <c r="I9" s="3">
        <v>-44.85</v>
      </c>
      <c r="J9" s="102">
        <v>-42.43</v>
      </c>
      <c r="K9" s="101">
        <v>20</v>
      </c>
      <c r="L9" s="112" t="s">
        <v>385</v>
      </c>
      <c r="M9" s="3" t="s">
        <v>386</v>
      </c>
      <c r="N9" s="3">
        <v>58.55</v>
      </c>
      <c r="O9" s="3">
        <v>5.38</v>
      </c>
      <c r="P9" s="3">
        <v>4.4400000000000004</v>
      </c>
      <c r="Q9" s="3">
        <v>6.5</v>
      </c>
      <c r="R9" s="55">
        <v>4.3999999999999999E-5</v>
      </c>
      <c r="S9" s="3">
        <v>-47.84</v>
      </c>
      <c r="T9" s="3">
        <v>-46.38</v>
      </c>
      <c r="U9" s="110">
        <f t="shared" si="0"/>
        <v>-3.9500000000000028</v>
      </c>
      <c r="V9" s="146">
        <f t="shared" si="1"/>
        <v>-2.990000000000002</v>
      </c>
    </row>
    <row r="10" spans="1:22" x14ac:dyDescent="0.2">
      <c r="A10" s="101">
        <v>1</v>
      </c>
      <c r="B10" t="s">
        <v>350</v>
      </c>
      <c r="C10" s="3" t="s">
        <v>351</v>
      </c>
      <c r="D10" s="3">
        <v>64.06</v>
      </c>
      <c r="E10" s="3">
        <v>6.49</v>
      </c>
      <c r="F10" s="3">
        <v>5.0599999999999996</v>
      </c>
      <c r="G10" s="3">
        <v>5.4</v>
      </c>
      <c r="H10" s="55">
        <v>2.9399999999999999E-4</v>
      </c>
      <c r="I10" s="3">
        <v>-34.35</v>
      </c>
      <c r="J10" s="102">
        <v>-31.93</v>
      </c>
      <c r="K10" s="101">
        <v>1</v>
      </c>
      <c r="L10" s="112" t="s">
        <v>350</v>
      </c>
      <c r="M10" s="3" t="s">
        <v>351</v>
      </c>
      <c r="N10" s="3">
        <v>64.239999999999995</v>
      </c>
      <c r="O10" s="3">
        <v>6.39</v>
      </c>
      <c r="P10" s="3">
        <v>5.05</v>
      </c>
      <c r="Q10" s="3">
        <v>5.4</v>
      </c>
      <c r="R10" s="55">
        <v>5.49E-5</v>
      </c>
      <c r="S10" s="3">
        <v>-37.090000000000003</v>
      </c>
      <c r="T10" s="3">
        <v>-35.64</v>
      </c>
      <c r="U10" s="110">
        <f t="shared" si="0"/>
        <v>-3.7100000000000009</v>
      </c>
      <c r="V10" s="146">
        <f t="shared" si="1"/>
        <v>-2.740000000000002</v>
      </c>
    </row>
    <row r="11" spans="1:22" x14ac:dyDescent="0.2">
      <c r="A11" s="101">
        <v>13</v>
      </c>
      <c r="B11" t="s">
        <v>373</v>
      </c>
      <c r="C11" s="3" t="s">
        <v>374</v>
      </c>
      <c r="D11" s="3">
        <v>49.11</v>
      </c>
      <c r="E11" s="3">
        <v>5.0199999999999996</v>
      </c>
      <c r="F11" s="3">
        <v>5.0599999999999996</v>
      </c>
      <c r="G11" s="3">
        <v>5.0999999999999996</v>
      </c>
      <c r="H11" s="55">
        <v>5.62E-3</v>
      </c>
      <c r="I11" s="3">
        <v>-41.36</v>
      </c>
      <c r="J11" s="102">
        <v>-38.93</v>
      </c>
      <c r="K11" s="101">
        <v>13</v>
      </c>
      <c r="L11" s="112" t="s">
        <v>373</v>
      </c>
      <c r="M11" s="3" t="s">
        <v>374</v>
      </c>
      <c r="N11" s="3">
        <v>49.31</v>
      </c>
      <c r="O11" s="3">
        <v>5.42</v>
      </c>
      <c r="P11" s="3">
        <v>5.08</v>
      </c>
      <c r="Q11" s="3">
        <v>5.3</v>
      </c>
      <c r="R11" s="55">
        <v>9.2100000000000005E-4</v>
      </c>
      <c r="S11" s="3">
        <v>-43.96</v>
      </c>
      <c r="T11" s="3">
        <v>-42.51</v>
      </c>
      <c r="U11" s="110">
        <f t="shared" si="0"/>
        <v>-3.5799999999999983</v>
      </c>
      <c r="V11" s="146">
        <f t="shared" si="1"/>
        <v>-2.6000000000000014</v>
      </c>
    </row>
    <row r="12" spans="1:22" x14ac:dyDescent="0.2">
      <c r="A12" s="101">
        <v>2</v>
      </c>
      <c r="B12" t="s">
        <v>352</v>
      </c>
      <c r="C12" s="3" t="s">
        <v>353</v>
      </c>
      <c r="D12" s="3">
        <v>60.46</v>
      </c>
      <c r="E12" s="3">
        <v>6.83</v>
      </c>
      <c r="F12" s="3">
        <v>3.98</v>
      </c>
      <c r="G12" s="3">
        <v>7.2</v>
      </c>
      <c r="H12" s="55">
        <v>2.32E-3</v>
      </c>
      <c r="I12" s="3">
        <v>-19.55</v>
      </c>
      <c r="J12" s="102">
        <v>-17.13</v>
      </c>
      <c r="K12" s="101">
        <v>2</v>
      </c>
      <c r="L12" s="112" t="s">
        <v>352</v>
      </c>
      <c r="M12" s="3" t="s">
        <v>353</v>
      </c>
      <c r="N12" s="3">
        <v>61.14</v>
      </c>
      <c r="O12" s="3">
        <v>6.5</v>
      </c>
      <c r="P12" s="3">
        <v>4.01</v>
      </c>
      <c r="Q12" s="3">
        <v>7.3</v>
      </c>
      <c r="R12" s="55">
        <v>6.0499999999999996E-4</v>
      </c>
      <c r="S12" s="3">
        <v>-22.09</v>
      </c>
      <c r="T12" s="3">
        <v>-20.63</v>
      </c>
      <c r="U12" s="110">
        <f t="shared" si="0"/>
        <v>-3.5</v>
      </c>
      <c r="V12" s="146">
        <f t="shared" si="1"/>
        <v>-2.5399999999999991</v>
      </c>
    </row>
    <row r="13" spans="1:22" x14ac:dyDescent="0.2">
      <c r="A13" s="101">
        <v>8</v>
      </c>
      <c r="B13" t="s">
        <v>363</v>
      </c>
      <c r="C13" s="3" t="s">
        <v>364</v>
      </c>
      <c r="D13" s="3">
        <v>70.7</v>
      </c>
      <c r="E13" s="3">
        <v>5.35</v>
      </c>
      <c r="F13" s="3">
        <v>4.97</v>
      </c>
      <c r="G13" s="3">
        <v>6.3</v>
      </c>
      <c r="H13" s="55">
        <v>3.8700000000000002E-3</v>
      </c>
      <c r="I13" s="3">
        <v>-22.12</v>
      </c>
      <c r="J13" s="102">
        <v>-19.7</v>
      </c>
      <c r="K13" s="101">
        <v>8</v>
      </c>
      <c r="L13" s="112" t="s">
        <v>363</v>
      </c>
      <c r="M13" s="3" t="s">
        <v>364</v>
      </c>
      <c r="N13" s="3">
        <v>70.7</v>
      </c>
      <c r="O13" s="3">
        <v>5.41</v>
      </c>
      <c r="P13" s="3">
        <v>4.99</v>
      </c>
      <c r="Q13" s="3">
        <v>5.5</v>
      </c>
      <c r="R13" s="55">
        <v>1.7099999999999999E-3</v>
      </c>
      <c r="S13" s="3">
        <v>-23.67</v>
      </c>
      <c r="T13" s="3">
        <v>-22.22</v>
      </c>
      <c r="U13" s="110">
        <f t="shared" si="0"/>
        <v>-2.5199999999999996</v>
      </c>
      <c r="V13" s="146">
        <f t="shared" si="1"/>
        <v>-1.5500000000000007</v>
      </c>
    </row>
    <row r="14" spans="1:22" x14ac:dyDescent="0.2">
      <c r="A14" s="101">
        <v>19</v>
      </c>
      <c r="B14" t="s">
        <v>383</v>
      </c>
      <c r="C14" s="3" t="s">
        <v>384</v>
      </c>
      <c r="D14" s="3">
        <v>78.89</v>
      </c>
      <c r="E14" s="3">
        <v>5.65</v>
      </c>
      <c r="F14" s="3">
        <v>5.24</v>
      </c>
      <c r="G14" s="3">
        <v>6.3</v>
      </c>
      <c r="H14" s="55">
        <v>7.3899999999999999E-3</v>
      </c>
      <c r="I14" s="3">
        <v>-13.77</v>
      </c>
      <c r="J14" s="102">
        <v>-11.34</v>
      </c>
      <c r="K14" s="101">
        <v>19</v>
      </c>
      <c r="L14" s="112" t="s">
        <v>383</v>
      </c>
      <c r="M14" s="3" t="s">
        <v>384</v>
      </c>
      <c r="N14" s="3">
        <v>78.37</v>
      </c>
      <c r="O14" s="3">
        <v>5.88</v>
      </c>
      <c r="P14" s="3">
        <v>5.17</v>
      </c>
      <c r="Q14" s="3">
        <v>5.0999999999999996</v>
      </c>
      <c r="R14" s="55">
        <v>3.5599999999999998E-3</v>
      </c>
      <c r="S14" s="3">
        <v>-14.41</v>
      </c>
      <c r="T14" s="3">
        <v>-12.95</v>
      </c>
      <c r="U14" s="110">
        <f t="shared" si="0"/>
        <v>-1.6099999999999994</v>
      </c>
      <c r="V14" s="146">
        <f t="shared" si="1"/>
        <v>-0.64000000000000057</v>
      </c>
    </row>
    <row r="15" spans="1:22" x14ac:dyDescent="0.2">
      <c r="A15" s="101">
        <v>9</v>
      </c>
      <c r="B15" t="s">
        <v>365</v>
      </c>
      <c r="C15" s="3" t="s">
        <v>366</v>
      </c>
      <c r="D15" s="3">
        <v>58.94</v>
      </c>
      <c r="E15" s="3">
        <v>5.99</v>
      </c>
      <c r="F15" s="3">
        <v>5.09</v>
      </c>
      <c r="G15" s="3">
        <v>6.3</v>
      </c>
      <c r="H15" s="55">
        <v>1.8900000000000001E-4</v>
      </c>
      <c r="I15" s="3">
        <v>-47.49</v>
      </c>
      <c r="J15" s="102">
        <v>-45.06</v>
      </c>
      <c r="K15" s="101">
        <v>9</v>
      </c>
      <c r="L15" s="112" t="s">
        <v>365</v>
      </c>
      <c r="M15" s="3" t="s">
        <v>366</v>
      </c>
      <c r="N15" s="3">
        <v>58.98</v>
      </c>
      <c r="O15" s="3">
        <v>6.17</v>
      </c>
      <c r="P15" s="3">
        <v>5.13</v>
      </c>
      <c r="Q15" s="3">
        <v>5.2</v>
      </c>
      <c r="R15" s="55">
        <v>8.14E-5</v>
      </c>
      <c r="S15" s="3">
        <v>-46.35</v>
      </c>
      <c r="T15" s="3">
        <v>-44.9</v>
      </c>
      <c r="U15" s="110">
        <f t="shared" si="0"/>
        <v>0.16000000000000369</v>
      </c>
      <c r="V15" s="146">
        <f t="shared" si="1"/>
        <v>1.1400000000000006</v>
      </c>
    </row>
    <row r="16" spans="1:22" x14ac:dyDescent="0.2">
      <c r="A16" s="101">
        <v>12</v>
      </c>
      <c r="B16" t="s">
        <v>371</v>
      </c>
      <c r="C16" s="3" t="s">
        <v>372</v>
      </c>
      <c r="D16" s="3">
        <v>65.819999999999993</v>
      </c>
      <c r="E16" s="3">
        <v>5.88</v>
      </c>
      <c r="F16" s="3">
        <v>4.88</v>
      </c>
      <c r="G16" s="3">
        <v>6.1</v>
      </c>
      <c r="H16" s="55">
        <v>7.9999999999999996E-6</v>
      </c>
      <c r="I16" s="3">
        <v>-50.32</v>
      </c>
      <c r="J16" s="102">
        <v>-47.9</v>
      </c>
      <c r="K16" s="101">
        <v>12</v>
      </c>
      <c r="L16" s="112" t="s">
        <v>371</v>
      </c>
      <c r="M16" s="3" t="s">
        <v>372</v>
      </c>
      <c r="N16" s="3">
        <v>65.680000000000007</v>
      </c>
      <c r="O16" s="3">
        <v>5.77</v>
      </c>
      <c r="P16" s="3">
        <v>4.88</v>
      </c>
      <c r="Q16" s="3">
        <v>5.7</v>
      </c>
      <c r="R16" s="55">
        <v>2.8499999999999998E-6</v>
      </c>
      <c r="S16" s="3">
        <v>-48.7</v>
      </c>
      <c r="T16" s="3">
        <v>-47.25</v>
      </c>
      <c r="U16" s="110">
        <f t="shared" si="0"/>
        <v>0.64999999999999858</v>
      </c>
      <c r="V16" s="146">
        <f t="shared" si="1"/>
        <v>1.6199999999999974</v>
      </c>
    </row>
    <row r="17" spans="1:22" x14ac:dyDescent="0.2">
      <c r="A17" s="101">
        <v>3</v>
      </c>
      <c r="B17" t="s">
        <v>354</v>
      </c>
      <c r="C17" s="3" t="s">
        <v>355</v>
      </c>
      <c r="D17" s="3">
        <v>75.64</v>
      </c>
      <c r="E17" s="3">
        <v>7.24</v>
      </c>
      <c r="F17" s="3">
        <v>4.32</v>
      </c>
      <c r="G17" s="3">
        <v>6.2</v>
      </c>
      <c r="H17" s="55">
        <v>1.2999999999999999E-5</v>
      </c>
      <c r="I17" s="3">
        <v>-40.36</v>
      </c>
      <c r="J17" s="102">
        <v>-37.94</v>
      </c>
      <c r="K17" s="101">
        <v>3</v>
      </c>
      <c r="L17" s="112" t="s">
        <v>354</v>
      </c>
      <c r="M17" s="3" t="s">
        <v>355</v>
      </c>
      <c r="N17" s="3">
        <v>75.5</v>
      </c>
      <c r="O17" s="3">
        <v>7</v>
      </c>
      <c r="P17" s="3">
        <v>4.32</v>
      </c>
      <c r="Q17" s="3">
        <v>6.7</v>
      </c>
      <c r="R17" s="55">
        <v>6.81E-6</v>
      </c>
      <c r="S17" s="3">
        <v>-38.1</v>
      </c>
      <c r="T17" s="3">
        <v>-36.65</v>
      </c>
      <c r="U17" s="110">
        <f t="shared" si="0"/>
        <v>1.2899999999999991</v>
      </c>
      <c r="V17" s="146">
        <f t="shared" si="1"/>
        <v>2.259999999999998</v>
      </c>
    </row>
    <row r="18" spans="1:22" x14ac:dyDescent="0.2">
      <c r="A18" s="101">
        <v>15</v>
      </c>
      <c r="B18" t="s">
        <v>376</v>
      </c>
      <c r="C18" s="3" t="s">
        <v>377</v>
      </c>
      <c r="D18" s="3">
        <v>62.33</v>
      </c>
      <c r="E18" s="3">
        <v>4.25</v>
      </c>
      <c r="F18" s="3">
        <v>4.58</v>
      </c>
      <c r="G18" s="3">
        <v>6.8</v>
      </c>
      <c r="H18" s="55">
        <v>2.4800000000000001E-4</v>
      </c>
      <c r="I18" s="3">
        <v>-58.99</v>
      </c>
      <c r="J18" s="102">
        <v>-56.56</v>
      </c>
      <c r="K18" s="101">
        <v>15</v>
      </c>
      <c r="L18" s="49" t="s">
        <v>376</v>
      </c>
      <c r="M18" s="3" t="s">
        <v>377</v>
      </c>
      <c r="N18" s="3">
        <v>62.25</v>
      </c>
      <c r="O18" s="3">
        <v>4.2699999999999996</v>
      </c>
      <c r="P18" s="3">
        <v>4.59</v>
      </c>
      <c r="Q18" s="3">
        <v>6.2</v>
      </c>
      <c r="R18" s="55">
        <v>8.1599999999999999E-4</v>
      </c>
      <c r="S18" s="3">
        <v>-52.02</v>
      </c>
      <c r="T18" s="3">
        <v>-50.56</v>
      </c>
      <c r="U18" s="110">
        <f t="shared" si="0"/>
        <v>6</v>
      </c>
      <c r="V18" s="145">
        <f t="shared" si="1"/>
        <v>6.9699999999999989</v>
      </c>
    </row>
    <row r="19" spans="1:22" x14ac:dyDescent="0.2">
      <c r="A19" s="101">
        <v>17</v>
      </c>
      <c r="B19" t="s">
        <v>379</v>
      </c>
      <c r="C19" s="3" t="s">
        <v>380</v>
      </c>
      <c r="D19" s="3">
        <v>77.95</v>
      </c>
      <c r="E19" s="3">
        <v>6.09</v>
      </c>
      <c r="F19" s="3">
        <v>4.62</v>
      </c>
      <c r="G19" s="3">
        <v>6.3</v>
      </c>
      <c r="H19" s="55">
        <v>8.5899999999999995E-8</v>
      </c>
      <c r="I19" s="3">
        <v>-61.47</v>
      </c>
      <c r="J19" s="102">
        <v>-59.04</v>
      </c>
      <c r="K19" s="101">
        <v>17</v>
      </c>
      <c r="L19" s="40" t="s">
        <v>379</v>
      </c>
      <c r="M19" s="3" t="s">
        <v>380</v>
      </c>
      <c r="N19" s="3">
        <v>77.88</v>
      </c>
      <c r="O19" s="3">
        <v>6.12</v>
      </c>
      <c r="P19" s="3">
        <v>4.63</v>
      </c>
      <c r="Q19" s="3">
        <v>6.2</v>
      </c>
      <c r="R19" s="55">
        <v>8.3799999999999996E-8</v>
      </c>
      <c r="S19" s="3">
        <v>-53.31</v>
      </c>
      <c r="T19" s="3">
        <v>-51.86</v>
      </c>
      <c r="U19" s="110">
        <f t="shared" si="0"/>
        <v>7.18</v>
      </c>
      <c r="V19" s="144">
        <f t="shared" si="1"/>
        <v>8.1599999999999966</v>
      </c>
    </row>
    <row r="20" spans="1:22" x14ac:dyDescent="0.2">
      <c r="A20" s="101">
        <v>7</v>
      </c>
      <c r="B20" t="s">
        <v>361</v>
      </c>
      <c r="C20" s="3" t="s">
        <v>362</v>
      </c>
      <c r="D20" s="3">
        <v>72.540000000000006</v>
      </c>
      <c r="E20" s="3">
        <v>6.22</v>
      </c>
      <c r="F20" s="3">
        <v>4.91</v>
      </c>
      <c r="G20" s="3">
        <v>6.6</v>
      </c>
      <c r="H20" s="55">
        <v>5.0800000000000002E-5</v>
      </c>
      <c r="I20" s="3">
        <v>-35.76</v>
      </c>
      <c r="J20" s="102">
        <v>-33.340000000000003</v>
      </c>
      <c r="K20" s="101">
        <v>7</v>
      </c>
      <c r="L20" s="40" t="s">
        <v>361</v>
      </c>
      <c r="M20" s="3" t="s">
        <v>362</v>
      </c>
      <c r="N20" s="3">
        <v>72.25</v>
      </c>
      <c r="O20" s="3">
        <v>6.32</v>
      </c>
      <c r="P20" s="3">
        <v>4.8600000000000003</v>
      </c>
      <c r="Q20" s="3">
        <v>5.7</v>
      </c>
      <c r="R20" s="55">
        <v>1.8599999999999999E-4</v>
      </c>
      <c r="S20" s="3">
        <v>-27.5</v>
      </c>
      <c r="T20" s="3">
        <v>-26.04</v>
      </c>
      <c r="U20" s="110">
        <f t="shared" si="0"/>
        <v>7.3000000000000043</v>
      </c>
      <c r="V20" s="144">
        <f t="shared" si="1"/>
        <v>8.259999999999998</v>
      </c>
    </row>
    <row r="21" spans="1:22" x14ac:dyDescent="0.2">
      <c r="A21" s="101">
        <v>14</v>
      </c>
      <c r="B21" t="s">
        <v>332</v>
      </c>
      <c r="C21" s="3" t="s">
        <v>375</v>
      </c>
      <c r="D21" s="3">
        <v>59.39</v>
      </c>
      <c r="E21" s="3">
        <v>8.01</v>
      </c>
      <c r="F21" s="3">
        <v>0.23</v>
      </c>
      <c r="G21" s="3">
        <v>3.8</v>
      </c>
      <c r="H21" s="55">
        <v>5.2500000000000003E-3</v>
      </c>
      <c r="I21" s="3">
        <v>-7.63</v>
      </c>
      <c r="J21" s="102">
        <v>-5.2</v>
      </c>
      <c r="K21" s="101">
        <v>14</v>
      </c>
      <c r="L21" s="113" t="s">
        <v>332</v>
      </c>
      <c r="M21" s="3" t="s">
        <v>375</v>
      </c>
      <c r="N21" s="3">
        <v>56.11</v>
      </c>
      <c r="O21" s="3">
        <v>8.44</v>
      </c>
      <c r="P21" s="3">
        <v>0.45</v>
      </c>
      <c r="Q21" s="3">
        <v>2.1</v>
      </c>
      <c r="R21" s="55">
        <v>1.8200000000000001E-2</v>
      </c>
      <c r="S21" s="3">
        <v>4.8099999999999996</v>
      </c>
      <c r="T21" s="3">
        <v>6.26</v>
      </c>
      <c r="U21" s="110">
        <f t="shared" si="0"/>
        <v>11.46</v>
      </c>
      <c r="V21" s="142">
        <f t="shared" si="1"/>
        <v>12.44</v>
      </c>
    </row>
    <row r="22" spans="1:22" ht="17" thickBot="1" x14ac:dyDescent="0.25">
      <c r="A22" s="103">
        <v>21</v>
      </c>
      <c r="B22" s="104" t="s">
        <v>387</v>
      </c>
      <c r="C22" s="105" t="s">
        <v>388</v>
      </c>
      <c r="D22" s="105">
        <v>71.02</v>
      </c>
      <c r="E22" s="105">
        <v>8.06</v>
      </c>
      <c r="F22" s="105">
        <v>4.6399999999999997</v>
      </c>
      <c r="G22" s="105">
        <v>6.5</v>
      </c>
      <c r="H22" s="106">
        <v>4.5299999999999998E-6</v>
      </c>
      <c r="I22" s="105">
        <v>-41.03</v>
      </c>
      <c r="J22" s="107">
        <v>-38.61</v>
      </c>
      <c r="K22" s="103">
        <v>21</v>
      </c>
      <c r="L22" s="114" t="s">
        <v>387</v>
      </c>
      <c r="M22" s="105" t="s">
        <v>388</v>
      </c>
      <c r="N22" s="105">
        <v>71.17</v>
      </c>
      <c r="O22" s="105">
        <v>8</v>
      </c>
      <c r="P22" s="105">
        <v>4.6900000000000004</v>
      </c>
      <c r="Q22" s="105">
        <v>6</v>
      </c>
      <c r="R22" s="106">
        <v>6.9800000000000003E-5</v>
      </c>
      <c r="S22" s="105">
        <v>-27.58</v>
      </c>
      <c r="T22" s="105">
        <v>-26.13</v>
      </c>
      <c r="U22" s="111">
        <f t="shared" si="0"/>
        <v>12.48</v>
      </c>
      <c r="V22" s="143">
        <f t="shared" si="1"/>
        <v>13.450000000000003</v>
      </c>
    </row>
    <row r="25" spans="1:22" x14ac:dyDescent="0.2">
      <c r="A25" s="3" t="s">
        <v>389</v>
      </c>
      <c r="B25" t="s">
        <v>390</v>
      </c>
      <c r="K25" s="3" t="s">
        <v>389</v>
      </c>
      <c r="L25" t="s">
        <v>390</v>
      </c>
      <c r="U25" s="2" t="s">
        <v>393</v>
      </c>
      <c r="V25" t="s">
        <v>398</v>
      </c>
    </row>
    <row r="26" spans="1:22" x14ac:dyDescent="0.2">
      <c r="A26" s="3" t="s">
        <v>0</v>
      </c>
      <c r="B26" t="s">
        <v>1</v>
      </c>
      <c r="C26" s="3" t="s">
        <v>150</v>
      </c>
      <c r="K26" s="3" t="s">
        <v>0</v>
      </c>
      <c r="L26" t="s">
        <v>1</v>
      </c>
      <c r="M26" s="3" t="s">
        <v>150</v>
      </c>
      <c r="U26" s="117" t="s">
        <v>394</v>
      </c>
      <c r="V26" s="113" t="s">
        <v>399</v>
      </c>
    </row>
    <row r="27" spans="1:22" x14ac:dyDescent="0.2">
      <c r="A27" s="3">
        <v>1</v>
      </c>
      <c r="B27" t="s">
        <v>350</v>
      </c>
      <c r="C27" s="55">
        <v>6.8499999999999995E-4</v>
      </c>
      <c r="K27" s="3">
        <v>1</v>
      </c>
      <c r="L27" t="s">
        <v>350</v>
      </c>
      <c r="M27" s="55">
        <v>2.3000000000000001E-4</v>
      </c>
      <c r="U27" s="118" t="s">
        <v>395</v>
      </c>
      <c r="V27" s="40" t="s">
        <v>400</v>
      </c>
    </row>
    <row r="28" spans="1:22" x14ac:dyDescent="0.2">
      <c r="A28" s="3">
        <v>2</v>
      </c>
      <c r="B28" t="s">
        <v>352</v>
      </c>
      <c r="C28" s="55">
        <v>4.4400000000000004E-3</v>
      </c>
      <c r="K28" s="3">
        <v>2</v>
      </c>
      <c r="L28" t="s">
        <v>352</v>
      </c>
      <c r="M28" s="55">
        <v>1.2700000000000001E-3</v>
      </c>
      <c r="U28" s="119" t="s">
        <v>396</v>
      </c>
      <c r="V28" s="49" t="s">
        <v>401</v>
      </c>
    </row>
    <row r="29" spans="1:22" x14ac:dyDescent="0.2">
      <c r="A29" s="3">
        <v>3</v>
      </c>
      <c r="B29" t="s">
        <v>354</v>
      </c>
      <c r="C29" s="55">
        <v>6.8200000000000004E-5</v>
      </c>
      <c r="K29" s="3">
        <v>3</v>
      </c>
      <c r="L29" t="s">
        <v>354</v>
      </c>
      <c r="M29" s="55">
        <v>4.7700000000000001E-5</v>
      </c>
      <c r="U29" s="116" t="s">
        <v>397</v>
      </c>
      <c r="V29" s="112" t="s">
        <v>402</v>
      </c>
    </row>
    <row r="30" spans="1:22" x14ac:dyDescent="0.2">
      <c r="A30" s="3">
        <v>4</v>
      </c>
      <c r="B30" t="s">
        <v>331</v>
      </c>
      <c r="C30" s="55">
        <v>0.20799999999999999</v>
      </c>
      <c r="K30" s="3">
        <v>4</v>
      </c>
      <c r="L30" t="s">
        <v>331</v>
      </c>
      <c r="M30" s="55">
        <v>0.48899999999999999</v>
      </c>
      <c r="U30" s="115">
        <v>-999</v>
      </c>
      <c r="V30" s="77" t="s">
        <v>403</v>
      </c>
    </row>
    <row r="31" spans="1:22" x14ac:dyDescent="0.2">
      <c r="A31" s="3">
        <v>5</v>
      </c>
      <c r="B31" t="s">
        <v>357</v>
      </c>
      <c r="C31" s="55">
        <v>2.81E-3</v>
      </c>
      <c r="K31" s="3">
        <v>5</v>
      </c>
      <c r="L31" t="s">
        <v>357</v>
      </c>
      <c r="M31" s="55">
        <v>7.6099999999999996E-4</v>
      </c>
    </row>
    <row r="32" spans="1:22" x14ac:dyDescent="0.2">
      <c r="A32" s="3">
        <v>6</v>
      </c>
      <c r="B32" t="s">
        <v>359</v>
      </c>
      <c r="C32" s="55">
        <v>2.1000000000000001E-2</v>
      </c>
      <c r="K32" s="3">
        <v>6</v>
      </c>
      <c r="L32" t="s">
        <v>359</v>
      </c>
      <c r="M32" s="55">
        <v>1.0200000000000001E-2</v>
      </c>
    </row>
    <row r="33" spans="1:13" x14ac:dyDescent="0.2">
      <c r="A33" s="3">
        <v>7</v>
      </c>
      <c r="B33" t="s">
        <v>361</v>
      </c>
      <c r="C33" s="55">
        <v>2.13E-4</v>
      </c>
      <c r="K33" s="3">
        <v>7</v>
      </c>
      <c r="L33" t="s">
        <v>361</v>
      </c>
      <c r="M33" s="55">
        <v>4.8899999999999996E-4</v>
      </c>
    </row>
    <row r="34" spans="1:13" x14ac:dyDescent="0.2">
      <c r="A34" s="3">
        <v>8</v>
      </c>
      <c r="B34" t="s">
        <v>363</v>
      </c>
      <c r="C34" s="55">
        <v>6.77E-3</v>
      </c>
      <c r="K34" s="3">
        <v>8</v>
      </c>
      <c r="L34" t="s">
        <v>363</v>
      </c>
      <c r="M34" s="55">
        <v>2.7699999999999999E-3</v>
      </c>
    </row>
    <row r="35" spans="1:13" x14ac:dyDescent="0.2">
      <c r="A35" s="3">
        <v>9</v>
      </c>
      <c r="B35" t="s">
        <v>365</v>
      </c>
      <c r="C35" s="55">
        <v>6.6200000000000005E-4</v>
      </c>
      <c r="K35" s="3">
        <v>9</v>
      </c>
      <c r="L35" t="s">
        <v>365</v>
      </c>
      <c r="M35" s="55">
        <v>2.4399999999999999E-4</v>
      </c>
    </row>
    <row r="36" spans="1:13" x14ac:dyDescent="0.2">
      <c r="A36" s="3">
        <v>10</v>
      </c>
      <c r="B36" t="s">
        <v>367</v>
      </c>
      <c r="C36" s="55">
        <v>5.96E-2</v>
      </c>
      <c r="K36" s="3">
        <v>10</v>
      </c>
      <c r="L36" t="s">
        <v>367</v>
      </c>
      <c r="M36" s="55">
        <v>4.3799999999999999E-2</v>
      </c>
    </row>
    <row r="37" spans="1:13" x14ac:dyDescent="0.2">
      <c r="A37" s="3">
        <v>11</v>
      </c>
      <c r="B37" t="s">
        <v>369</v>
      </c>
      <c r="C37" s="55">
        <v>8.9800000000000005E-2</v>
      </c>
      <c r="K37" s="3">
        <v>11</v>
      </c>
      <c r="L37" t="s">
        <v>369</v>
      </c>
      <c r="M37" s="55">
        <v>4.5499999999999999E-2</v>
      </c>
    </row>
    <row r="38" spans="1:13" x14ac:dyDescent="0.2">
      <c r="A38" s="3">
        <v>12</v>
      </c>
      <c r="B38" t="s">
        <v>371</v>
      </c>
      <c r="C38" s="55">
        <v>5.5999999999999999E-5</v>
      </c>
      <c r="K38" s="3">
        <v>12</v>
      </c>
      <c r="L38" t="s">
        <v>371</v>
      </c>
      <c r="M38" s="55">
        <v>2.9899999999999998E-5</v>
      </c>
    </row>
    <row r="39" spans="1:13" x14ac:dyDescent="0.2">
      <c r="A39" s="3">
        <v>13</v>
      </c>
      <c r="B39" t="s">
        <v>373</v>
      </c>
      <c r="C39" s="55">
        <v>8.4399999999999996E-3</v>
      </c>
      <c r="K39" s="3">
        <v>13</v>
      </c>
      <c r="L39" t="s">
        <v>373</v>
      </c>
      <c r="M39" s="55">
        <v>1.6100000000000001E-3</v>
      </c>
    </row>
    <row r="40" spans="1:13" x14ac:dyDescent="0.2">
      <c r="A40" s="3">
        <v>14</v>
      </c>
      <c r="B40" t="s">
        <v>332</v>
      </c>
      <c r="C40" s="55">
        <v>8.4399999999999996E-3</v>
      </c>
      <c r="K40" s="3">
        <v>14</v>
      </c>
      <c r="L40" t="s">
        <v>332</v>
      </c>
      <c r="M40" s="55">
        <v>2.3900000000000001E-2</v>
      </c>
    </row>
    <row r="41" spans="1:13" x14ac:dyDescent="0.2">
      <c r="A41" s="3">
        <v>15</v>
      </c>
      <c r="B41" t="s">
        <v>376</v>
      </c>
      <c r="C41" s="55">
        <v>6.8499999999999995E-4</v>
      </c>
      <c r="K41" s="3">
        <v>15</v>
      </c>
      <c r="L41" t="s">
        <v>376</v>
      </c>
      <c r="M41" s="55">
        <v>1.56E-3</v>
      </c>
    </row>
    <row r="42" spans="1:13" x14ac:dyDescent="0.2">
      <c r="A42" s="3">
        <v>16</v>
      </c>
      <c r="B42" t="s">
        <v>333</v>
      </c>
      <c r="C42" s="55">
        <v>2.1000000000000001E-2</v>
      </c>
      <c r="K42" s="3">
        <v>16</v>
      </c>
      <c r="L42" t="s">
        <v>333</v>
      </c>
      <c r="M42" s="55">
        <v>0.33</v>
      </c>
    </row>
    <row r="43" spans="1:13" x14ac:dyDescent="0.2">
      <c r="A43" s="3">
        <v>17</v>
      </c>
      <c r="B43" t="s">
        <v>379</v>
      </c>
      <c r="C43" s="55">
        <v>1.7999999999999999E-6</v>
      </c>
      <c r="K43" s="3">
        <v>17</v>
      </c>
      <c r="L43" t="s">
        <v>379</v>
      </c>
      <c r="M43" s="55">
        <v>1.7600000000000001E-6</v>
      </c>
    </row>
    <row r="44" spans="1:13" x14ac:dyDescent="0.2">
      <c r="A44" s="3">
        <v>18</v>
      </c>
      <c r="B44" t="s">
        <v>381</v>
      </c>
      <c r="C44" s="55">
        <v>9.1300000000000006E-2</v>
      </c>
      <c r="K44" s="3">
        <v>18</v>
      </c>
      <c r="L44" t="s">
        <v>381</v>
      </c>
      <c r="M44" s="55">
        <v>0.16200000000000001</v>
      </c>
    </row>
    <row r="45" spans="1:13" x14ac:dyDescent="0.2">
      <c r="A45" s="3">
        <v>19</v>
      </c>
      <c r="B45" t="s">
        <v>383</v>
      </c>
      <c r="C45" s="55">
        <v>1.03E-2</v>
      </c>
      <c r="K45" s="3">
        <v>19</v>
      </c>
      <c r="L45" t="s">
        <v>383</v>
      </c>
      <c r="M45" s="55">
        <v>5.3400000000000001E-3</v>
      </c>
    </row>
    <row r="46" spans="1:13" x14ac:dyDescent="0.2">
      <c r="A46" s="3">
        <v>20</v>
      </c>
      <c r="B46" t="s">
        <v>385</v>
      </c>
      <c r="C46" s="55">
        <v>6.8499999999999995E-4</v>
      </c>
      <c r="K46" s="3">
        <v>20</v>
      </c>
      <c r="L46" t="s">
        <v>385</v>
      </c>
      <c r="M46" s="55">
        <v>2.3000000000000001E-4</v>
      </c>
    </row>
    <row r="47" spans="1:13" x14ac:dyDescent="0.2">
      <c r="A47" s="3">
        <v>21</v>
      </c>
      <c r="B47" t="s">
        <v>387</v>
      </c>
      <c r="C47" s="55">
        <v>4.7599999999999998E-5</v>
      </c>
      <c r="K47" s="3">
        <v>21</v>
      </c>
      <c r="L47" t="s">
        <v>387</v>
      </c>
      <c r="M47" s="55">
        <v>2.4399999999999999E-4</v>
      </c>
    </row>
  </sheetData>
  <sortState xmlns:xlrd2="http://schemas.microsoft.com/office/spreadsheetml/2017/richdata2" ref="A2:U22">
    <sortCondition ref="U2:U22"/>
  </sortState>
  <conditionalFormatting sqref="L2">
    <cfRule type="colorScale" priority="20">
      <colorScale>
        <cfvo type="formula" val="#REF!=1"/>
        <cfvo type="max"/>
        <color rgb="FFFF7128"/>
        <color rgb="FFFFEF9C"/>
      </colorScale>
    </cfRule>
  </conditionalFormatting>
  <conditionalFormatting sqref="L2:L22">
    <cfRule type="colorScale" priority="14">
      <colorScale>
        <cfvo type="formula" val="#REF!=1"/>
        <cfvo type="max"/>
        <color rgb="FFFF7128"/>
        <color rgb="FFFFEF9C"/>
      </colorScale>
    </cfRule>
    <cfRule type="colorScale" priority="15">
      <colorScale>
        <cfvo type="formula" val="#REF!=1"/>
        <cfvo type="formula" val="#REF!=1"/>
        <color theme="5" tint="0.59999389629810485"/>
        <color theme="5" tint="0.59999389629810485"/>
      </colorScale>
    </cfRule>
    <cfRule type="colorScale" priority="16">
      <colorScale>
        <cfvo type="formula" val="#REF!=1"/>
        <cfvo type="max"/>
        <color rgb="FFFF7128"/>
        <color rgb="FFFFEF9C"/>
      </colorScale>
    </cfRule>
    <cfRule type="colorScale" priority="17">
      <colorScale>
        <cfvo type="formula" val="$T$2:$T$22=1"/>
        <cfvo type="max"/>
        <color rgb="FFFF7128"/>
        <color rgb="FFFFEF9C"/>
      </colorScale>
    </cfRule>
    <cfRule type="colorScale" priority="18">
      <colorScale>
        <cfvo type="formula" val="#REF!=1"/>
        <cfvo type="formula" val="#REF!=0"/>
        <color rgb="FFFF7128"/>
        <color theme="0"/>
      </colorScale>
    </cfRule>
    <cfRule type="colorScale" priority="19">
      <colorScale>
        <cfvo type="formula" val="#REF!=1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Results</vt:lpstr>
      <vt:lpstr>World </vt:lpstr>
      <vt:lpstr> World language specific</vt:lpstr>
      <vt:lpstr>US states</vt:lpstr>
      <vt:lpstr>US cities</vt:lpstr>
      <vt:lpstr>Symptoms uni vs bi modal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Androulakis</dc:creator>
  <cp:lastModifiedBy>Ioannis Androulakis</cp:lastModifiedBy>
  <dcterms:created xsi:type="dcterms:W3CDTF">2025-05-12T18:37:24Z</dcterms:created>
  <dcterms:modified xsi:type="dcterms:W3CDTF">2025-06-02T01:42:34Z</dcterms:modified>
</cp:coreProperties>
</file>