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oannisandroulakis/Documents/MY.DOCUMENTS/Research/MY.PAPERS/2025 Infodemiology of gout/2025 submissions/JMIR Resubmission/"/>
    </mc:Choice>
  </mc:AlternateContent>
  <xr:revisionPtr revIDLastSave="0" documentId="13_ncr:1_{1B209486-64DA-DF49-BEED-6D1A825F2785}" xr6:coauthVersionLast="47" xr6:coauthVersionMax="47" xr10:uidLastSave="{00000000-0000-0000-0000-000000000000}"/>
  <bookViews>
    <workbookView xWindow="44420" yWindow="3220" windowWidth="41540" windowHeight="23500" activeTab="1" xr2:uid="{105D6EC6-5E98-5C42-A971-DF0230B64202}"/>
  </bookViews>
  <sheets>
    <sheet name="All" sheetId="6" r:id="rId1"/>
    <sheet name="World " sheetId="1" r:id="rId2"/>
    <sheet name=" World language specific" sheetId="2" r:id="rId3"/>
    <sheet name="US states" sheetId="3" r:id="rId4"/>
    <sheet name="US cities" sheetId="4" r:id="rId5"/>
    <sheet name="Symptoms uni vs bi modal" sheetId="7" r:id="rId6"/>
  </sheets>
  <definedNames>
    <definedName name="_xlnm._FilterDatabase" localSheetId="4" hidden="1">'US cities'!$B$1:$J$1</definedName>
    <definedName name="_xlnm._FilterDatabase" localSheetId="3" hidden="1">'US states'!$B$1:$J$51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Y67" i="6"/>
  <c r="Z67" i="6"/>
  <c r="AA67" i="6"/>
  <c r="X67" i="6"/>
  <c r="Y40" i="6"/>
  <c r="Z40" i="6"/>
  <c r="AA40" i="6"/>
  <c r="X40" i="6"/>
  <c r="P82" i="6"/>
  <c r="Q82" i="6"/>
  <c r="R82" i="6"/>
  <c r="O82" i="6"/>
  <c r="P54" i="6"/>
  <c r="Q54" i="6"/>
  <c r="R54" i="6"/>
  <c r="O54" i="6"/>
  <c r="F74" i="6"/>
  <c r="G74" i="6"/>
  <c r="H74" i="6"/>
  <c r="E74" i="6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" i="7"/>
  <c r="U3" i="7"/>
  <c r="U4" i="7"/>
  <c r="U7" i="7"/>
  <c r="U5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6" i="7"/>
  <c r="U2" i="7"/>
  <c r="V46" i="6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M62" i="6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Q2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<sst xmlns="http://schemas.openxmlformats.org/spreadsheetml/2006/main" count="971" uniqueCount="447">
  <si>
    <t>###</t>
  </si>
  <si>
    <t>Full Name</t>
  </si>
  <si>
    <t>ISO</t>
  </si>
  <si>
    <t>LAT</t>
  </si>
  <si>
    <t>LONG</t>
  </si>
  <si>
    <t>MESOR</t>
  </si>
  <si>
    <t>AMPL</t>
  </si>
  <si>
    <t>PHASE</t>
  </si>
  <si>
    <t>MNTH</t>
  </si>
  <si>
    <t>Pval</t>
  </si>
  <si>
    <t>United Arab Emirates</t>
  </si>
  <si>
    <t>AE</t>
  </si>
  <si>
    <t>Argentina</t>
  </si>
  <si>
    <t>AR</t>
  </si>
  <si>
    <t>Austria</t>
  </si>
  <si>
    <t>AT</t>
  </si>
  <si>
    <t>Australia</t>
  </si>
  <si>
    <t>AU</t>
  </si>
  <si>
    <t>Bangladesh</t>
  </si>
  <si>
    <t>BD</t>
  </si>
  <si>
    <t>Belgium</t>
  </si>
  <si>
    <t>BE</t>
  </si>
  <si>
    <t>Brazil</t>
  </si>
  <si>
    <t>BR</t>
  </si>
  <si>
    <t>Canada</t>
  </si>
  <si>
    <t>CA</t>
  </si>
  <si>
    <t>Switzerland</t>
  </si>
  <si>
    <t>CH</t>
  </si>
  <si>
    <t>Cameroon</t>
  </si>
  <si>
    <t>CM</t>
  </si>
  <si>
    <t>China</t>
  </si>
  <si>
    <t>CN</t>
  </si>
  <si>
    <t>Cyprus</t>
  </si>
  <si>
    <t>CY</t>
  </si>
  <si>
    <t>Czechia</t>
  </si>
  <si>
    <t>CZ</t>
  </si>
  <si>
    <t>Denmark</t>
  </si>
  <si>
    <t>DK</t>
  </si>
  <si>
    <t>Algeria</t>
  </si>
  <si>
    <t>DZ</t>
  </si>
  <si>
    <t>Egypt</t>
  </si>
  <si>
    <t>EG</t>
  </si>
  <si>
    <t>Spain</t>
  </si>
  <si>
    <t>ES</t>
  </si>
  <si>
    <t>Ethiopia</t>
  </si>
  <si>
    <t>ET</t>
  </si>
  <si>
    <t>Finland</t>
  </si>
  <si>
    <t>FI</t>
  </si>
  <si>
    <t>France</t>
  </si>
  <si>
    <t>FR</t>
  </si>
  <si>
    <t>England</t>
  </si>
  <si>
    <t>GB</t>
  </si>
  <si>
    <t>Germany</t>
  </si>
  <si>
    <t>GE</t>
  </si>
  <si>
    <t>Ghana</t>
  </si>
  <si>
    <t>GH</t>
  </si>
  <si>
    <t>Guadeloupe</t>
  </si>
  <si>
    <t>GP</t>
  </si>
  <si>
    <t>Greece</t>
  </si>
  <si>
    <t>GR</t>
  </si>
  <si>
    <t>Hong Kong</t>
  </si>
  <si>
    <t>HK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</si>
  <si>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</si>
  <si>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</si>
  <si>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</si>
  <si>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</si>
  <si>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</si>
  <si>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</si>
  <si>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</si>
  <si>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</si>
  <si>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India</t>
  </si>
  <si>
    <t>IN</t>
  </si>
  <si>
    <t>Iraq</t>
  </si>
  <si>
    <t>IQ</t>
  </si>
  <si>
    <t>Iran</t>
  </si>
  <si>
    <t>IR</t>
  </si>
  <si>
    <t>Italy</t>
  </si>
  <si>
    <t>IT</t>
  </si>
  <si>
    <t>Jamaica</t>
  </si>
  <si>
    <t>JM</t>
  </si>
  <si>
    <t>Jordan</t>
  </si>
  <si>
    <t>JO</t>
  </si>
  <si>
    <t>Japan</t>
  </si>
  <si>
    <t>JP</t>
  </si>
  <si>
    <t>Kenya</t>
  </si>
  <si>
    <t>KE</t>
  </si>
  <si>
    <t>South Korea</t>
  </si>
  <si>
    <t>KR</t>
  </si>
  <si>
    <t>Kuwait</t>
  </si>
  <si>
    <t>KW</t>
  </si>
  <si>
    <t>Lebanon</t>
  </si>
  <si>
    <t>LB</t>
  </si>
  <si>
    <t>Sri Lanka</t>
  </si>
  <si>
    <t>LK</t>
  </si>
  <si>
    <t>Luxembourg</t>
  </si>
  <si>
    <t>LU</t>
  </si>
  <si>
    <t>Morocco</t>
  </si>
  <si>
    <t>MA</t>
  </si>
  <si>
    <t>Martinique</t>
  </si>
  <si>
    <t>MQ</t>
  </si>
  <si>
    <t>Mexico</t>
  </si>
  <si>
    <t>MX</t>
  </si>
  <si>
    <t>Malaysia</t>
  </si>
  <si>
    <t>MY</t>
  </si>
  <si>
    <t>Nigeria</t>
  </si>
  <si>
    <t>NG</t>
  </si>
  <si>
    <t>Netherlands</t>
  </si>
  <si>
    <t>NL</t>
  </si>
  <si>
    <t>Norway</t>
  </si>
  <si>
    <t>NO</t>
  </si>
  <si>
    <t>New Zealand</t>
  </si>
  <si>
    <t>NZ</t>
  </si>
  <si>
    <t>Philippines</t>
  </si>
  <si>
    <t>PH</t>
  </si>
  <si>
    <t>Pakistan</t>
  </si>
  <si>
    <t>PK</t>
  </si>
  <si>
    <t>Poland</t>
  </si>
  <si>
    <t>PL</t>
  </si>
  <si>
    <t>Portugal</t>
  </si>
  <si>
    <t>PT</t>
  </si>
  <si>
    <t>Qatar</t>
  </si>
  <si>
    <t>QA</t>
  </si>
  <si>
    <t>Romania</t>
  </si>
  <si>
    <t>RO</t>
  </si>
  <si>
    <t>Russia</t>
  </si>
  <si>
    <t>RU</t>
  </si>
  <si>
    <t>Sweden</t>
  </si>
  <si>
    <t>SE</t>
  </si>
  <si>
    <t>Singapore</t>
  </si>
  <si>
    <t>SG</t>
  </si>
  <si>
    <t>Senegal</t>
  </si>
  <si>
    <t>SN</t>
  </si>
  <si>
    <t>Thailand</t>
  </si>
  <si>
    <t>TH</t>
  </si>
  <si>
    <t>Tunisia</t>
  </si>
  <si>
    <t>TN</t>
  </si>
  <si>
    <t>Trinidad &amp; Tobago</t>
  </si>
  <si>
    <t>TT</t>
  </si>
  <si>
    <t>Ukraine</t>
  </si>
  <si>
    <t>UA</t>
  </si>
  <si>
    <t>United States</t>
  </si>
  <si>
    <t>US</t>
  </si>
  <si>
    <t>Vietnam</t>
  </si>
  <si>
    <t>VN</t>
  </si>
  <si>
    <t>South Africa</t>
  </si>
  <si>
    <t>ZA</t>
  </si>
  <si>
    <t>Zambia</t>
  </si>
  <si>
    <t>ZM</t>
  </si>
  <si>
    <t>Zimbabwe</t>
  </si>
  <si>
    <t>ZW</t>
  </si>
  <si>
    <t>pFDR</t>
  </si>
  <si>
    <t>Keyword</t>
  </si>
  <si>
    <t>gout</t>
  </si>
  <si>
    <t>gota</t>
  </si>
  <si>
    <t>gicht</t>
  </si>
  <si>
    <t>dna</t>
  </si>
  <si>
    <t>urinsyregigt</t>
  </si>
  <si>
    <t>kihti</t>
  </si>
  <si>
    <t>ποδαγρα</t>
  </si>
  <si>
    <t>גאוט</t>
  </si>
  <si>
    <t>gotta</t>
  </si>
  <si>
    <t>jicht</t>
  </si>
  <si>
    <t>urinsyregikt</t>
  </si>
  <si>
    <t>dna moczanowa</t>
  </si>
  <si>
    <t>gută</t>
  </si>
  <si>
    <t>gikt</t>
  </si>
  <si>
    <t>Alaska</t>
  </si>
  <si>
    <t>AK</t>
  </si>
  <si>
    <t>Alabama</t>
  </si>
  <si>
    <t>AL</t>
  </si>
  <si>
    <t>Arkansas</t>
  </si>
  <si>
    <t>Arizona</t>
  </si>
  <si>
    <t>AZ</t>
  </si>
  <si>
    <t>California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</si>
  <si>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</si>
  <si>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</si>
  <si>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</si>
  <si>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</si>
  <si>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</si>
  <si>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</si>
  <si>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</si>
  <si>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</si>
  <si>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</si>
  <si>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</si>
  <si>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</si>
  <si>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</si>
  <si>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</si>
  <si>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</si>
  <si>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</si>
  <si>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Illinois</t>
  </si>
  <si>
    <t>Indiana</t>
  </si>
  <si>
    <t>Kansas</t>
  </si>
  <si>
    <t>KS</t>
  </si>
  <si>
    <t>Kentucky</t>
  </si>
  <si>
    <t>KY</t>
  </si>
  <si>
    <t>Louisiana</t>
  </si>
  <si>
    <t>LA</t>
  </si>
  <si>
    <t>Massachusetts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</si>
  <si>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</si>
  <si>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</si>
  <si>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</si>
  <si>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</si>
  <si>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</si>
  <si>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</si>
  <si>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</si>
  <si>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</si>
  <si>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</si>
  <si>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</si>
  <si>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</si>
  <si>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</si>
  <si>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</si>
  <si>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</si>
  <si>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</si>
  <si>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</si>
  <si>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</si>
  <si>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</si>
  <si>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</si>
  <si>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</si>
  <si>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</si>
  <si>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</si>
  <si>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</si>
  <si>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</si>
  <si>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</si>
  <si>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</si>
  <si>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</si>
  <si>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</si>
  <si>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</si>
  <si>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</si>
  <si>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</si>
  <si>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</si>
  <si>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</si>
  <si>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</si>
  <si>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</si>
  <si>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</si>
  <si>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</si>
  <si>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</si>
  <si>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</si>
  <si>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</si>
  <si>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</si>
  <si>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</si>
  <si>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</si>
  <si>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</si>
  <si>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</si>
  <si>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</si>
  <si>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</si>
  <si>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</si>
  <si>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</si>
  <si>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</si>
  <si>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</si>
  <si>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</si>
  <si>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</si>
  <si>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</si>
  <si>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</si>
  <si>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</si>
  <si>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</si>
  <si>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</si>
  <si>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</si>
  <si>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</si>
  <si>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</si>
  <si>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Anchorage AK</t>
  </si>
  <si>
    <t>ANC</t>
  </si>
  <si>
    <t>Atlanta GA</t>
  </si>
  <si>
    <t>ATL</t>
  </si>
  <si>
    <t>Austin TX</t>
  </si>
  <si>
    <t>AUS</t>
  </si>
  <si>
    <t>Nashville TN</t>
  </si>
  <si>
    <t>BNA</t>
  </si>
  <si>
    <t>Boise ID</t>
  </si>
  <si>
    <t>BOI</t>
  </si>
  <si>
    <t>Boston MA-Manchester NH</t>
  </si>
  <si>
    <t>BOS</t>
  </si>
  <si>
    <t>Charlotte NC</t>
  </si>
  <si>
    <t>CLT</t>
  </si>
  <si>
    <t>Cincinnati OH</t>
  </si>
  <si>
    <t>CVG</t>
  </si>
  <si>
    <t>Denver CO</t>
  </si>
  <si>
    <t>DEN</t>
  </si>
  <si>
    <t>Dallas-Ft. Worth TX</t>
  </si>
  <si>
    <t>DFW</t>
  </si>
  <si>
    <t>Detroit MI</t>
  </si>
  <si>
    <t>DTW</t>
  </si>
  <si>
    <t>Houston TX</t>
  </si>
  <si>
    <t>HOU</t>
  </si>
  <si>
    <t>Indianapolis IN</t>
  </si>
  <si>
    <t>IND</t>
  </si>
  <si>
    <t>Jacksonville FL</t>
  </si>
  <si>
    <t>JAX</t>
  </si>
  <si>
    <t>Las Vegas NV</t>
  </si>
  <si>
    <t>LAS</t>
  </si>
  <si>
    <t>Los Angeles CA</t>
  </si>
  <si>
    <t>LAX</t>
  </si>
  <si>
    <t>Orlando-Daytona Beach-Melbourne FL</t>
  </si>
  <si>
    <t>MCO</t>
  </si>
  <si>
    <t>Miami-Ft. Lauderdale FL</t>
  </si>
  <si>
    <t>MIA</t>
  </si>
  <si>
    <t>Madison WI</t>
  </si>
  <si>
    <t>MSN</t>
  </si>
  <si>
    <t>Minneapolis-St. Paul MN</t>
  </si>
  <si>
    <t>MSP</t>
  </si>
  <si>
    <t>New Orleans LA</t>
  </si>
  <si>
    <t>MSY</t>
  </si>
  <si>
    <t>New York NY</t>
  </si>
  <si>
    <t>NYC</t>
  </si>
  <si>
    <t>Chicago IL</t>
  </si>
  <si>
    <t>ORD</t>
  </si>
  <si>
    <t>Portland OR</t>
  </si>
  <si>
    <t>PDX</t>
  </si>
  <si>
    <t>Philadelphia PA</t>
  </si>
  <si>
    <t>PHL</t>
  </si>
  <si>
    <t>Phoenix AZ</t>
  </si>
  <si>
    <t>PHX</t>
  </si>
  <si>
    <t>Pittsburgh PA</t>
  </si>
  <si>
    <t>PIT</t>
  </si>
  <si>
    <t>San Diego CA</t>
  </si>
  <si>
    <t>SAN</t>
  </si>
  <si>
    <t>San Antonio TX</t>
  </si>
  <si>
    <t>SAT</t>
  </si>
  <si>
    <t>Seattle-Tacoma WA</t>
  </si>
  <si>
    <t>SEA</t>
  </si>
  <si>
    <t>San Francisco-Oakland-San Jose CA</t>
  </si>
  <si>
    <t>SFO</t>
  </si>
  <si>
    <t>Washington DC (Hagerstown MD</t>
  </si>
  <si>
    <t>WAS</t>
  </si>
  <si>
    <t>Alberta</t>
  </si>
  <si>
    <t>YEG</t>
  </si>
  <si>
    <t>Québec</t>
  </si>
  <si>
    <t>Saskatchewan</t>
  </si>
  <si>
    <t>YXE</t>
  </si>
  <si>
    <t>Ontario</t>
  </si>
  <si>
    <t>YYZ</t>
  </si>
  <si>
    <t>YUL</t>
  </si>
  <si>
    <t>Burning-in-big-toe</t>
  </si>
  <si>
    <t>Stiff-big-toe</t>
  </si>
  <si>
    <t>big-toe-joint-pain</t>
  </si>
  <si>
    <t>NSAID</t>
  </si>
  <si>
    <t>gout-Doctor</t>
  </si>
  <si>
    <t>gout-Diabetes</t>
  </si>
  <si>
    <t>gout-Attack</t>
  </si>
  <si>
    <t>gout-Cure</t>
  </si>
  <si>
    <t>gout-Diet</t>
  </si>
  <si>
    <t>gout-Symptoms</t>
  </si>
  <si>
    <t>gout-High-Blood-Pressure</t>
  </si>
  <si>
    <t>gout-Treatment</t>
  </si>
  <si>
    <t>NSAID-Gout</t>
  </si>
  <si>
    <t>obesity</t>
  </si>
  <si>
    <t>Prednisone-Gout</t>
  </si>
  <si>
    <t>Prednisone</t>
  </si>
  <si>
    <t>Pain-Big-Toe</t>
  </si>
  <si>
    <t>Sudden-Big-Pain-Toe</t>
  </si>
  <si>
    <t>sore-Big-Toe</t>
  </si>
  <si>
    <t>Throbbing-Toe-Pain</t>
  </si>
  <si>
    <t>swollen-Big-Toe</t>
  </si>
  <si>
    <t>flag</t>
  </si>
  <si>
    <t>pFDR-Language</t>
  </si>
  <si>
    <t>pFDR-English</t>
  </si>
  <si>
    <t>Index</t>
  </si>
  <si>
    <t>Original_p</t>
  </si>
  <si>
    <t>Adj_p_WithinGroup</t>
  </si>
  <si>
    <t>Adj_p_PooledFDR</t>
  </si>
  <si>
    <t>Bonferroni_p</t>
  </si>
  <si>
    <t>Description</t>
  </si>
  <si>
    <t>Countries</t>
  </si>
  <si>
    <t>US States</t>
  </si>
  <si>
    <t>US/Canada Cities</t>
  </si>
  <si>
    <t>Countries/Language</t>
  </si>
  <si>
    <t>Symptoms</t>
  </si>
  <si>
    <t>AIC</t>
  </si>
  <si>
    <t>BIC</t>
  </si>
  <si>
    <t>Burning in big toe</t>
  </si>
  <si>
    <t>bb</t>
  </si>
  <si>
    <t>Stiff big toe</t>
  </si>
  <si>
    <t>bs</t>
  </si>
  <si>
    <t>big toe joint pain</t>
  </si>
  <si>
    <t>bt</t>
  </si>
  <si>
    <t>cs</t>
  </si>
  <si>
    <t>Gout Doctor</t>
  </si>
  <si>
    <t>dd</t>
  </si>
  <si>
    <t>gout Diabetes</t>
  </si>
  <si>
    <t>dg</t>
  </si>
  <si>
    <t>gout Attack</t>
  </si>
  <si>
    <t>ga</t>
  </si>
  <si>
    <t>gout Cure</t>
  </si>
  <si>
    <t>gc</t>
  </si>
  <si>
    <t>gout Diet</t>
  </si>
  <si>
    <t>gd</t>
  </si>
  <si>
    <t>gout Symptoms</t>
  </si>
  <si>
    <t>gg</t>
  </si>
  <si>
    <t>gout High Blood Pressure</t>
  </si>
  <si>
    <t>gh</t>
  </si>
  <si>
    <t>gout Treatment</t>
  </si>
  <si>
    <t>gt</t>
  </si>
  <si>
    <t>NSAID Gout</t>
  </si>
  <si>
    <t>ng</t>
  </si>
  <si>
    <t>oo</t>
  </si>
  <si>
    <t>Prednisone Gout</t>
  </si>
  <si>
    <t>pg</t>
  </si>
  <si>
    <t>pp</t>
  </si>
  <si>
    <t>Pain Big Toe</t>
  </si>
  <si>
    <t>pt</t>
  </si>
  <si>
    <t>Sudden Big Pain Toe</t>
  </si>
  <si>
    <t>sp</t>
  </si>
  <si>
    <t>sore Big Toe</t>
  </si>
  <si>
    <t>st</t>
  </si>
  <si>
    <t>Throbbing Toe Pain</t>
  </si>
  <si>
    <t>tp</t>
  </si>
  <si>
    <t>swollen Big Toe</t>
  </si>
  <si>
    <t>ts</t>
  </si>
  <si>
    <t>Ben</t>
  </si>
  <si>
    <t>jamini-Hochberg corrected p-values:</t>
  </si>
  <si>
    <t>biM</t>
  </si>
  <si>
    <t>uniM</t>
  </si>
  <si>
    <t>Δ(BICu-BICm)</t>
  </si>
  <si>
    <t>&gt;10</t>
  </si>
  <si>
    <t>[6 10]</t>
  </si>
  <si>
    <t>[2 6]</t>
  </si>
  <si>
    <t xml:space="preserve">&lt;2 </t>
  </si>
  <si>
    <t>Interpretation</t>
  </si>
  <si>
    <t>strong biM</t>
  </si>
  <si>
    <t>moderate biM</t>
  </si>
  <si>
    <t>moderate unM</t>
  </si>
  <si>
    <t>strong unM</t>
  </si>
  <si>
    <t>no variability</t>
  </si>
  <si>
    <t>Δ(AICu-AICm)</t>
  </si>
  <si>
    <t>Internet Penetration Rate (%)</t>
  </si>
  <si>
    <t>Source</t>
  </si>
  <si>
    <t>Global Media Insight</t>
  </si>
  <si>
    <t>DataReportal</t>
  </si>
  <si>
    <t>Trading Economics</t>
  </si>
  <si>
    <t>Wikipedia</t>
  </si>
  <si>
    <t>World Bank</t>
  </si>
  <si>
    <t>Global Times</t>
  </si>
  <si>
    <t>Oberlo</t>
  </si>
  <si>
    <t>Freedom House</t>
  </si>
  <si>
    <t>Macrotrends</t>
  </si>
  <si>
    <t>Worldometer</t>
  </si>
  <si>
    <t>Stats SA</t>
  </si>
  <si>
    <t>Population</t>
  </si>
  <si>
    <t>MacroTrends</t>
  </si>
  <si>
    <t>Australian Bureau of Statistics</t>
  </si>
  <si>
    <t>IBGE</t>
  </si>
  <si>
    <t>Statistics Canada</t>
  </si>
  <si>
    <t>Office for National Statistics</t>
  </si>
  <si>
    <t>PopulationPyramid.net</t>
  </si>
  <si>
    <t>World Population Review</t>
  </si>
  <si>
    <t>average penetration</t>
  </si>
  <si>
    <t>median penetration</t>
  </si>
  <si>
    <t>Adj p-val within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</si>
</sst>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"/>
    </font>
    <font>
      <sz val="12"/>
      <color rgb="FF000000"/>
      <name val="Aptos"/>
    </font>
    <font>
      <b/>
      <sz val="12"/>
      <color theme="1"/>
      <name val="Aptos Narrow"/>
      <scheme val="minor"/>
    </font>
    <font>
      <sz val="36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rgb="FFC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3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1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2" borderId="16" xfId="0" applyFill="1" applyBorder="1" applyAlignment="1">
      <alignment horizontal="center"/>
    </xf>
    <xf numFmtId="11" fontId="0" fillId="2" borderId="17" xfId="0" applyNumberFormat="1" applyFill="1" applyBorder="1" applyAlignment="1">
      <alignment horizontal="center"/>
    </xf>
    <xf numFmtId="11" fontId="0" fillId="2" borderId="18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1" fontId="0" fillId="0" borderId="0" xfId="0" applyNumberFormat="1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3" borderId="27" xfId="0" applyFill="1" applyBorder="1" applyAlignment="1">
      <alignment horizontal="center"/>
    </xf>
    <xf numFmtId="0" fontId="0" fillId="3" borderId="27" xfId="0" applyFill="1" applyBorder="1"/>
    <xf numFmtId="0" fontId="0" fillId="7" borderId="27" xfId="0" applyFill="1" applyBorder="1" applyAlignment="1">
      <alignment horizontal="center"/>
    </xf>
    <xf numFmtId="0" fontId="0" fillId="7" borderId="27" xfId="0" applyFill="1" applyBorder="1"/>
    <xf numFmtId="0" fontId="5" fillId="7" borderId="30" xfId="0" applyFont="1" applyFill="1" applyBorder="1" applyAlignment="1">
      <alignment horizontal="center" vertical="center" textRotation="90"/>
    </xf>
    <xf numFmtId="0" fontId="5" fillId="7" borderId="31" xfId="0" applyFont="1" applyFill="1" applyBorder="1" applyAlignment="1">
      <alignment horizontal="center" vertical="center" textRotation="90"/>
    </xf>
    <xf numFmtId="0" fontId="5" fillId="3" borderId="30" xfId="0" applyFont="1" applyFill="1" applyBorder="1" applyAlignment="1">
      <alignment horizontal="center" vertical="center" textRotation="90"/>
    </xf>
    <xf numFmtId="0" fontId="5" fillId="3" borderId="31" xfId="0" applyFont="1" applyFill="1" applyBorder="1" applyAlignment="1">
      <alignment horizontal="center" vertical="center" textRotation="90"/>
    </xf>
    <xf numFmtId="0" fontId="5" fillId="4" borderId="30" xfId="0" applyFont="1" applyFill="1" applyBorder="1" applyAlignment="1">
      <alignment horizontal="center" vertical="center" textRotation="90"/>
    </xf>
    <xf numFmtId="0" fontId="5" fillId="4" borderId="31" xfId="0" applyFont="1" applyFill="1" applyBorder="1" applyAlignment="1">
      <alignment horizontal="center" vertical="center" textRotation="90"/>
    </xf>
    <xf numFmtId="165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1" fontId="0" fillId="3" borderId="25" xfId="0" applyNumberFormat="1" applyFill="1" applyBorder="1" applyAlignment="1">
      <alignment horizontal="center"/>
    </xf>
    <xf numFmtId="165" fontId="0" fillId="3" borderId="27" xfId="0" applyNumberFormat="1" applyFill="1" applyBorder="1" applyAlignment="1">
      <alignment horizontal="center"/>
    </xf>
    <xf numFmtId="11" fontId="0" fillId="3" borderId="28" xfId="0" applyNumberFormat="1" applyFill="1" applyBorder="1" applyAlignment="1">
      <alignment horizontal="center"/>
    </xf>
    <xf numFmtId="165" fontId="0" fillId="7" borderId="0" xfId="0" applyNumberFormat="1" applyFill="1" applyBorder="1" applyAlignment="1">
      <alignment horizontal="center"/>
    </xf>
    <xf numFmtId="11" fontId="0" fillId="7" borderId="25" xfId="0" applyNumberFormat="1" applyFill="1" applyBorder="1" applyAlignment="1">
      <alignment horizontal="center"/>
    </xf>
    <xf numFmtId="165" fontId="0" fillId="7" borderId="27" xfId="0" applyNumberFormat="1" applyFill="1" applyBorder="1" applyAlignment="1">
      <alignment horizontal="center"/>
    </xf>
    <xf numFmtId="11" fontId="0" fillId="7" borderId="28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0" fillId="4" borderId="27" xfId="0" applyFill="1" applyBorder="1"/>
    <xf numFmtId="0" fontId="5" fillId="8" borderId="29" xfId="0" applyFont="1" applyFill="1" applyBorder="1" applyAlignment="1">
      <alignment horizontal="center" vertical="center" textRotation="90"/>
    </xf>
    <xf numFmtId="0" fontId="5" fillId="8" borderId="30" xfId="0" applyFont="1" applyFill="1" applyBorder="1" applyAlignment="1">
      <alignment horizontal="center" vertical="center" textRotation="90"/>
    </xf>
    <xf numFmtId="0" fontId="5" fillId="8" borderId="31" xfId="0" applyFont="1" applyFill="1" applyBorder="1" applyAlignment="1">
      <alignment horizontal="center" vertical="center" textRotation="90"/>
    </xf>
    <xf numFmtId="0" fontId="0" fillId="5" borderId="22" xfId="0" applyFill="1" applyBorder="1" applyAlignment="1">
      <alignment horizontal="center"/>
    </xf>
    <xf numFmtId="0" fontId="0" fillId="5" borderId="22" xfId="0" applyFill="1" applyBorder="1"/>
    <xf numFmtId="165" fontId="0" fillId="5" borderId="22" xfId="0" applyNumberFormat="1" applyFill="1" applyBorder="1" applyAlignment="1">
      <alignment horizontal="center"/>
    </xf>
    <xf numFmtId="11" fontId="0" fillId="5" borderId="23" xfId="0" applyNumberFormat="1" applyFill="1" applyBorder="1" applyAlignment="1">
      <alignment horizontal="center"/>
    </xf>
    <xf numFmtId="11" fontId="0" fillId="5" borderId="25" xfId="0" applyNumberForma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27" xfId="0" applyFill="1" applyBorder="1"/>
    <xf numFmtId="165" fontId="0" fillId="5" borderId="27" xfId="0" applyNumberFormat="1" applyFill="1" applyBorder="1" applyAlignment="1">
      <alignment horizontal="center"/>
    </xf>
    <xf numFmtId="11" fontId="0" fillId="5" borderId="28" xfId="0" applyNumberFormat="1" applyFill="1" applyBorder="1" applyAlignment="1">
      <alignment horizontal="center"/>
    </xf>
    <xf numFmtId="0" fontId="5" fillId="6" borderId="29" xfId="0" applyFont="1" applyFill="1" applyBorder="1" applyAlignment="1">
      <alignment horizontal="center" vertical="center" textRotation="90"/>
    </xf>
    <xf numFmtId="0" fontId="5" fillId="6" borderId="30" xfId="0" applyFont="1" applyFill="1" applyBorder="1" applyAlignment="1">
      <alignment horizontal="center" vertical="center" textRotation="90"/>
    </xf>
    <xf numFmtId="0" fontId="5" fillId="6" borderId="31" xfId="0" applyFont="1" applyFill="1" applyBorder="1" applyAlignment="1">
      <alignment horizontal="center" vertical="center" textRotation="90"/>
    </xf>
    <xf numFmtId="0" fontId="0" fillId="6" borderId="22" xfId="0" applyFill="1" applyBorder="1"/>
    <xf numFmtId="0" fontId="0" fillId="6" borderId="27" xfId="0" applyFill="1" applyBorder="1"/>
    <xf numFmtId="0" fontId="0" fillId="9" borderId="0" xfId="0" applyFill="1" applyBorder="1"/>
    <xf numFmtId="0" fontId="0" fillId="9" borderId="20" xfId="0" applyFill="1" applyBorder="1"/>
    <xf numFmtId="0" fontId="6" fillId="9" borderId="32" xfId="0" applyFont="1" applyFill="1" applyBorder="1" applyAlignment="1">
      <alignment horizontal="center"/>
    </xf>
    <xf numFmtId="0" fontId="6" fillId="9" borderId="32" xfId="0" applyFont="1" applyFill="1" applyBorder="1"/>
    <xf numFmtId="165" fontId="6" fillId="9" borderId="32" xfId="0" applyNumberFormat="1" applyFont="1" applyFill="1" applyBorder="1" applyAlignment="1">
      <alignment horizontal="center"/>
    </xf>
    <xf numFmtId="11" fontId="6" fillId="9" borderId="33" xfId="0" applyNumberFormat="1" applyFont="1" applyFill="1" applyBorder="1" applyAlignment="1">
      <alignment horizontal="center"/>
    </xf>
    <xf numFmtId="0" fontId="7" fillId="9" borderId="20" xfId="0" applyFont="1" applyFill="1" applyBorder="1"/>
    <xf numFmtId="0" fontId="0" fillId="6" borderId="21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165" fontId="0" fillId="4" borderId="27" xfId="0" applyNumberFormat="1" applyFill="1" applyBorder="1" applyAlignment="1">
      <alignment horizontal="center"/>
    </xf>
    <xf numFmtId="11" fontId="0" fillId="4" borderId="28" xfId="0" applyNumberFormat="1" applyFill="1" applyBorder="1" applyAlignment="1">
      <alignment horizontal="center"/>
    </xf>
    <xf numFmtId="165" fontId="0" fillId="6" borderId="22" xfId="0" applyNumberFormat="1" applyFill="1" applyBorder="1" applyAlignment="1">
      <alignment horizontal="center"/>
    </xf>
    <xf numFmtId="11" fontId="0" fillId="6" borderId="23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11" fontId="0" fillId="6" borderId="25" xfId="0" applyNumberFormat="1" applyFill="1" applyBorder="1" applyAlignment="1">
      <alignment horizontal="center"/>
    </xf>
    <xf numFmtId="165" fontId="0" fillId="6" borderId="27" xfId="0" applyNumberFormat="1" applyFill="1" applyBorder="1" applyAlignment="1">
      <alignment horizontal="center"/>
    </xf>
    <xf numFmtId="11" fontId="0" fillId="6" borderId="28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11" fontId="0" fillId="0" borderId="2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0" fillId="10" borderId="0" xfId="0" applyFill="1" applyBorder="1"/>
    <xf numFmtId="0" fontId="0" fillId="11" borderId="0" xfId="0" applyFill="1" applyBorder="1"/>
    <xf numFmtId="0" fontId="0" fillId="11" borderId="27" xfId="0" applyFill="1" applyBorder="1"/>
    <xf numFmtId="164" fontId="0" fillId="9" borderId="0" xfId="0" applyNumberFormat="1" applyFill="1" applyAlignment="1">
      <alignment horizontal="center"/>
    </xf>
    <xf numFmtId="0" fontId="0" fillId="9" borderId="0" xfId="0" applyFill="1"/>
    <xf numFmtId="164" fontId="0" fillId="10" borderId="0" xfId="0" applyNumberFormat="1" applyFill="1" applyAlignment="1">
      <alignment horizontal="center"/>
    </xf>
    <xf numFmtId="0" fontId="0" fillId="10" borderId="0" xfId="0" applyFill="1"/>
    <xf numFmtId="164" fontId="0" fillId="11" borderId="0" xfId="0" applyNumberFormat="1" applyFill="1" applyAlignment="1">
      <alignment horizontal="center"/>
    </xf>
    <xf numFmtId="0" fontId="0" fillId="11" borderId="0" xfId="0" applyFill="1"/>
    <xf numFmtId="164" fontId="0" fillId="3" borderId="0" xfId="0" applyNumberFormat="1" applyFill="1" applyAlignment="1">
      <alignment horizontal="center"/>
    </xf>
    <xf numFmtId="0" fontId="0" fillId="3" borderId="0" xfId="0" applyFill="1"/>
    <xf numFmtId="164" fontId="0" fillId="7" borderId="0" xfId="0" applyNumberFormat="1" applyFill="1" applyAlignment="1">
      <alignment horizontal="center"/>
    </xf>
    <xf numFmtId="0" fontId="0" fillId="7" borderId="0" xfId="0" applyFill="1"/>
    <xf numFmtId="164" fontId="0" fillId="0" borderId="29" xfId="0" applyNumberFormat="1" applyFill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165" fontId="0" fillId="4" borderId="22" xfId="0" applyNumberFormat="1" applyFill="1" applyBorder="1" applyAlignment="1">
      <alignment horizontal="center"/>
    </xf>
    <xf numFmtId="11" fontId="0" fillId="4" borderId="23" xfId="0" applyNumberForma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 wrapText="1"/>
    </xf>
    <xf numFmtId="165" fontId="4" fillId="0" borderId="32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0" fontId="8" fillId="0" borderId="1" xfId="1" applyBorder="1" applyAlignment="1">
      <alignment horizontal="center"/>
    </xf>
    <xf numFmtId="0" fontId="8" fillId="0" borderId="8" xfId="1" applyBorder="1" applyAlignment="1">
      <alignment horizontal="center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World language specific'!$I$2</c:f>
              <c:strCache>
                <c:ptCount val="1"/>
                <c:pt idx="0">
                  <c:v>pFDR-Language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World language specific'!$B$3:$B$22</c:f>
              <c:strCache>
                <c:ptCount val="20"/>
                <c:pt idx="0">
                  <c:v>Argentina</c:v>
                </c:pt>
                <c:pt idx="1">
                  <c:v>Austria</c:v>
                </c:pt>
                <c:pt idx="2">
                  <c:v>Brazil</c:v>
                </c:pt>
                <c:pt idx="3">
                  <c:v>Switzerland</c:v>
                </c:pt>
                <c:pt idx="4">
                  <c:v>Czechia</c:v>
                </c:pt>
                <c:pt idx="5">
                  <c:v>Denmark</c:v>
                </c:pt>
                <c:pt idx="6">
                  <c:v>Spain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Israel</c:v>
                </c:pt>
                <c:pt idx="12">
                  <c:v>Italy</c:v>
                </c:pt>
                <c:pt idx="13">
                  <c:v>Mexico</c:v>
                </c:pt>
                <c:pt idx="14">
                  <c:v>Netherlands</c:v>
                </c:pt>
                <c:pt idx="15">
                  <c:v>Norway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Sweden</c:v>
                </c:pt>
              </c:strCache>
            </c:strRef>
          </c:cat>
          <c:val>
            <c:numRef>
              <c:f>' World language specific'!$I$3:$I$22</c:f>
              <c:numCache>
                <c:formatCode>0.00E+00</c:formatCode>
                <c:ptCount val="20"/>
                <c:pt idx="0">
                  <c:v>7.5199999999999998E-3</c:v>
                </c:pt>
                <c:pt idx="1">
                  <c:v>6.6400000000000001E-2</c:v>
                </c:pt>
                <c:pt idx="2">
                  <c:v>0.78300000000000003</c:v>
                </c:pt>
                <c:pt idx="3">
                  <c:v>8.6400000000000001E-3</c:v>
                </c:pt>
                <c:pt idx="4">
                  <c:v>1.9800000000000002E-2</c:v>
                </c:pt>
                <c:pt idx="5">
                  <c:v>5.3E-3</c:v>
                </c:pt>
                <c:pt idx="6">
                  <c:v>1.9800000000000002E-2</c:v>
                </c:pt>
                <c:pt idx="7">
                  <c:v>3.5799999999999998E-3</c:v>
                </c:pt>
                <c:pt idx="8">
                  <c:v>1.0900000000000001E-4</c:v>
                </c:pt>
                <c:pt idx="9">
                  <c:v>1.0900000000000001E-4</c:v>
                </c:pt>
                <c:pt idx="10">
                  <c:v>0.11600000000000001</c:v>
                </c:pt>
                <c:pt idx="11">
                  <c:v>5.5800000000000001E-4</c:v>
                </c:pt>
                <c:pt idx="12">
                  <c:v>1.6400000000000001E-2</c:v>
                </c:pt>
                <c:pt idx="13">
                  <c:v>0.32400000000000001</c:v>
                </c:pt>
                <c:pt idx="14">
                  <c:v>3.49E-3</c:v>
                </c:pt>
                <c:pt idx="15">
                  <c:v>1.2E-2</c:v>
                </c:pt>
                <c:pt idx="16">
                  <c:v>1.9800000000000002E-2</c:v>
                </c:pt>
                <c:pt idx="17">
                  <c:v>3.5299999999999998E-2</c:v>
                </c:pt>
                <c:pt idx="18">
                  <c:v>8.6199999999999999E-2</c:v>
                </c:pt>
                <c:pt idx="19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E-094E-A3DD-3D12BA2B5507}"/>
            </c:ext>
          </c:extLst>
        </c:ser>
        <c:ser>
          <c:idx val="1"/>
          <c:order val="1"/>
          <c:tx>
            <c:strRef>
              <c:f>' World language specific'!$P$2</c:f>
              <c:strCache>
                <c:ptCount val="1"/>
                <c:pt idx="0">
                  <c:v>pFDR-English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World language specific'!$B$3:$B$22</c:f>
              <c:strCache>
                <c:ptCount val="20"/>
                <c:pt idx="0">
                  <c:v>Argentina</c:v>
                </c:pt>
                <c:pt idx="1">
                  <c:v>Austria</c:v>
                </c:pt>
                <c:pt idx="2">
                  <c:v>Brazil</c:v>
                </c:pt>
                <c:pt idx="3">
                  <c:v>Switzerland</c:v>
                </c:pt>
                <c:pt idx="4">
                  <c:v>Czechia</c:v>
                </c:pt>
                <c:pt idx="5">
                  <c:v>Denmark</c:v>
                </c:pt>
                <c:pt idx="6">
                  <c:v>Spain</c:v>
                </c:pt>
                <c:pt idx="7">
                  <c:v>Finland</c:v>
                </c:pt>
                <c:pt idx="8">
                  <c:v>France</c:v>
                </c:pt>
                <c:pt idx="9">
                  <c:v>Germany</c:v>
                </c:pt>
                <c:pt idx="10">
                  <c:v>Greece</c:v>
                </c:pt>
                <c:pt idx="11">
                  <c:v>Israel</c:v>
                </c:pt>
                <c:pt idx="12">
                  <c:v>Italy</c:v>
                </c:pt>
                <c:pt idx="13">
                  <c:v>Mexico</c:v>
                </c:pt>
                <c:pt idx="14">
                  <c:v>Netherlands</c:v>
                </c:pt>
                <c:pt idx="15">
                  <c:v>Norway</c:v>
                </c:pt>
                <c:pt idx="16">
                  <c:v>Poland</c:v>
                </c:pt>
                <c:pt idx="17">
                  <c:v>Portugal</c:v>
                </c:pt>
                <c:pt idx="18">
                  <c:v>Romania</c:v>
                </c:pt>
                <c:pt idx="19">
                  <c:v>Sweden</c:v>
                </c:pt>
              </c:strCache>
            </c:strRef>
          </c:cat>
          <c:val>
            <c:numRef>
              <c:f>' World language specific'!$P$3:$P$22</c:f>
              <c:numCache>
                <c:formatCode>0.00E+00</c:formatCode>
                <c:ptCount val="20"/>
                <c:pt idx="0">
                  <c:v>3.8399999999999997E-2</c:v>
                </c:pt>
                <c:pt idx="1">
                  <c:v>3.1399999999999997E-2</c:v>
                </c:pt>
                <c:pt idx="2">
                  <c:v>0.22700000000000001</c:v>
                </c:pt>
                <c:pt idx="3">
                  <c:v>9.7699999999999992E-3</c:v>
                </c:pt>
                <c:pt idx="4">
                  <c:v>8.1299999999999997E-2</c:v>
                </c:pt>
                <c:pt idx="5">
                  <c:v>7.3800000000000004E-2</c:v>
                </c:pt>
                <c:pt idx="6">
                  <c:v>0.02</c:v>
                </c:pt>
                <c:pt idx="7">
                  <c:v>0.27</c:v>
                </c:pt>
                <c:pt idx="8">
                  <c:v>0.107</c:v>
                </c:pt>
                <c:pt idx="9">
                  <c:v>5.8200000000000002E-2</c:v>
                </c:pt>
                <c:pt idx="10">
                  <c:v>3.7799999999999999E-3</c:v>
                </c:pt>
                <c:pt idx="11">
                  <c:v>3.1399999999999997E-2</c:v>
                </c:pt>
                <c:pt idx="12">
                  <c:v>8.8999999999999999E-3</c:v>
                </c:pt>
                <c:pt idx="13">
                  <c:v>1.26E-2</c:v>
                </c:pt>
                <c:pt idx="14">
                  <c:v>4.6199999999999998E-2</c:v>
                </c:pt>
                <c:pt idx="15">
                  <c:v>0.14899999999999999</c:v>
                </c:pt>
                <c:pt idx="16">
                  <c:v>0.379</c:v>
                </c:pt>
                <c:pt idx="17">
                  <c:v>6.4799999999999996E-3</c:v>
                </c:pt>
                <c:pt idx="18">
                  <c:v>0.32100000000000001</c:v>
                </c:pt>
                <c:pt idx="19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E-094E-A3DD-3D12BA2B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9904"/>
        <c:axId val="482440544"/>
      </c:barChart>
      <c:catAx>
        <c:axId val="4831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40544"/>
        <c:crosses val="autoZero"/>
        <c:auto val="1"/>
        <c:lblAlgn val="ctr"/>
        <c:lblOffset val="100"/>
        <c:noMultiLvlLbl val="0"/>
      </c:catAx>
      <c:valAx>
        <c:axId val="4824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082938097650077"/>
          <c:y val="7.6623960140575709E-2"/>
          <c:w val="0.11191687104685685"/>
          <c:h val="6.4743093553983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</a:t>
            </a:r>
            <a:r>
              <a:rPr lang="en-US" baseline="0"/>
              <a:t> vs. Lattitude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states'!$G$1</c:f>
              <c:strCache>
                <c:ptCount val="1"/>
                <c:pt idx="0">
                  <c:v>AMPL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ADE3156-2353-B64C-BD07-7AB07C58F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D6-184E-8F78-0137CA2A98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0A8B763-8B87-D447-AD2B-4607D5C120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D6-184E-8F78-0137CA2A98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1DC654-BAE5-5E46-9542-D4E047AED2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D6-184E-8F78-0137CA2A98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0FC5E2-3D5C-6947-A700-F05D17261D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D6-184E-8F78-0137CA2A98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7F030D-DB2C-F140-B594-A2621ED89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D6-184E-8F78-0137CA2A98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3E3F9D6-ACA4-DA47-8CAA-C002BBE02D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D6-184E-8F78-0137CA2A98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B4D688-AD91-D94D-BB7D-CB87030A1A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D6-184E-8F78-0137CA2A98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73E7D8-746C-894D-B423-C87003B78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D6-184E-8F78-0137CA2A98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45F4131-FD39-8846-B3B0-7059B1765C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D6-184E-8F78-0137CA2A98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CA464D-3C3D-C14B-9773-18C4ECC181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D6-184E-8F78-0137CA2A98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F31781-B4D7-C047-A839-10E32A4EC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D6-184E-8F78-0137CA2A98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0F945E-B9C5-9E4F-9AAF-9AAF208B7C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D6-184E-8F78-0137CA2A98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B30A36-0F22-0F4E-87D6-466A5E1418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7D6-184E-8F78-0137CA2A98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29A7009-497F-B04F-9779-BC81BF1AE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7D6-184E-8F78-0137CA2A98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CF71C0D-7D33-664B-8817-2192107B4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7D6-184E-8F78-0137CA2A98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52F189B-0550-3243-B2E7-8A637F684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7D6-184E-8F78-0137CA2A98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3700FBD-86DA-FB43-911B-1B378404A7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7D6-184E-8F78-0137CA2A98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DBB546-BD10-BA4F-9F44-BD1990F20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7D6-184E-8F78-0137CA2A981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095FBD-9805-2740-8F34-F899546C50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7D6-184E-8F78-0137CA2A981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222BFD7-5D4B-134D-A8A1-847268222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7D6-184E-8F78-0137CA2A981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A5B4809-3601-3442-A6E8-5F225F9727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7D6-184E-8F78-0137CA2A981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654B67-67DA-F843-A913-232A8EEC1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7D6-184E-8F78-0137CA2A981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CFF8BC4-9FCF-164C-9C9F-A6E843A67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7D6-184E-8F78-0137CA2A981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839C844-717A-0946-968D-4A79593B93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7D6-184E-8F78-0137CA2A981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DE34927-9FF2-7F46-9AB0-73DC2F268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7D6-184E-8F78-0137CA2A981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10ED55A-7BF1-CC45-A7E5-68F276823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7D6-184E-8F78-0137CA2A981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BB86E87-9840-354B-9058-B705E3820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7D6-184E-8F78-0137CA2A981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EA4FC06-AF82-8D43-AAF6-AE5651B217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7D6-184E-8F78-0137CA2A981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BD46100-E51A-084B-9B49-B0B762994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7D6-184E-8F78-0137CA2A981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624E589-F218-DA44-A2F2-33CA368086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7D6-184E-8F78-0137CA2A981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25B34C-2947-6540-A64D-06789249E9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7D6-184E-8F78-0137CA2A981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DF49923-BD64-9347-88ED-C8CBB74C32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7D6-184E-8F78-0137CA2A981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EF86880-2BBD-7E44-A988-260ADBAE0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7D6-184E-8F78-0137CA2A981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98EC706-7AF6-D946-8155-F600AB073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7D6-184E-8F78-0137CA2A981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7604F86-4C39-3F44-BAC4-5F2E199C0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7D6-184E-8F78-0137CA2A981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15494BA-10AE-3445-AC5C-B6D5C28ED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7D6-184E-8F78-0137CA2A981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89D3931-B555-2D49-BAB3-51274D6FFF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7D6-184E-8F78-0137CA2A981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21E07D6-77CB-6B4A-A733-74B69FDD5F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7D6-184E-8F78-0137CA2A981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CCDEDF2-25E3-624E-98BA-E684F012C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7D6-184E-8F78-0137CA2A981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4F465A56-FCBC-7542-85E9-80B857FB43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7D6-184E-8F78-0137CA2A981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F1270B9-65FC-FB4F-B7BC-82702174F7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7D6-184E-8F78-0137CA2A981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044C5BB-4E4D-4A41-B155-9B9B0790A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7D6-184E-8F78-0137CA2A981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FA7302-C7A8-8343-9A70-21756FF95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7D6-184E-8F78-0137CA2A981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6C511EF-53F1-734E-B011-722F6068B3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7D6-184E-8F78-0137CA2A981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FE78F65-18B0-884B-8700-DE6465E2C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7D6-184E-8F78-0137CA2A981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A39868-BCEF-AD4A-BF92-BD88406A5C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7D6-184E-8F78-0137CA2A981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EEAD635-6CB1-4045-B3BE-526825B0EB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7D6-184E-8F78-0137CA2A981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FC77E29-BAB7-704F-B510-17876B703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7D6-184E-8F78-0137CA2A981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920C481-7356-5A49-B190-B2451113CA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7D6-184E-8F78-0137CA2A981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CA87C53-71BC-1F45-8DB2-3961D4195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7D6-184E-8F78-0137CA2A981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7D6-184E-8F78-0137CA2A9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186504395074985"/>
                  <c:y val="-0.11654038692183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'US states'!$D$2:$D$52</c:f>
              <c:numCache>
                <c:formatCode>0</c:formatCode>
                <c:ptCount val="51"/>
                <c:pt idx="0">
                  <c:v>32.81</c:v>
                </c:pt>
                <c:pt idx="1">
                  <c:v>61.37</c:v>
                </c:pt>
                <c:pt idx="2">
                  <c:v>33.729999999999997</c:v>
                </c:pt>
                <c:pt idx="3">
                  <c:v>34.97</c:v>
                </c:pt>
                <c:pt idx="4">
                  <c:v>36.119999999999997</c:v>
                </c:pt>
                <c:pt idx="5">
                  <c:v>39.06</c:v>
                </c:pt>
                <c:pt idx="6">
                  <c:v>41.6</c:v>
                </c:pt>
                <c:pt idx="7">
                  <c:v>39.32</c:v>
                </c:pt>
                <c:pt idx="8">
                  <c:v>27.77</c:v>
                </c:pt>
                <c:pt idx="9">
                  <c:v>33.04</c:v>
                </c:pt>
                <c:pt idx="10">
                  <c:v>21.09</c:v>
                </c:pt>
                <c:pt idx="11">
                  <c:v>44.24</c:v>
                </c:pt>
                <c:pt idx="12">
                  <c:v>40.35</c:v>
                </c:pt>
                <c:pt idx="13">
                  <c:v>39.85</c:v>
                </c:pt>
                <c:pt idx="14">
                  <c:v>42.01</c:v>
                </c:pt>
                <c:pt idx="15">
                  <c:v>38.53</c:v>
                </c:pt>
                <c:pt idx="16">
                  <c:v>37.67</c:v>
                </c:pt>
                <c:pt idx="17">
                  <c:v>30.98</c:v>
                </c:pt>
                <c:pt idx="18">
                  <c:v>44.69</c:v>
                </c:pt>
                <c:pt idx="19">
                  <c:v>39.06</c:v>
                </c:pt>
                <c:pt idx="20">
                  <c:v>42.23</c:v>
                </c:pt>
                <c:pt idx="21">
                  <c:v>43.33</c:v>
                </c:pt>
                <c:pt idx="22">
                  <c:v>45.69</c:v>
                </c:pt>
                <c:pt idx="23">
                  <c:v>32.74</c:v>
                </c:pt>
                <c:pt idx="24">
                  <c:v>38.46</c:v>
                </c:pt>
                <c:pt idx="25">
                  <c:v>46.92</c:v>
                </c:pt>
                <c:pt idx="26">
                  <c:v>41.13</c:v>
                </c:pt>
                <c:pt idx="27">
                  <c:v>38.31</c:v>
                </c:pt>
                <c:pt idx="28">
                  <c:v>43.45</c:v>
                </c:pt>
                <c:pt idx="29">
                  <c:v>40.299999999999997</c:v>
                </c:pt>
                <c:pt idx="30">
                  <c:v>34.840000000000003</c:v>
                </c:pt>
                <c:pt idx="31">
                  <c:v>42.17</c:v>
                </c:pt>
                <c:pt idx="32">
                  <c:v>35.630000000000003</c:v>
                </c:pt>
                <c:pt idx="33">
                  <c:v>47.53</c:v>
                </c:pt>
                <c:pt idx="34">
                  <c:v>40.39</c:v>
                </c:pt>
                <c:pt idx="35">
                  <c:v>35.57</c:v>
                </c:pt>
                <c:pt idx="36">
                  <c:v>44.57</c:v>
                </c:pt>
                <c:pt idx="37">
                  <c:v>40.590000000000003</c:v>
                </c:pt>
                <c:pt idx="38">
                  <c:v>41.68</c:v>
                </c:pt>
                <c:pt idx="39">
                  <c:v>33.86</c:v>
                </c:pt>
                <c:pt idx="40">
                  <c:v>44.3</c:v>
                </c:pt>
                <c:pt idx="41">
                  <c:v>35.75</c:v>
                </c:pt>
                <c:pt idx="42">
                  <c:v>31.05</c:v>
                </c:pt>
                <c:pt idx="43">
                  <c:v>40.15</c:v>
                </c:pt>
                <c:pt idx="44">
                  <c:v>44.05</c:v>
                </c:pt>
                <c:pt idx="45">
                  <c:v>37.770000000000003</c:v>
                </c:pt>
                <c:pt idx="46">
                  <c:v>47.4</c:v>
                </c:pt>
                <c:pt idx="47">
                  <c:v>38.49</c:v>
                </c:pt>
                <c:pt idx="48">
                  <c:v>44.27</c:v>
                </c:pt>
                <c:pt idx="49">
                  <c:v>42.76</c:v>
                </c:pt>
              </c:numCache>
            </c:numRef>
          </c:xVal>
          <c:yVal>
            <c:numRef>
              <c:f>'US states'!$G$2:$G$52</c:f>
              <c:numCache>
                <c:formatCode>0.0</c:formatCode>
                <c:ptCount val="51"/>
                <c:pt idx="0">
                  <c:v>4.01</c:v>
                </c:pt>
                <c:pt idx="1">
                  <c:v>3.52</c:v>
                </c:pt>
                <c:pt idx="2">
                  <c:v>2.73</c:v>
                </c:pt>
                <c:pt idx="3">
                  <c:v>3.93</c:v>
                </c:pt>
                <c:pt idx="4">
                  <c:v>4.82</c:v>
                </c:pt>
                <c:pt idx="5">
                  <c:v>4.6500000000000004</c:v>
                </c:pt>
                <c:pt idx="6">
                  <c:v>8.43</c:v>
                </c:pt>
                <c:pt idx="7">
                  <c:v>5.23</c:v>
                </c:pt>
                <c:pt idx="8">
                  <c:v>2.41</c:v>
                </c:pt>
                <c:pt idx="9">
                  <c:v>4.26</c:v>
                </c:pt>
                <c:pt idx="10">
                  <c:v>2.79</c:v>
                </c:pt>
                <c:pt idx="11">
                  <c:v>4.8</c:v>
                </c:pt>
                <c:pt idx="12">
                  <c:v>5.38</c:v>
                </c:pt>
                <c:pt idx="13">
                  <c:v>5.7</c:v>
                </c:pt>
                <c:pt idx="14">
                  <c:v>5.85</c:v>
                </c:pt>
                <c:pt idx="15">
                  <c:v>5.18</c:v>
                </c:pt>
                <c:pt idx="16">
                  <c:v>5.0599999999999996</c:v>
                </c:pt>
                <c:pt idx="17">
                  <c:v>3.67</c:v>
                </c:pt>
                <c:pt idx="18">
                  <c:v>7.51</c:v>
                </c:pt>
                <c:pt idx="19">
                  <c:v>4.1900000000000004</c:v>
                </c:pt>
                <c:pt idx="20">
                  <c:v>8.7799999999999994</c:v>
                </c:pt>
                <c:pt idx="21">
                  <c:v>6.57</c:v>
                </c:pt>
                <c:pt idx="22">
                  <c:v>6.94</c:v>
                </c:pt>
                <c:pt idx="23">
                  <c:v>3.6</c:v>
                </c:pt>
                <c:pt idx="24">
                  <c:v>4.68</c:v>
                </c:pt>
                <c:pt idx="25">
                  <c:v>5.26</c:v>
                </c:pt>
                <c:pt idx="26">
                  <c:v>3.97</c:v>
                </c:pt>
                <c:pt idx="27">
                  <c:v>3.98</c:v>
                </c:pt>
                <c:pt idx="28">
                  <c:v>6.35</c:v>
                </c:pt>
                <c:pt idx="29">
                  <c:v>6.86</c:v>
                </c:pt>
                <c:pt idx="30">
                  <c:v>5.33</c:v>
                </c:pt>
                <c:pt idx="31">
                  <c:v>6.13</c:v>
                </c:pt>
                <c:pt idx="32">
                  <c:v>5.45</c:v>
                </c:pt>
                <c:pt idx="33">
                  <c:v>3.31</c:v>
                </c:pt>
                <c:pt idx="34">
                  <c:v>4.96</c:v>
                </c:pt>
                <c:pt idx="35">
                  <c:v>3.09</c:v>
                </c:pt>
                <c:pt idx="36">
                  <c:v>4.08</c:v>
                </c:pt>
                <c:pt idx="37">
                  <c:v>6.82</c:v>
                </c:pt>
                <c:pt idx="38">
                  <c:v>6.59</c:v>
                </c:pt>
                <c:pt idx="39">
                  <c:v>3.93</c:v>
                </c:pt>
                <c:pt idx="40">
                  <c:v>1.81</c:v>
                </c:pt>
                <c:pt idx="41">
                  <c:v>3.57</c:v>
                </c:pt>
                <c:pt idx="42">
                  <c:v>2.5099999999999998</c:v>
                </c:pt>
                <c:pt idx="43">
                  <c:v>6.28</c:v>
                </c:pt>
                <c:pt idx="44">
                  <c:v>7.6</c:v>
                </c:pt>
                <c:pt idx="45">
                  <c:v>4.12</c:v>
                </c:pt>
                <c:pt idx="46">
                  <c:v>5.85</c:v>
                </c:pt>
                <c:pt idx="47">
                  <c:v>7.54</c:v>
                </c:pt>
                <c:pt idx="48">
                  <c:v>6.47</c:v>
                </c:pt>
                <c:pt idx="49">
                  <c:v>5.92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 states'!$B$2:$B$51</c15:f>
                <c15:dlblRangeCache>
                  <c:ptCount val="50"/>
                  <c:pt idx="0">
                    <c:v>Alabama</c:v>
                  </c:pt>
                  <c:pt idx="1">
                    <c:v>Alaska</c:v>
                  </c:pt>
                  <c:pt idx="2">
                    <c:v>Arizona</c:v>
                  </c:pt>
                  <c:pt idx="3">
                    <c:v>Arkansas</c:v>
                  </c:pt>
                  <c:pt idx="4">
                    <c:v>California</c:v>
                  </c:pt>
                  <c:pt idx="5">
                    <c:v>Colorado</c:v>
                  </c:pt>
                  <c:pt idx="6">
                    <c:v>Connecticut</c:v>
                  </c:pt>
                  <c:pt idx="7">
                    <c:v>Delaware</c:v>
                  </c:pt>
                  <c:pt idx="8">
                    <c:v>Florida</c:v>
                  </c:pt>
                  <c:pt idx="9">
                    <c:v>Georgia</c:v>
                  </c:pt>
                  <c:pt idx="10">
                    <c:v>Hawaii</c:v>
                  </c:pt>
                  <c:pt idx="11">
                    <c:v>Idaho</c:v>
                  </c:pt>
                  <c:pt idx="12">
                    <c:v>Illinois</c:v>
                  </c:pt>
                  <c:pt idx="13">
                    <c:v>Indiana</c:v>
                  </c:pt>
                  <c:pt idx="14">
                    <c:v>Iowa</c:v>
                  </c:pt>
                  <c:pt idx="15">
                    <c:v>Kansas</c:v>
                  </c:pt>
                  <c:pt idx="16">
                    <c:v>Kentucky</c:v>
                  </c:pt>
                  <c:pt idx="17">
                    <c:v>Louisiana</c:v>
                  </c:pt>
                  <c:pt idx="18">
                    <c:v>Maine</c:v>
                  </c:pt>
                  <c:pt idx="19">
                    <c:v>Maryland</c:v>
                  </c:pt>
                  <c:pt idx="20">
                    <c:v>Massachusetts</c:v>
                  </c:pt>
                  <c:pt idx="21">
                    <c:v>Michigan</c:v>
                  </c:pt>
                  <c:pt idx="22">
                    <c:v>Minnesota</c:v>
                  </c:pt>
                  <c:pt idx="23">
                    <c:v>Mississippi</c:v>
                  </c:pt>
                  <c:pt idx="24">
                    <c:v>Missouri</c:v>
                  </c:pt>
                  <c:pt idx="25">
                    <c:v>Montana</c:v>
                  </c:pt>
                  <c:pt idx="26">
                    <c:v>Nebraska</c:v>
                  </c:pt>
                  <c:pt idx="27">
                    <c:v>Nevada</c:v>
                  </c:pt>
                  <c:pt idx="28">
                    <c:v>New Hampshire</c:v>
                  </c:pt>
                  <c:pt idx="29">
                    <c:v>New Jersey</c:v>
                  </c:pt>
                  <c:pt idx="30">
                    <c:v>New Mexico</c:v>
                  </c:pt>
                  <c:pt idx="31">
                    <c:v>New York</c:v>
                  </c:pt>
                  <c:pt idx="32">
                    <c:v>North Carolina</c:v>
                  </c:pt>
                  <c:pt idx="33">
                    <c:v>North Dakota</c:v>
                  </c:pt>
                  <c:pt idx="34">
                    <c:v>Ohio</c:v>
                  </c:pt>
                  <c:pt idx="35">
                    <c:v>Oklahoma</c:v>
                  </c:pt>
                  <c:pt idx="36">
                    <c:v>Oregon</c:v>
                  </c:pt>
                  <c:pt idx="37">
                    <c:v>Pennsylvania</c:v>
                  </c:pt>
                  <c:pt idx="38">
                    <c:v>Rhode Island</c:v>
                  </c:pt>
                  <c:pt idx="39">
                    <c:v>South Carolina</c:v>
                  </c:pt>
                  <c:pt idx="40">
                    <c:v>South Dakota</c:v>
                  </c:pt>
                  <c:pt idx="41">
                    <c:v>Tennessee</c:v>
                  </c:pt>
                  <c:pt idx="42">
                    <c:v>Texas</c:v>
                  </c:pt>
                  <c:pt idx="43">
                    <c:v>Utah</c:v>
                  </c:pt>
                  <c:pt idx="44">
                    <c:v>Vermont</c:v>
                  </c:pt>
                  <c:pt idx="45">
                    <c:v>Virginia</c:v>
                  </c:pt>
                  <c:pt idx="46">
                    <c:v>Washington</c:v>
                  </c:pt>
                  <c:pt idx="47">
                    <c:v>West Virginia</c:v>
                  </c:pt>
                  <c:pt idx="48">
                    <c:v>Wisconsin</c:v>
                  </c:pt>
                  <c:pt idx="49">
                    <c:v>Wyoming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D6-184E-8F78-0137CA2A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63951"/>
        <c:axId val="514795824"/>
      </c:scatterChart>
      <c:valAx>
        <c:axId val="1491663951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95824"/>
        <c:crosses val="autoZero"/>
        <c:crossBetween val="midCat"/>
      </c:valAx>
      <c:valAx>
        <c:axId val="5147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vs Lattitude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 cities'!$G$1</c:f>
              <c:strCache>
                <c:ptCount val="1"/>
                <c:pt idx="0">
                  <c:v>AMPL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7EEC58-4A3C-F648-AFC6-A07B1634CB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75536E-4253-C741-AAB3-F5436350118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26E-0440-94A9-F3756DD9B6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0C51A4-1591-6B49-8AA1-A637D33334C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9C8CC9-FB95-424D-89FE-94B9A09AA7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26E-0440-94A9-F3756DD9B6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150C52-A028-9B42-8FE1-F23033E19D8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30A4E4-DED9-E34A-8D36-99F3D825E8C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26E-0440-94A9-F3756DD9B6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BD1740-4711-8949-9C7F-441F857F83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B2E4CB2-7F69-6B45-A063-73B317051386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26E-0440-94A9-F3756DD9B6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E82C85E-5C2C-E84D-87DE-32403C1C700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67CC18-F8BF-6D48-9C00-F9A3713DB07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26E-0440-94A9-F3756DD9B6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6AE67A-F2EE-AB4F-9237-25E220CC11A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1286E4C-068B-4847-A5E9-C23547CA159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26E-0440-94A9-F3756DD9B6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8CA307-9B3D-8544-908A-6D1D450B0E3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E982B38-4A80-CF40-8657-710BAC114A8C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26E-0440-94A9-F3756DD9B6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5CF74F-4AE7-9C43-B061-C0631B3B97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66508C8-9C3B-FE4E-BBE5-4CB33A0639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26E-0440-94A9-F3756DD9B6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8E7FE9-90DD-BE46-A7DE-52C79A94C8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A016801-F7CF-944C-B5FE-4ABB373B61B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26E-0440-94A9-F3756DD9B6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3B8E923-2439-BF47-B84E-03CD9DE514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2177E29-8128-774E-9D9D-D73A597EAB5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26E-0440-94A9-F3756DD9B6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41D1ED6-705F-4A4E-8FA8-3338D1C74FC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B42A120-AAE4-7743-9C9C-A681569B099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26E-0440-94A9-F3756DD9B6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6605FF-820D-D84F-8014-7555FB2634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73995A-AFB4-4447-AB1F-98163E244CB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26E-0440-94A9-F3756DD9B6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EDF5DBC-21C3-114F-ABF0-164EBEBA90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223FF7-BE35-5443-8615-416817FACC7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26E-0440-94A9-F3756DD9B6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F545FD5-544C-F742-9937-39A996375A5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CABA18-7BF1-9641-A3D0-62CEA4124E3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26E-0440-94A9-F3756DD9B6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3E2F90B-8B3F-2048-97D4-D093302728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0FD73B-B87E-E84C-89C4-37C9D157CA9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26E-0440-94A9-F3756DD9B6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25BD3CD-42B5-AD41-BEF6-83B9E5F3B7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B598E97-0792-9442-9EE4-9E608B4398B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26E-0440-94A9-F3756DD9B6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57BC98D-A48D-124F-AE58-97B576FE11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AE5FB4-659B-A84D-B1AA-AB97462EF93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26E-0440-94A9-F3756DD9B6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0E05F0-1B7D-EC48-AB0F-03C5AE5B10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E4FBBD4-3AD6-FB43-A4FA-79C63D1C080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26E-0440-94A9-F3756DD9B6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C2FA061-B17D-A446-B0B5-406FB4893A9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E95708-0DF7-6448-8CEE-07258321F08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26E-0440-94A9-F3756DD9B6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BC6DA4A-189B-3A4F-B28C-15C3982A256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A2FF15-BF5C-E246-8322-56770596CA6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26E-0440-94A9-F3756DD9B6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45350AB-1E18-9447-89C4-95773CFD976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9DA074-427E-9B47-B8B5-34F01BABB91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26E-0440-94A9-F3756DD9B6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7F0D4E1-CB28-AD49-9065-CAD44FFA5CE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D89C8D7-6268-2346-A4BE-F13B71704B1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26E-0440-94A9-F3756DD9B6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5710D05-6B7A-BC4E-8544-955DA23CC1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19CBBF-19D1-D246-BD73-E8D5814C345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26E-0440-94A9-F3756DD9B6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F97F953-5A5F-B04F-9767-7851E08ECA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B427E49-2D7D-EA41-BBD1-A4FF896FB2D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26E-0440-94A9-F3756DD9B6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2FDF835-BB3F-1945-9528-9ADD41B24E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E5C0DA9-1B55-BF43-8A79-B4DA7A83B12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26E-0440-94A9-F3756DD9B6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0DF6292-72F3-344D-95A7-CD6A03CB7A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993F70B-8FDB-5D4E-BF0B-79CCC7A9B39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26E-0440-94A9-F3756DD9B6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C930488-AF08-3C4A-92DE-710DF7365F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833E84-4EA6-4548-B673-7103237EC1C9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26E-0440-94A9-F3756DD9B6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A2357C4-93EE-8D49-8D67-E8DB2BA31F9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711F738-0E39-6140-902C-B37D48B319B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26E-0440-94A9-F3756DD9B6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1C7077F-0393-0049-9F50-C69B6E9DC49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4600A81-D099-ED47-94C0-DD213965F1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26E-0440-94A9-F3756DD9B6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BE8FF9B-3551-A54A-B3ED-7806BD6684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C630EE7-B22B-164C-87EB-3177E7CA789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26E-0440-94A9-F3756DD9B6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7C8677B-9482-AE47-9D0A-EE48737DA8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3CE0F4D-1A8C-1F4D-B488-EDC93A68D82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26E-0440-94A9-F3756DD9B6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01C23578-5C40-CA4E-B4F9-EFC235ABC2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9902DB9-8942-AA44-8AE8-03EAF964020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26E-0440-94A9-F3756DD9B6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6D5B49E-3D18-FC40-A2E2-5071763D9A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1AE633E-8964-5444-BEAD-302C5CCC7D7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26E-0440-94A9-F3756DD9B6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891E604-51E3-7449-9133-52BA4F1DC2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C927C73-D371-0547-BCB1-CA3F33FECA2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E97-EA4D-94A7-1B5378CD213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AFEAF1DE-F410-1046-8EE2-D3E368A549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F3DD2EF-7D2F-FD47-A5A6-4B2820CC2F2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E97-EA4D-94A7-1B5378CD213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E13EEEC-8CD0-6741-914C-7E688F1033D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C23BF0E-7C96-0D44-8B39-B0D30F0483F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E97-EA4D-94A7-1B5378CD21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 cities'!$D$2:$D$37</c:f>
              <c:numCache>
                <c:formatCode>0</c:formatCode>
                <c:ptCount val="36"/>
                <c:pt idx="0">
                  <c:v>53.55</c:v>
                </c:pt>
                <c:pt idx="1">
                  <c:v>61.22</c:v>
                </c:pt>
                <c:pt idx="2">
                  <c:v>33.64</c:v>
                </c:pt>
                <c:pt idx="3">
                  <c:v>30.27</c:v>
                </c:pt>
                <c:pt idx="4">
                  <c:v>43.62</c:v>
                </c:pt>
                <c:pt idx="5">
                  <c:v>42.37</c:v>
                </c:pt>
                <c:pt idx="6">
                  <c:v>35.21</c:v>
                </c:pt>
                <c:pt idx="7">
                  <c:v>41.97</c:v>
                </c:pt>
                <c:pt idx="8">
                  <c:v>39.1</c:v>
                </c:pt>
                <c:pt idx="9">
                  <c:v>32.9</c:v>
                </c:pt>
                <c:pt idx="10">
                  <c:v>39.86</c:v>
                </c:pt>
                <c:pt idx="11">
                  <c:v>42.22</c:v>
                </c:pt>
                <c:pt idx="12">
                  <c:v>29.99</c:v>
                </c:pt>
                <c:pt idx="13">
                  <c:v>39.770000000000003</c:v>
                </c:pt>
                <c:pt idx="14">
                  <c:v>30.33</c:v>
                </c:pt>
                <c:pt idx="15">
                  <c:v>36.090000000000003</c:v>
                </c:pt>
                <c:pt idx="16">
                  <c:v>33.94</c:v>
                </c:pt>
                <c:pt idx="17">
                  <c:v>43.07</c:v>
                </c:pt>
                <c:pt idx="18">
                  <c:v>25.8</c:v>
                </c:pt>
                <c:pt idx="19">
                  <c:v>44.88</c:v>
                </c:pt>
                <c:pt idx="20">
                  <c:v>36.159999999999997</c:v>
                </c:pt>
                <c:pt idx="21">
                  <c:v>29.95</c:v>
                </c:pt>
                <c:pt idx="22">
                  <c:v>40.64</c:v>
                </c:pt>
                <c:pt idx="23">
                  <c:v>43.65</c:v>
                </c:pt>
                <c:pt idx="24">
                  <c:v>28.43</c:v>
                </c:pt>
                <c:pt idx="25">
                  <c:v>39.869999999999997</c:v>
                </c:pt>
                <c:pt idx="26">
                  <c:v>33.44</c:v>
                </c:pt>
                <c:pt idx="27">
                  <c:v>40.49</c:v>
                </c:pt>
                <c:pt idx="28">
                  <c:v>45.59</c:v>
                </c:pt>
                <c:pt idx="29">
                  <c:v>45.5</c:v>
                </c:pt>
                <c:pt idx="30">
                  <c:v>29.42</c:v>
                </c:pt>
                <c:pt idx="31">
                  <c:v>32.729999999999997</c:v>
                </c:pt>
                <c:pt idx="32">
                  <c:v>37.619999999999997</c:v>
                </c:pt>
                <c:pt idx="33">
                  <c:v>52.16</c:v>
                </c:pt>
                <c:pt idx="34">
                  <c:v>47.45</c:v>
                </c:pt>
                <c:pt idx="35">
                  <c:v>39.909999999999997</c:v>
                </c:pt>
              </c:numCache>
            </c:numRef>
          </c:xVal>
          <c:yVal>
            <c:numRef>
              <c:f>'US cities'!$G$2:$G$37</c:f>
              <c:numCache>
                <c:formatCode>0.0</c:formatCode>
                <c:ptCount val="36"/>
                <c:pt idx="0">
                  <c:v>5.24</c:v>
                </c:pt>
                <c:pt idx="1">
                  <c:v>3.06</c:v>
                </c:pt>
                <c:pt idx="2">
                  <c:v>4.28</c:v>
                </c:pt>
                <c:pt idx="3">
                  <c:v>3.01</c:v>
                </c:pt>
                <c:pt idx="4">
                  <c:v>3.15</c:v>
                </c:pt>
                <c:pt idx="5">
                  <c:v>8.5500000000000007</c:v>
                </c:pt>
                <c:pt idx="6">
                  <c:v>4.1399999999999997</c:v>
                </c:pt>
                <c:pt idx="7">
                  <c:v>4.71</c:v>
                </c:pt>
                <c:pt idx="8">
                  <c:v>5.37</c:v>
                </c:pt>
                <c:pt idx="9">
                  <c:v>3.5</c:v>
                </c:pt>
                <c:pt idx="10">
                  <c:v>4.68</c:v>
                </c:pt>
                <c:pt idx="11">
                  <c:v>5.32</c:v>
                </c:pt>
                <c:pt idx="12">
                  <c:v>1.31</c:v>
                </c:pt>
                <c:pt idx="13">
                  <c:v>4.9400000000000004</c:v>
                </c:pt>
                <c:pt idx="14">
                  <c:v>2.4900000000000002</c:v>
                </c:pt>
                <c:pt idx="15">
                  <c:v>3.8</c:v>
                </c:pt>
                <c:pt idx="16">
                  <c:v>5.88</c:v>
                </c:pt>
                <c:pt idx="17">
                  <c:v>6.71</c:v>
                </c:pt>
                <c:pt idx="18">
                  <c:v>0.59</c:v>
                </c:pt>
                <c:pt idx="19">
                  <c:v>6.68</c:v>
                </c:pt>
                <c:pt idx="20">
                  <c:v>2.57</c:v>
                </c:pt>
                <c:pt idx="21">
                  <c:v>4.84</c:v>
                </c:pt>
                <c:pt idx="22">
                  <c:v>5.92</c:v>
                </c:pt>
                <c:pt idx="23">
                  <c:v>7.12</c:v>
                </c:pt>
                <c:pt idx="24">
                  <c:v>2.82</c:v>
                </c:pt>
                <c:pt idx="25">
                  <c:v>6.67</c:v>
                </c:pt>
                <c:pt idx="26">
                  <c:v>2.74</c:v>
                </c:pt>
                <c:pt idx="27">
                  <c:v>6.49</c:v>
                </c:pt>
                <c:pt idx="28">
                  <c:v>4.03</c:v>
                </c:pt>
                <c:pt idx="29">
                  <c:v>3.46</c:v>
                </c:pt>
                <c:pt idx="30">
                  <c:v>1.47</c:v>
                </c:pt>
                <c:pt idx="31">
                  <c:v>4.63</c:v>
                </c:pt>
                <c:pt idx="32">
                  <c:v>5.48</c:v>
                </c:pt>
                <c:pt idx="33">
                  <c:v>3.4</c:v>
                </c:pt>
                <c:pt idx="34">
                  <c:v>5.93</c:v>
                </c:pt>
                <c:pt idx="35">
                  <c:v>4.84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'US cities'!$C$2:$C$37</c15:f>
                <c15:dlblRangeCache>
                  <c:ptCount val="36"/>
                  <c:pt idx="0">
                    <c:v>YEG</c:v>
                  </c:pt>
                  <c:pt idx="1">
                    <c:v>ANC</c:v>
                  </c:pt>
                  <c:pt idx="2">
                    <c:v>ATL</c:v>
                  </c:pt>
                  <c:pt idx="3">
                    <c:v>AUS</c:v>
                  </c:pt>
                  <c:pt idx="4">
                    <c:v>BOI</c:v>
                  </c:pt>
                  <c:pt idx="5">
                    <c:v>BOS</c:v>
                  </c:pt>
                  <c:pt idx="6">
                    <c:v>CLT</c:v>
                  </c:pt>
                  <c:pt idx="7">
                    <c:v>ORD</c:v>
                  </c:pt>
                  <c:pt idx="8">
                    <c:v>CVG</c:v>
                  </c:pt>
                  <c:pt idx="9">
                    <c:v>DFW</c:v>
                  </c:pt>
                  <c:pt idx="10">
                    <c:v>DEN</c:v>
                  </c:pt>
                  <c:pt idx="11">
                    <c:v>DTW</c:v>
                  </c:pt>
                  <c:pt idx="12">
                    <c:v>HOU</c:v>
                  </c:pt>
                  <c:pt idx="13">
                    <c:v>IND</c:v>
                  </c:pt>
                  <c:pt idx="14">
                    <c:v>JAX</c:v>
                  </c:pt>
                  <c:pt idx="15">
                    <c:v>LAS</c:v>
                  </c:pt>
                  <c:pt idx="16">
                    <c:v>LAX</c:v>
                  </c:pt>
                  <c:pt idx="17">
                    <c:v>MSN</c:v>
                  </c:pt>
                  <c:pt idx="18">
                    <c:v>MIA</c:v>
                  </c:pt>
                  <c:pt idx="19">
                    <c:v>MSP</c:v>
                  </c:pt>
                  <c:pt idx="20">
                    <c:v>BNA</c:v>
                  </c:pt>
                  <c:pt idx="21">
                    <c:v>MSY</c:v>
                  </c:pt>
                  <c:pt idx="22">
                    <c:v>NYC</c:v>
                  </c:pt>
                  <c:pt idx="23">
                    <c:v>YYZ</c:v>
                  </c:pt>
                  <c:pt idx="24">
                    <c:v>MCO</c:v>
                  </c:pt>
                  <c:pt idx="25">
                    <c:v>PHL</c:v>
                  </c:pt>
                  <c:pt idx="26">
                    <c:v>PHX</c:v>
                  </c:pt>
                  <c:pt idx="27">
                    <c:v>PIT</c:v>
                  </c:pt>
                  <c:pt idx="28">
                    <c:v>PDX</c:v>
                  </c:pt>
                  <c:pt idx="29">
                    <c:v>YUL</c:v>
                  </c:pt>
                  <c:pt idx="30">
                    <c:v>SAT</c:v>
                  </c:pt>
                  <c:pt idx="31">
                    <c:v>SAN</c:v>
                  </c:pt>
                  <c:pt idx="32">
                    <c:v>SFO</c:v>
                  </c:pt>
                  <c:pt idx="33">
                    <c:v>YXE</c:v>
                  </c:pt>
                  <c:pt idx="34">
                    <c:v>SEA</c:v>
                  </c:pt>
                  <c:pt idx="35">
                    <c:v>WAS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26E-0440-94A9-F3756DD9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38560"/>
        <c:axId val="514842928"/>
      </c:scatterChart>
      <c:valAx>
        <c:axId val="514738560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2928"/>
        <c:crosses val="autoZero"/>
        <c:crossBetween val="midCat"/>
      </c:valAx>
      <c:valAx>
        <c:axId val="51484292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23</xdr:row>
      <xdr:rowOff>63500</xdr:rowOff>
    </xdr:from>
    <xdr:to>
      <xdr:col>19</xdr:col>
      <xdr:colOff>419100</xdr:colOff>
      <xdr:row>45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DA3CD-753D-A58E-1C92-8EE74BFB0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6</xdr:row>
      <xdr:rowOff>127000</xdr:rowOff>
    </xdr:from>
    <xdr:to>
      <xdr:col>24</xdr:col>
      <xdr:colOff>495300</xdr:colOff>
      <xdr:row>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1C8B-3C7E-BB3D-ADA3-9EA1B37AD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393700</xdr:colOff>
      <xdr:row>0</xdr:row>
      <xdr:rowOff>165100</xdr:rowOff>
    </xdr:from>
    <xdr:to>
      <xdr:col>23</xdr:col>
      <xdr:colOff>63500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F6B7C-484C-D0EE-9A89-B66D455F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ata.worldbank.org/indicator/IT.NET.USER.ZS?locations=KR" TargetMode="External"/><Relationship Id="rId21" Type="http://schemas.openxmlformats.org/officeDocument/2006/relationships/hyperlink" Target="https://data.worldbank.org/indicator/IT.NET.USER.ZS?locations=IT" TargetMode="External"/><Relationship Id="rId42" Type="http://schemas.openxmlformats.org/officeDocument/2006/relationships/hyperlink" Target="https://data.worldbank.org/indicator/IT.NET.USER.ZS?locations=PT" TargetMode="External"/><Relationship Id="rId47" Type="http://schemas.openxmlformats.org/officeDocument/2006/relationships/hyperlink" Target="https://datareportal.com/reports/digital-2025-singapore" TargetMode="External"/><Relationship Id="rId63" Type="http://schemas.openxmlformats.org/officeDocument/2006/relationships/hyperlink" Target="https://www.macrotrends.net/global-metrics/countries/tto/trinidad-and-tobago/population" TargetMode="External"/><Relationship Id="rId68" Type="http://schemas.openxmlformats.org/officeDocument/2006/relationships/hyperlink" Target="https://www.macrotrends.net/global-metrics/countries/zmb/zambia/population" TargetMode="External"/><Relationship Id="rId2" Type="http://schemas.openxmlformats.org/officeDocument/2006/relationships/hyperlink" Target="https://data.worldbank.org/indicator/IT.NET.USER.ZS?locations=CH" TargetMode="External"/><Relationship Id="rId16" Type="http://schemas.openxmlformats.org/officeDocument/2006/relationships/hyperlink" Target="https://data.worldbank.org/indicator/IT.NET.USER.ZS?locations=IE" TargetMode="External"/><Relationship Id="rId29" Type="http://schemas.openxmlformats.org/officeDocument/2006/relationships/hyperlink" Target="https://data.worldbank.org/indicator/IT.NET.USER.ZS?locations=LK" TargetMode="External"/><Relationship Id="rId11" Type="http://schemas.openxmlformats.org/officeDocument/2006/relationships/hyperlink" Target="https://data.worldbank.org/indicator/IT.NET.USER.ZS?locations=GP" TargetMode="External"/><Relationship Id="rId24" Type="http://schemas.openxmlformats.org/officeDocument/2006/relationships/hyperlink" Target="https://data.worldbank.org/indicator/IT.NET.USER.ZS?locations=JP" TargetMode="External"/><Relationship Id="rId32" Type="http://schemas.openxmlformats.org/officeDocument/2006/relationships/hyperlink" Target="https://data.worldbank.org/indicator/IT.NET.USER.ZS?locations=MQ" TargetMode="External"/><Relationship Id="rId37" Type="http://schemas.openxmlformats.org/officeDocument/2006/relationships/hyperlink" Target="https://data.worldbank.org/indicator/IT.NET.USER.ZS?locations=NO" TargetMode="External"/><Relationship Id="rId40" Type="http://schemas.openxmlformats.org/officeDocument/2006/relationships/hyperlink" Target="https://data.worldbank.org/indicator/IT.NET.USER.ZS?locations=PK" TargetMode="External"/><Relationship Id="rId45" Type="http://schemas.openxmlformats.org/officeDocument/2006/relationships/hyperlink" Target="https://data.worldbank.org/indicator/IT.NET.USER.ZS?locations=RU" TargetMode="External"/><Relationship Id="rId53" Type="http://schemas.openxmlformats.org/officeDocument/2006/relationships/hyperlink" Target="https://datareportal.com/reports/digital-2024-united-states-of-america" TargetMode="External"/><Relationship Id="rId58" Type="http://schemas.openxmlformats.org/officeDocument/2006/relationships/hyperlink" Target="https://www.macrotrends.net/global-metrics/countries/swe/sweden/population" TargetMode="External"/><Relationship Id="rId66" Type="http://schemas.openxmlformats.org/officeDocument/2006/relationships/hyperlink" Target="https://www.worldometers.info/world-population/vietnam-population/" TargetMode="External"/><Relationship Id="rId74" Type="http://schemas.openxmlformats.org/officeDocument/2006/relationships/hyperlink" Target="https://www.macrotrends.net/global-metrics/countries/rus/russia/population" TargetMode="External"/><Relationship Id="rId5" Type="http://schemas.openxmlformats.org/officeDocument/2006/relationships/hyperlink" Target="https://data.worldbank.org/indicator/IT.NET.USER.ZS?locations=ET" TargetMode="External"/><Relationship Id="rId61" Type="http://schemas.openxmlformats.org/officeDocument/2006/relationships/hyperlink" Target="https://www.macrotrends.net/global-metrics/countries/tha/thailand/population" TargetMode="External"/><Relationship Id="rId19" Type="http://schemas.openxmlformats.org/officeDocument/2006/relationships/hyperlink" Target="https://data.worldbank.org/indicator/IT.NET.USER.ZS?locations=IQ" TargetMode="External"/><Relationship Id="rId14" Type="http://schemas.openxmlformats.org/officeDocument/2006/relationships/hyperlink" Target="https://data.worldbank.org/indicator/IT.NET.USER.ZS?locations=HU" TargetMode="External"/><Relationship Id="rId22" Type="http://schemas.openxmlformats.org/officeDocument/2006/relationships/hyperlink" Target="https://data.worldbank.org/indicator/IT.NET.USER.ZS?locations=JM" TargetMode="External"/><Relationship Id="rId27" Type="http://schemas.openxmlformats.org/officeDocument/2006/relationships/hyperlink" Target="https://data.worldbank.org/indicator/IT.NET.USER.ZS?locations=KW" TargetMode="External"/><Relationship Id="rId30" Type="http://schemas.openxmlformats.org/officeDocument/2006/relationships/hyperlink" Target="https://data.worldbank.org/indicator/IT.NET.USER.ZS?locations=LU" TargetMode="External"/><Relationship Id="rId35" Type="http://schemas.openxmlformats.org/officeDocument/2006/relationships/hyperlink" Target="https://data.worldbank.org/indicator/IT.NET.USER.ZS?locations=NG" TargetMode="External"/><Relationship Id="rId43" Type="http://schemas.openxmlformats.org/officeDocument/2006/relationships/hyperlink" Target="https://data.worldbank.org/indicator/IT.NET.USER.ZS?locations=QA" TargetMode="External"/><Relationship Id="rId48" Type="http://schemas.openxmlformats.org/officeDocument/2006/relationships/hyperlink" Target="https://datareportal.com/reports/digital-2025-senegal" TargetMode="External"/><Relationship Id="rId56" Type="http://schemas.openxmlformats.org/officeDocument/2006/relationships/hyperlink" Target="https://datareportal.com/reports/digital-2025-zambia" TargetMode="External"/><Relationship Id="rId64" Type="http://schemas.openxmlformats.org/officeDocument/2006/relationships/hyperlink" Target="https://www.macrotrends.net/global-metrics/countries/ukr/ukraine/population" TargetMode="External"/><Relationship Id="rId69" Type="http://schemas.openxmlformats.org/officeDocument/2006/relationships/hyperlink" Target="https://www.macrotrends.net/global-metrics/countries/zwe/zimbabwe/population" TargetMode="External"/><Relationship Id="rId8" Type="http://schemas.openxmlformats.org/officeDocument/2006/relationships/hyperlink" Target="https://data.worldbank.org/indicator/IT.NET.USER.ZS?locations=GB" TargetMode="External"/><Relationship Id="rId51" Type="http://schemas.openxmlformats.org/officeDocument/2006/relationships/hyperlink" Target="https://datareportal.com/reports/digital-2025-trinidad-and-tobago" TargetMode="External"/><Relationship Id="rId72" Type="http://schemas.openxmlformats.org/officeDocument/2006/relationships/hyperlink" Target="https://worldpopulationreview.com/countries/qatar" TargetMode="External"/><Relationship Id="rId3" Type="http://schemas.openxmlformats.org/officeDocument/2006/relationships/hyperlink" Target="https://data.worldbank.org/indicator/IT.NET.USER.ZS?locations=EG" TargetMode="External"/><Relationship Id="rId12" Type="http://schemas.openxmlformats.org/officeDocument/2006/relationships/hyperlink" Target="https://data.worldbank.org/indicator/IT.NET.USER.ZS?locations=GR" TargetMode="External"/><Relationship Id="rId17" Type="http://schemas.openxmlformats.org/officeDocument/2006/relationships/hyperlink" Target="https://data.worldbank.org/indicator/IT.NET.USER.ZS?locations=IL" TargetMode="External"/><Relationship Id="rId25" Type="http://schemas.openxmlformats.org/officeDocument/2006/relationships/hyperlink" Target="https://data.worldbank.org/indicator/IT.NET.USER.ZS?locations=KE" TargetMode="External"/><Relationship Id="rId33" Type="http://schemas.openxmlformats.org/officeDocument/2006/relationships/hyperlink" Target="https://data.worldbank.org/indicator/IT.NET.USER.ZS?locations=MX" TargetMode="External"/><Relationship Id="rId38" Type="http://schemas.openxmlformats.org/officeDocument/2006/relationships/hyperlink" Target="https://data.worldbank.org/indicator/IT.NET.USER.ZS?locations=NZ" TargetMode="External"/><Relationship Id="rId46" Type="http://schemas.openxmlformats.org/officeDocument/2006/relationships/hyperlink" Target="https://www.oberlo.com/statistics/internet-use-by-country" TargetMode="External"/><Relationship Id="rId59" Type="http://schemas.openxmlformats.org/officeDocument/2006/relationships/hyperlink" Target="https://www.macrotrends.net/global-metrics/countries/sgp/singapore/population" TargetMode="External"/><Relationship Id="rId67" Type="http://schemas.openxmlformats.org/officeDocument/2006/relationships/hyperlink" Target="https://www.statssa.gov.za/?p=17430" TargetMode="External"/><Relationship Id="rId20" Type="http://schemas.openxmlformats.org/officeDocument/2006/relationships/hyperlink" Target="https://data.worldbank.org/indicator/IT.NET.USER.ZS?locations=IR" TargetMode="External"/><Relationship Id="rId41" Type="http://schemas.openxmlformats.org/officeDocument/2006/relationships/hyperlink" Target="https://data.worldbank.org/indicator/IT.NET.USER.ZS?locations=PL" TargetMode="External"/><Relationship Id="rId54" Type="http://schemas.openxmlformats.org/officeDocument/2006/relationships/hyperlink" Target="https://datareportal.com/reports/digital-2025-vietnam" TargetMode="External"/><Relationship Id="rId62" Type="http://schemas.openxmlformats.org/officeDocument/2006/relationships/hyperlink" Target="https://www.macrotrends.net/global-metrics/countries/tunisia/population" TargetMode="External"/><Relationship Id="rId70" Type="http://schemas.openxmlformats.org/officeDocument/2006/relationships/hyperlink" Target="https://www.globalmediainsight.com/blog/uae-population-statistics/" TargetMode="External"/><Relationship Id="rId1" Type="http://schemas.openxmlformats.org/officeDocument/2006/relationships/hyperlink" Target="https://en.wikipedia.org/wiki/Internet_in_Brazil" TargetMode="External"/><Relationship Id="rId6" Type="http://schemas.openxmlformats.org/officeDocument/2006/relationships/hyperlink" Target="https://data.worldbank.org/indicator/IT.NET.USER.ZS?locations=FI" TargetMode="External"/><Relationship Id="rId15" Type="http://schemas.openxmlformats.org/officeDocument/2006/relationships/hyperlink" Target="https://data.worldbank.org/indicator/IT.NET.USER.ZS?locations=ID" TargetMode="External"/><Relationship Id="rId23" Type="http://schemas.openxmlformats.org/officeDocument/2006/relationships/hyperlink" Target="https://data.worldbank.org/indicator/IT.NET.USER.ZS?locations=JO" TargetMode="External"/><Relationship Id="rId28" Type="http://schemas.openxmlformats.org/officeDocument/2006/relationships/hyperlink" Target="https://data.worldbank.org/indicator/IT.NET.USER.ZS?locations=LB" TargetMode="External"/><Relationship Id="rId36" Type="http://schemas.openxmlformats.org/officeDocument/2006/relationships/hyperlink" Target="https://data.worldbank.org/indicator/IT.NET.USER.ZS?locations=NL" TargetMode="External"/><Relationship Id="rId49" Type="http://schemas.openxmlformats.org/officeDocument/2006/relationships/hyperlink" Target="https://datareportal.com/reports/digital-2025-thailand" TargetMode="External"/><Relationship Id="rId57" Type="http://schemas.openxmlformats.org/officeDocument/2006/relationships/hyperlink" Target="https://datareportal.com/reports/digital-2025-zimbabwe" TargetMode="External"/><Relationship Id="rId10" Type="http://schemas.openxmlformats.org/officeDocument/2006/relationships/hyperlink" Target="https://data.worldbank.org/indicator/IT.NET.USER.ZS?locations=GH" TargetMode="External"/><Relationship Id="rId31" Type="http://schemas.openxmlformats.org/officeDocument/2006/relationships/hyperlink" Target="https://data.worldbank.org/indicator/IT.NET.USER.ZS?locations=MA" TargetMode="External"/><Relationship Id="rId44" Type="http://schemas.openxmlformats.org/officeDocument/2006/relationships/hyperlink" Target="https://data.worldbank.org/indicator/IT.NET.USER.ZS?locations=RO" TargetMode="External"/><Relationship Id="rId52" Type="http://schemas.openxmlformats.org/officeDocument/2006/relationships/hyperlink" Target="https://datareportal.com/reports/digital-2024-ukraine" TargetMode="External"/><Relationship Id="rId60" Type="http://schemas.openxmlformats.org/officeDocument/2006/relationships/hyperlink" Target="https://www.worldometers.info/world-population/senegal-population/" TargetMode="External"/><Relationship Id="rId65" Type="http://schemas.openxmlformats.org/officeDocument/2006/relationships/hyperlink" Target="https://www.macrotrends.net/global-metrics/countries/usa/united-states/population" TargetMode="External"/><Relationship Id="rId73" Type="http://schemas.openxmlformats.org/officeDocument/2006/relationships/hyperlink" Target="https://www.populationpyramid.net/romania/2024/" TargetMode="External"/><Relationship Id="rId4" Type="http://schemas.openxmlformats.org/officeDocument/2006/relationships/hyperlink" Target="https://data.worldbank.org/indicator/IT.NET.USER.ZS?locations=ES" TargetMode="External"/><Relationship Id="rId9" Type="http://schemas.openxmlformats.org/officeDocument/2006/relationships/hyperlink" Target="https://data.worldbank.org/indicator/IT.NET.USER.ZS?locations=DE" TargetMode="External"/><Relationship Id="rId13" Type="http://schemas.openxmlformats.org/officeDocument/2006/relationships/hyperlink" Target="https://data.worldbank.org/indicator/IT.NET.USER.ZS?locations=HK" TargetMode="External"/><Relationship Id="rId18" Type="http://schemas.openxmlformats.org/officeDocument/2006/relationships/hyperlink" Target="https://data.worldbank.org/indicator/IT.NET.USER.ZS?locations=IN" TargetMode="External"/><Relationship Id="rId39" Type="http://schemas.openxmlformats.org/officeDocument/2006/relationships/hyperlink" Target="https://data.worldbank.org/indicator/IT.NET.USER.ZS?locations=PH" TargetMode="External"/><Relationship Id="rId34" Type="http://schemas.openxmlformats.org/officeDocument/2006/relationships/hyperlink" Target="https://data.worldbank.org/indicator/IT.NET.USER.ZS?locations=MY" TargetMode="External"/><Relationship Id="rId50" Type="http://schemas.openxmlformats.org/officeDocument/2006/relationships/hyperlink" Target="https://datareportal.com/reports/digital-2025-tunisia" TargetMode="External"/><Relationship Id="rId55" Type="http://schemas.openxmlformats.org/officeDocument/2006/relationships/hyperlink" Target="https://freedomhouse.org/country/south-africa/freedom-net/2024" TargetMode="External"/><Relationship Id="rId7" Type="http://schemas.openxmlformats.org/officeDocument/2006/relationships/hyperlink" Target="https://data.worldbank.org/indicator/IT.NET.USER.ZS?locations=FR" TargetMode="External"/><Relationship Id="rId71" Type="http://schemas.openxmlformats.org/officeDocument/2006/relationships/hyperlink" Target="https://www.populationpyramid.net/portugal/2024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3CD2-323B-414E-BA60-09697199AB22}">
  <dimension ref="B1:AA82"/>
  <sheetViews>
    <sheetView zoomScale="82" zoomScaleNormal="82" workbookViewId="0">
      <selection activeCell="F2" sqref="F2"/>
    </sheetView>
  </sheetViews>
  <sheetFormatPr baseColWidth="10" defaultRowHeight="16" x14ac:dyDescent="0.2"/>
  <cols>
    <col min="3" max="3" width="10.83203125" style="45"/>
    <col min="4" max="4" width="27.5" style="40" customWidth="1"/>
    <col min="5" max="5" width="10.83203125" style="62"/>
    <col min="6" max="6" width="17.5" style="62" customWidth="1"/>
    <col min="7" max="7" width="15.83203125" style="62" customWidth="1"/>
    <col min="8" max="8" width="13.83203125" style="63" customWidth="1"/>
    <col min="14" max="14" width="17.1640625" customWidth="1"/>
    <col min="15" max="15" width="10.83203125" style="3"/>
    <col min="16" max="16" width="18.33203125" style="3" customWidth="1"/>
    <col min="17" max="17" width="15.83203125" style="3" customWidth="1"/>
    <col min="18" max="18" width="12.6640625" style="3" customWidth="1"/>
    <col min="23" max="23" width="27.33203125" customWidth="1"/>
    <col min="24" max="24" width="10.83203125" style="3"/>
    <col min="25" max="25" width="16.5" style="3" customWidth="1"/>
    <col min="26" max="26" width="16.1640625" style="3" customWidth="1"/>
    <col min="27" max="27" width="12.5" style="3" customWidth="1"/>
  </cols>
  <sheetData>
    <row r="1" spans="2:27" ht="17" thickBot="1" x14ac:dyDescent="0.25"/>
    <row r="2" spans="2:27" ht="15" customHeight="1" thickBot="1" x14ac:dyDescent="0.25">
      <c r="B2" s="92"/>
      <c r="C2" s="93" t="s">
        <v>355</v>
      </c>
      <c r="D2" s="94" t="s">
        <v>360</v>
      </c>
      <c r="E2" s="95" t="s">
        <v>356</v>
      </c>
      <c r="F2" s="95" t="s">
        <v>357</v>
      </c>
      <c r="G2" s="95" t="s">
        <v>358</v>
      </c>
      <c r="H2" s="96" t="s">
        <v>359</v>
      </c>
      <c r="L2" s="97"/>
      <c r="M2" s="93" t="s">
        <v>355</v>
      </c>
      <c r="N2" s="94" t="s">
        <v>360</v>
      </c>
      <c r="O2" s="95" t="s">
        <v>356</v>
      </c>
      <c r="P2" s="95" t="s">
        <v>357</v>
      </c>
      <c r="Q2" s="95" t="s">
        <v>358</v>
      </c>
      <c r="R2" s="96" t="s">
        <v>359</v>
      </c>
      <c r="U2" s="97"/>
      <c r="V2" s="93" t="s">
        <v>355</v>
      </c>
      <c r="W2" s="94" t="s">
        <v>360</v>
      </c>
      <c r="X2" s="95" t="s">
        <v>356</v>
      </c>
      <c r="Y2" s="95" t="s">
        <v>357</v>
      </c>
      <c r="Z2" s="95" t="s">
        <v>358</v>
      </c>
      <c r="AA2" s="96" t="s">
        <v>359</v>
      </c>
    </row>
    <row r="3" spans="2:27" x14ac:dyDescent="0.2">
      <c r="B3" s="58" t="s">
        <v>361</v>
      </c>
      <c r="C3" s="46">
        <v>1</v>
      </c>
      <c r="D3" s="41" t="s">
        <v>10</v>
      </c>
      <c r="E3" s="64">
        <v>0.29099999999999998</v>
      </c>
      <c r="F3" s="64">
        <v>0.32333000000000001</v>
      </c>
      <c r="G3" s="64">
        <v>0.30987999999999999</v>
      </c>
      <c r="H3" s="65">
        <v>1</v>
      </c>
      <c r="L3" s="56" t="s">
        <v>362</v>
      </c>
      <c r="M3" s="50">
        <v>1</v>
      </c>
      <c r="N3" s="51" t="s">
        <v>168</v>
      </c>
      <c r="O3" s="68">
        <v>1.25E-3</v>
      </c>
      <c r="P3" s="68">
        <v>2.5000000000000001E-3</v>
      </c>
      <c r="Q3" s="68">
        <v>3.4201000000000001E-3</v>
      </c>
      <c r="R3" s="69">
        <v>0.24625</v>
      </c>
      <c r="U3" s="60" t="s">
        <v>363</v>
      </c>
      <c r="V3" s="144">
        <v>1</v>
      </c>
      <c r="W3" s="145" t="s">
        <v>323</v>
      </c>
      <c r="X3" s="146">
        <v>3.4799999999999998E-2</v>
      </c>
      <c r="Y3" s="146">
        <v>4.1110000000000001E-2</v>
      </c>
      <c r="Z3" s="146">
        <v>4.6011000000000003E-2</v>
      </c>
      <c r="AA3" s="147">
        <v>1</v>
      </c>
    </row>
    <row r="4" spans="2:27" x14ac:dyDescent="0.2">
      <c r="B4" s="58"/>
      <c r="C4" s="46">
        <v>2</v>
      </c>
      <c r="D4" s="41" t="s">
        <v>12</v>
      </c>
      <c r="E4" s="64">
        <v>1.8100000000000002E-2</v>
      </c>
      <c r="F4" s="64">
        <v>3.85E-2</v>
      </c>
      <c r="G4" s="64">
        <v>2.6363000000000001E-2</v>
      </c>
      <c r="H4" s="65">
        <v>1</v>
      </c>
      <c r="L4" s="56"/>
      <c r="M4" s="50">
        <f>M3+1</f>
        <v>2</v>
      </c>
      <c r="N4" s="51" t="s">
        <v>166</v>
      </c>
      <c r="O4" s="68">
        <v>1.0500000000000001E-2</v>
      </c>
      <c r="P4" s="68">
        <v>1.1169999999999999E-2</v>
      </c>
      <c r="Q4" s="68">
        <v>1.6681000000000001E-2</v>
      </c>
      <c r="R4" s="69">
        <v>1</v>
      </c>
      <c r="U4" s="60"/>
      <c r="V4" s="148">
        <f>V3+1</f>
        <v>2</v>
      </c>
      <c r="W4" s="42" t="s">
        <v>259</v>
      </c>
      <c r="X4" s="101">
        <v>2.0500000000000002E-3</v>
      </c>
      <c r="Y4" s="101">
        <v>3.5143000000000001E-3</v>
      </c>
      <c r="Z4" s="101">
        <v>4.4872000000000002E-3</v>
      </c>
      <c r="AA4" s="102">
        <v>0.40384999999999999</v>
      </c>
    </row>
    <row r="5" spans="2:27" x14ac:dyDescent="0.2">
      <c r="B5" s="58"/>
      <c r="C5" s="46">
        <v>3</v>
      </c>
      <c r="D5" s="41" t="s">
        <v>14</v>
      </c>
      <c r="E5" s="64">
        <v>1.37E-2</v>
      </c>
      <c r="F5" s="64">
        <v>3.1386999999999998E-2</v>
      </c>
      <c r="G5" s="64">
        <v>2.0434999999999998E-2</v>
      </c>
      <c r="H5" s="65">
        <v>1</v>
      </c>
      <c r="L5" s="56"/>
      <c r="M5" s="50">
        <f t="shared" ref="M5:M52" si="0">M4+1</f>
        <v>3</v>
      </c>
      <c r="N5" s="51" t="s">
        <v>171</v>
      </c>
      <c r="O5" s="68">
        <v>3.0999999999999999E-3</v>
      </c>
      <c r="P5" s="68">
        <v>3.9633999999999997E-3</v>
      </c>
      <c r="Q5" s="68">
        <v>6.1069999999999996E-3</v>
      </c>
      <c r="R5" s="69">
        <v>0.61070000000000002</v>
      </c>
      <c r="U5" s="60"/>
      <c r="V5" s="148">
        <f t="shared" ref="V5:V38" si="1">V4+1</f>
        <v>3</v>
      </c>
      <c r="W5" s="42" t="s">
        <v>261</v>
      </c>
      <c r="X5" s="101">
        <v>3.04E-2</v>
      </c>
      <c r="Y5" s="101">
        <v>3.7862E-2</v>
      </c>
      <c r="Z5" s="101">
        <v>4.0874000000000001E-2</v>
      </c>
      <c r="AA5" s="102">
        <v>1</v>
      </c>
    </row>
    <row r="6" spans="2:27" x14ac:dyDescent="0.2">
      <c r="B6" s="58"/>
      <c r="C6" s="46">
        <v>4</v>
      </c>
      <c r="D6" s="41" t="s">
        <v>16</v>
      </c>
      <c r="E6" s="64">
        <v>2.6000000000000001E-6</v>
      </c>
      <c r="F6" s="64">
        <v>1.8200000000000001E-4</v>
      </c>
      <c r="G6" s="64">
        <v>1.8715E-4</v>
      </c>
      <c r="H6" s="65">
        <v>5.1219999999999998E-4</v>
      </c>
      <c r="L6" s="56"/>
      <c r="M6" s="50">
        <f t="shared" si="0"/>
        <v>4</v>
      </c>
      <c r="N6" s="51" t="s">
        <v>170</v>
      </c>
      <c r="O6" s="68">
        <v>4.3199999999999998E-4</v>
      </c>
      <c r="P6" s="68">
        <v>1.4400000000000001E-3</v>
      </c>
      <c r="Q6" s="68">
        <v>1.7367999999999999E-3</v>
      </c>
      <c r="R6" s="69">
        <v>8.5103999999999999E-2</v>
      </c>
      <c r="U6" s="60"/>
      <c r="V6" s="148">
        <f t="shared" si="1"/>
        <v>4</v>
      </c>
      <c r="W6" s="42" t="s">
        <v>263</v>
      </c>
      <c r="X6" s="101">
        <v>4.4200000000000003E-2</v>
      </c>
      <c r="Y6" s="101">
        <v>4.9091000000000003E-2</v>
      </c>
      <c r="Z6" s="101">
        <v>5.6542000000000002E-2</v>
      </c>
      <c r="AA6" s="102">
        <v>1</v>
      </c>
    </row>
    <row r="7" spans="2:27" x14ac:dyDescent="0.2">
      <c r="B7" s="58"/>
      <c r="C7" s="46">
        <v>5</v>
      </c>
      <c r="D7" s="41" t="s">
        <v>18</v>
      </c>
      <c r="E7" s="64">
        <v>1.2099999999999999E-3</v>
      </c>
      <c r="F7" s="64">
        <v>6.4999999999999997E-3</v>
      </c>
      <c r="G7" s="64">
        <v>3.4053E-3</v>
      </c>
      <c r="H7" s="65">
        <v>0.23837</v>
      </c>
      <c r="L7" s="56"/>
      <c r="M7" s="50">
        <f t="shared" si="0"/>
        <v>5</v>
      </c>
      <c r="N7" s="51" t="s">
        <v>173</v>
      </c>
      <c r="O7" s="68">
        <v>2.99E-4</v>
      </c>
      <c r="P7" s="68">
        <v>1.15E-3</v>
      </c>
      <c r="Q7" s="68">
        <v>1.3744E-3</v>
      </c>
      <c r="R7" s="69">
        <v>5.8902999999999997E-2</v>
      </c>
      <c r="U7" s="60"/>
      <c r="V7" s="148">
        <f t="shared" si="1"/>
        <v>5</v>
      </c>
      <c r="W7" s="42" t="s">
        <v>267</v>
      </c>
      <c r="X7" s="101">
        <v>6.1499999999999999E-2</v>
      </c>
      <c r="Y7" s="101">
        <v>6.5117999999999995E-2</v>
      </c>
      <c r="Z7" s="101">
        <v>7.5721999999999998E-2</v>
      </c>
      <c r="AA7" s="102">
        <v>1</v>
      </c>
    </row>
    <row r="8" spans="2:27" x14ac:dyDescent="0.2">
      <c r="B8" s="58"/>
      <c r="C8" s="46">
        <v>6</v>
      </c>
      <c r="D8" s="41" t="s">
        <v>20</v>
      </c>
      <c r="E8" s="64">
        <v>2.0300000000000001E-3</v>
      </c>
      <c r="F8" s="64">
        <v>8.8813E-3</v>
      </c>
      <c r="G8" s="64">
        <v>4.4872000000000002E-3</v>
      </c>
      <c r="H8" s="65">
        <v>0.39990999999999999</v>
      </c>
      <c r="L8" s="56"/>
      <c r="M8" s="50">
        <f t="shared" si="0"/>
        <v>6</v>
      </c>
      <c r="N8" s="51" t="s">
        <v>174</v>
      </c>
      <c r="O8" s="68">
        <v>5.2500000000000003E-3</v>
      </c>
      <c r="P8" s="68">
        <v>5.8332999999999996E-3</v>
      </c>
      <c r="Q8" s="68">
        <v>9.1526999999999997E-3</v>
      </c>
      <c r="R8" s="69">
        <v>1</v>
      </c>
      <c r="U8" s="60"/>
      <c r="V8" s="148">
        <f t="shared" si="1"/>
        <v>6</v>
      </c>
      <c r="W8" s="42" t="s">
        <v>269</v>
      </c>
      <c r="X8" s="101">
        <v>1.9100000000000001E-4</v>
      </c>
      <c r="Y8" s="101">
        <v>8.0000000000000004E-4</v>
      </c>
      <c r="Z8" s="101">
        <v>1.1402000000000001E-3</v>
      </c>
      <c r="AA8" s="102">
        <v>3.7627000000000001E-2</v>
      </c>
    </row>
    <row r="9" spans="2:27" x14ac:dyDescent="0.2">
      <c r="B9" s="58"/>
      <c r="C9" s="46">
        <v>7</v>
      </c>
      <c r="D9" s="41" t="s">
        <v>22</v>
      </c>
      <c r="E9" s="64">
        <v>0.17799999999999999</v>
      </c>
      <c r="F9" s="64">
        <v>0.22655</v>
      </c>
      <c r="G9" s="64">
        <v>0.20038</v>
      </c>
      <c r="H9" s="65">
        <v>1</v>
      </c>
      <c r="L9" s="56"/>
      <c r="M9" s="50">
        <f t="shared" si="0"/>
        <v>7</v>
      </c>
      <c r="N9" s="51" t="s">
        <v>176</v>
      </c>
      <c r="O9" s="68">
        <v>7.4499999999999998E-6</v>
      </c>
      <c r="P9" s="68">
        <v>3.0249999999999998E-4</v>
      </c>
      <c r="Q9" s="68">
        <v>2.3415E-4</v>
      </c>
      <c r="R9" s="69">
        <v>1.4677E-3</v>
      </c>
      <c r="U9" s="60"/>
      <c r="V9" s="148">
        <f t="shared" si="1"/>
        <v>7</v>
      </c>
      <c r="W9" s="42" t="s">
        <v>271</v>
      </c>
      <c r="X9" s="101">
        <v>1.84E-4</v>
      </c>
      <c r="Y9" s="101">
        <v>8.0000000000000004E-4</v>
      </c>
      <c r="Z9" s="101">
        <v>1.1402000000000001E-3</v>
      </c>
      <c r="AA9" s="102">
        <v>3.6248000000000002E-2</v>
      </c>
    </row>
    <row r="10" spans="2:27" x14ac:dyDescent="0.2">
      <c r="B10" s="58"/>
      <c r="C10" s="46">
        <v>8</v>
      </c>
      <c r="D10" s="41" t="s">
        <v>24</v>
      </c>
      <c r="E10" s="64">
        <v>2.7200000000000002E-3</v>
      </c>
      <c r="F10" s="64">
        <v>9.7649999999999994E-3</v>
      </c>
      <c r="G10" s="64">
        <v>5.5817000000000002E-3</v>
      </c>
      <c r="H10" s="65">
        <v>0.53583999999999998</v>
      </c>
      <c r="L10" s="56"/>
      <c r="M10" s="50">
        <f t="shared" si="0"/>
        <v>8</v>
      </c>
      <c r="N10" s="51" t="s">
        <v>178</v>
      </c>
      <c r="O10" s="68">
        <v>2.2000000000000001E-3</v>
      </c>
      <c r="P10" s="68">
        <v>3.0555999999999999E-3</v>
      </c>
      <c r="Q10" s="68">
        <v>4.6601999999999998E-3</v>
      </c>
      <c r="R10" s="69">
        <v>0.43340000000000001</v>
      </c>
      <c r="U10" s="60"/>
      <c r="V10" s="148">
        <f t="shared" si="1"/>
        <v>8</v>
      </c>
      <c r="W10" s="42" t="s">
        <v>303</v>
      </c>
      <c r="X10" s="101">
        <v>2.9999999999999997E-4</v>
      </c>
      <c r="Y10" s="101">
        <v>8.3076999999999999E-4</v>
      </c>
      <c r="Z10" s="101">
        <v>1.3744E-3</v>
      </c>
      <c r="AA10" s="102">
        <v>5.91E-2</v>
      </c>
    </row>
    <row r="11" spans="2:27" x14ac:dyDescent="0.2">
      <c r="B11" s="58"/>
      <c r="C11" s="46">
        <v>9</v>
      </c>
      <c r="D11" s="41" t="s">
        <v>26</v>
      </c>
      <c r="E11" s="64">
        <v>2.63E-3</v>
      </c>
      <c r="F11" s="64">
        <v>9.7649999999999994E-3</v>
      </c>
      <c r="G11" s="64">
        <v>5.4538E-3</v>
      </c>
      <c r="H11" s="65">
        <v>0.51810999999999996</v>
      </c>
      <c r="L11" s="56"/>
      <c r="M11" s="50">
        <f t="shared" si="0"/>
        <v>9</v>
      </c>
      <c r="N11" s="51" t="s">
        <v>180</v>
      </c>
      <c r="O11" s="68">
        <v>2.0899999999999998E-3</v>
      </c>
      <c r="P11" s="68">
        <v>2.9857E-3</v>
      </c>
      <c r="Q11" s="68">
        <v>4.5244999999999999E-3</v>
      </c>
      <c r="R11" s="69">
        <v>0.41172999999999998</v>
      </c>
      <c r="U11" s="60"/>
      <c r="V11" s="148">
        <f t="shared" si="1"/>
        <v>9</v>
      </c>
      <c r="W11" s="42" t="s">
        <v>273</v>
      </c>
      <c r="X11" s="101">
        <v>7.0800000000000004E-3</v>
      </c>
      <c r="Y11" s="101">
        <v>9.8031000000000004E-3</v>
      </c>
      <c r="Z11" s="101">
        <v>1.1820000000000001E-2</v>
      </c>
      <c r="AA11" s="102">
        <v>1</v>
      </c>
    </row>
    <row r="12" spans="2:27" x14ac:dyDescent="0.2">
      <c r="B12" s="58"/>
      <c r="C12" s="46">
        <v>10</v>
      </c>
      <c r="D12" s="41" t="s">
        <v>28</v>
      </c>
      <c r="E12" s="64">
        <v>6.8300000000000007E-5</v>
      </c>
      <c r="F12" s="64">
        <v>1.5937E-3</v>
      </c>
      <c r="G12" s="64">
        <v>7.7377000000000001E-4</v>
      </c>
      <c r="H12" s="65">
        <v>1.3455E-2</v>
      </c>
      <c r="L12" s="56"/>
      <c r="M12" s="50">
        <f t="shared" si="0"/>
        <v>10</v>
      </c>
      <c r="N12" s="51" t="s">
        <v>182</v>
      </c>
      <c r="O12" s="68">
        <v>1.8500000000000001E-3</v>
      </c>
      <c r="P12" s="68">
        <v>2.8029999999999999E-3</v>
      </c>
      <c r="Q12" s="68">
        <v>4.1891000000000003E-3</v>
      </c>
      <c r="R12" s="69">
        <v>0.36445</v>
      </c>
      <c r="U12" s="60"/>
      <c r="V12" s="148">
        <f t="shared" si="1"/>
        <v>10</v>
      </c>
      <c r="W12" s="42" t="s">
        <v>277</v>
      </c>
      <c r="X12" s="101">
        <v>3.7000000000000002E-3</v>
      </c>
      <c r="Y12" s="101">
        <v>5.7913000000000001E-3</v>
      </c>
      <c r="Z12" s="101">
        <v>6.6871999999999999E-3</v>
      </c>
      <c r="AA12" s="102">
        <v>0.72889999999999999</v>
      </c>
    </row>
    <row r="13" spans="2:27" x14ac:dyDescent="0.2">
      <c r="B13" s="58"/>
      <c r="C13" s="46">
        <v>11</v>
      </c>
      <c r="D13" s="41" t="s">
        <v>30</v>
      </c>
      <c r="E13" s="64">
        <v>5.5500000000000001E-2</v>
      </c>
      <c r="F13" s="64">
        <v>9.2499999999999999E-2</v>
      </c>
      <c r="G13" s="64">
        <v>6.9198999999999997E-2</v>
      </c>
      <c r="H13" s="65">
        <v>1</v>
      </c>
      <c r="L13" s="56"/>
      <c r="M13" s="50">
        <f t="shared" si="0"/>
        <v>11</v>
      </c>
      <c r="N13" s="51" t="s">
        <v>184</v>
      </c>
      <c r="O13" s="68">
        <v>3.46E-3</v>
      </c>
      <c r="P13" s="68">
        <v>4.0232999999999996E-3</v>
      </c>
      <c r="Q13" s="68">
        <v>6.4304000000000002E-3</v>
      </c>
      <c r="R13" s="69">
        <v>0.68162</v>
      </c>
      <c r="U13" s="60"/>
      <c r="V13" s="148">
        <f t="shared" si="1"/>
        <v>11</v>
      </c>
      <c r="W13" s="42" t="s">
        <v>275</v>
      </c>
      <c r="X13" s="101">
        <v>1.8E-3</v>
      </c>
      <c r="Y13" s="101">
        <v>3.2399999999999998E-3</v>
      </c>
      <c r="Z13" s="101">
        <v>4.1891000000000003E-3</v>
      </c>
      <c r="AA13" s="102">
        <v>0.35460000000000003</v>
      </c>
    </row>
    <row r="14" spans="2:27" x14ac:dyDescent="0.2">
      <c r="B14" s="58"/>
      <c r="C14" s="46">
        <v>12</v>
      </c>
      <c r="D14" s="41" t="s">
        <v>32</v>
      </c>
      <c r="E14" s="64">
        <v>1.17E-2</v>
      </c>
      <c r="F14" s="64">
        <v>3.0332999999999999E-2</v>
      </c>
      <c r="G14" s="64">
        <v>1.8293E-2</v>
      </c>
      <c r="H14" s="65">
        <v>1</v>
      </c>
      <c r="L14" s="56"/>
      <c r="M14" s="50">
        <f t="shared" si="0"/>
        <v>12</v>
      </c>
      <c r="N14" s="51" t="s">
        <v>188</v>
      </c>
      <c r="O14" s="68">
        <v>1.4499999999999999E-3</v>
      </c>
      <c r="P14" s="68">
        <v>2.5000000000000001E-3</v>
      </c>
      <c r="Q14" s="68">
        <v>3.6622E-3</v>
      </c>
      <c r="R14" s="69">
        <v>0.28565000000000002</v>
      </c>
      <c r="U14" s="60"/>
      <c r="V14" s="148">
        <f t="shared" si="1"/>
        <v>12</v>
      </c>
      <c r="W14" s="42" t="s">
        <v>279</v>
      </c>
      <c r="X14" s="101">
        <v>3.5400000000000001E-2</v>
      </c>
      <c r="Y14" s="101">
        <v>4.1110000000000001E-2</v>
      </c>
      <c r="Z14" s="101">
        <v>4.6315000000000002E-2</v>
      </c>
      <c r="AA14" s="102">
        <v>1</v>
      </c>
    </row>
    <row r="15" spans="2:27" x14ac:dyDescent="0.2">
      <c r="B15" s="58"/>
      <c r="C15" s="46">
        <v>13</v>
      </c>
      <c r="D15" s="41" t="s">
        <v>34</v>
      </c>
      <c r="E15" s="64">
        <v>4.7600000000000003E-2</v>
      </c>
      <c r="F15" s="64">
        <v>8.1268000000000007E-2</v>
      </c>
      <c r="G15" s="64">
        <v>6.0109999999999997E-2</v>
      </c>
      <c r="H15" s="65">
        <v>1</v>
      </c>
      <c r="L15" s="56"/>
      <c r="M15" s="50">
        <f t="shared" si="0"/>
        <v>13</v>
      </c>
      <c r="N15" s="51" t="s">
        <v>189</v>
      </c>
      <c r="O15" s="68">
        <v>1.3799999999999999E-3</v>
      </c>
      <c r="P15" s="68">
        <v>2.5000000000000001E-3</v>
      </c>
      <c r="Q15" s="68">
        <v>3.5771000000000002E-3</v>
      </c>
      <c r="R15" s="69">
        <v>0.27185999999999999</v>
      </c>
      <c r="U15" s="60"/>
      <c r="V15" s="148">
        <f t="shared" si="1"/>
        <v>13</v>
      </c>
      <c r="W15" s="42" t="s">
        <v>281</v>
      </c>
      <c r="X15" s="101">
        <v>6.4999999999999997E-3</v>
      </c>
      <c r="Y15" s="101">
        <v>9.3600000000000003E-3</v>
      </c>
      <c r="Z15" s="101">
        <v>1.1039E-2</v>
      </c>
      <c r="AA15" s="102">
        <v>1</v>
      </c>
    </row>
    <row r="16" spans="2:27" x14ac:dyDescent="0.2">
      <c r="B16" s="58"/>
      <c r="C16" s="46">
        <v>14</v>
      </c>
      <c r="D16" s="41" t="s">
        <v>36</v>
      </c>
      <c r="E16" s="64">
        <v>4.2200000000000001E-2</v>
      </c>
      <c r="F16" s="64">
        <v>7.3849999999999999E-2</v>
      </c>
      <c r="G16" s="64">
        <v>5.4336000000000002E-2</v>
      </c>
      <c r="H16" s="65">
        <v>1</v>
      </c>
      <c r="L16" s="56"/>
      <c r="M16" s="50">
        <f t="shared" si="0"/>
        <v>14</v>
      </c>
      <c r="N16" s="51" t="s">
        <v>190</v>
      </c>
      <c r="O16" s="68">
        <v>1.73E-4</v>
      </c>
      <c r="P16" s="68">
        <v>1.15E-3</v>
      </c>
      <c r="Q16" s="68">
        <v>1.1402000000000001E-3</v>
      </c>
      <c r="R16" s="69">
        <v>3.4081E-2</v>
      </c>
      <c r="U16" s="60"/>
      <c r="V16" s="148">
        <f t="shared" si="1"/>
        <v>14</v>
      </c>
      <c r="W16" s="42" t="s">
        <v>283</v>
      </c>
      <c r="X16" s="101">
        <v>4.4999999999999998E-2</v>
      </c>
      <c r="Y16" s="101">
        <v>4.9091000000000003E-2</v>
      </c>
      <c r="Z16" s="101">
        <v>5.7194000000000002E-2</v>
      </c>
      <c r="AA16" s="102">
        <v>1</v>
      </c>
    </row>
    <row r="17" spans="2:27" x14ac:dyDescent="0.2">
      <c r="B17" s="58"/>
      <c r="C17" s="46">
        <v>15</v>
      </c>
      <c r="D17" s="41" t="s">
        <v>38</v>
      </c>
      <c r="E17" s="64">
        <v>8.2600000000000007E-2</v>
      </c>
      <c r="F17" s="64">
        <v>0.12570000000000001</v>
      </c>
      <c r="G17" s="64">
        <v>9.9221000000000004E-2</v>
      </c>
      <c r="H17" s="65">
        <v>1</v>
      </c>
      <c r="L17" s="56"/>
      <c r="M17" s="50">
        <f t="shared" si="0"/>
        <v>15</v>
      </c>
      <c r="N17" s="51" t="s">
        <v>186</v>
      </c>
      <c r="O17" s="68">
        <v>2.8900000000000002E-3</v>
      </c>
      <c r="P17" s="68">
        <v>3.9053999999999998E-3</v>
      </c>
      <c r="Q17" s="68">
        <v>5.8095000000000004E-3</v>
      </c>
      <c r="R17" s="69">
        <v>0.56933</v>
      </c>
      <c r="U17" s="60"/>
      <c r="V17" s="148">
        <f t="shared" si="1"/>
        <v>15</v>
      </c>
      <c r="W17" s="42" t="s">
        <v>285</v>
      </c>
      <c r="X17" s="101">
        <v>6.11E-4</v>
      </c>
      <c r="Y17" s="101">
        <v>1.4664000000000001E-3</v>
      </c>
      <c r="Z17" s="101">
        <v>2.1494000000000001E-3</v>
      </c>
      <c r="AA17" s="102">
        <v>0.12037</v>
      </c>
    </row>
    <row r="18" spans="2:27" x14ac:dyDescent="0.2">
      <c r="B18" s="58"/>
      <c r="C18" s="46">
        <v>16</v>
      </c>
      <c r="D18" s="41" t="s">
        <v>40</v>
      </c>
      <c r="E18" s="64">
        <v>0.54200000000000004</v>
      </c>
      <c r="F18" s="64">
        <v>0.54200000000000004</v>
      </c>
      <c r="G18" s="64">
        <v>0.54476999999999998</v>
      </c>
      <c r="H18" s="65">
        <v>1</v>
      </c>
      <c r="L18" s="56"/>
      <c r="M18" s="50">
        <f t="shared" si="0"/>
        <v>16</v>
      </c>
      <c r="N18" s="51" t="s">
        <v>191</v>
      </c>
      <c r="O18" s="68">
        <v>8.0699999999999999E-4</v>
      </c>
      <c r="P18" s="68">
        <v>2.0175000000000002E-3</v>
      </c>
      <c r="Q18" s="68">
        <v>2.5928000000000001E-3</v>
      </c>
      <c r="R18" s="69">
        <v>0.15898000000000001</v>
      </c>
      <c r="U18" s="60"/>
      <c r="V18" s="148">
        <f t="shared" si="1"/>
        <v>16</v>
      </c>
      <c r="W18" s="42" t="s">
        <v>287</v>
      </c>
      <c r="X18" s="101">
        <v>1.7499999999999998E-5</v>
      </c>
      <c r="Y18" s="101">
        <v>6.3000000000000003E-4</v>
      </c>
      <c r="Z18" s="101">
        <v>3.4475E-4</v>
      </c>
      <c r="AA18" s="102">
        <v>3.4475E-3</v>
      </c>
    </row>
    <row r="19" spans="2:27" x14ac:dyDescent="0.2">
      <c r="B19" s="58"/>
      <c r="C19" s="46">
        <v>17</v>
      </c>
      <c r="D19" s="41" t="s">
        <v>42</v>
      </c>
      <c r="E19" s="64">
        <v>6.8700000000000002E-3</v>
      </c>
      <c r="F19" s="64">
        <v>2.0036999999999999E-2</v>
      </c>
      <c r="G19" s="64">
        <v>1.1566999999999999E-2</v>
      </c>
      <c r="H19" s="65">
        <v>1</v>
      </c>
      <c r="L19" s="56"/>
      <c r="M19" s="50">
        <f t="shared" si="0"/>
        <v>17</v>
      </c>
      <c r="N19" s="51" t="s">
        <v>193</v>
      </c>
      <c r="O19" s="68">
        <v>7.0699999999999997E-5</v>
      </c>
      <c r="P19" s="68">
        <v>8.8374999999999999E-4</v>
      </c>
      <c r="Q19" s="68">
        <v>7.7377000000000001E-4</v>
      </c>
      <c r="R19" s="69">
        <v>1.3927999999999999E-2</v>
      </c>
      <c r="U19" s="60"/>
      <c r="V19" s="148">
        <f t="shared" si="1"/>
        <v>17</v>
      </c>
      <c r="W19" s="42" t="s">
        <v>289</v>
      </c>
      <c r="X19" s="101">
        <v>1.3599999999999999E-2</v>
      </c>
      <c r="Y19" s="101">
        <v>1.8133E-2</v>
      </c>
      <c r="Z19" s="101">
        <v>2.0434999999999998E-2</v>
      </c>
      <c r="AA19" s="102">
        <v>1</v>
      </c>
    </row>
    <row r="20" spans="2:27" x14ac:dyDescent="0.2">
      <c r="B20" s="58"/>
      <c r="C20" s="46">
        <v>18</v>
      </c>
      <c r="D20" s="41" t="s">
        <v>44</v>
      </c>
      <c r="E20" s="64">
        <v>1.3100000000000001E-2</v>
      </c>
      <c r="F20" s="64">
        <v>3.1386999999999998E-2</v>
      </c>
      <c r="G20" s="64">
        <v>2.0157999999999999E-2</v>
      </c>
      <c r="H20" s="65">
        <v>1</v>
      </c>
      <c r="L20" s="56"/>
      <c r="M20" s="50">
        <f t="shared" si="0"/>
        <v>18</v>
      </c>
      <c r="N20" s="51" t="s">
        <v>195</v>
      </c>
      <c r="O20" s="68">
        <v>3.1800000000000001E-3</v>
      </c>
      <c r="P20" s="68">
        <v>3.9633999999999997E-3</v>
      </c>
      <c r="Q20" s="68">
        <v>6.2026E-3</v>
      </c>
      <c r="R20" s="69">
        <v>0.62646000000000002</v>
      </c>
      <c r="U20" s="60"/>
      <c r="V20" s="148">
        <f t="shared" si="1"/>
        <v>18</v>
      </c>
      <c r="W20" s="42" t="s">
        <v>295</v>
      </c>
      <c r="X20" s="101">
        <v>0.441</v>
      </c>
      <c r="Y20" s="101">
        <v>0.441</v>
      </c>
      <c r="Z20" s="101">
        <v>0.45013999999999998</v>
      </c>
      <c r="AA20" s="102">
        <v>1</v>
      </c>
    </row>
    <row r="21" spans="2:27" x14ac:dyDescent="0.2">
      <c r="B21" s="58"/>
      <c r="C21" s="46">
        <v>19</v>
      </c>
      <c r="D21" s="41" t="s">
        <v>46</v>
      </c>
      <c r="E21" s="64">
        <v>0.22</v>
      </c>
      <c r="F21" s="64">
        <v>0.27017999999999998</v>
      </c>
      <c r="G21" s="64">
        <v>0.24348</v>
      </c>
      <c r="H21" s="65">
        <v>1</v>
      </c>
      <c r="L21" s="56"/>
      <c r="M21" s="50">
        <f t="shared" si="0"/>
        <v>19</v>
      </c>
      <c r="N21" s="51" t="s">
        <v>200</v>
      </c>
      <c r="O21" s="68">
        <v>2.5399999999999999E-4</v>
      </c>
      <c r="P21" s="68">
        <v>1.15E-3</v>
      </c>
      <c r="Q21" s="68">
        <v>1.3167999999999999E-3</v>
      </c>
      <c r="R21" s="69">
        <v>5.0037999999999999E-2</v>
      </c>
      <c r="U21" s="60"/>
      <c r="V21" s="148">
        <f t="shared" si="1"/>
        <v>19</v>
      </c>
      <c r="W21" s="42" t="s">
        <v>293</v>
      </c>
      <c r="X21" s="101">
        <v>1.1400000000000001E-4</v>
      </c>
      <c r="Y21" s="101">
        <v>8.0000000000000004E-4</v>
      </c>
      <c r="Z21" s="101">
        <v>1.0694000000000001E-3</v>
      </c>
      <c r="AA21" s="102">
        <v>2.2457999999999999E-2</v>
      </c>
    </row>
    <row r="22" spans="2:27" x14ac:dyDescent="0.2">
      <c r="B22" s="58"/>
      <c r="C22" s="46">
        <v>20</v>
      </c>
      <c r="D22" s="41" t="s">
        <v>48</v>
      </c>
      <c r="E22" s="64">
        <v>6.7000000000000004E-2</v>
      </c>
      <c r="F22" s="64">
        <v>0.10659</v>
      </c>
      <c r="G22" s="64">
        <v>8.1980999999999998E-2</v>
      </c>
      <c r="H22" s="65">
        <v>1</v>
      </c>
      <c r="L22" s="56"/>
      <c r="M22" s="50">
        <f t="shared" si="0"/>
        <v>20</v>
      </c>
      <c r="N22" s="51" t="s">
        <v>198</v>
      </c>
      <c r="O22" s="68">
        <v>1.41E-3</v>
      </c>
      <c r="P22" s="68">
        <v>2.5000000000000001E-3</v>
      </c>
      <c r="Q22" s="68">
        <v>3.6074000000000002E-3</v>
      </c>
      <c r="R22" s="69">
        <v>0.27777000000000002</v>
      </c>
      <c r="U22" s="60"/>
      <c r="V22" s="148">
        <f t="shared" si="1"/>
        <v>20</v>
      </c>
      <c r="W22" s="42" t="s">
        <v>297</v>
      </c>
      <c r="X22" s="101">
        <v>2.0000000000000001E-4</v>
      </c>
      <c r="Y22" s="101">
        <v>8.0000000000000004E-4</v>
      </c>
      <c r="Z22" s="101">
        <v>1.1588E-3</v>
      </c>
      <c r="AA22" s="102">
        <v>3.9399999999999998E-2</v>
      </c>
    </row>
    <row r="23" spans="2:27" x14ac:dyDescent="0.2">
      <c r="B23" s="58"/>
      <c r="C23" s="46">
        <v>21</v>
      </c>
      <c r="D23" s="41" t="s">
        <v>50</v>
      </c>
      <c r="E23" s="64">
        <v>2.7899999999999999E-3</v>
      </c>
      <c r="F23" s="64">
        <v>9.7649999999999994E-3</v>
      </c>
      <c r="G23" s="64">
        <v>5.6663E-3</v>
      </c>
      <c r="H23" s="65">
        <v>0.54962999999999995</v>
      </c>
      <c r="L23" s="56"/>
      <c r="M23" s="50">
        <f t="shared" si="0"/>
        <v>21</v>
      </c>
      <c r="N23" s="51" t="s">
        <v>197</v>
      </c>
      <c r="O23" s="68">
        <v>2.6200000000000003E-4</v>
      </c>
      <c r="P23" s="68">
        <v>1.15E-3</v>
      </c>
      <c r="Q23" s="68">
        <v>1.3234E-3</v>
      </c>
      <c r="R23" s="69">
        <v>5.1614E-2</v>
      </c>
      <c r="U23" s="60"/>
      <c r="V23" s="148">
        <f t="shared" si="1"/>
        <v>21</v>
      </c>
      <c r="W23" s="42" t="s">
        <v>265</v>
      </c>
      <c r="X23" s="101">
        <v>1.16E-3</v>
      </c>
      <c r="Y23" s="101">
        <v>2.4564999999999999E-3</v>
      </c>
      <c r="Z23" s="101">
        <v>3.3119E-3</v>
      </c>
      <c r="AA23" s="102">
        <v>0.22852</v>
      </c>
    </row>
    <row r="24" spans="2:27" x14ac:dyDescent="0.2">
      <c r="B24" s="58"/>
      <c r="C24" s="46">
        <v>22</v>
      </c>
      <c r="D24" s="41" t="s">
        <v>52</v>
      </c>
      <c r="E24" s="64">
        <v>3.2399999999999998E-2</v>
      </c>
      <c r="F24" s="64">
        <v>5.8153999999999997E-2</v>
      </c>
      <c r="G24" s="64">
        <v>4.3126999999999999E-2</v>
      </c>
      <c r="H24" s="65">
        <v>1</v>
      </c>
      <c r="L24" s="56"/>
      <c r="M24" s="50">
        <f t="shared" si="0"/>
        <v>22</v>
      </c>
      <c r="N24" s="51" t="s">
        <v>202</v>
      </c>
      <c r="O24" s="68">
        <v>6.5799999999999995E-4</v>
      </c>
      <c r="P24" s="68">
        <v>1.7316E-3</v>
      </c>
      <c r="Q24" s="68">
        <v>2.2349000000000002E-3</v>
      </c>
      <c r="R24" s="69">
        <v>0.12963</v>
      </c>
      <c r="U24" s="60"/>
      <c r="V24" s="148">
        <f t="shared" si="1"/>
        <v>22</v>
      </c>
      <c r="W24" s="42" t="s">
        <v>299</v>
      </c>
      <c r="X24" s="101">
        <v>6.05E-5</v>
      </c>
      <c r="Y24" s="101">
        <v>7.2599999999999997E-4</v>
      </c>
      <c r="Z24" s="101">
        <v>7.7377000000000001E-4</v>
      </c>
      <c r="AA24" s="102">
        <v>1.1919000000000001E-2</v>
      </c>
    </row>
    <row r="25" spans="2:27" x14ac:dyDescent="0.2">
      <c r="B25" s="58"/>
      <c r="C25" s="46">
        <v>23</v>
      </c>
      <c r="D25" s="41" t="s">
        <v>54</v>
      </c>
      <c r="E25" s="64">
        <v>0.3</v>
      </c>
      <c r="F25" s="64">
        <v>0.32812000000000002</v>
      </c>
      <c r="G25" s="64">
        <v>0.31774000000000002</v>
      </c>
      <c r="H25" s="65">
        <v>1</v>
      </c>
      <c r="L25" s="56"/>
      <c r="M25" s="50">
        <f t="shared" si="0"/>
        <v>23</v>
      </c>
      <c r="N25" s="51" t="s">
        <v>204</v>
      </c>
      <c r="O25" s="68">
        <v>1.25E-4</v>
      </c>
      <c r="P25" s="68">
        <v>1.15E-3</v>
      </c>
      <c r="Q25" s="68">
        <v>1.0707E-3</v>
      </c>
      <c r="R25" s="69">
        <v>2.4625000000000001E-2</v>
      </c>
      <c r="U25" s="60"/>
      <c r="V25" s="148">
        <f t="shared" si="1"/>
        <v>23</v>
      </c>
      <c r="W25" s="42" t="s">
        <v>301</v>
      </c>
      <c r="X25" s="101">
        <v>4.17E-4</v>
      </c>
      <c r="Y25" s="101">
        <v>1.0723E-3</v>
      </c>
      <c r="Z25" s="101">
        <v>1.7367999999999999E-3</v>
      </c>
      <c r="AA25" s="102">
        <v>8.2149E-2</v>
      </c>
    </row>
    <row r="26" spans="2:27" x14ac:dyDescent="0.2">
      <c r="B26" s="58"/>
      <c r="C26" s="46">
        <v>24</v>
      </c>
      <c r="D26" s="41" t="s">
        <v>56</v>
      </c>
      <c r="E26" s="64">
        <v>5.7099999999999998E-2</v>
      </c>
      <c r="F26" s="64">
        <v>9.2952999999999994E-2</v>
      </c>
      <c r="G26" s="64">
        <v>7.0747000000000004E-2</v>
      </c>
      <c r="H26" s="65">
        <v>1</v>
      </c>
      <c r="L26" s="56"/>
      <c r="M26" s="50">
        <f t="shared" si="0"/>
        <v>24</v>
      </c>
      <c r="N26" s="51" t="s">
        <v>208</v>
      </c>
      <c r="O26" s="68">
        <v>1.8500000000000001E-3</v>
      </c>
      <c r="P26" s="68">
        <v>2.8029999999999999E-3</v>
      </c>
      <c r="Q26" s="68">
        <v>4.1891000000000003E-3</v>
      </c>
      <c r="R26" s="69">
        <v>0.36445</v>
      </c>
      <c r="U26" s="60"/>
      <c r="V26" s="148">
        <f t="shared" si="1"/>
        <v>24</v>
      </c>
      <c r="W26" s="42" t="s">
        <v>328</v>
      </c>
      <c r="X26" s="101">
        <v>4.6800000000000001E-3</v>
      </c>
      <c r="Y26" s="101">
        <v>7.0200000000000002E-3</v>
      </c>
      <c r="Z26" s="101">
        <v>8.2317999999999992E-3</v>
      </c>
      <c r="AA26" s="102">
        <v>0.92196</v>
      </c>
    </row>
    <row r="27" spans="2:27" x14ac:dyDescent="0.2">
      <c r="B27" s="58"/>
      <c r="C27" s="46">
        <v>25</v>
      </c>
      <c r="D27" s="41" t="s">
        <v>58</v>
      </c>
      <c r="E27" s="64">
        <v>5.7300000000000005E-4</v>
      </c>
      <c r="F27" s="64">
        <v>3.7799999999999999E-3</v>
      </c>
      <c r="G27" s="64">
        <v>2.1494000000000001E-3</v>
      </c>
      <c r="H27" s="65">
        <v>0.11287999999999999</v>
      </c>
      <c r="L27" s="56"/>
      <c r="M27" s="50">
        <f t="shared" si="0"/>
        <v>25</v>
      </c>
      <c r="N27" s="51" t="s">
        <v>206</v>
      </c>
      <c r="O27" s="68">
        <v>1.2899999999999999E-3</v>
      </c>
      <c r="P27" s="68">
        <v>2.5000000000000001E-3</v>
      </c>
      <c r="Q27" s="68">
        <v>3.4608E-3</v>
      </c>
      <c r="R27" s="69">
        <v>0.25413000000000002</v>
      </c>
      <c r="U27" s="60"/>
      <c r="V27" s="148">
        <f t="shared" si="1"/>
        <v>25</v>
      </c>
      <c r="W27" s="42" t="s">
        <v>291</v>
      </c>
      <c r="X27" s="101">
        <v>1.22E-4</v>
      </c>
      <c r="Y27" s="101">
        <v>8.0000000000000004E-4</v>
      </c>
      <c r="Z27" s="101">
        <v>1.0707E-3</v>
      </c>
      <c r="AA27" s="102">
        <v>2.4034E-2</v>
      </c>
    </row>
    <row r="28" spans="2:27" x14ac:dyDescent="0.2">
      <c r="B28" s="58"/>
      <c r="C28" s="46">
        <v>26</v>
      </c>
      <c r="D28" s="41" t="s">
        <v>60</v>
      </c>
      <c r="E28" s="64">
        <v>0.17399999999999999</v>
      </c>
      <c r="F28" s="64">
        <v>0.22556000000000001</v>
      </c>
      <c r="G28" s="64">
        <v>0.19700000000000001</v>
      </c>
      <c r="H28" s="65">
        <v>1</v>
      </c>
      <c r="L28" s="56"/>
      <c r="M28" s="50">
        <f t="shared" si="0"/>
        <v>26</v>
      </c>
      <c r="N28" s="51" t="s">
        <v>210</v>
      </c>
      <c r="O28" s="68">
        <v>2.2499999999999999E-2</v>
      </c>
      <c r="P28" s="68">
        <v>2.3438000000000001E-2</v>
      </c>
      <c r="Q28" s="68">
        <v>3.1888E-2</v>
      </c>
      <c r="R28" s="69">
        <v>1</v>
      </c>
      <c r="U28" s="60"/>
      <c r="V28" s="148">
        <f t="shared" si="1"/>
        <v>26</v>
      </c>
      <c r="W28" s="42" t="s">
        <v>307</v>
      </c>
      <c r="X28" s="101">
        <v>2.5399999999999999E-4</v>
      </c>
      <c r="Y28" s="101">
        <v>8.3076999999999999E-4</v>
      </c>
      <c r="Z28" s="101">
        <v>1.3167999999999999E-3</v>
      </c>
      <c r="AA28" s="102">
        <v>5.0037999999999999E-2</v>
      </c>
    </row>
    <row r="29" spans="2:27" ht="16" customHeight="1" x14ac:dyDescent="0.2">
      <c r="B29" s="58"/>
      <c r="C29" s="46">
        <v>27</v>
      </c>
      <c r="D29" s="41" t="s">
        <v>62</v>
      </c>
      <c r="E29" s="64">
        <v>0.22800000000000001</v>
      </c>
      <c r="F29" s="64">
        <v>0.27050999999999997</v>
      </c>
      <c r="G29" s="64">
        <v>0.24815000000000001</v>
      </c>
      <c r="H29" s="65">
        <v>1</v>
      </c>
      <c r="L29" s="56"/>
      <c r="M29" s="50">
        <f t="shared" si="0"/>
        <v>27</v>
      </c>
      <c r="N29" s="51" t="s">
        <v>216</v>
      </c>
      <c r="O29" s="68">
        <v>2.23E-4</v>
      </c>
      <c r="P29" s="68">
        <v>1.15E-3</v>
      </c>
      <c r="Q29" s="68">
        <v>1.2551999999999999E-3</v>
      </c>
      <c r="R29" s="69">
        <v>4.3930999999999998E-2</v>
      </c>
      <c r="U29" s="60"/>
      <c r="V29" s="148">
        <f t="shared" si="1"/>
        <v>27</v>
      </c>
      <c r="W29" s="42" t="s">
        <v>309</v>
      </c>
      <c r="X29" s="101">
        <v>1.24E-3</v>
      </c>
      <c r="Y29" s="101">
        <v>2.48E-3</v>
      </c>
      <c r="Z29" s="101">
        <v>3.4201000000000001E-3</v>
      </c>
      <c r="AA29" s="102">
        <v>0.24428</v>
      </c>
    </row>
    <row r="30" spans="2:27" x14ac:dyDescent="0.2">
      <c r="B30" s="58"/>
      <c r="C30" s="46">
        <v>28</v>
      </c>
      <c r="D30" s="41" t="s">
        <v>64</v>
      </c>
      <c r="E30" s="64">
        <v>8.14E-2</v>
      </c>
      <c r="F30" s="64">
        <v>0.12570000000000001</v>
      </c>
      <c r="G30" s="64">
        <v>9.8378999999999994E-2</v>
      </c>
      <c r="H30" s="65">
        <v>1</v>
      </c>
      <c r="L30" s="56"/>
      <c r="M30" s="50">
        <f t="shared" si="0"/>
        <v>28</v>
      </c>
      <c r="N30" s="51" t="s">
        <v>224</v>
      </c>
      <c r="O30" s="68">
        <v>2.87E-2</v>
      </c>
      <c r="P30" s="68">
        <v>2.9286E-2</v>
      </c>
      <c r="Q30" s="68">
        <v>3.8991999999999999E-2</v>
      </c>
      <c r="R30" s="69">
        <v>1</v>
      </c>
      <c r="U30" s="60"/>
      <c r="V30" s="148">
        <f t="shared" si="1"/>
        <v>28</v>
      </c>
      <c r="W30" s="42" t="s">
        <v>311</v>
      </c>
      <c r="X30" s="101">
        <v>5.0699999999999999E-5</v>
      </c>
      <c r="Y30" s="101">
        <v>7.2599999999999997E-4</v>
      </c>
      <c r="Z30" s="101">
        <v>7.6829999999999997E-4</v>
      </c>
      <c r="AA30" s="102">
        <v>9.9878999999999992E-3</v>
      </c>
    </row>
    <row r="31" spans="2:27" x14ac:dyDescent="0.2">
      <c r="B31" s="58"/>
      <c r="C31" s="46">
        <v>29</v>
      </c>
      <c r="D31" s="41" t="s">
        <v>66</v>
      </c>
      <c r="E31" s="64">
        <v>1.82E-3</v>
      </c>
      <c r="F31" s="64">
        <v>8.4933000000000005E-3</v>
      </c>
      <c r="G31" s="64">
        <v>4.1891000000000003E-3</v>
      </c>
      <c r="H31" s="65">
        <v>0.35854000000000003</v>
      </c>
      <c r="L31" s="56"/>
      <c r="M31" s="50">
        <f t="shared" si="0"/>
        <v>29</v>
      </c>
      <c r="N31" s="51" t="s">
        <v>218</v>
      </c>
      <c r="O31" s="68">
        <v>9.2999999999999992E-3</v>
      </c>
      <c r="P31" s="68">
        <v>1.0109E-2</v>
      </c>
      <c r="Q31" s="68">
        <v>1.4895E-2</v>
      </c>
      <c r="R31" s="69">
        <v>1</v>
      </c>
      <c r="U31" s="60"/>
      <c r="V31" s="148">
        <f t="shared" si="1"/>
        <v>29</v>
      </c>
      <c r="W31" s="42" t="s">
        <v>305</v>
      </c>
      <c r="X31" s="101">
        <v>0.20799999999999999</v>
      </c>
      <c r="Y31" s="101">
        <v>0.21393999999999999</v>
      </c>
      <c r="Z31" s="101">
        <v>0.23282</v>
      </c>
      <c r="AA31" s="102">
        <v>1</v>
      </c>
    </row>
    <row r="32" spans="2:27" x14ac:dyDescent="0.2">
      <c r="B32" s="58"/>
      <c r="C32" s="46">
        <v>30</v>
      </c>
      <c r="D32" s="41" t="s">
        <v>68</v>
      </c>
      <c r="E32" s="64">
        <v>1.3899999999999999E-2</v>
      </c>
      <c r="F32" s="64">
        <v>3.1386999999999998E-2</v>
      </c>
      <c r="G32" s="64">
        <v>2.0434999999999998E-2</v>
      </c>
      <c r="H32" s="65">
        <v>1</v>
      </c>
      <c r="L32" s="56"/>
      <c r="M32" s="50">
        <f t="shared" si="0"/>
        <v>30</v>
      </c>
      <c r="N32" s="51" t="s">
        <v>220</v>
      </c>
      <c r="O32" s="68">
        <v>4.5900000000000003E-3</v>
      </c>
      <c r="P32" s="68">
        <v>5.2158999999999999E-3</v>
      </c>
      <c r="Q32" s="68">
        <v>8.1461999999999993E-3</v>
      </c>
      <c r="R32" s="69">
        <v>0.90422999999999998</v>
      </c>
      <c r="U32" s="60"/>
      <c r="V32" s="148">
        <f t="shared" si="1"/>
        <v>30</v>
      </c>
      <c r="W32" s="42" t="s">
        <v>325</v>
      </c>
      <c r="X32" s="101">
        <v>8.7200000000000005E-4</v>
      </c>
      <c r="Y32" s="101">
        <v>1.9620000000000002E-3</v>
      </c>
      <c r="Z32" s="101">
        <v>2.6714E-3</v>
      </c>
      <c r="AA32" s="102">
        <v>0.17177999999999999</v>
      </c>
    </row>
    <row r="33" spans="2:27" x14ac:dyDescent="0.2">
      <c r="B33" s="58"/>
      <c r="C33" s="46">
        <v>31</v>
      </c>
      <c r="D33" s="41" t="s">
        <v>70</v>
      </c>
      <c r="E33" s="64">
        <v>3.77E-4</v>
      </c>
      <c r="F33" s="64">
        <v>2.9321999999999998E-3</v>
      </c>
      <c r="G33" s="64">
        <v>1.6145E-3</v>
      </c>
      <c r="H33" s="65">
        <v>7.4269000000000002E-2</v>
      </c>
      <c r="L33" s="56"/>
      <c r="M33" s="50">
        <f t="shared" si="0"/>
        <v>31</v>
      </c>
      <c r="N33" s="51" t="s">
        <v>222</v>
      </c>
      <c r="O33" s="68">
        <v>1.32E-3</v>
      </c>
      <c r="P33" s="68">
        <v>2.5000000000000001E-3</v>
      </c>
      <c r="Q33" s="68">
        <v>3.4672000000000001E-3</v>
      </c>
      <c r="R33" s="69">
        <v>0.26003999999999999</v>
      </c>
      <c r="U33" s="60"/>
      <c r="V33" s="148">
        <f t="shared" si="1"/>
        <v>31</v>
      </c>
      <c r="W33" s="42" t="s">
        <v>315</v>
      </c>
      <c r="X33" s="101">
        <v>1.64E-4</v>
      </c>
      <c r="Y33" s="101">
        <v>8.0000000000000004E-4</v>
      </c>
      <c r="Z33" s="101">
        <v>1.1402000000000001E-3</v>
      </c>
      <c r="AA33" s="102">
        <v>3.2308000000000003E-2</v>
      </c>
    </row>
    <row r="34" spans="2:27" x14ac:dyDescent="0.2">
      <c r="B34" s="58"/>
      <c r="C34" s="46">
        <v>32</v>
      </c>
      <c r="D34" s="41" t="s">
        <v>72</v>
      </c>
      <c r="E34" s="64">
        <v>8.6400000000000005E-2</v>
      </c>
      <c r="F34" s="64">
        <v>0.126</v>
      </c>
      <c r="G34" s="64">
        <v>0.10253</v>
      </c>
      <c r="H34" s="65">
        <v>1</v>
      </c>
      <c r="L34" s="56"/>
      <c r="M34" s="50">
        <f t="shared" si="0"/>
        <v>32</v>
      </c>
      <c r="N34" s="51" t="s">
        <v>226</v>
      </c>
      <c r="O34" s="68">
        <v>3.2499999999999999E-3</v>
      </c>
      <c r="P34" s="68">
        <v>3.9633999999999997E-3</v>
      </c>
      <c r="Q34" s="68">
        <v>6.2769999999999996E-3</v>
      </c>
      <c r="R34" s="69">
        <v>0.64024999999999999</v>
      </c>
      <c r="U34" s="60"/>
      <c r="V34" s="148">
        <f t="shared" si="1"/>
        <v>32</v>
      </c>
      <c r="W34" s="42" t="s">
        <v>313</v>
      </c>
      <c r="X34" s="101">
        <v>1.7099999999999999E-3</v>
      </c>
      <c r="Y34" s="101">
        <v>3.2399999999999998E-3</v>
      </c>
      <c r="Z34" s="101">
        <v>4.1589000000000001E-3</v>
      </c>
      <c r="AA34" s="102">
        <v>0.33687</v>
      </c>
    </row>
    <row r="35" spans="2:27" x14ac:dyDescent="0.2">
      <c r="B35" s="58"/>
      <c r="C35" s="46">
        <v>33</v>
      </c>
      <c r="D35" s="41" t="s">
        <v>74</v>
      </c>
      <c r="E35" s="64">
        <v>0.48599999999999999</v>
      </c>
      <c r="F35" s="64">
        <v>0.49303999999999998</v>
      </c>
      <c r="G35" s="64">
        <v>0.49352000000000001</v>
      </c>
      <c r="H35" s="65">
        <v>1</v>
      </c>
      <c r="L35" s="56"/>
      <c r="M35" s="50">
        <f t="shared" si="0"/>
        <v>33</v>
      </c>
      <c r="N35" s="51" t="s">
        <v>212</v>
      </c>
      <c r="O35" s="68">
        <v>2.9100000000000003E-4</v>
      </c>
      <c r="P35" s="68">
        <v>1.15E-3</v>
      </c>
      <c r="Q35" s="68">
        <v>1.3744E-3</v>
      </c>
      <c r="R35" s="69">
        <v>5.7327000000000003E-2</v>
      </c>
      <c r="U35" s="60"/>
      <c r="V35" s="148">
        <f t="shared" si="1"/>
        <v>33</v>
      </c>
      <c r="W35" s="42" t="s">
        <v>319</v>
      </c>
      <c r="X35" s="101">
        <v>2.99E-4</v>
      </c>
      <c r="Y35" s="101">
        <v>8.3076999999999999E-4</v>
      </c>
      <c r="Z35" s="101">
        <v>1.3744E-3</v>
      </c>
      <c r="AA35" s="102">
        <v>5.8902999999999997E-2</v>
      </c>
    </row>
    <row r="36" spans="2:27" x14ac:dyDescent="0.2">
      <c r="B36" s="58"/>
      <c r="C36" s="46">
        <v>34</v>
      </c>
      <c r="D36" s="41" t="s">
        <v>76</v>
      </c>
      <c r="E36" s="64">
        <v>2.16E-3</v>
      </c>
      <c r="F36" s="64">
        <v>8.8941000000000003E-3</v>
      </c>
      <c r="G36" s="64">
        <v>4.6252000000000003E-3</v>
      </c>
      <c r="H36" s="65">
        <v>0.42552000000000001</v>
      </c>
      <c r="L36" s="56"/>
      <c r="M36" s="50">
        <f t="shared" si="0"/>
        <v>34</v>
      </c>
      <c r="N36" s="51" t="s">
        <v>214</v>
      </c>
      <c r="O36" s="68">
        <v>1.4100000000000001E-4</v>
      </c>
      <c r="P36" s="68">
        <v>1.15E-3</v>
      </c>
      <c r="Q36" s="68">
        <v>1.1347E-3</v>
      </c>
      <c r="R36" s="69">
        <v>2.7777E-2</v>
      </c>
      <c r="U36" s="60"/>
      <c r="V36" s="148">
        <f t="shared" si="1"/>
        <v>34</v>
      </c>
      <c r="W36" s="42" t="s">
        <v>326</v>
      </c>
      <c r="X36" s="101">
        <v>3.4399999999999999E-3</v>
      </c>
      <c r="Y36" s="101">
        <v>5.6290999999999997E-3</v>
      </c>
      <c r="Z36" s="101">
        <v>6.4304000000000002E-3</v>
      </c>
      <c r="AA36" s="102">
        <v>0.67767999999999995</v>
      </c>
    </row>
    <row r="37" spans="2:27" x14ac:dyDescent="0.2">
      <c r="B37" s="58"/>
      <c r="C37" s="46">
        <v>35</v>
      </c>
      <c r="D37" s="41" t="s">
        <v>78</v>
      </c>
      <c r="E37" s="64">
        <v>0.33300000000000002</v>
      </c>
      <c r="F37" s="64">
        <v>0.34791</v>
      </c>
      <c r="G37" s="64">
        <v>0.34345999999999999</v>
      </c>
      <c r="H37" s="65">
        <v>1</v>
      </c>
      <c r="L37" s="56"/>
      <c r="M37" s="50">
        <f t="shared" si="0"/>
        <v>35</v>
      </c>
      <c r="N37" s="51" t="s">
        <v>228</v>
      </c>
      <c r="O37" s="68">
        <v>4.2900000000000002E-4</v>
      </c>
      <c r="P37" s="68">
        <v>1.4400000000000001E-3</v>
      </c>
      <c r="Q37" s="68">
        <v>1.7367999999999999E-3</v>
      </c>
      <c r="R37" s="69">
        <v>8.4513000000000005E-2</v>
      </c>
      <c r="U37" s="60"/>
      <c r="V37" s="148">
        <f t="shared" si="1"/>
        <v>35</v>
      </c>
      <c r="W37" s="42" t="s">
        <v>317</v>
      </c>
      <c r="X37" s="101">
        <v>3.0499999999999999E-2</v>
      </c>
      <c r="Y37" s="101">
        <v>3.7862E-2</v>
      </c>
      <c r="Z37" s="101">
        <v>4.0874000000000001E-2</v>
      </c>
      <c r="AA37" s="102">
        <v>1</v>
      </c>
    </row>
    <row r="38" spans="2:27" ht="17" thickBot="1" x14ac:dyDescent="0.25">
      <c r="B38" s="58"/>
      <c r="C38" s="46">
        <v>36</v>
      </c>
      <c r="D38" s="41" t="s">
        <v>80</v>
      </c>
      <c r="E38" s="64">
        <v>0.23400000000000001</v>
      </c>
      <c r="F38" s="64">
        <v>0.27300000000000002</v>
      </c>
      <c r="G38" s="64">
        <v>0.25329000000000002</v>
      </c>
      <c r="H38" s="65">
        <v>1</v>
      </c>
      <c r="L38" s="56"/>
      <c r="M38" s="50">
        <f t="shared" si="0"/>
        <v>36</v>
      </c>
      <c r="N38" s="51" t="s">
        <v>230</v>
      </c>
      <c r="O38" s="68">
        <v>1.8699999999999999E-4</v>
      </c>
      <c r="P38" s="68">
        <v>1.15E-3</v>
      </c>
      <c r="Q38" s="68">
        <v>1.1402000000000001E-3</v>
      </c>
      <c r="R38" s="69">
        <v>3.6838999999999997E-2</v>
      </c>
      <c r="U38" s="61"/>
      <c r="V38" s="149">
        <f t="shared" si="1"/>
        <v>36</v>
      </c>
      <c r="W38" s="73" t="s">
        <v>321</v>
      </c>
      <c r="X38" s="103">
        <v>2.3000000000000001E-4</v>
      </c>
      <c r="Y38" s="103">
        <v>8.2799999999999996E-4</v>
      </c>
      <c r="Z38" s="103">
        <v>1.2585999999999999E-3</v>
      </c>
      <c r="AA38" s="104">
        <v>4.5310000000000003E-2</v>
      </c>
    </row>
    <row r="39" spans="2:27" x14ac:dyDescent="0.2">
      <c r="B39" s="58"/>
      <c r="C39" s="46">
        <v>37</v>
      </c>
      <c r="D39" s="41" t="s">
        <v>82</v>
      </c>
      <c r="E39" s="64">
        <v>0.224</v>
      </c>
      <c r="F39" s="64">
        <v>0.27034000000000002</v>
      </c>
      <c r="G39" s="64">
        <v>0.24515999999999999</v>
      </c>
      <c r="H39" s="65">
        <v>1</v>
      </c>
      <c r="L39" s="56"/>
      <c r="M39" s="50">
        <f t="shared" si="0"/>
        <v>37</v>
      </c>
      <c r="N39" s="51" t="s">
        <v>232</v>
      </c>
      <c r="O39" s="68">
        <v>3.0300000000000001E-3</v>
      </c>
      <c r="P39" s="68">
        <v>3.9633999999999997E-3</v>
      </c>
      <c r="Q39" s="68">
        <v>6.0293999999999999E-3</v>
      </c>
      <c r="R39" s="69">
        <v>0.59691000000000005</v>
      </c>
    </row>
    <row r="40" spans="2:27" x14ac:dyDescent="0.2">
      <c r="B40" s="58"/>
      <c r="C40" s="46">
        <v>38</v>
      </c>
      <c r="D40" s="41" t="s">
        <v>84</v>
      </c>
      <c r="E40" s="64">
        <v>1.84E-2</v>
      </c>
      <c r="F40" s="64">
        <v>3.85E-2</v>
      </c>
      <c r="G40" s="64">
        <v>2.6457999999999999E-2</v>
      </c>
      <c r="H40" s="65">
        <v>1</v>
      </c>
      <c r="L40" s="56"/>
      <c r="M40" s="50">
        <f t="shared" si="0"/>
        <v>38</v>
      </c>
      <c r="N40" s="51" t="s">
        <v>234</v>
      </c>
      <c r="O40" s="68">
        <v>3.4400000000000003E-5</v>
      </c>
      <c r="P40" s="68">
        <v>5.7333000000000004E-4</v>
      </c>
      <c r="Q40" s="68">
        <v>6.1607000000000003E-4</v>
      </c>
      <c r="R40" s="69">
        <v>6.7768000000000004E-3</v>
      </c>
      <c r="X40" s="151">
        <f>COUNTIF(X3:X38,"&lt;=0.05")</f>
        <v>33</v>
      </c>
      <c r="Y40" s="151">
        <f t="shared" ref="Y40:AA40" si="2">COUNTIF(Y3:Y38,"&lt;=0.05")</f>
        <v>33</v>
      </c>
      <c r="Z40" s="151">
        <f t="shared" si="2"/>
        <v>31</v>
      </c>
      <c r="AA40" s="151">
        <f t="shared" si="2"/>
        <v>10</v>
      </c>
    </row>
    <row r="41" spans="2:27" x14ac:dyDescent="0.2">
      <c r="B41" s="58"/>
      <c r="C41" s="46">
        <v>39</v>
      </c>
      <c r="D41" s="41" t="s">
        <v>86</v>
      </c>
      <c r="E41" s="64">
        <v>3.3100000000000002E-4</v>
      </c>
      <c r="F41" s="64">
        <v>2.8963000000000001E-3</v>
      </c>
      <c r="G41" s="64">
        <v>1.449E-3</v>
      </c>
      <c r="H41" s="65">
        <v>6.5207000000000001E-2</v>
      </c>
      <c r="L41" s="56"/>
      <c r="M41" s="50">
        <f t="shared" si="0"/>
        <v>39</v>
      </c>
      <c r="N41" s="51" t="s">
        <v>236</v>
      </c>
      <c r="O41" s="68">
        <v>3.4499999999999999E-3</v>
      </c>
      <c r="P41" s="68">
        <v>4.0232999999999996E-3</v>
      </c>
      <c r="Q41" s="68">
        <v>6.4304000000000002E-3</v>
      </c>
      <c r="R41" s="69">
        <v>0.67964999999999998</v>
      </c>
    </row>
    <row r="42" spans="2:27" x14ac:dyDescent="0.2">
      <c r="B42" s="58"/>
      <c r="C42" s="46">
        <v>40</v>
      </c>
      <c r="D42" s="41" t="s">
        <v>88</v>
      </c>
      <c r="E42" s="64">
        <v>0.27500000000000002</v>
      </c>
      <c r="F42" s="64">
        <v>0.31557000000000002</v>
      </c>
      <c r="G42" s="64">
        <v>0.29604000000000003</v>
      </c>
      <c r="H42" s="65">
        <v>1</v>
      </c>
      <c r="L42" s="56"/>
      <c r="M42" s="50">
        <f t="shared" si="0"/>
        <v>40</v>
      </c>
      <c r="N42" s="51" t="s">
        <v>238</v>
      </c>
      <c r="O42" s="68">
        <v>1.8400000000000001E-3</v>
      </c>
      <c r="P42" s="68">
        <v>2.8029999999999999E-3</v>
      </c>
      <c r="Q42" s="68">
        <v>4.1891000000000003E-3</v>
      </c>
      <c r="R42" s="69">
        <v>0.36248000000000002</v>
      </c>
    </row>
    <row r="43" spans="2:27" x14ac:dyDescent="0.2">
      <c r="B43" s="58"/>
      <c r="C43" s="46">
        <v>41</v>
      </c>
      <c r="D43" s="41" t="s">
        <v>90</v>
      </c>
      <c r="E43" s="64">
        <v>0.21299999999999999</v>
      </c>
      <c r="F43" s="64">
        <v>0.26624999999999999</v>
      </c>
      <c r="G43" s="64">
        <v>0.23707</v>
      </c>
      <c r="H43" s="65">
        <v>1</v>
      </c>
      <c r="L43" s="56"/>
      <c r="M43" s="50">
        <f t="shared" si="0"/>
        <v>41</v>
      </c>
      <c r="N43" s="51" t="s">
        <v>240</v>
      </c>
      <c r="O43" s="68">
        <v>0.223</v>
      </c>
      <c r="P43" s="68">
        <v>0.223</v>
      </c>
      <c r="Q43" s="68">
        <v>0.24515999999999999</v>
      </c>
      <c r="R43" s="69">
        <v>1</v>
      </c>
    </row>
    <row r="44" spans="2:27" ht="17" thickBot="1" x14ac:dyDescent="0.25">
      <c r="B44" s="58"/>
      <c r="C44" s="46">
        <v>42</v>
      </c>
      <c r="D44" s="41" t="s">
        <v>92</v>
      </c>
      <c r="E44" s="64">
        <v>7.1900000000000002E-3</v>
      </c>
      <c r="F44" s="64">
        <v>2.0132000000000001E-2</v>
      </c>
      <c r="G44" s="64">
        <v>1.1903E-2</v>
      </c>
      <c r="H44" s="65">
        <v>1</v>
      </c>
      <c r="L44" s="56"/>
      <c r="M44" s="50">
        <f t="shared" si="0"/>
        <v>42</v>
      </c>
      <c r="N44" s="51" t="s">
        <v>242</v>
      </c>
      <c r="O44" s="68">
        <v>6.4999999999999997E-4</v>
      </c>
      <c r="P44" s="68">
        <v>1.7316E-3</v>
      </c>
      <c r="Q44" s="68">
        <v>2.2349000000000002E-3</v>
      </c>
      <c r="R44" s="69">
        <v>0.12805</v>
      </c>
    </row>
    <row r="45" spans="2:27" x14ac:dyDescent="0.2">
      <c r="B45" s="58"/>
      <c r="C45" s="46">
        <v>43</v>
      </c>
      <c r="D45" s="41" t="s">
        <v>94</v>
      </c>
      <c r="E45" s="64">
        <v>8.5300000000000001E-2</v>
      </c>
      <c r="F45" s="64">
        <v>0.126</v>
      </c>
      <c r="G45" s="64">
        <v>0.10184</v>
      </c>
      <c r="H45" s="65">
        <v>1</v>
      </c>
      <c r="L45" s="56"/>
      <c r="M45" s="50">
        <f t="shared" si="0"/>
        <v>43</v>
      </c>
      <c r="N45" s="51" t="s">
        <v>243</v>
      </c>
      <c r="O45" s="68">
        <v>1.75E-3</v>
      </c>
      <c r="P45" s="68">
        <v>2.8029999999999999E-3</v>
      </c>
      <c r="Q45" s="68">
        <v>4.1891000000000003E-3</v>
      </c>
      <c r="R45" s="69">
        <v>0.34475</v>
      </c>
      <c r="U45" s="86" t="s">
        <v>365</v>
      </c>
      <c r="V45" s="98">
        <v>1</v>
      </c>
      <c r="W45" s="89" t="s">
        <v>331</v>
      </c>
      <c r="X45" s="105">
        <v>5.49E-5</v>
      </c>
      <c r="Y45" s="105">
        <v>2.3058E-4</v>
      </c>
      <c r="Z45" s="105">
        <v>7.7251999999999996E-4</v>
      </c>
      <c r="AA45" s="106">
        <v>1.0815E-2</v>
      </c>
    </row>
    <row r="46" spans="2:27" x14ac:dyDescent="0.2">
      <c r="B46" s="58"/>
      <c r="C46" s="46">
        <v>44</v>
      </c>
      <c r="D46" s="41" t="s">
        <v>96</v>
      </c>
      <c r="E46" s="64">
        <v>7.7399999999999995E-4</v>
      </c>
      <c r="F46" s="64">
        <v>4.5149999999999999E-3</v>
      </c>
      <c r="G46" s="64">
        <v>2.5412999999999998E-3</v>
      </c>
      <c r="H46" s="65">
        <v>0.15248</v>
      </c>
      <c r="L46" s="56"/>
      <c r="M46" s="50">
        <f t="shared" si="0"/>
        <v>44</v>
      </c>
      <c r="N46" s="51" t="s">
        <v>245</v>
      </c>
      <c r="O46" s="68">
        <v>2.0100000000000001E-3</v>
      </c>
      <c r="P46" s="68">
        <v>2.9559E-3</v>
      </c>
      <c r="Q46" s="68">
        <v>4.4872000000000002E-3</v>
      </c>
      <c r="R46" s="69">
        <v>0.39596999999999999</v>
      </c>
      <c r="U46" s="87"/>
      <c r="V46" s="99">
        <f>V45+1</f>
        <v>2</v>
      </c>
      <c r="W46" s="44" t="s">
        <v>332</v>
      </c>
      <c r="X46" s="107">
        <v>6.0499999999999996E-4</v>
      </c>
      <c r="Y46" s="107">
        <v>1.2704999999999999E-3</v>
      </c>
      <c r="Z46" s="107">
        <v>2.1494000000000001E-3</v>
      </c>
      <c r="AA46" s="108">
        <v>0.11917999999999999</v>
      </c>
    </row>
    <row r="47" spans="2:27" x14ac:dyDescent="0.2">
      <c r="B47" s="58"/>
      <c r="C47" s="46">
        <v>45</v>
      </c>
      <c r="D47" s="41" t="s">
        <v>98</v>
      </c>
      <c r="E47" s="64">
        <v>0.13800000000000001</v>
      </c>
      <c r="F47" s="64">
        <v>0.18226000000000001</v>
      </c>
      <c r="G47" s="64">
        <v>0.15806000000000001</v>
      </c>
      <c r="H47" s="65">
        <v>1</v>
      </c>
      <c r="L47" s="56"/>
      <c r="M47" s="50">
        <f t="shared" si="0"/>
        <v>45</v>
      </c>
      <c r="N47" s="51" t="s">
        <v>249</v>
      </c>
      <c r="O47" s="68">
        <v>9.5200000000000005E-4</v>
      </c>
      <c r="P47" s="68">
        <v>2.0696E-3</v>
      </c>
      <c r="Q47" s="68">
        <v>2.758E-3</v>
      </c>
      <c r="R47" s="69">
        <v>0.18754000000000001</v>
      </c>
      <c r="U47" s="87"/>
      <c r="V47" s="99">
        <f t="shared" ref="V47:V65" si="3">V46+1</f>
        <v>3</v>
      </c>
      <c r="W47" s="44" t="s">
        <v>333</v>
      </c>
      <c r="X47" s="107">
        <v>6.81E-6</v>
      </c>
      <c r="Y47" s="107">
        <v>4.7670000000000003E-5</v>
      </c>
      <c r="Z47" s="107">
        <v>2.3415E-4</v>
      </c>
      <c r="AA47" s="108">
        <v>1.3416000000000001E-3</v>
      </c>
    </row>
    <row r="48" spans="2:27" x14ac:dyDescent="0.2">
      <c r="B48" s="58"/>
      <c r="C48" s="46">
        <v>46</v>
      </c>
      <c r="D48" s="41" t="s">
        <v>100</v>
      </c>
      <c r="E48" s="64">
        <v>3.9500000000000004E-3</v>
      </c>
      <c r="F48" s="64">
        <v>1.2567999999999999E-2</v>
      </c>
      <c r="G48" s="64">
        <v>7.0740999999999998E-3</v>
      </c>
      <c r="H48" s="65">
        <v>0.77815000000000001</v>
      </c>
      <c r="L48" s="56"/>
      <c r="M48" s="50">
        <f t="shared" si="0"/>
        <v>46</v>
      </c>
      <c r="N48" s="51" t="s">
        <v>247</v>
      </c>
      <c r="O48" s="68">
        <v>5.0699999999999996E-4</v>
      </c>
      <c r="P48" s="68">
        <v>1.5843999999999999E-3</v>
      </c>
      <c r="Q48" s="68">
        <v>1.9976E-3</v>
      </c>
      <c r="R48" s="69">
        <v>9.9878999999999996E-2</v>
      </c>
      <c r="U48" s="87"/>
      <c r="V48" s="99">
        <f t="shared" si="3"/>
        <v>4</v>
      </c>
      <c r="W48" s="44" t="s">
        <v>334</v>
      </c>
      <c r="X48" s="107">
        <v>0.48899999999999999</v>
      </c>
      <c r="Y48" s="107">
        <v>0.48899999999999999</v>
      </c>
      <c r="Z48" s="107">
        <v>0.49402000000000001</v>
      </c>
      <c r="AA48" s="108">
        <v>1</v>
      </c>
    </row>
    <row r="49" spans="2:27" x14ac:dyDescent="0.2">
      <c r="B49" s="58"/>
      <c r="C49" s="46">
        <v>47</v>
      </c>
      <c r="D49" s="41" t="s">
        <v>102</v>
      </c>
      <c r="E49" s="64">
        <v>2.7900000000000001E-2</v>
      </c>
      <c r="F49" s="64">
        <v>5.2316000000000001E-2</v>
      </c>
      <c r="G49" s="64">
        <v>3.8435999999999998E-2</v>
      </c>
      <c r="H49" s="65">
        <v>1</v>
      </c>
      <c r="L49" s="56"/>
      <c r="M49" s="50">
        <f t="shared" si="0"/>
        <v>47</v>
      </c>
      <c r="N49" s="51" t="s">
        <v>251</v>
      </c>
      <c r="O49" s="68">
        <v>8.7200000000000005E-4</v>
      </c>
      <c r="P49" s="68">
        <v>2.0341000000000001E-3</v>
      </c>
      <c r="Q49" s="68">
        <v>2.6714E-3</v>
      </c>
      <c r="R49" s="69">
        <v>0.17177999999999999</v>
      </c>
      <c r="U49" s="87"/>
      <c r="V49" s="99">
        <f t="shared" si="3"/>
        <v>5</v>
      </c>
      <c r="W49" s="44" t="s">
        <v>335</v>
      </c>
      <c r="X49" s="107">
        <v>3.2600000000000001E-4</v>
      </c>
      <c r="Y49" s="107">
        <v>7.6066999999999997E-4</v>
      </c>
      <c r="Z49" s="107">
        <v>1.449E-3</v>
      </c>
      <c r="AA49" s="108">
        <v>6.4222000000000001E-2</v>
      </c>
    </row>
    <row r="50" spans="2:27" x14ac:dyDescent="0.2">
      <c r="B50" s="58"/>
      <c r="C50" s="46">
        <v>48</v>
      </c>
      <c r="D50" s="41" t="s">
        <v>104</v>
      </c>
      <c r="E50" s="64">
        <v>1.8100000000000001E-4</v>
      </c>
      <c r="F50" s="64">
        <v>1.8799999999999999E-3</v>
      </c>
      <c r="G50" s="64">
        <v>1.1402000000000001E-3</v>
      </c>
      <c r="H50" s="65">
        <v>3.5657000000000001E-2</v>
      </c>
      <c r="L50" s="56"/>
      <c r="M50" s="50">
        <f t="shared" si="0"/>
        <v>48</v>
      </c>
      <c r="N50" s="51" t="s">
        <v>255</v>
      </c>
      <c r="O50" s="68">
        <v>8.9499999999999996E-4</v>
      </c>
      <c r="P50" s="68">
        <v>2.0341000000000001E-3</v>
      </c>
      <c r="Q50" s="68">
        <v>2.6714E-3</v>
      </c>
      <c r="R50" s="69">
        <v>0.17630999999999999</v>
      </c>
      <c r="U50" s="87"/>
      <c r="V50" s="99">
        <f t="shared" si="3"/>
        <v>6</v>
      </c>
      <c r="W50" s="44" t="s">
        <v>336</v>
      </c>
      <c r="X50" s="107">
        <v>7.3000000000000001E-3</v>
      </c>
      <c r="Y50" s="107">
        <v>1.022E-2</v>
      </c>
      <c r="Z50" s="107">
        <v>1.1984E-2</v>
      </c>
      <c r="AA50" s="108">
        <v>1</v>
      </c>
    </row>
    <row r="51" spans="2:27" x14ac:dyDescent="0.2">
      <c r="B51" s="58"/>
      <c r="C51" s="46">
        <v>49</v>
      </c>
      <c r="D51" s="41" t="s">
        <v>106</v>
      </c>
      <c r="E51" s="64">
        <v>2.3199999999999998E-2</v>
      </c>
      <c r="F51" s="64">
        <v>4.6278E-2</v>
      </c>
      <c r="G51" s="64">
        <v>3.2646000000000001E-2</v>
      </c>
      <c r="H51" s="65">
        <v>1</v>
      </c>
      <c r="L51" s="56"/>
      <c r="M51" s="50">
        <f t="shared" si="0"/>
        <v>49</v>
      </c>
      <c r="N51" s="51" t="s">
        <v>253</v>
      </c>
      <c r="O51" s="68">
        <v>1.2099999999999999E-5</v>
      </c>
      <c r="P51" s="68">
        <v>3.0249999999999998E-4</v>
      </c>
      <c r="Q51" s="68">
        <v>2.6486000000000001E-4</v>
      </c>
      <c r="R51" s="69">
        <v>2.3836999999999999E-3</v>
      </c>
      <c r="U51" s="87"/>
      <c r="V51" s="99">
        <f t="shared" si="3"/>
        <v>7</v>
      </c>
      <c r="W51" s="44" t="s">
        <v>337</v>
      </c>
      <c r="X51" s="107">
        <v>1.8599999999999999E-4</v>
      </c>
      <c r="Y51" s="107">
        <v>4.8825000000000002E-4</v>
      </c>
      <c r="Z51" s="107">
        <v>1.1402000000000001E-3</v>
      </c>
      <c r="AA51" s="108">
        <v>3.6642000000000001E-2</v>
      </c>
    </row>
    <row r="52" spans="2:27" ht="17" thickBot="1" x14ac:dyDescent="0.25">
      <c r="B52" s="58"/>
      <c r="C52" s="46">
        <v>50</v>
      </c>
      <c r="D52" s="41" t="s">
        <v>108</v>
      </c>
      <c r="E52" s="64">
        <v>0.11</v>
      </c>
      <c r="F52" s="64">
        <v>0.14807999999999999</v>
      </c>
      <c r="G52" s="64">
        <v>0.12673000000000001</v>
      </c>
      <c r="H52" s="65">
        <v>1</v>
      </c>
      <c r="L52" s="57"/>
      <c r="M52" s="54">
        <f t="shared" si="0"/>
        <v>50</v>
      </c>
      <c r="N52" s="55" t="s">
        <v>257</v>
      </c>
      <c r="O52" s="70">
        <v>6.0999999999999997E-4</v>
      </c>
      <c r="P52" s="70">
        <v>1.7316E-3</v>
      </c>
      <c r="Q52" s="70">
        <v>2.1494000000000001E-3</v>
      </c>
      <c r="R52" s="71">
        <v>0.12017</v>
      </c>
      <c r="U52" s="87"/>
      <c r="V52" s="99">
        <f t="shared" si="3"/>
        <v>8</v>
      </c>
      <c r="W52" s="44" t="s">
        <v>338</v>
      </c>
      <c r="X52" s="107">
        <v>1.7099999999999999E-3</v>
      </c>
      <c r="Y52" s="107">
        <v>2.7623000000000001E-3</v>
      </c>
      <c r="Z52" s="107">
        <v>4.1589000000000001E-3</v>
      </c>
      <c r="AA52" s="108">
        <v>0.33687</v>
      </c>
    </row>
    <row r="53" spans="2:27" x14ac:dyDescent="0.2">
      <c r="B53" s="58"/>
      <c r="C53" s="46">
        <v>51</v>
      </c>
      <c r="D53" s="41" t="s">
        <v>110</v>
      </c>
      <c r="E53" s="64">
        <v>1.07E-4</v>
      </c>
      <c r="F53" s="64">
        <v>1.8725E-3</v>
      </c>
      <c r="G53" s="64">
        <v>1.054E-3</v>
      </c>
      <c r="H53" s="65">
        <v>2.1079000000000001E-2</v>
      </c>
      <c r="U53" s="87"/>
      <c r="V53" s="99">
        <f t="shared" si="3"/>
        <v>9</v>
      </c>
      <c r="W53" s="44" t="s">
        <v>339</v>
      </c>
      <c r="X53" s="107">
        <v>8.14E-5</v>
      </c>
      <c r="Y53" s="107">
        <v>2.4420000000000003E-4</v>
      </c>
      <c r="Z53" s="107">
        <v>8.4398999999999997E-4</v>
      </c>
      <c r="AA53" s="108">
        <v>1.6036000000000002E-2</v>
      </c>
    </row>
    <row r="54" spans="2:27" x14ac:dyDescent="0.2">
      <c r="B54" s="58"/>
      <c r="C54" s="46">
        <v>52</v>
      </c>
      <c r="D54" s="41" t="s">
        <v>112</v>
      </c>
      <c r="E54" s="64">
        <v>3.7000000000000002E-3</v>
      </c>
      <c r="F54" s="64">
        <v>1.2333E-2</v>
      </c>
      <c r="G54" s="64">
        <v>6.6871999999999999E-3</v>
      </c>
      <c r="H54" s="65">
        <v>0.72889999999999999</v>
      </c>
      <c r="O54" s="150">
        <f>COUNTIF(O3:O52,"&lt;=0.05")</f>
        <v>49</v>
      </c>
      <c r="P54" s="150">
        <f t="shared" ref="P54:R54" si="4">COUNTIF(P3:P52,"&lt;=0.05")</f>
        <v>49</v>
      </c>
      <c r="Q54" s="150">
        <f t="shared" si="4"/>
        <v>49</v>
      </c>
      <c r="R54" s="150">
        <f t="shared" si="4"/>
        <v>9</v>
      </c>
      <c r="U54" s="87"/>
      <c r="V54" s="99">
        <f t="shared" si="3"/>
        <v>10</v>
      </c>
      <c r="W54" s="44" t="s">
        <v>340</v>
      </c>
      <c r="X54" s="107">
        <v>3.5499999999999997E-2</v>
      </c>
      <c r="Y54" s="107">
        <v>4.3853000000000003E-2</v>
      </c>
      <c r="Z54" s="107">
        <v>4.6315000000000002E-2</v>
      </c>
      <c r="AA54" s="108">
        <v>1</v>
      </c>
    </row>
    <row r="55" spans="2:27" x14ac:dyDescent="0.2">
      <c r="B55" s="58"/>
      <c r="C55" s="46">
        <v>53</v>
      </c>
      <c r="D55" s="41" t="s">
        <v>114</v>
      </c>
      <c r="E55" s="64">
        <v>1.8700000000000001E-2</v>
      </c>
      <c r="F55" s="64">
        <v>3.85E-2</v>
      </c>
      <c r="G55" s="64">
        <v>2.6695E-2</v>
      </c>
      <c r="H55" s="65">
        <v>1</v>
      </c>
      <c r="U55" s="87"/>
      <c r="V55" s="99">
        <f t="shared" si="3"/>
        <v>11</v>
      </c>
      <c r="W55" s="44" t="s">
        <v>341</v>
      </c>
      <c r="X55" s="107">
        <v>3.9E-2</v>
      </c>
      <c r="Y55" s="107">
        <v>4.5499999999999999E-2</v>
      </c>
      <c r="Z55" s="107">
        <v>5.0546000000000001E-2</v>
      </c>
      <c r="AA55" s="108">
        <v>1</v>
      </c>
    </row>
    <row r="56" spans="2:27" x14ac:dyDescent="0.2">
      <c r="B56" s="58"/>
      <c r="C56" s="46">
        <v>54</v>
      </c>
      <c r="D56" s="41" t="s">
        <v>116</v>
      </c>
      <c r="E56" s="64">
        <v>0.36799999999999999</v>
      </c>
      <c r="F56" s="64">
        <v>0.37881999999999999</v>
      </c>
      <c r="G56" s="64">
        <v>0.37758000000000003</v>
      </c>
      <c r="H56" s="65">
        <v>1</v>
      </c>
      <c r="U56" s="87"/>
      <c r="V56" s="99">
        <f t="shared" si="3"/>
        <v>12</v>
      </c>
      <c r="W56" s="44" t="s">
        <v>342</v>
      </c>
      <c r="X56" s="107">
        <v>2.8499999999999998E-6</v>
      </c>
      <c r="Y56" s="107">
        <v>2.9924999999999999E-5</v>
      </c>
      <c r="Z56" s="107">
        <v>1.8715E-4</v>
      </c>
      <c r="AA56" s="108">
        <v>5.6145000000000001E-4</v>
      </c>
    </row>
    <row r="57" spans="2:27" x14ac:dyDescent="0.2">
      <c r="B57" s="58"/>
      <c r="C57" s="46">
        <v>55</v>
      </c>
      <c r="D57" s="41" t="s">
        <v>118</v>
      </c>
      <c r="E57" s="64">
        <v>1.2999999999999999E-3</v>
      </c>
      <c r="F57" s="64">
        <v>6.4999999999999997E-3</v>
      </c>
      <c r="G57" s="64">
        <v>3.4608E-3</v>
      </c>
      <c r="H57" s="65">
        <v>0.25609999999999999</v>
      </c>
      <c r="U57" s="87"/>
      <c r="V57" s="99">
        <f t="shared" si="3"/>
        <v>13</v>
      </c>
      <c r="W57" s="44" t="s">
        <v>343</v>
      </c>
      <c r="X57" s="107">
        <v>9.2100000000000005E-4</v>
      </c>
      <c r="Y57" s="107">
        <v>1.6118E-3</v>
      </c>
      <c r="Z57" s="107">
        <v>2.7079999999999999E-3</v>
      </c>
      <c r="AA57" s="108">
        <v>0.18143999999999999</v>
      </c>
    </row>
    <row r="58" spans="2:27" x14ac:dyDescent="0.2">
      <c r="B58" s="58"/>
      <c r="C58" s="46">
        <v>56</v>
      </c>
      <c r="D58" s="41" t="s">
        <v>120</v>
      </c>
      <c r="E58" s="64">
        <v>2.8400000000000002E-2</v>
      </c>
      <c r="F58" s="64">
        <v>5.2316000000000001E-2</v>
      </c>
      <c r="G58" s="64">
        <v>3.8852999999999999E-2</v>
      </c>
      <c r="H58" s="65">
        <v>1</v>
      </c>
      <c r="U58" s="87"/>
      <c r="V58" s="99">
        <f t="shared" si="3"/>
        <v>14</v>
      </c>
      <c r="W58" s="44" t="s">
        <v>344</v>
      </c>
      <c r="X58" s="107">
        <v>1.8200000000000001E-2</v>
      </c>
      <c r="Y58" s="107">
        <v>2.3888E-2</v>
      </c>
      <c r="Z58" s="107">
        <v>2.6363000000000001E-2</v>
      </c>
      <c r="AA58" s="108">
        <v>1</v>
      </c>
    </row>
    <row r="59" spans="2:27" x14ac:dyDescent="0.2">
      <c r="B59" s="58"/>
      <c r="C59" s="46">
        <v>57</v>
      </c>
      <c r="D59" s="41" t="s">
        <v>122</v>
      </c>
      <c r="E59" s="64">
        <v>0.28399999999999997</v>
      </c>
      <c r="F59" s="64">
        <v>0.32064999999999999</v>
      </c>
      <c r="G59" s="64">
        <v>0.30407000000000001</v>
      </c>
      <c r="H59" s="65">
        <v>1</v>
      </c>
      <c r="U59" s="87"/>
      <c r="V59" s="99">
        <f t="shared" si="3"/>
        <v>15</v>
      </c>
      <c r="W59" s="44" t="s">
        <v>345</v>
      </c>
      <c r="X59" s="107">
        <v>8.1599999999999999E-4</v>
      </c>
      <c r="Y59" s="107">
        <v>1.5578E-3</v>
      </c>
      <c r="Z59" s="107">
        <v>2.5928000000000001E-3</v>
      </c>
      <c r="AA59" s="108">
        <v>0.16075</v>
      </c>
    </row>
    <row r="60" spans="2:27" ht="17" thickBot="1" x14ac:dyDescent="0.25">
      <c r="B60" s="58"/>
      <c r="C60" s="46">
        <v>58</v>
      </c>
      <c r="D60" s="41" t="s">
        <v>124</v>
      </c>
      <c r="E60" s="64">
        <v>0.108</v>
      </c>
      <c r="F60" s="64">
        <v>0.14807999999999999</v>
      </c>
      <c r="G60" s="64">
        <v>0.12515000000000001</v>
      </c>
      <c r="H60" s="65">
        <v>1</v>
      </c>
      <c r="U60" s="87"/>
      <c r="V60" s="99">
        <f t="shared" si="3"/>
        <v>16</v>
      </c>
      <c r="W60" s="44" t="s">
        <v>346</v>
      </c>
      <c r="X60" s="107">
        <v>0.314</v>
      </c>
      <c r="Y60" s="107">
        <v>0.32969999999999999</v>
      </c>
      <c r="Z60" s="107">
        <v>0.32902999999999999</v>
      </c>
      <c r="AA60" s="108">
        <v>1</v>
      </c>
    </row>
    <row r="61" spans="2:27" x14ac:dyDescent="0.2">
      <c r="B61" s="58"/>
      <c r="C61" s="46">
        <v>59</v>
      </c>
      <c r="D61" s="41" t="s">
        <v>126</v>
      </c>
      <c r="E61" s="64">
        <v>0.10199999999999999</v>
      </c>
      <c r="F61" s="64">
        <v>0.14280000000000001</v>
      </c>
      <c r="G61" s="64">
        <v>0.11960999999999999</v>
      </c>
      <c r="H61" s="65">
        <v>1</v>
      </c>
      <c r="L61" s="74" t="s">
        <v>364</v>
      </c>
      <c r="M61" s="77">
        <v>1</v>
      </c>
      <c r="N61" s="78" t="s">
        <v>12</v>
      </c>
      <c r="O61" s="79">
        <v>2.63E-3</v>
      </c>
      <c r="P61" s="79">
        <v>7.5142999999999998E-3</v>
      </c>
      <c r="Q61" s="79">
        <v>5.4538E-3</v>
      </c>
      <c r="R61" s="80">
        <v>0.51810999999999996</v>
      </c>
      <c r="U61" s="87"/>
      <c r="V61" s="99">
        <f t="shared" si="3"/>
        <v>17</v>
      </c>
      <c r="W61" s="44" t="s">
        <v>347</v>
      </c>
      <c r="X61" s="107">
        <v>8.3799999999999996E-8</v>
      </c>
      <c r="Y61" s="107">
        <v>1.7598000000000001E-6</v>
      </c>
      <c r="Z61" s="107">
        <v>1.6509000000000001E-5</v>
      </c>
      <c r="AA61" s="108">
        <v>1.6509000000000001E-5</v>
      </c>
    </row>
    <row r="62" spans="2:27" x14ac:dyDescent="0.2">
      <c r="B62" s="58"/>
      <c r="C62" s="46">
        <v>60</v>
      </c>
      <c r="D62" s="41" t="s">
        <v>128</v>
      </c>
      <c r="E62" s="64">
        <v>5.9400000000000002E-4</v>
      </c>
      <c r="F62" s="64">
        <v>3.7799999999999999E-3</v>
      </c>
      <c r="G62" s="64">
        <v>2.1494000000000001E-3</v>
      </c>
      <c r="H62" s="65">
        <v>0.11702</v>
      </c>
      <c r="L62" s="75"/>
      <c r="M62" s="47">
        <f>M61+1</f>
        <v>2</v>
      </c>
      <c r="N62" s="43" t="s">
        <v>14</v>
      </c>
      <c r="O62" s="72">
        <v>5.3100000000000001E-2</v>
      </c>
      <c r="P62" s="72">
        <v>6.6375000000000003E-2</v>
      </c>
      <c r="Q62" s="72">
        <v>6.6628999999999994E-2</v>
      </c>
      <c r="R62" s="81">
        <v>1</v>
      </c>
      <c r="U62" s="87"/>
      <c r="V62" s="99">
        <f t="shared" si="3"/>
        <v>18</v>
      </c>
      <c r="W62" s="44" t="s">
        <v>348</v>
      </c>
      <c r="X62" s="107">
        <v>0.14699999999999999</v>
      </c>
      <c r="Y62" s="107">
        <v>0.16247</v>
      </c>
      <c r="Z62" s="107">
        <v>0.16739000000000001</v>
      </c>
      <c r="AA62" s="108">
        <v>1</v>
      </c>
    </row>
    <row r="63" spans="2:27" x14ac:dyDescent="0.2">
      <c r="B63" s="58"/>
      <c r="C63" s="46">
        <v>61</v>
      </c>
      <c r="D63" s="41" t="s">
        <v>130</v>
      </c>
      <c r="E63" s="64">
        <v>0.32100000000000001</v>
      </c>
      <c r="F63" s="64">
        <v>0.34569</v>
      </c>
      <c r="G63" s="64">
        <v>0.33459</v>
      </c>
      <c r="H63" s="65">
        <v>1</v>
      </c>
      <c r="L63" s="75"/>
      <c r="M63" s="47">
        <f>M62+1</f>
        <v>3</v>
      </c>
      <c r="N63" s="43" t="s">
        <v>22</v>
      </c>
      <c r="O63" s="72">
        <v>0.78300000000000003</v>
      </c>
      <c r="P63" s="72">
        <v>0.78300000000000003</v>
      </c>
      <c r="Q63" s="72">
        <v>0.78300000000000003</v>
      </c>
      <c r="R63" s="81">
        <v>1</v>
      </c>
      <c r="U63" s="87"/>
      <c r="V63" s="99">
        <f t="shared" si="3"/>
        <v>19</v>
      </c>
      <c r="W63" s="44" t="s">
        <v>349</v>
      </c>
      <c r="X63" s="107">
        <v>3.5599999999999998E-3</v>
      </c>
      <c r="Y63" s="107">
        <v>5.3400000000000001E-3</v>
      </c>
      <c r="Z63" s="107">
        <v>6.5544000000000002E-3</v>
      </c>
      <c r="AA63" s="108">
        <v>0.70132000000000005</v>
      </c>
    </row>
    <row r="64" spans="2:27" x14ac:dyDescent="0.2">
      <c r="B64" s="58"/>
      <c r="C64" s="46">
        <v>62</v>
      </c>
      <c r="D64" s="41" t="s">
        <v>132</v>
      </c>
      <c r="E64" s="64">
        <v>5.7999999999999996E-3</v>
      </c>
      <c r="F64" s="64">
        <v>1.7652000000000001E-2</v>
      </c>
      <c r="G64" s="64">
        <v>9.9357000000000004E-3</v>
      </c>
      <c r="H64" s="65">
        <v>1</v>
      </c>
      <c r="L64" s="75"/>
      <c r="M64" s="47">
        <f>M63+1</f>
        <v>4</v>
      </c>
      <c r="N64" s="43" t="s">
        <v>26</v>
      </c>
      <c r="O64" s="72">
        <v>3.46E-3</v>
      </c>
      <c r="P64" s="72">
        <v>8.6499999999999997E-3</v>
      </c>
      <c r="Q64" s="72">
        <v>6.4304000000000002E-3</v>
      </c>
      <c r="R64" s="81">
        <v>0.68162</v>
      </c>
      <c r="U64" s="87"/>
      <c r="V64" s="99">
        <f t="shared" si="3"/>
        <v>20</v>
      </c>
      <c r="W64" s="44" t="s">
        <v>350</v>
      </c>
      <c r="X64" s="107">
        <v>4.3999999999999999E-5</v>
      </c>
      <c r="Y64" s="107">
        <v>2.3058E-4</v>
      </c>
      <c r="Z64" s="107">
        <v>7.2232999999999998E-4</v>
      </c>
      <c r="AA64" s="108">
        <v>8.6680000000000004E-3</v>
      </c>
    </row>
    <row r="65" spans="2:27" ht="17" thickBot="1" x14ac:dyDescent="0.25">
      <c r="B65" s="58"/>
      <c r="C65" s="46">
        <v>63</v>
      </c>
      <c r="D65" s="41" t="s">
        <v>134</v>
      </c>
      <c r="E65" s="64">
        <v>1.2999999999999999E-2</v>
      </c>
      <c r="F65" s="64">
        <v>3.1386999999999998E-2</v>
      </c>
      <c r="G65" s="64">
        <v>2.0157999999999999E-2</v>
      </c>
      <c r="H65" s="65">
        <v>1</v>
      </c>
      <c r="L65" s="75"/>
      <c r="M65" s="47">
        <f>M64+1</f>
        <v>5</v>
      </c>
      <c r="N65" s="43" t="s">
        <v>34</v>
      </c>
      <c r="O65" s="72">
        <v>1.35E-2</v>
      </c>
      <c r="P65" s="72">
        <v>1.9713999999999999E-2</v>
      </c>
      <c r="Q65" s="72">
        <v>2.0434999999999998E-2</v>
      </c>
      <c r="R65" s="81">
        <v>1</v>
      </c>
      <c r="U65" s="88"/>
      <c r="V65" s="100">
        <f t="shared" si="3"/>
        <v>21</v>
      </c>
      <c r="W65" s="90" t="s">
        <v>351</v>
      </c>
      <c r="X65" s="109">
        <v>6.9800000000000003E-5</v>
      </c>
      <c r="Y65" s="109">
        <v>2.4420000000000003E-4</v>
      </c>
      <c r="Z65" s="109">
        <v>7.7377000000000001E-4</v>
      </c>
      <c r="AA65" s="110">
        <v>1.3750999999999999E-2</v>
      </c>
    </row>
    <row r="66" spans="2:27" x14ac:dyDescent="0.2">
      <c r="B66" s="58"/>
      <c r="C66" s="46">
        <v>64</v>
      </c>
      <c r="D66" s="41" t="s">
        <v>136</v>
      </c>
      <c r="E66" s="64">
        <v>9.2100000000000001E-2</v>
      </c>
      <c r="F66" s="64">
        <v>0.13156999999999999</v>
      </c>
      <c r="G66" s="64">
        <v>0.10864</v>
      </c>
      <c r="H66" s="65">
        <v>1</v>
      </c>
      <c r="L66" s="75"/>
      <c r="M66" s="47">
        <f>M65+1</f>
        <v>6</v>
      </c>
      <c r="N66" s="43" t="s">
        <v>36</v>
      </c>
      <c r="O66" s="72">
        <v>1.5900000000000001E-3</v>
      </c>
      <c r="P66" s="72">
        <v>5.3E-3</v>
      </c>
      <c r="Q66" s="72">
        <v>3.9649000000000004E-3</v>
      </c>
      <c r="R66" s="81">
        <v>0.31323000000000001</v>
      </c>
    </row>
    <row r="67" spans="2:27" x14ac:dyDescent="0.2">
      <c r="B67" s="58"/>
      <c r="C67" s="46">
        <v>65</v>
      </c>
      <c r="D67" s="41" t="s">
        <v>138</v>
      </c>
      <c r="E67" s="64">
        <v>2.3800000000000002E-2</v>
      </c>
      <c r="F67" s="64">
        <v>4.6278E-2</v>
      </c>
      <c r="G67" s="64">
        <v>3.3251999999999997E-2</v>
      </c>
      <c r="H67" s="65">
        <v>1</v>
      </c>
      <c r="L67" s="75"/>
      <c r="M67" s="47">
        <f>M66+1</f>
        <v>7</v>
      </c>
      <c r="N67" s="43" t="s">
        <v>42</v>
      </c>
      <c r="O67" s="72">
        <v>1.32E-2</v>
      </c>
      <c r="P67" s="72">
        <v>1.9713999999999999E-2</v>
      </c>
      <c r="Q67" s="72">
        <v>2.0157999999999999E-2</v>
      </c>
      <c r="R67" s="81">
        <v>1</v>
      </c>
      <c r="X67" s="151">
        <f>COUNTIF(X45:X65,"&lt;=0.05")</f>
        <v>18</v>
      </c>
      <c r="Y67" s="151">
        <f t="shared" ref="Y67:AA67" si="5">COUNTIF(Y45:Y65,"&lt;=0.05")</f>
        <v>18</v>
      </c>
      <c r="Z67" s="151">
        <f t="shared" si="5"/>
        <v>17</v>
      </c>
      <c r="AA67" s="151">
        <f t="shared" si="5"/>
        <v>8</v>
      </c>
    </row>
    <row r="68" spans="2:27" x14ac:dyDescent="0.2">
      <c r="B68" s="58"/>
      <c r="C68" s="46">
        <v>66</v>
      </c>
      <c r="D68" s="41" t="s">
        <v>140</v>
      </c>
      <c r="E68" s="64">
        <v>1.8799999999999999E-4</v>
      </c>
      <c r="F68" s="64">
        <v>1.8799999999999999E-3</v>
      </c>
      <c r="G68" s="64">
        <v>1.1402000000000001E-3</v>
      </c>
      <c r="H68" s="65">
        <v>3.7035999999999999E-2</v>
      </c>
      <c r="L68" s="75"/>
      <c r="M68" s="47">
        <f>M67+1</f>
        <v>8</v>
      </c>
      <c r="N68" s="43" t="s">
        <v>46</v>
      </c>
      <c r="O68" s="72">
        <v>8.9400000000000005E-4</v>
      </c>
      <c r="P68" s="72">
        <v>3.5760000000000002E-3</v>
      </c>
      <c r="Q68" s="72">
        <v>2.6714E-3</v>
      </c>
      <c r="R68" s="81">
        <v>0.17612</v>
      </c>
    </row>
    <row r="69" spans="2:27" x14ac:dyDescent="0.2">
      <c r="B69" s="58"/>
      <c r="C69" s="46">
        <v>67</v>
      </c>
      <c r="D69" s="41" t="s">
        <v>142</v>
      </c>
      <c r="E69" s="64">
        <v>1.44E-4</v>
      </c>
      <c r="F69" s="64">
        <v>1.8799999999999999E-3</v>
      </c>
      <c r="G69" s="64">
        <v>1.1347E-3</v>
      </c>
      <c r="H69" s="65">
        <v>2.8368000000000001E-2</v>
      </c>
      <c r="L69" s="75"/>
      <c r="M69" s="47">
        <f>M68+1</f>
        <v>9</v>
      </c>
      <c r="N69" s="43" t="s">
        <v>48</v>
      </c>
      <c r="O69" s="72">
        <v>1.0900000000000001E-5</v>
      </c>
      <c r="P69" s="72">
        <v>1.0900000000000001E-4</v>
      </c>
      <c r="Q69" s="72">
        <v>2.6486000000000001E-4</v>
      </c>
      <c r="R69" s="81">
        <v>2.1473E-3</v>
      </c>
    </row>
    <row r="70" spans="2:27" x14ac:dyDescent="0.2">
      <c r="B70" s="58"/>
      <c r="C70" s="46">
        <v>68</v>
      </c>
      <c r="D70" s="41" t="s">
        <v>144</v>
      </c>
      <c r="E70" s="64">
        <v>6.4999999999999996E-6</v>
      </c>
      <c r="F70" s="64">
        <v>2.275E-4</v>
      </c>
      <c r="G70" s="64">
        <v>2.3415E-4</v>
      </c>
      <c r="H70" s="65">
        <v>1.2805E-3</v>
      </c>
      <c r="L70" s="75"/>
      <c r="M70" s="47">
        <f>M69+1</f>
        <v>10</v>
      </c>
      <c r="N70" s="43" t="s">
        <v>52</v>
      </c>
      <c r="O70" s="72">
        <v>8.32E-6</v>
      </c>
      <c r="P70" s="72">
        <v>1.0900000000000001E-4</v>
      </c>
      <c r="Q70" s="72">
        <v>2.3415E-4</v>
      </c>
      <c r="R70" s="81">
        <v>1.639E-3</v>
      </c>
    </row>
    <row r="71" spans="2:27" x14ac:dyDescent="0.2">
      <c r="B71" s="58"/>
      <c r="C71" s="46">
        <v>69</v>
      </c>
      <c r="D71" s="41" t="s">
        <v>146</v>
      </c>
      <c r="E71" s="64">
        <v>0.33200000000000002</v>
      </c>
      <c r="F71" s="64">
        <v>0.34791</v>
      </c>
      <c r="G71" s="64">
        <v>0.34345999999999999</v>
      </c>
      <c r="H71" s="65">
        <v>1</v>
      </c>
      <c r="L71" s="75"/>
      <c r="M71" s="47">
        <f>M70+1</f>
        <v>11</v>
      </c>
      <c r="N71" s="43" t="s">
        <v>58</v>
      </c>
      <c r="O71" s="72">
        <v>0.105</v>
      </c>
      <c r="P71" s="72">
        <v>0.11667</v>
      </c>
      <c r="Q71" s="72">
        <v>0.12239999999999999</v>
      </c>
      <c r="R71" s="81">
        <v>1</v>
      </c>
    </row>
    <row r="72" spans="2:27" ht="17" thickBot="1" x14ac:dyDescent="0.25">
      <c r="B72" s="59"/>
      <c r="C72" s="52">
        <v>70</v>
      </c>
      <c r="D72" s="53" t="s">
        <v>148</v>
      </c>
      <c r="E72" s="66">
        <v>8.2100000000000003E-3</v>
      </c>
      <c r="F72" s="66">
        <v>2.2103999999999999E-2</v>
      </c>
      <c r="G72" s="66">
        <v>1.3257E-2</v>
      </c>
      <c r="H72" s="67">
        <v>1</v>
      </c>
      <c r="L72" s="75"/>
      <c r="M72" s="47">
        <f>M71+1</f>
        <v>12</v>
      </c>
      <c r="N72" s="43" t="s">
        <v>68</v>
      </c>
      <c r="O72" s="72">
        <v>5.5800000000000001E-4</v>
      </c>
      <c r="P72" s="72">
        <v>3.4949999999999998E-3</v>
      </c>
      <c r="Q72" s="72">
        <v>2.1494000000000001E-3</v>
      </c>
      <c r="R72" s="81">
        <v>0.10993</v>
      </c>
    </row>
    <row r="73" spans="2:27" x14ac:dyDescent="0.2">
      <c r="L73" s="75"/>
      <c r="M73" s="47">
        <f>M72+1</f>
        <v>13</v>
      </c>
      <c r="N73" s="43" t="s">
        <v>76</v>
      </c>
      <c r="O73" s="72">
        <v>8.2000000000000007E-3</v>
      </c>
      <c r="P73" s="72">
        <v>1.6400000000000001E-2</v>
      </c>
      <c r="Q73" s="72">
        <v>1.3257E-2</v>
      </c>
      <c r="R73" s="81">
        <v>1</v>
      </c>
    </row>
    <row r="74" spans="2:27" x14ac:dyDescent="0.2">
      <c r="E74" s="150">
        <f>COUNTIF(E3:E72,"&lt;=0.05")</f>
        <v>41</v>
      </c>
      <c r="F74" s="150">
        <f t="shared" ref="F74:H74" si="6">COUNTIF(F3:F72,"&lt;=0.05")</f>
        <v>36</v>
      </c>
      <c r="G74" s="150">
        <f t="shared" si="6"/>
        <v>39</v>
      </c>
      <c r="H74" s="150">
        <f t="shared" si="6"/>
        <v>7</v>
      </c>
      <c r="L74" s="75"/>
      <c r="M74" s="47">
        <f>M73+1</f>
        <v>14</v>
      </c>
      <c r="N74" s="43" t="s">
        <v>100</v>
      </c>
      <c r="O74" s="72">
        <v>0.308</v>
      </c>
      <c r="P74" s="72">
        <v>0.32421</v>
      </c>
      <c r="Q74" s="72">
        <v>0.32446999999999998</v>
      </c>
      <c r="R74" s="81">
        <v>1</v>
      </c>
    </row>
    <row r="75" spans="2:27" x14ac:dyDescent="0.2">
      <c r="L75" s="75"/>
      <c r="M75" s="47">
        <f>M74+1</f>
        <v>15</v>
      </c>
      <c r="N75" s="43" t="s">
        <v>106</v>
      </c>
      <c r="O75" s="72">
        <v>6.9899999999999997E-4</v>
      </c>
      <c r="P75" s="72">
        <v>3.4949999999999998E-3</v>
      </c>
      <c r="Q75" s="72">
        <v>2.3338999999999999E-3</v>
      </c>
      <c r="R75" s="81">
        <v>0.13769999999999999</v>
      </c>
    </row>
    <row r="76" spans="2:27" x14ac:dyDescent="0.2">
      <c r="L76" s="75"/>
      <c r="M76" s="47">
        <f>M75+1</f>
        <v>16</v>
      </c>
      <c r="N76" s="43" t="s">
        <v>108</v>
      </c>
      <c r="O76" s="72">
        <v>5.3899999999999998E-3</v>
      </c>
      <c r="P76" s="72">
        <v>1.1978000000000001E-2</v>
      </c>
      <c r="Q76" s="72">
        <v>9.3142999999999993E-3</v>
      </c>
      <c r="R76" s="81">
        <v>1</v>
      </c>
    </row>
    <row r="77" spans="2:27" x14ac:dyDescent="0.2">
      <c r="L77" s="75"/>
      <c r="M77" s="47">
        <f>M76+1</f>
        <v>17</v>
      </c>
      <c r="N77" s="43" t="s">
        <v>116</v>
      </c>
      <c r="O77" s="72">
        <v>1.12E-2</v>
      </c>
      <c r="P77" s="72">
        <v>1.9713999999999999E-2</v>
      </c>
      <c r="Q77" s="72">
        <v>1.7651E-2</v>
      </c>
      <c r="R77" s="81">
        <v>1</v>
      </c>
    </row>
    <row r="78" spans="2:27" x14ac:dyDescent="0.2">
      <c r="L78" s="75"/>
      <c r="M78" s="47">
        <f>M77+1</f>
        <v>18</v>
      </c>
      <c r="N78" s="43" t="s">
        <v>118</v>
      </c>
      <c r="O78" s="72">
        <v>2.6499999999999999E-2</v>
      </c>
      <c r="P78" s="72">
        <v>3.5333000000000003E-2</v>
      </c>
      <c r="Q78" s="72">
        <v>3.6763999999999998E-2</v>
      </c>
      <c r="R78" s="81">
        <v>1</v>
      </c>
    </row>
    <row r="79" spans="2:27" x14ac:dyDescent="0.2">
      <c r="L79" s="75"/>
      <c r="M79" s="47">
        <f>M78+1</f>
        <v>19</v>
      </c>
      <c r="N79" s="43" t="s">
        <v>122</v>
      </c>
      <c r="O79" s="72">
        <v>7.3300000000000004E-2</v>
      </c>
      <c r="P79" s="72">
        <v>8.6235000000000006E-2</v>
      </c>
      <c r="Q79" s="72">
        <v>8.9136000000000007E-2</v>
      </c>
      <c r="R79" s="81">
        <v>1</v>
      </c>
    </row>
    <row r="80" spans="2:27" ht="17" thickBot="1" x14ac:dyDescent="0.25">
      <c r="L80" s="76"/>
      <c r="M80" s="82">
        <f>M79+1</f>
        <v>20</v>
      </c>
      <c r="N80" s="83" t="s">
        <v>126</v>
      </c>
      <c r="O80" s="84">
        <v>1.38E-2</v>
      </c>
      <c r="P80" s="84">
        <v>1.9713999999999999E-2</v>
      </c>
      <c r="Q80" s="84">
        <v>2.0434999999999998E-2</v>
      </c>
      <c r="R80" s="85">
        <v>1</v>
      </c>
    </row>
    <row r="82" spans="15:18" x14ac:dyDescent="0.2">
      <c r="O82" s="151">
        <f>COUNTIF(O61:O80,"&lt;=0.05")</f>
        <v>15</v>
      </c>
      <c r="P82" s="151">
        <f t="shared" ref="P82:R82" si="7">COUNTIF(P61:P80,"&lt;=0.05")</f>
        <v>15</v>
      </c>
      <c r="Q82" s="151">
        <f t="shared" si="7"/>
        <v>15</v>
      </c>
      <c r="R82" s="151">
        <f t="shared" si="7"/>
        <v>2</v>
      </c>
    </row>
  </sheetData>
  <mergeCells count="5">
    <mergeCell ref="B3:B72"/>
    <mergeCell ref="L3:L52"/>
    <mergeCell ref="U3:U38"/>
    <mergeCell ref="L61:L80"/>
    <mergeCell ref="U45:U65"/>
  </mergeCells>
  <conditionalFormatting sqref="E3:H72 O3:R52 O61:R80 X3:AA38 X45:AA65">
    <cfRule type="cellIs" dxfId="10" priority="6" operator="lessThan">
      <formula>0.05</formula>
    </cfRule>
    <cfRule type="cellIs" dxfId="9" priority="8" operator="lessThan">
      <formula>0.05</formula>
    </cfRule>
  </conditionalFormatting>
  <conditionalFormatting sqref="X45:AA65 O3:R52 O61:R80">
    <cfRule type="cellIs" dxfId="8" priority="5" operator="lessThan">
      <formula>0.05</formula>
    </cfRule>
  </conditionalFormatting>
  <conditionalFormatting sqref="X3:AA38">
    <cfRule type="cellIs" dxfId="7" priority="4" operator="lessThan">
      <formula>0.05</formula>
    </cfRule>
  </conditionalFormatting>
  <conditionalFormatting sqref="E3:H72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2AF5-C0F1-0449-9FF9-5DD9B36EDC5B}">
  <dimension ref="A1:Q74"/>
  <sheetViews>
    <sheetView tabSelected="1" workbookViewId="0">
      <selection activeCell="S18" sqref="S18"/>
    </sheetView>
  </sheetViews>
  <sheetFormatPr baseColWidth="10" defaultRowHeight="16" x14ac:dyDescent="0.2"/>
  <cols>
    <col min="1" max="1" width="10.83203125" style="3"/>
    <col min="2" max="2" width="20.5" customWidth="1"/>
    <col min="3" max="3" width="6.6640625" customWidth="1"/>
    <col min="4" max="4" width="14.5" style="123" customWidth="1"/>
    <col min="5" max="5" width="25.83203125" style="3" customWidth="1"/>
    <col min="6" max="6" width="17.5" customWidth="1"/>
    <col min="7" max="7" width="18.83203125" style="3" customWidth="1"/>
    <col min="8" max="9" width="10.83203125" style="1"/>
    <col min="10" max="13" width="10.83203125" style="2"/>
    <col min="14" max="14" width="12.33203125" style="3" customWidth="1"/>
    <col min="17" max="17" width="10.83203125" style="3"/>
    <col min="18" max="18" width="19.6640625" customWidth="1"/>
  </cols>
  <sheetData>
    <row r="1" spans="1:17" s="48" customFormat="1" ht="52" thickBot="1" x14ac:dyDescent="0.25">
      <c r="A1" s="152"/>
      <c r="B1" s="153" t="s">
        <v>1</v>
      </c>
      <c r="C1" s="153" t="s">
        <v>2</v>
      </c>
      <c r="D1" s="156" t="s">
        <v>436</v>
      </c>
      <c r="E1" s="156" t="s">
        <v>424</v>
      </c>
      <c r="F1" s="157" t="s">
        <v>423</v>
      </c>
      <c r="G1" s="156" t="s">
        <v>424</v>
      </c>
      <c r="H1" s="154" t="s">
        <v>3</v>
      </c>
      <c r="I1" s="154" t="s">
        <v>4</v>
      </c>
      <c r="J1" s="155" t="s">
        <v>5</v>
      </c>
      <c r="K1" s="155" t="s">
        <v>6</v>
      </c>
      <c r="L1" s="155" t="s">
        <v>7</v>
      </c>
      <c r="M1" s="155" t="s">
        <v>8</v>
      </c>
      <c r="N1" s="158" t="s">
        <v>446</v>
      </c>
      <c r="Q1" s="49"/>
    </row>
    <row r="2" spans="1:17" x14ac:dyDescent="0.2">
      <c r="A2" s="13">
        <v>1</v>
      </c>
      <c r="B2" s="4" t="s">
        <v>10</v>
      </c>
      <c r="C2" s="4" t="s">
        <v>11</v>
      </c>
      <c r="D2" s="159">
        <v>12500000</v>
      </c>
      <c r="E2" s="161" t="s">
        <v>425</v>
      </c>
      <c r="F2" s="5">
        <v>99</v>
      </c>
      <c r="G2" s="7" t="s">
        <v>425</v>
      </c>
      <c r="H2" s="5">
        <v>24</v>
      </c>
      <c r="I2" s="5">
        <v>54</v>
      </c>
      <c r="J2" s="6">
        <v>77.03</v>
      </c>
      <c r="K2" s="6">
        <v>1.1599999999999999</v>
      </c>
      <c r="L2" s="6">
        <v>3.93</v>
      </c>
      <c r="M2" s="6">
        <v>7.5</v>
      </c>
      <c r="N2" s="14">
        <v>0.32300000000000001</v>
      </c>
      <c r="Q2"/>
    </row>
    <row r="3" spans="1:17" x14ac:dyDescent="0.2">
      <c r="A3" s="13">
        <v>2</v>
      </c>
      <c r="B3" s="4" t="s">
        <v>12</v>
      </c>
      <c r="C3" s="4" t="s">
        <v>13</v>
      </c>
      <c r="D3" s="159">
        <v>46057866</v>
      </c>
      <c r="E3" s="7" t="s">
        <v>437</v>
      </c>
      <c r="F3" s="5">
        <v>88.4</v>
      </c>
      <c r="G3" s="7" t="s">
        <v>426</v>
      </c>
      <c r="H3" s="5">
        <v>-34</v>
      </c>
      <c r="I3" s="5">
        <v>-64</v>
      </c>
      <c r="J3" s="6">
        <v>43.75</v>
      </c>
      <c r="K3" s="6">
        <v>3.04</v>
      </c>
      <c r="L3" s="6">
        <v>4.22</v>
      </c>
      <c r="M3" s="6">
        <v>6.9</v>
      </c>
      <c r="N3" s="14">
        <v>3.8399999999999997E-2</v>
      </c>
      <c r="Q3"/>
    </row>
    <row r="4" spans="1:17" x14ac:dyDescent="0.2">
      <c r="A4" s="13">
        <v>3</v>
      </c>
      <c r="B4" s="4" t="s">
        <v>14</v>
      </c>
      <c r="C4" s="4" t="s">
        <v>15</v>
      </c>
      <c r="D4" s="159">
        <v>8977139</v>
      </c>
      <c r="E4" s="7" t="s">
        <v>437</v>
      </c>
      <c r="F4" s="5">
        <v>94.96</v>
      </c>
      <c r="G4" s="7" t="s">
        <v>427</v>
      </c>
      <c r="H4" s="5">
        <v>47.33</v>
      </c>
      <c r="I4" s="5">
        <v>13.33</v>
      </c>
      <c r="J4" s="6">
        <v>37.6</v>
      </c>
      <c r="K4" s="6">
        <v>4.18</v>
      </c>
      <c r="L4" s="6">
        <v>1</v>
      </c>
      <c r="M4" s="6">
        <v>1.1000000000000001</v>
      </c>
      <c r="N4" s="14">
        <v>3.1399999999999997E-2</v>
      </c>
      <c r="Q4"/>
    </row>
    <row r="5" spans="1:17" x14ac:dyDescent="0.2">
      <c r="A5" s="13">
        <v>4</v>
      </c>
      <c r="B5" s="4" t="s">
        <v>16</v>
      </c>
      <c r="C5" s="4" t="s">
        <v>17</v>
      </c>
      <c r="D5" s="159">
        <v>27309396</v>
      </c>
      <c r="E5" s="7" t="s">
        <v>438</v>
      </c>
      <c r="F5" s="5">
        <v>94.9</v>
      </c>
      <c r="G5" s="7" t="s">
        <v>426</v>
      </c>
      <c r="H5" s="5">
        <v>-27</v>
      </c>
      <c r="I5" s="5">
        <v>133</v>
      </c>
      <c r="J5" s="6">
        <v>35.9</v>
      </c>
      <c r="K5" s="6">
        <v>3.81</v>
      </c>
      <c r="L5" s="6">
        <v>1.53</v>
      </c>
      <c r="M5" s="6">
        <v>12</v>
      </c>
      <c r="N5" s="14">
        <v>1.8200000000000001E-4</v>
      </c>
      <c r="Q5"/>
    </row>
    <row r="6" spans="1:17" x14ac:dyDescent="0.2">
      <c r="A6" s="13">
        <v>5</v>
      </c>
      <c r="B6" s="4" t="s">
        <v>18</v>
      </c>
      <c r="C6" s="4" t="s">
        <v>19</v>
      </c>
      <c r="D6" s="159">
        <v>174701211</v>
      </c>
      <c r="E6" s="7" t="s">
        <v>437</v>
      </c>
      <c r="F6" s="5">
        <v>44.5</v>
      </c>
      <c r="G6" s="7" t="s">
        <v>426</v>
      </c>
      <c r="H6" s="5">
        <v>24</v>
      </c>
      <c r="I6" s="5">
        <v>90</v>
      </c>
      <c r="J6" s="6">
        <v>62.13</v>
      </c>
      <c r="K6" s="6">
        <v>3.8</v>
      </c>
      <c r="L6" s="6">
        <v>0.61</v>
      </c>
      <c r="M6" s="6">
        <v>1.8</v>
      </c>
      <c r="N6" s="14">
        <v>6.4799999999999996E-3</v>
      </c>
      <c r="Q6"/>
    </row>
    <row r="7" spans="1:17" x14ac:dyDescent="0.2">
      <c r="A7" s="13">
        <v>6</v>
      </c>
      <c r="B7" s="4" t="s">
        <v>20</v>
      </c>
      <c r="C7" s="4" t="s">
        <v>21</v>
      </c>
      <c r="D7" s="159">
        <v>11715774</v>
      </c>
      <c r="E7" s="7" t="s">
        <v>437</v>
      </c>
      <c r="F7" s="5">
        <v>96.4</v>
      </c>
      <c r="G7" s="7" t="s">
        <v>426</v>
      </c>
      <c r="H7" s="5">
        <v>50.83</v>
      </c>
      <c r="I7" s="5">
        <v>4</v>
      </c>
      <c r="J7" s="6">
        <v>53.93</v>
      </c>
      <c r="K7" s="6">
        <v>4.5199999999999996</v>
      </c>
      <c r="L7" s="6">
        <v>1.32</v>
      </c>
      <c r="M7" s="6">
        <v>12</v>
      </c>
      <c r="N7" s="14">
        <v>8.8800000000000007E-3</v>
      </c>
      <c r="Q7"/>
    </row>
    <row r="8" spans="1:17" x14ac:dyDescent="0.2">
      <c r="A8" s="13">
        <v>7</v>
      </c>
      <c r="B8" s="4" t="s">
        <v>22</v>
      </c>
      <c r="C8" s="4" t="s">
        <v>23</v>
      </c>
      <c r="D8" s="159">
        <v>212600000</v>
      </c>
      <c r="E8" s="7" t="s">
        <v>439</v>
      </c>
      <c r="F8" s="5">
        <v>86.6</v>
      </c>
      <c r="G8" s="161" t="s">
        <v>428</v>
      </c>
      <c r="H8" s="5">
        <v>-10</v>
      </c>
      <c r="I8" s="5">
        <v>-55</v>
      </c>
      <c r="J8" s="6">
        <v>42.12</v>
      </c>
      <c r="K8" s="6">
        <v>1.31</v>
      </c>
      <c r="L8" s="6">
        <v>1.6</v>
      </c>
      <c r="M8" s="6">
        <v>11.9</v>
      </c>
      <c r="N8" s="14">
        <v>0.22700000000000001</v>
      </c>
      <c r="Q8"/>
    </row>
    <row r="9" spans="1:17" x14ac:dyDescent="0.2">
      <c r="A9" s="13">
        <v>8</v>
      </c>
      <c r="B9" s="4" t="s">
        <v>24</v>
      </c>
      <c r="C9" s="4" t="s">
        <v>25</v>
      </c>
      <c r="D9" s="159">
        <v>41288599</v>
      </c>
      <c r="E9" s="7" t="s">
        <v>440</v>
      </c>
      <c r="F9" s="5">
        <v>94.3</v>
      </c>
      <c r="G9" s="7" t="s">
        <v>426</v>
      </c>
      <c r="H9" s="5">
        <v>60</v>
      </c>
      <c r="I9" s="5">
        <v>-95</v>
      </c>
      <c r="J9" s="6">
        <v>78.010000000000005</v>
      </c>
      <c r="K9" s="6">
        <v>4.3499999999999996</v>
      </c>
      <c r="L9" s="6">
        <v>4.8600000000000003</v>
      </c>
      <c r="M9" s="6">
        <v>5.7</v>
      </c>
      <c r="N9" s="14">
        <v>9.7699999999999992E-3</v>
      </c>
      <c r="Q9"/>
    </row>
    <row r="10" spans="1:17" x14ac:dyDescent="0.2">
      <c r="A10" s="13">
        <v>9</v>
      </c>
      <c r="B10" s="4" t="s">
        <v>26</v>
      </c>
      <c r="C10" s="4" t="s">
        <v>27</v>
      </c>
      <c r="D10" s="159">
        <v>8851431</v>
      </c>
      <c r="E10" s="7" t="s">
        <v>437</v>
      </c>
      <c r="F10" s="5">
        <v>96</v>
      </c>
      <c r="G10" s="161" t="s">
        <v>429</v>
      </c>
      <c r="H10" s="5">
        <v>47</v>
      </c>
      <c r="I10" s="5">
        <v>8</v>
      </c>
      <c r="J10" s="6">
        <v>57.89</v>
      </c>
      <c r="K10" s="6">
        <v>12.28</v>
      </c>
      <c r="L10" s="6">
        <v>2.2999999999999998</v>
      </c>
      <c r="M10" s="6">
        <v>10.6</v>
      </c>
      <c r="N10" s="14">
        <v>9.7699999999999992E-3</v>
      </c>
      <c r="Q10"/>
    </row>
    <row r="11" spans="1:17" x14ac:dyDescent="0.2">
      <c r="A11" s="13">
        <v>10</v>
      </c>
      <c r="B11" s="4" t="s">
        <v>28</v>
      </c>
      <c r="C11" s="4" t="s">
        <v>29</v>
      </c>
      <c r="D11" s="159">
        <v>29394433</v>
      </c>
      <c r="E11" s="7" t="s">
        <v>437</v>
      </c>
      <c r="F11" s="5">
        <v>41.9</v>
      </c>
      <c r="G11" s="7" t="s">
        <v>426</v>
      </c>
      <c r="H11" s="5">
        <v>6</v>
      </c>
      <c r="I11" s="5">
        <v>12</v>
      </c>
      <c r="J11" s="6">
        <v>34.4</v>
      </c>
      <c r="K11" s="6">
        <v>7.39</v>
      </c>
      <c r="L11" s="6">
        <v>5.18</v>
      </c>
      <c r="M11" s="6">
        <v>5.0999999999999996</v>
      </c>
      <c r="N11" s="14">
        <v>1.5900000000000001E-3</v>
      </c>
      <c r="Q11"/>
    </row>
    <row r="12" spans="1:17" x14ac:dyDescent="0.2">
      <c r="A12" s="13">
        <v>11</v>
      </c>
      <c r="B12" s="4" t="s">
        <v>30</v>
      </c>
      <c r="C12" s="4" t="s">
        <v>31</v>
      </c>
      <c r="D12" s="159">
        <v>1425178782</v>
      </c>
      <c r="E12" s="7" t="s">
        <v>437</v>
      </c>
      <c r="F12" s="5">
        <v>78.599999999999994</v>
      </c>
      <c r="G12" s="7" t="s">
        <v>430</v>
      </c>
      <c r="H12" s="5">
        <v>35</v>
      </c>
      <c r="I12" s="5">
        <v>105</v>
      </c>
      <c r="J12" s="6">
        <v>20</v>
      </c>
      <c r="K12" s="6">
        <v>5.66</v>
      </c>
      <c r="L12" s="6">
        <v>3.4</v>
      </c>
      <c r="M12" s="6">
        <v>8.5</v>
      </c>
      <c r="N12" s="14">
        <v>9.2499999999999999E-2</v>
      </c>
      <c r="Q12"/>
    </row>
    <row r="13" spans="1:17" x14ac:dyDescent="0.2">
      <c r="A13" s="13">
        <v>12</v>
      </c>
      <c r="B13" s="4" t="s">
        <v>32</v>
      </c>
      <c r="C13" s="4" t="s">
        <v>33</v>
      </c>
      <c r="D13" s="159">
        <v>1268467</v>
      </c>
      <c r="E13" s="7" t="s">
        <v>437</v>
      </c>
      <c r="F13" s="5">
        <v>94.92</v>
      </c>
      <c r="G13" s="7" t="s">
        <v>427</v>
      </c>
      <c r="H13" s="5">
        <v>35</v>
      </c>
      <c r="I13" s="5">
        <v>33</v>
      </c>
      <c r="J13" s="6">
        <v>41.27</v>
      </c>
      <c r="K13" s="6">
        <v>10.029999999999999</v>
      </c>
      <c r="L13" s="6">
        <v>3.74</v>
      </c>
      <c r="M13" s="6">
        <v>7.9</v>
      </c>
      <c r="N13" s="14">
        <v>3.0200000000000001E-2</v>
      </c>
      <c r="Q13"/>
    </row>
    <row r="14" spans="1:17" x14ac:dyDescent="0.2">
      <c r="A14" s="13">
        <v>13</v>
      </c>
      <c r="B14" s="4" t="s">
        <v>34</v>
      </c>
      <c r="C14" s="4" t="s">
        <v>35</v>
      </c>
      <c r="D14" s="159">
        <v>10735859</v>
      </c>
      <c r="E14" s="7" t="s">
        <v>434</v>
      </c>
      <c r="F14" s="5">
        <v>94.56</v>
      </c>
      <c r="G14" s="7" t="s">
        <v>427</v>
      </c>
      <c r="H14" s="5">
        <v>49.75</v>
      </c>
      <c r="I14" s="5">
        <v>15.5</v>
      </c>
      <c r="J14" s="6">
        <v>41.48</v>
      </c>
      <c r="K14" s="6">
        <v>2.91</v>
      </c>
      <c r="L14" s="6">
        <v>4.1500000000000004</v>
      </c>
      <c r="M14" s="6">
        <v>7.1</v>
      </c>
      <c r="N14" s="14">
        <v>8.1299999999999997E-2</v>
      </c>
      <c r="Q14"/>
    </row>
    <row r="15" spans="1:17" x14ac:dyDescent="0.2">
      <c r="A15" s="13">
        <v>14</v>
      </c>
      <c r="B15" s="4" t="s">
        <v>36</v>
      </c>
      <c r="C15" s="4" t="s">
        <v>37</v>
      </c>
      <c r="D15" s="159">
        <v>5939695</v>
      </c>
      <c r="E15" s="7" t="s">
        <v>437</v>
      </c>
      <c r="F15" s="5">
        <v>99</v>
      </c>
      <c r="G15" s="7" t="s">
        <v>426</v>
      </c>
      <c r="H15" s="5">
        <v>56</v>
      </c>
      <c r="I15" s="5">
        <v>10</v>
      </c>
      <c r="J15" s="6">
        <v>36.880000000000003</v>
      </c>
      <c r="K15" s="6">
        <v>7.1</v>
      </c>
      <c r="L15" s="6">
        <v>2.1800000000000002</v>
      </c>
      <c r="M15" s="6">
        <v>10.8</v>
      </c>
      <c r="N15" s="14">
        <v>7.3800000000000004E-2</v>
      </c>
      <c r="Q15"/>
    </row>
    <row r="16" spans="1:17" x14ac:dyDescent="0.2">
      <c r="A16" s="13">
        <v>15</v>
      </c>
      <c r="B16" s="4" t="s">
        <v>38</v>
      </c>
      <c r="C16" s="4" t="s">
        <v>39</v>
      </c>
      <c r="D16" s="159">
        <v>46278751</v>
      </c>
      <c r="E16" s="7" t="s">
        <v>437</v>
      </c>
      <c r="F16" s="5">
        <v>76.900000000000006</v>
      </c>
      <c r="G16" s="7" t="s">
        <v>426</v>
      </c>
      <c r="H16" s="5">
        <v>28</v>
      </c>
      <c r="I16" s="5">
        <v>3</v>
      </c>
      <c r="J16" s="6">
        <v>42.62</v>
      </c>
      <c r="K16" s="6">
        <v>1.19</v>
      </c>
      <c r="L16" s="6">
        <v>3.53</v>
      </c>
      <c r="M16" s="6">
        <v>8.3000000000000007</v>
      </c>
      <c r="N16" s="14">
        <v>0.126</v>
      </c>
      <c r="Q16"/>
    </row>
    <row r="17" spans="1:17" x14ac:dyDescent="0.2">
      <c r="A17" s="13">
        <v>16</v>
      </c>
      <c r="B17" s="4" t="s">
        <v>40</v>
      </c>
      <c r="C17" s="4" t="s">
        <v>41</v>
      </c>
      <c r="D17" s="159">
        <v>112716598</v>
      </c>
      <c r="E17" s="7" t="s">
        <v>434</v>
      </c>
      <c r="F17" s="5">
        <v>71.900000000000006</v>
      </c>
      <c r="G17" s="161" t="s">
        <v>429</v>
      </c>
      <c r="H17" s="5">
        <v>27</v>
      </c>
      <c r="I17" s="5">
        <v>30</v>
      </c>
      <c r="J17" s="6">
        <v>56.3</v>
      </c>
      <c r="K17" s="6">
        <v>1.8</v>
      </c>
      <c r="L17" s="6">
        <v>3.09</v>
      </c>
      <c r="M17" s="6">
        <v>9.1</v>
      </c>
      <c r="N17" s="14">
        <v>0.54200000000000004</v>
      </c>
      <c r="Q17"/>
    </row>
    <row r="18" spans="1:17" x14ac:dyDescent="0.2">
      <c r="A18" s="13">
        <v>17</v>
      </c>
      <c r="B18" s="4" t="s">
        <v>42</v>
      </c>
      <c r="C18" s="4" t="s">
        <v>43</v>
      </c>
      <c r="D18" s="159">
        <v>47519628</v>
      </c>
      <c r="E18" s="7" t="s">
        <v>434</v>
      </c>
      <c r="F18" s="5">
        <v>93.9</v>
      </c>
      <c r="G18" s="161" t="s">
        <v>429</v>
      </c>
      <c r="H18" s="5">
        <v>40</v>
      </c>
      <c r="I18" s="5">
        <v>-4</v>
      </c>
      <c r="J18" s="6">
        <v>38.03</v>
      </c>
      <c r="K18" s="6">
        <v>5.19</v>
      </c>
      <c r="L18" s="6">
        <v>4.0599999999999996</v>
      </c>
      <c r="M18" s="6">
        <v>7.2</v>
      </c>
      <c r="N18" s="14">
        <v>0.02</v>
      </c>
      <c r="Q18"/>
    </row>
    <row r="19" spans="1:17" x14ac:dyDescent="0.2">
      <c r="A19" s="13">
        <v>18</v>
      </c>
      <c r="B19" s="4" t="s">
        <v>44</v>
      </c>
      <c r="C19" s="4" t="s">
        <v>45</v>
      </c>
      <c r="D19" s="159">
        <v>126527060</v>
      </c>
      <c r="E19" s="7" t="s">
        <v>434</v>
      </c>
      <c r="F19" s="5">
        <v>25</v>
      </c>
      <c r="G19" s="161" t="s">
        <v>429</v>
      </c>
      <c r="H19" s="5">
        <v>8</v>
      </c>
      <c r="I19" s="5">
        <v>38</v>
      </c>
      <c r="J19" s="6">
        <v>37.9</v>
      </c>
      <c r="K19" s="6">
        <v>6.89</v>
      </c>
      <c r="L19" s="6">
        <v>5.63</v>
      </c>
      <c r="M19" s="6">
        <v>4.3</v>
      </c>
      <c r="N19" s="14">
        <v>3.1399999999999997E-2</v>
      </c>
      <c r="Q19"/>
    </row>
    <row r="20" spans="1:17" x14ac:dyDescent="0.2">
      <c r="A20" s="13">
        <v>19</v>
      </c>
      <c r="B20" s="4" t="s">
        <v>46</v>
      </c>
      <c r="C20" s="4" t="s">
        <v>47</v>
      </c>
      <c r="D20" s="159">
        <v>5587442</v>
      </c>
      <c r="E20" s="7" t="s">
        <v>434</v>
      </c>
      <c r="F20" s="5">
        <v>94</v>
      </c>
      <c r="G20" s="161" t="s">
        <v>429</v>
      </c>
      <c r="H20" s="5">
        <v>64</v>
      </c>
      <c r="I20" s="5">
        <v>26</v>
      </c>
      <c r="J20" s="6">
        <v>27.5</v>
      </c>
      <c r="K20" s="6">
        <v>1.17</v>
      </c>
      <c r="L20" s="6">
        <v>3.38</v>
      </c>
      <c r="M20" s="6">
        <v>8.6</v>
      </c>
      <c r="N20" s="14">
        <v>0.27</v>
      </c>
      <c r="Q20"/>
    </row>
    <row r="21" spans="1:17" x14ac:dyDescent="0.2">
      <c r="A21" s="13">
        <v>20</v>
      </c>
      <c r="B21" s="4" t="s">
        <v>48</v>
      </c>
      <c r="C21" s="4" t="s">
        <v>49</v>
      </c>
      <c r="D21" s="159">
        <v>65629502</v>
      </c>
      <c r="E21" s="7" t="s">
        <v>434</v>
      </c>
      <c r="F21" s="5">
        <v>93</v>
      </c>
      <c r="G21" s="161" t="s">
        <v>429</v>
      </c>
      <c r="H21" s="5">
        <v>46</v>
      </c>
      <c r="I21" s="5">
        <v>2</v>
      </c>
      <c r="J21" s="6">
        <v>68.48</v>
      </c>
      <c r="K21" s="6">
        <v>2.2000000000000002</v>
      </c>
      <c r="L21" s="6">
        <v>5.15</v>
      </c>
      <c r="M21" s="6">
        <v>5.2</v>
      </c>
      <c r="N21" s="14">
        <v>0.107</v>
      </c>
      <c r="Q21"/>
    </row>
    <row r="22" spans="1:17" x14ac:dyDescent="0.2">
      <c r="A22" s="13">
        <v>21</v>
      </c>
      <c r="B22" s="4" t="s">
        <v>50</v>
      </c>
      <c r="C22" s="4" t="s">
        <v>51</v>
      </c>
      <c r="D22" s="159">
        <v>56489800</v>
      </c>
      <c r="E22" s="7" t="s">
        <v>441</v>
      </c>
      <c r="F22" s="5">
        <v>95</v>
      </c>
      <c r="G22" s="161" t="s">
        <v>429</v>
      </c>
      <c r="H22" s="5">
        <v>54</v>
      </c>
      <c r="I22" s="5">
        <v>-2</v>
      </c>
      <c r="J22" s="6">
        <v>70.88</v>
      </c>
      <c r="K22" s="6">
        <v>5.54</v>
      </c>
      <c r="L22" s="6">
        <v>4.9000000000000004</v>
      </c>
      <c r="M22" s="6">
        <v>5.6</v>
      </c>
      <c r="N22" s="14">
        <v>9.7699999999999992E-3</v>
      </c>
      <c r="Q22"/>
    </row>
    <row r="23" spans="1:17" x14ac:dyDescent="0.2">
      <c r="A23" s="13">
        <v>22</v>
      </c>
      <c r="B23" s="4" t="s">
        <v>52</v>
      </c>
      <c r="C23" s="4" t="s">
        <v>53</v>
      </c>
      <c r="D23" s="159">
        <v>83222442</v>
      </c>
      <c r="E23" s="7" t="s">
        <v>434</v>
      </c>
      <c r="F23" s="5">
        <v>94</v>
      </c>
      <c r="G23" s="161" t="s">
        <v>429</v>
      </c>
      <c r="H23" s="5">
        <v>42</v>
      </c>
      <c r="I23" s="5">
        <v>43.5</v>
      </c>
      <c r="J23" s="6">
        <v>39.08</v>
      </c>
      <c r="K23" s="6">
        <v>1.54</v>
      </c>
      <c r="L23" s="6">
        <v>3.6</v>
      </c>
      <c r="M23" s="6">
        <v>8.1</v>
      </c>
      <c r="N23" s="14">
        <v>5.8200000000000002E-2</v>
      </c>
      <c r="Q23"/>
    </row>
    <row r="24" spans="1:17" x14ac:dyDescent="0.2">
      <c r="A24" s="13">
        <v>23</v>
      </c>
      <c r="B24" s="4" t="s">
        <v>54</v>
      </c>
      <c r="C24" s="4" t="s">
        <v>55</v>
      </c>
      <c r="D24" s="159">
        <v>34121985</v>
      </c>
      <c r="E24" s="7" t="s">
        <v>434</v>
      </c>
      <c r="F24" s="5">
        <v>53</v>
      </c>
      <c r="G24" s="161" t="s">
        <v>429</v>
      </c>
      <c r="H24" s="5">
        <v>8</v>
      </c>
      <c r="I24" s="5">
        <v>-2</v>
      </c>
      <c r="J24" s="6">
        <v>63.39</v>
      </c>
      <c r="K24" s="6">
        <v>2.04</v>
      </c>
      <c r="L24" s="6">
        <v>5.34</v>
      </c>
      <c r="M24" s="6">
        <v>4.8</v>
      </c>
      <c r="N24" s="14">
        <v>0.32800000000000001</v>
      </c>
      <c r="Q24"/>
    </row>
    <row r="25" spans="1:17" x14ac:dyDescent="0.2">
      <c r="A25" s="13">
        <v>24</v>
      </c>
      <c r="B25" s="4" t="s">
        <v>56</v>
      </c>
      <c r="C25" s="4" t="s">
        <v>57</v>
      </c>
      <c r="D25" s="159">
        <v>375693</v>
      </c>
      <c r="E25" s="7" t="s">
        <v>434</v>
      </c>
      <c r="F25" s="5">
        <v>80</v>
      </c>
      <c r="G25" s="161" t="s">
        <v>429</v>
      </c>
      <c r="H25" s="5">
        <v>16.25</v>
      </c>
      <c r="I25" s="5">
        <v>-61.58</v>
      </c>
      <c r="J25" s="6">
        <v>37.630000000000003</v>
      </c>
      <c r="K25" s="6">
        <v>4.25</v>
      </c>
      <c r="L25" s="6">
        <v>2.0699999999999998</v>
      </c>
      <c r="M25" s="6">
        <v>11</v>
      </c>
      <c r="N25" s="14">
        <v>9.2899999999999996E-2</v>
      </c>
      <c r="Q25"/>
    </row>
    <row r="26" spans="1:17" x14ac:dyDescent="0.2">
      <c r="A26" s="13">
        <v>25</v>
      </c>
      <c r="B26" s="4" t="s">
        <v>58</v>
      </c>
      <c r="C26" s="4" t="s">
        <v>59</v>
      </c>
      <c r="D26" s="159">
        <v>10341277</v>
      </c>
      <c r="E26" s="7" t="s">
        <v>434</v>
      </c>
      <c r="F26" s="5">
        <v>89</v>
      </c>
      <c r="G26" s="161" t="s">
        <v>429</v>
      </c>
      <c r="H26" s="5">
        <v>39</v>
      </c>
      <c r="I26" s="5">
        <v>22</v>
      </c>
      <c r="J26" s="6">
        <v>55.29</v>
      </c>
      <c r="K26" s="6">
        <v>10.72</v>
      </c>
      <c r="L26" s="6">
        <v>4.07</v>
      </c>
      <c r="M26" s="6">
        <v>7.2</v>
      </c>
      <c r="N26" s="14">
        <v>3.7799999999999999E-3</v>
      </c>
      <c r="Q26"/>
    </row>
    <row r="27" spans="1:17" x14ac:dyDescent="0.2">
      <c r="A27" s="13">
        <v>26</v>
      </c>
      <c r="B27" s="4" t="s">
        <v>60</v>
      </c>
      <c r="C27" s="4" t="s">
        <v>61</v>
      </c>
      <c r="D27" s="159">
        <v>7491609</v>
      </c>
      <c r="E27" s="7" t="s">
        <v>434</v>
      </c>
      <c r="F27" s="5">
        <v>96</v>
      </c>
      <c r="G27" s="161" t="s">
        <v>429</v>
      </c>
      <c r="H27" s="5">
        <v>22.27</v>
      </c>
      <c r="I27" s="5">
        <v>114.19</v>
      </c>
      <c r="J27" s="6">
        <v>77.040000000000006</v>
      </c>
      <c r="K27" s="6">
        <v>2.15</v>
      </c>
      <c r="L27" s="6">
        <v>4.84</v>
      </c>
      <c r="M27" s="6">
        <v>5.8</v>
      </c>
      <c r="N27" s="14">
        <v>0.22500000000000001</v>
      </c>
      <c r="Q27"/>
    </row>
    <row r="28" spans="1:17" x14ac:dyDescent="0.2">
      <c r="A28" s="13">
        <v>27</v>
      </c>
      <c r="B28" s="4" t="s">
        <v>62</v>
      </c>
      <c r="C28" s="4" t="s">
        <v>63</v>
      </c>
      <c r="D28" s="159">
        <v>9606259</v>
      </c>
      <c r="E28" s="7" t="s">
        <v>434</v>
      </c>
      <c r="F28" s="5">
        <v>92</v>
      </c>
      <c r="G28" s="161" t="s">
        <v>429</v>
      </c>
      <c r="H28" s="5">
        <v>47</v>
      </c>
      <c r="I28" s="5">
        <v>20</v>
      </c>
      <c r="J28" s="6">
        <v>23.64</v>
      </c>
      <c r="K28" s="6">
        <v>2.1800000000000002</v>
      </c>
      <c r="L28" s="6">
        <v>5.8</v>
      </c>
      <c r="M28" s="6">
        <v>3.9</v>
      </c>
      <c r="N28" s="14">
        <v>0.27100000000000002</v>
      </c>
      <c r="Q28"/>
    </row>
    <row r="29" spans="1:17" x14ac:dyDescent="0.2">
      <c r="A29" s="13">
        <v>28</v>
      </c>
      <c r="B29" s="4" t="s">
        <v>64</v>
      </c>
      <c r="C29" s="4" t="s">
        <v>65</v>
      </c>
      <c r="D29" s="159">
        <v>277534122</v>
      </c>
      <c r="E29" s="7" t="s">
        <v>434</v>
      </c>
      <c r="F29" s="5">
        <v>77</v>
      </c>
      <c r="G29" s="161" t="s">
        <v>429</v>
      </c>
      <c r="H29" s="5">
        <v>-5</v>
      </c>
      <c r="I29" s="5">
        <v>120</v>
      </c>
      <c r="J29" s="6">
        <v>65.03</v>
      </c>
      <c r="K29" s="6">
        <v>4.22</v>
      </c>
      <c r="L29" s="6">
        <v>2.2999999999999998</v>
      </c>
      <c r="M29" s="6">
        <v>10.6</v>
      </c>
      <c r="N29" s="14">
        <v>0.126</v>
      </c>
      <c r="Q29"/>
    </row>
    <row r="30" spans="1:17" x14ac:dyDescent="0.2">
      <c r="A30" s="13">
        <v>29</v>
      </c>
      <c r="B30" s="4" t="s">
        <v>66</v>
      </c>
      <c r="C30" s="4" t="s">
        <v>67</v>
      </c>
      <c r="D30" s="159">
        <v>5056935</v>
      </c>
      <c r="E30" s="7" t="s">
        <v>434</v>
      </c>
      <c r="F30" s="5">
        <v>93</v>
      </c>
      <c r="G30" s="161" t="s">
        <v>429</v>
      </c>
      <c r="H30" s="5">
        <v>53</v>
      </c>
      <c r="I30" s="5">
        <v>-8</v>
      </c>
      <c r="J30" s="6">
        <v>69.86</v>
      </c>
      <c r="K30" s="6">
        <v>4.54</v>
      </c>
      <c r="L30" s="6">
        <v>4.9400000000000004</v>
      </c>
      <c r="M30" s="6">
        <v>5.6</v>
      </c>
      <c r="N30" s="14">
        <v>8.5000000000000006E-3</v>
      </c>
      <c r="Q30"/>
    </row>
    <row r="31" spans="1:17" x14ac:dyDescent="0.2">
      <c r="A31" s="13">
        <v>30</v>
      </c>
      <c r="B31" s="4" t="s">
        <v>68</v>
      </c>
      <c r="C31" s="4" t="s">
        <v>69</v>
      </c>
      <c r="D31" s="159">
        <v>9364000</v>
      </c>
      <c r="E31" s="7" t="s">
        <v>434</v>
      </c>
      <c r="F31" s="5">
        <v>88</v>
      </c>
      <c r="G31" s="161" t="s">
        <v>429</v>
      </c>
      <c r="H31" s="5">
        <v>31.47</v>
      </c>
      <c r="I31" s="5">
        <v>35.130000000000003</v>
      </c>
      <c r="J31" s="6">
        <v>60.8</v>
      </c>
      <c r="K31" s="6">
        <v>4.3499999999999996</v>
      </c>
      <c r="L31" s="6">
        <v>4.62</v>
      </c>
      <c r="M31" s="6">
        <v>6.2</v>
      </c>
      <c r="N31" s="14">
        <v>3.1399999999999997E-2</v>
      </c>
      <c r="Q31"/>
    </row>
    <row r="32" spans="1:17" x14ac:dyDescent="0.2">
      <c r="A32" s="13">
        <v>31</v>
      </c>
      <c r="B32" s="4" t="s">
        <v>70</v>
      </c>
      <c r="C32" s="4" t="s">
        <v>71</v>
      </c>
      <c r="D32" s="159">
        <v>1428627663</v>
      </c>
      <c r="E32" s="7" t="s">
        <v>434</v>
      </c>
      <c r="F32" s="5">
        <v>56</v>
      </c>
      <c r="G32" s="161" t="s">
        <v>429</v>
      </c>
      <c r="H32" s="5">
        <v>20</v>
      </c>
      <c r="I32" s="5">
        <v>77</v>
      </c>
      <c r="J32" s="6">
        <v>75.41</v>
      </c>
      <c r="K32" s="6">
        <v>3.89</v>
      </c>
      <c r="L32" s="6">
        <v>4.72</v>
      </c>
      <c r="M32" s="6">
        <v>6</v>
      </c>
      <c r="N32" s="14">
        <v>2.9299999999999999E-3</v>
      </c>
      <c r="Q32"/>
    </row>
    <row r="33" spans="1:17" x14ac:dyDescent="0.2">
      <c r="A33" s="13">
        <v>32</v>
      </c>
      <c r="B33" s="4" t="s">
        <v>72</v>
      </c>
      <c r="C33" s="4" t="s">
        <v>73</v>
      </c>
      <c r="D33" s="159">
        <v>45504560</v>
      </c>
      <c r="E33" s="7" t="s">
        <v>434</v>
      </c>
      <c r="F33" s="5">
        <v>75</v>
      </c>
      <c r="G33" s="161" t="s">
        <v>429</v>
      </c>
      <c r="H33" s="5">
        <v>33</v>
      </c>
      <c r="I33" s="5">
        <v>44</v>
      </c>
      <c r="J33" s="6">
        <v>38.770000000000003</v>
      </c>
      <c r="K33" s="6">
        <v>5.7</v>
      </c>
      <c r="L33" s="6">
        <v>0.36</v>
      </c>
      <c r="M33" s="6">
        <v>2.2999999999999998</v>
      </c>
      <c r="N33" s="14">
        <v>0.126</v>
      </c>
      <c r="Q33"/>
    </row>
    <row r="34" spans="1:17" x14ac:dyDescent="0.2">
      <c r="A34" s="13">
        <v>33</v>
      </c>
      <c r="B34" s="4" t="s">
        <v>74</v>
      </c>
      <c r="C34" s="4" t="s">
        <v>75</v>
      </c>
      <c r="D34" s="159">
        <v>89172767</v>
      </c>
      <c r="E34" s="7" t="s">
        <v>434</v>
      </c>
      <c r="F34" s="5">
        <v>70</v>
      </c>
      <c r="G34" s="161" t="s">
        <v>429</v>
      </c>
      <c r="H34" s="5">
        <v>32</v>
      </c>
      <c r="I34" s="5">
        <v>53</v>
      </c>
      <c r="J34" s="6">
        <v>34.78</v>
      </c>
      <c r="K34" s="6">
        <v>1.1000000000000001</v>
      </c>
      <c r="L34" s="6">
        <v>3.55</v>
      </c>
      <c r="M34" s="6">
        <v>8.1999999999999993</v>
      </c>
      <c r="N34" s="14">
        <v>0.49399999999999999</v>
      </c>
      <c r="Q34"/>
    </row>
    <row r="35" spans="1:17" x14ac:dyDescent="0.2">
      <c r="A35" s="13">
        <v>34</v>
      </c>
      <c r="B35" s="4" t="s">
        <v>76</v>
      </c>
      <c r="C35" s="4" t="s">
        <v>77</v>
      </c>
      <c r="D35" s="159">
        <v>58870762</v>
      </c>
      <c r="E35" s="7" t="s">
        <v>434</v>
      </c>
      <c r="F35" s="5">
        <v>93</v>
      </c>
      <c r="G35" s="161" t="s">
        <v>429</v>
      </c>
      <c r="H35" s="5">
        <v>42.83</v>
      </c>
      <c r="I35" s="5">
        <v>12.83</v>
      </c>
      <c r="J35" s="6">
        <v>22.6</v>
      </c>
      <c r="K35" s="6">
        <v>2.39</v>
      </c>
      <c r="L35" s="6">
        <v>3.87</v>
      </c>
      <c r="M35" s="6">
        <v>7.6</v>
      </c>
      <c r="N35" s="14">
        <v>8.8999999999999999E-3</v>
      </c>
      <c r="Q35"/>
    </row>
    <row r="36" spans="1:17" x14ac:dyDescent="0.2">
      <c r="A36" s="13">
        <v>35</v>
      </c>
      <c r="B36" s="4" t="s">
        <v>78</v>
      </c>
      <c r="C36" s="4" t="s">
        <v>79</v>
      </c>
      <c r="D36" s="159">
        <v>2825544</v>
      </c>
      <c r="E36" s="7" t="s">
        <v>434</v>
      </c>
      <c r="F36" s="5">
        <v>60</v>
      </c>
      <c r="G36" s="161" t="s">
        <v>429</v>
      </c>
      <c r="H36" s="5">
        <v>18.25</v>
      </c>
      <c r="I36" s="5">
        <v>-77.5</v>
      </c>
      <c r="J36" s="6">
        <v>43.41</v>
      </c>
      <c r="K36" s="6">
        <v>1.71</v>
      </c>
      <c r="L36" s="6">
        <v>4.46</v>
      </c>
      <c r="M36" s="6">
        <v>6.5</v>
      </c>
      <c r="N36" s="14">
        <v>0.34799999999999998</v>
      </c>
      <c r="Q36"/>
    </row>
    <row r="37" spans="1:17" x14ac:dyDescent="0.2">
      <c r="A37" s="13">
        <v>36</v>
      </c>
      <c r="B37" s="4" t="s">
        <v>80</v>
      </c>
      <c r="C37" s="4" t="s">
        <v>81</v>
      </c>
      <c r="D37" s="159">
        <v>11337052</v>
      </c>
      <c r="E37" s="7" t="s">
        <v>434</v>
      </c>
      <c r="F37" s="5">
        <v>67</v>
      </c>
      <c r="G37" s="161" t="s">
        <v>429</v>
      </c>
      <c r="H37" s="5">
        <v>31</v>
      </c>
      <c r="I37" s="5">
        <v>36</v>
      </c>
      <c r="J37" s="6">
        <v>60.57</v>
      </c>
      <c r="K37" s="6">
        <v>3.33</v>
      </c>
      <c r="L37" s="6">
        <v>4.26</v>
      </c>
      <c r="M37" s="6">
        <v>6.9</v>
      </c>
      <c r="N37" s="14">
        <v>0.27300000000000002</v>
      </c>
      <c r="Q37"/>
    </row>
    <row r="38" spans="1:17" x14ac:dyDescent="0.2">
      <c r="A38" s="13">
        <v>37</v>
      </c>
      <c r="B38" s="4" t="s">
        <v>82</v>
      </c>
      <c r="C38" s="4" t="s">
        <v>83</v>
      </c>
      <c r="D38" s="159">
        <v>123294513</v>
      </c>
      <c r="E38" s="7" t="s">
        <v>434</v>
      </c>
      <c r="F38" s="5">
        <v>93</v>
      </c>
      <c r="G38" s="161" t="s">
        <v>429</v>
      </c>
      <c r="H38" s="5">
        <v>36</v>
      </c>
      <c r="I38" s="5">
        <v>138</v>
      </c>
      <c r="J38" s="6">
        <v>65.400000000000006</v>
      </c>
      <c r="K38" s="6">
        <v>2.0099999999999998</v>
      </c>
      <c r="L38" s="6">
        <v>4.95</v>
      </c>
      <c r="M38" s="6">
        <v>5.5</v>
      </c>
      <c r="N38" s="14">
        <v>0.27100000000000002</v>
      </c>
      <c r="Q38"/>
    </row>
    <row r="39" spans="1:17" x14ac:dyDescent="0.2">
      <c r="A39" s="13">
        <v>38</v>
      </c>
      <c r="B39" s="4" t="s">
        <v>84</v>
      </c>
      <c r="C39" s="4" t="s">
        <v>85</v>
      </c>
      <c r="D39" s="159">
        <v>56215221</v>
      </c>
      <c r="E39" s="7" t="s">
        <v>434</v>
      </c>
      <c r="F39" s="5">
        <v>29</v>
      </c>
      <c r="G39" s="161" t="s">
        <v>429</v>
      </c>
      <c r="H39" s="5">
        <v>1</v>
      </c>
      <c r="I39" s="5">
        <v>38</v>
      </c>
      <c r="J39" s="6">
        <v>58.68</v>
      </c>
      <c r="K39" s="6">
        <v>4.0599999999999996</v>
      </c>
      <c r="L39" s="6">
        <v>0.09</v>
      </c>
      <c r="M39" s="6">
        <v>2.8</v>
      </c>
      <c r="N39" s="14">
        <v>3.8399999999999997E-2</v>
      </c>
      <c r="Q39"/>
    </row>
    <row r="40" spans="1:17" x14ac:dyDescent="0.2">
      <c r="A40" s="13">
        <v>39</v>
      </c>
      <c r="B40" s="4" t="s">
        <v>86</v>
      </c>
      <c r="C40" s="4" t="s">
        <v>87</v>
      </c>
      <c r="D40" s="159">
        <v>51966948</v>
      </c>
      <c r="E40" s="7" t="s">
        <v>434</v>
      </c>
      <c r="F40" s="5">
        <v>96</v>
      </c>
      <c r="G40" s="161" t="s">
        <v>429</v>
      </c>
      <c r="H40" s="5">
        <v>37</v>
      </c>
      <c r="I40" s="5">
        <v>127.5</v>
      </c>
      <c r="J40" s="6">
        <v>71.17</v>
      </c>
      <c r="K40" s="6">
        <v>7.31</v>
      </c>
      <c r="L40" s="6">
        <v>4.6500000000000004</v>
      </c>
      <c r="M40" s="6">
        <v>6.1</v>
      </c>
      <c r="N40" s="14">
        <v>2.8900000000000002E-3</v>
      </c>
      <c r="Q40"/>
    </row>
    <row r="41" spans="1:17" x14ac:dyDescent="0.2">
      <c r="A41" s="13">
        <v>40</v>
      </c>
      <c r="B41" s="4" t="s">
        <v>88</v>
      </c>
      <c r="C41" s="4" t="s">
        <v>89</v>
      </c>
      <c r="D41" s="159">
        <v>4310108</v>
      </c>
      <c r="E41" s="7" t="s">
        <v>434</v>
      </c>
      <c r="F41" s="5">
        <v>99</v>
      </c>
      <c r="G41" s="161" t="s">
        <v>429</v>
      </c>
      <c r="H41" s="5">
        <v>29.5</v>
      </c>
      <c r="I41" s="5">
        <v>45.75</v>
      </c>
      <c r="J41" s="6">
        <v>61.09</v>
      </c>
      <c r="K41" s="6">
        <v>2.0299999999999998</v>
      </c>
      <c r="L41" s="6">
        <v>3.88</v>
      </c>
      <c r="M41" s="6">
        <v>7.6</v>
      </c>
      <c r="N41" s="14">
        <v>0.316</v>
      </c>
      <c r="Q41"/>
    </row>
    <row r="42" spans="1:17" x14ac:dyDescent="0.2">
      <c r="A42" s="13">
        <v>41</v>
      </c>
      <c r="B42" s="4" t="s">
        <v>90</v>
      </c>
      <c r="C42" s="4" t="s">
        <v>91</v>
      </c>
      <c r="D42" s="159">
        <v>5353930</v>
      </c>
      <c r="E42" s="7" t="s">
        <v>434</v>
      </c>
      <c r="F42" s="5">
        <v>78</v>
      </c>
      <c r="G42" s="161" t="s">
        <v>429</v>
      </c>
      <c r="H42" s="5">
        <v>33.83</v>
      </c>
      <c r="I42" s="5">
        <v>35.83</v>
      </c>
      <c r="J42" s="6">
        <v>63.04</v>
      </c>
      <c r="K42" s="6">
        <v>1.62</v>
      </c>
      <c r="L42" s="6">
        <v>2.56</v>
      </c>
      <c r="M42" s="6">
        <v>10.1</v>
      </c>
      <c r="N42" s="14">
        <v>0.26700000000000002</v>
      </c>
      <c r="Q42"/>
    </row>
    <row r="43" spans="1:17" x14ac:dyDescent="0.2">
      <c r="A43" s="13">
        <v>42</v>
      </c>
      <c r="B43" s="4" t="s">
        <v>92</v>
      </c>
      <c r="C43" s="4" t="s">
        <v>93</v>
      </c>
      <c r="D43" s="159">
        <v>21893579</v>
      </c>
      <c r="E43" s="7" t="s">
        <v>434</v>
      </c>
      <c r="F43" s="5">
        <v>50</v>
      </c>
      <c r="G43" s="161" t="s">
        <v>429</v>
      </c>
      <c r="H43" s="5">
        <v>7</v>
      </c>
      <c r="I43" s="5">
        <v>81</v>
      </c>
      <c r="J43" s="6">
        <v>42.98</v>
      </c>
      <c r="K43" s="6">
        <v>4.09</v>
      </c>
      <c r="L43" s="6">
        <v>1.29</v>
      </c>
      <c r="M43" s="6">
        <v>1</v>
      </c>
      <c r="N43" s="14">
        <v>2.01E-2</v>
      </c>
      <c r="Q43"/>
    </row>
    <row r="44" spans="1:17" x14ac:dyDescent="0.2">
      <c r="A44" s="13">
        <v>43</v>
      </c>
      <c r="B44" s="4" t="s">
        <v>94</v>
      </c>
      <c r="C44" s="4" t="s">
        <v>95</v>
      </c>
      <c r="D44" s="159">
        <v>660809</v>
      </c>
      <c r="E44" s="7" t="s">
        <v>434</v>
      </c>
      <c r="F44" s="5">
        <v>97</v>
      </c>
      <c r="G44" s="161" t="s">
        <v>429</v>
      </c>
      <c r="H44" s="5">
        <v>49.75</v>
      </c>
      <c r="I44" s="5">
        <v>6.17</v>
      </c>
      <c r="J44" s="6">
        <v>55.1</v>
      </c>
      <c r="K44" s="6">
        <v>4.79</v>
      </c>
      <c r="L44" s="6">
        <v>1.29</v>
      </c>
      <c r="M44" s="6">
        <v>1</v>
      </c>
      <c r="N44" s="14">
        <v>0.126</v>
      </c>
      <c r="Q44"/>
    </row>
    <row r="45" spans="1:17" x14ac:dyDescent="0.2">
      <c r="A45" s="13">
        <v>44</v>
      </c>
      <c r="B45" s="4" t="s">
        <v>96</v>
      </c>
      <c r="C45" s="4" t="s">
        <v>97</v>
      </c>
      <c r="D45" s="159">
        <v>37840044</v>
      </c>
      <c r="E45" s="7" t="s">
        <v>434</v>
      </c>
      <c r="F45" s="5">
        <v>84</v>
      </c>
      <c r="G45" s="161" t="s">
        <v>429</v>
      </c>
      <c r="H45" s="5">
        <v>32</v>
      </c>
      <c r="I45" s="5">
        <v>-5</v>
      </c>
      <c r="J45" s="6">
        <v>51.94</v>
      </c>
      <c r="K45" s="6">
        <v>3.46</v>
      </c>
      <c r="L45" s="6">
        <v>2.77</v>
      </c>
      <c r="M45" s="6">
        <v>9.6999999999999993</v>
      </c>
      <c r="N45" s="14">
        <v>4.5100000000000001E-3</v>
      </c>
      <c r="Q45"/>
    </row>
    <row r="46" spans="1:17" x14ac:dyDescent="0.2">
      <c r="A46" s="13">
        <v>45</v>
      </c>
      <c r="B46" s="4" t="s">
        <v>98</v>
      </c>
      <c r="C46" s="4" t="s">
        <v>99</v>
      </c>
      <c r="D46" s="159">
        <v>364508</v>
      </c>
      <c r="E46" s="7" t="s">
        <v>434</v>
      </c>
      <c r="F46" s="5">
        <v>80</v>
      </c>
      <c r="G46" s="161" t="s">
        <v>429</v>
      </c>
      <c r="H46" s="5">
        <v>14.67</v>
      </c>
      <c r="I46" s="5">
        <v>-61</v>
      </c>
      <c r="J46" s="6">
        <v>46.57</v>
      </c>
      <c r="K46" s="6">
        <v>3.13</v>
      </c>
      <c r="L46" s="6">
        <v>1.82</v>
      </c>
      <c r="M46" s="6">
        <v>11.5</v>
      </c>
      <c r="N46" s="14">
        <v>0.182</v>
      </c>
      <c r="Q46"/>
    </row>
    <row r="47" spans="1:17" x14ac:dyDescent="0.2">
      <c r="A47" s="13">
        <v>46</v>
      </c>
      <c r="B47" s="4" t="s">
        <v>100</v>
      </c>
      <c r="C47" s="4" t="s">
        <v>101</v>
      </c>
      <c r="D47" s="159">
        <v>129875529</v>
      </c>
      <c r="E47" s="7" t="s">
        <v>434</v>
      </c>
      <c r="F47" s="5">
        <v>75</v>
      </c>
      <c r="G47" s="161" t="s">
        <v>429</v>
      </c>
      <c r="H47" s="5">
        <v>23</v>
      </c>
      <c r="I47" s="5">
        <v>-102</v>
      </c>
      <c r="J47" s="6">
        <v>36.450000000000003</v>
      </c>
      <c r="K47" s="6">
        <v>3.34</v>
      </c>
      <c r="L47" s="6">
        <v>0.38</v>
      </c>
      <c r="M47" s="6">
        <v>2.2999999999999998</v>
      </c>
      <c r="N47" s="14">
        <v>1.26E-2</v>
      </c>
      <c r="Q47"/>
    </row>
    <row r="48" spans="1:17" x14ac:dyDescent="0.2">
      <c r="A48" s="13">
        <v>47</v>
      </c>
      <c r="B48" s="4" t="s">
        <v>102</v>
      </c>
      <c r="C48" s="4" t="s">
        <v>103</v>
      </c>
      <c r="D48" s="159">
        <v>34308525</v>
      </c>
      <c r="E48" s="7" t="s">
        <v>434</v>
      </c>
      <c r="F48" s="5">
        <v>91</v>
      </c>
      <c r="G48" s="161" t="s">
        <v>429</v>
      </c>
      <c r="H48" s="5">
        <v>2.5</v>
      </c>
      <c r="I48" s="5">
        <v>112.5</v>
      </c>
      <c r="J48" s="6">
        <v>83.01</v>
      </c>
      <c r="K48" s="6">
        <v>1.66</v>
      </c>
      <c r="L48" s="6">
        <v>1.32</v>
      </c>
      <c r="M48" s="6">
        <v>12</v>
      </c>
      <c r="N48" s="14">
        <v>5.2299999999999999E-2</v>
      </c>
      <c r="Q48"/>
    </row>
    <row r="49" spans="1:17" x14ac:dyDescent="0.2">
      <c r="A49" s="13">
        <v>48</v>
      </c>
      <c r="B49" s="4" t="s">
        <v>104</v>
      </c>
      <c r="C49" s="4" t="s">
        <v>105</v>
      </c>
      <c r="D49" s="159">
        <v>223804632</v>
      </c>
      <c r="E49" s="7" t="s">
        <v>434</v>
      </c>
      <c r="F49" s="5">
        <v>36</v>
      </c>
      <c r="G49" s="161" t="s">
        <v>429</v>
      </c>
      <c r="H49" s="5">
        <v>10</v>
      </c>
      <c r="I49" s="5">
        <v>8</v>
      </c>
      <c r="J49" s="6">
        <v>52.33</v>
      </c>
      <c r="K49" s="6">
        <v>4.1100000000000003</v>
      </c>
      <c r="L49" s="6">
        <v>4.8499999999999996</v>
      </c>
      <c r="M49" s="6">
        <v>5.7</v>
      </c>
      <c r="N49" s="14">
        <v>1.8799999999999999E-3</v>
      </c>
      <c r="Q49"/>
    </row>
    <row r="50" spans="1:17" x14ac:dyDescent="0.2">
      <c r="A50" s="13">
        <v>49</v>
      </c>
      <c r="B50" s="4" t="s">
        <v>106</v>
      </c>
      <c r="C50" s="4" t="s">
        <v>107</v>
      </c>
      <c r="D50" s="159">
        <v>17618299</v>
      </c>
      <c r="E50" s="7" t="s">
        <v>434</v>
      </c>
      <c r="F50" s="5">
        <v>96</v>
      </c>
      <c r="G50" s="161" t="s">
        <v>429</v>
      </c>
      <c r="H50" s="5">
        <v>52.5</v>
      </c>
      <c r="I50" s="5">
        <v>5.75</v>
      </c>
      <c r="J50" s="6">
        <v>43.33</v>
      </c>
      <c r="K50" s="6">
        <v>1.95</v>
      </c>
      <c r="L50" s="6">
        <v>3.94</v>
      </c>
      <c r="M50" s="6">
        <v>7.5</v>
      </c>
      <c r="N50" s="14">
        <v>4.6199999999999998E-2</v>
      </c>
      <c r="Q50"/>
    </row>
    <row r="51" spans="1:17" x14ac:dyDescent="0.2">
      <c r="A51" s="13">
        <v>50</v>
      </c>
      <c r="B51" s="4" t="s">
        <v>108</v>
      </c>
      <c r="C51" s="4" t="s">
        <v>109</v>
      </c>
      <c r="D51" s="159">
        <v>5474360</v>
      </c>
      <c r="E51" s="7" t="s">
        <v>434</v>
      </c>
      <c r="F51" s="5">
        <v>99</v>
      </c>
      <c r="G51" s="161" t="s">
        <v>429</v>
      </c>
      <c r="H51" s="5">
        <v>62</v>
      </c>
      <c r="I51" s="5">
        <v>10</v>
      </c>
      <c r="J51" s="6">
        <v>43.67</v>
      </c>
      <c r="K51" s="6">
        <v>1.79</v>
      </c>
      <c r="L51" s="6">
        <v>3.56</v>
      </c>
      <c r="M51" s="6">
        <v>8.1999999999999993</v>
      </c>
      <c r="N51" s="14">
        <v>0.14899999999999999</v>
      </c>
      <c r="Q51"/>
    </row>
    <row r="52" spans="1:17" x14ac:dyDescent="0.2">
      <c r="A52" s="13">
        <v>51</v>
      </c>
      <c r="B52" s="4" t="s">
        <v>110</v>
      </c>
      <c r="C52" s="4" t="s">
        <v>111</v>
      </c>
      <c r="D52" s="159">
        <v>5122600</v>
      </c>
      <c r="E52" s="7" t="s">
        <v>434</v>
      </c>
      <c r="F52" s="5">
        <v>94</v>
      </c>
      <c r="G52" s="161" t="s">
        <v>429</v>
      </c>
      <c r="H52" s="5">
        <v>-41</v>
      </c>
      <c r="I52" s="5">
        <v>174</v>
      </c>
      <c r="J52" s="6">
        <v>57.61</v>
      </c>
      <c r="K52" s="6">
        <v>5.79</v>
      </c>
      <c r="L52" s="6">
        <v>1.61</v>
      </c>
      <c r="M52" s="6">
        <v>11.9</v>
      </c>
      <c r="N52" s="14">
        <v>1.8799999999999999E-3</v>
      </c>
      <c r="Q52"/>
    </row>
    <row r="53" spans="1:17" x14ac:dyDescent="0.2">
      <c r="A53" s="13">
        <v>52</v>
      </c>
      <c r="B53" s="4" t="s">
        <v>112</v>
      </c>
      <c r="C53" s="4" t="s">
        <v>113</v>
      </c>
      <c r="D53" s="159">
        <v>117337368</v>
      </c>
      <c r="E53" s="7" t="s">
        <v>434</v>
      </c>
      <c r="F53" s="5">
        <v>73</v>
      </c>
      <c r="G53" s="161" t="s">
        <v>429</v>
      </c>
      <c r="H53" s="5">
        <v>13</v>
      </c>
      <c r="I53" s="5">
        <v>122</v>
      </c>
      <c r="J53" s="6">
        <v>68.319999999999993</v>
      </c>
      <c r="K53" s="6">
        <v>2.71</v>
      </c>
      <c r="L53" s="6">
        <v>4.6500000000000004</v>
      </c>
      <c r="M53" s="6">
        <v>6.1</v>
      </c>
      <c r="N53" s="14">
        <v>1.23E-2</v>
      </c>
      <c r="Q53"/>
    </row>
    <row r="54" spans="1:17" x14ac:dyDescent="0.2">
      <c r="A54" s="13">
        <v>53</v>
      </c>
      <c r="B54" s="4" t="s">
        <v>114</v>
      </c>
      <c r="C54" s="4" t="s">
        <v>115</v>
      </c>
      <c r="D54" s="159">
        <v>240485658</v>
      </c>
      <c r="E54" s="7" t="s">
        <v>434</v>
      </c>
      <c r="F54" s="5">
        <v>36</v>
      </c>
      <c r="G54" s="161" t="s">
        <v>429</v>
      </c>
      <c r="H54" s="5">
        <v>30</v>
      </c>
      <c r="I54" s="5">
        <v>70</v>
      </c>
      <c r="J54" s="6">
        <v>64.069999999999993</v>
      </c>
      <c r="K54" s="6">
        <v>4.87</v>
      </c>
      <c r="L54" s="6">
        <v>4.24</v>
      </c>
      <c r="M54" s="6">
        <v>6.9</v>
      </c>
      <c r="N54" s="14">
        <v>3.8399999999999997E-2</v>
      </c>
      <c r="Q54"/>
    </row>
    <row r="55" spans="1:17" x14ac:dyDescent="0.2">
      <c r="A55" s="13">
        <v>54</v>
      </c>
      <c r="B55" s="4" t="s">
        <v>116</v>
      </c>
      <c r="C55" s="4" t="s">
        <v>117</v>
      </c>
      <c r="D55" s="159">
        <v>36947816</v>
      </c>
      <c r="E55" s="7" t="s">
        <v>434</v>
      </c>
      <c r="F55" s="5">
        <v>92</v>
      </c>
      <c r="G55" s="161" t="s">
        <v>429</v>
      </c>
      <c r="H55" s="5">
        <v>52</v>
      </c>
      <c r="I55" s="5">
        <v>20</v>
      </c>
      <c r="J55" s="6">
        <v>28.4</v>
      </c>
      <c r="K55" s="6">
        <v>0.67</v>
      </c>
      <c r="L55" s="6">
        <v>5.37</v>
      </c>
      <c r="M55" s="6">
        <v>4.7</v>
      </c>
      <c r="N55" s="14">
        <v>0.379</v>
      </c>
      <c r="Q55"/>
    </row>
    <row r="56" spans="1:17" x14ac:dyDescent="0.2">
      <c r="A56" s="13">
        <v>55</v>
      </c>
      <c r="B56" s="4" t="s">
        <v>118</v>
      </c>
      <c r="C56" s="4" t="s">
        <v>119</v>
      </c>
      <c r="D56" s="159">
        <v>10425292</v>
      </c>
      <c r="E56" s="161" t="s">
        <v>442</v>
      </c>
      <c r="F56" s="5">
        <v>88</v>
      </c>
      <c r="G56" s="161" t="s">
        <v>429</v>
      </c>
      <c r="H56" s="5">
        <v>39.5</v>
      </c>
      <c r="I56" s="5">
        <v>-8</v>
      </c>
      <c r="J56" s="6">
        <v>40.97</v>
      </c>
      <c r="K56" s="6">
        <v>7.88</v>
      </c>
      <c r="L56" s="6">
        <v>4.09</v>
      </c>
      <c r="M56" s="6">
        <v>7.2</v>
      </c>
      <c r="N56" s="14">
        <v>6.4799999999999996E-3</v>
      </c>
      <c r="Q56"/>
    </row>
    <row r="57" spans="1:17" x14ac:dyDescent="0.2">
      <c r="A57" s="13">
        <v>56</v>
      </c>
      <c r="B57" s="4" t="s">
        <v>120</v>
      </c>
      <c r="C57" s="4" t="s">
        <v>121</v>
      </c>
      <c r="D57" s="159">
        <v>3100582</v>
      </c>
      <c r="E57" s="161" t="s">
        <v>443</v>
      </c>
      <c r="F57" s="5">
        <v>99</v>
      </c>
      <c r="G57" s="161" t="s">
        <v>429</v>
      </c>
      <c r="H57" s="5">
        <v>25.5</v>
      </c>
      <c r="I57" s="5">
        <v>51.25</v>
      </c>
      <c r="J57" s="6">
        <v>62.04</v>
      </c>
      <c r="K57" s="6">
        <v>3.56</v>
      </c>
      <c r="L57" s="6">
        <v>4.08</v>
      </c>
      <c r="M57" s="6">
        <v>7.2</v>
      </c>
      <c r="N57" s="14">
        <v>5.2299999999999999E-2</v>
      </c>
      <c r="Q57"/>
    </row>
    <row r="58" spans="1:17" x14ac:dyDescent="0.2">
      <c r="A58" s="13">
        <v>57</v>
      </c>
      <c r="B58" s="4" t="s">
        <v>122</v>
      </c>
      <c r="C58" s="4" t="s">
        <v>123</v>
      </c>
      <c r="D58" s="159">
        <v>19015087</v>
      </c>
      <c r="E58" s="161" t="s">
        <v>442</v>
      </c>
      <c r="F58" s="5">
        <v>89</v>
      </c>
      <c r="G58" s="161" t="s">
        <v>429</v>
      </c>
      <c r="H58" s="5">
        <v>46</v>
      </c>
      <c r="I58" s="5">
        <v>25</v>
      </c>
      <c r="J58" s="6">
        <v>47.31</v>
      </c>
      <c r="K58" s="6">
        <v>1.35</v>
      </c>
      <c r="L58" s="6">
        <v>6.03</v>
      </c>
      <c r="M58" s="6">
        <v>3.5</v>
      </c>
      <c r="N58" s="14">
        <v>0.32100000000000001</v>
      </c>
      <c r="Q58"/>
    </row>
    <row r="59" spans="1:17" x14ac:dyDescent="0.2">
      <c r="A59" s="13">
        <v>58</v>
      </c>
      <c r="B59" s="4" t="s">
        <v>124</v>
      </c>
      <c r="C59" s="4" t="s">
        <v>125</v>
      </c>
      <c r="D59" s="159">
        <v>143957079</v>
      </c>
      <c r="E59" s="161" t="s">
        <v>437</v>
      </c>
      <c r="F59" s="5">
        <v>85</v>
      </c>
      <c r="G59" s="161" t="s">
        <v>429</v>
      </c>
      <c r="H59" s="5">
        <v>60</v>
      </c>
      <c r="I59" s="5">
        <v>100</v>
      </c>
      <c r="J59" s="6">
        <v>53.45</v>
      </c>
      <c r="K59" s="6">
        <v>3.75</v>
      </c>
      <c r="L59" s="6">
        <v>6.17</v>
      </c>
      <c r="M59" s="6">
        <v>3.2</v>
      </c>
      <c r="N59" s="14">
        <v>0.14899999999999999</v>
      </c>
      <c r="Q59"/>
    </row>
    <row r="60" spans="1:17" x14ac:dyDescent="0.2">
      <c r="A60" s="13">
        <v>59</v>
      </c>
      <c r="B60" s="4" t="s">
        <v>126</v>
      </c>
      <c r="C60" s="4" t="s">
        <v>127</v>
      </c>
      <c r="D60" s="159">
        <v>10673669</v>
      </c>
      <c r="E60" s="161" t="s">
        <v>433</v>
      </c>
      <c r="F60" s="5">
        <v>98.1</v>
      </c>
      <c r="G60" s="161" t="s">
        <v>431</v>
      </c>
      <c r="H60" s="5">
        <v>62</v>
      </c>
      <c r="I60" s="5">
        <v>15</v>
      </c>
      <c r="J60" s="6">
        <v>38.94</v>
      </c>
      <c r="K60" s="6">
        <v>1.28</v>
      </c>
      <c r="L60" s="6">
        <v>3.38</v>
      </c>
      <c r="M60" s="6">
        <v>8.6</v>
      </c>
      <c r="N60" s="14">
        <v>0.14199999999999999</v>
      </c>
    </row>
    <row r="61" spans="1:17" x14ac:dyDescent="0.2">
      <c r="A61" s="13">
        <v>60</v>
      </c>
      <c r="B61" s="4" t="s">
        <v>128</v>
      </c>
      <c r="C61" s="4" t="s">
        <v>129</v>
      </c>
      <c r="D61" s="159">
        <v>6052709</v>
      </c>
      <c r="E61" s="161" t="s">
        <v>433</v>
      </c>
      <c r="F61" s="5">
        <v>95.8</v>
      </c>
      <c r="G61" s="161" t="s">
        <v>426</v>
      </c>
      <c r="H61" s="5">
        <v>1.37</v>
      </c>
      <c r="I61" s="5">
        <v>103.8</v>
      </c>
      <c r="J61" s="6">
        <v>78.760000000000005</v>
      </c>
      <c r="K61" s="6">
        <v>2.34</v>
      </c>
      <c r="L61" s="6">
        <v>4.43</v>
      </c>
      <c r="M61" s="6">
        <v>6.5</v>
      </c>
      <c r="N61" s="14">
        <v>3.7799999999999999E-3</v>
      </c>
    </row>
    <row r="62" spans="1:17" x14ac:dyDescent="0.2">
      <c r="A62" s="13">
        <v>61</v>
      </c>
      <c r="B62" s="4" t="s">
        <v>130</v>
      </c>
      <c r="C62" s="4" t="s">
        <v>131</v>
      </c>
      <c r="D62" s="159">
        <v>18501984</v>
      </c>
      <c r="E62" s="161" t="s">
        <v>434</v>
      </c>
      <c r="F62" s="5">
        <v>60.6</v>
      </c>
      <c r="G62" s="161" t="s">
        <v>426</v>
      </c>
      <c r="H62" s="5">
        <v>14</v>
      </c>
      <c r="I62" s="5">
        <v>-14</v>
      </c>
      <c r="J62" s="6">
        <v>26.47</v>
      </c>
      <c r="K62" s="6">
        <v>1.23</v>
      </c>
      <c r="L62" s="6">
        <v>5.29</v>
      </c>
      <c r="M62" s="6">
        <v>4.9000000000000004</v>
      </c>
      <c r="N62" s="14">
        <v>0.34499999999999997</v>
      </c>
    </row>
    <row r="63" spans="1:17" x14ac:dyDescent="0.2">
      <c r="A63" s="13">
        <v>62</v>
      </c>
      <c r="B63" s="4" t="s">
        <v>132</v>
      </c>
      <c r="C63" s="4" t="s">
        <v>133</v>
      </c>
      <c r="D63" s="159">
        <v>71885799</v>
      </c>
      <c r="E63" s="161" t="s">
        <v>433</v>
      </c>
      <c r="F63" s="5">
        <v>91.2</v>
      </c>
      <c r="G63" s="161" t="s">
        <v>426</v>
      </c>
      <c r="H63" s="5">
        <v>15</v>
      </c>
      <c r="I63" s="5">
        <v>100</v>
      </c>
      <c r="J63" s="6">
        <v>55.77</v>
      </c>
      <c r="K63" s="6">
        <v>3.39</v>
      </c>
      <c r="L63" s="6">
        <v>2.84</v>
      </c>
      <c r="M63" s="6">
        <v>9.6</v>
      </c>
      <c r="N63" s="14">
        <v>1.77E-2</v>
      </c>
    </row>
    <row r="64" spans="1:17" x14ac:dyDescent="0.2">
      <c r="A64" s="13">
        <v>63</v>
      </c>
      <c r="B64" s="4" t="s">
        <v>134</v>
      </c>
      <c r="C64" s="4" t="s">
        <v>135</v>
      </c>
      <c r="D64" s="159">
        <v>12564689</v>
      </c>
      <c r="E64" s="161" t="s">
        <v>433</v>
      </c>
      <c r="F64" s="5">
        <v>84.9</v>
      </c>
      <c r="G64" s="161" t="s">
        <v>426</v>
      </c>
      <c r="H64" s="5">
        <v>34</v>
      </c>
      <c r="I64" s="5">
        <v>9</v>
      </c>
      <c r="J64" s="6">
        <v>54.31</v>
      </c>
      <c r="K64" s="6">
        <v>2.91</v>
      </c>
      <c r="L64" s="6">
        <v>1.95</v>
      </c>
      <c r="M64" s="6">
        <v>11.3</v>
      </c>
      <c r="N64" s="14">
        <v>3.1399999999999997E-2</v>
      </c>
    </row>
    <row r="65" spans="1:14" x14ac:dyDescent="0.2">
      <c r="A65" s="13">
        <v>64</v>
      </c>
      <c r="B65" s="4" t="s">
        <v>136</v>
      </c>
      <c r="C65" s="4" t="s">
        <v>137</v>
      </c>
      <c r="D65" s="159">
        <v>1538200</v>
      </c>
      <c r="E65" s="161" t="s">
        <v>433</v>
      </c>
      <c r="F65" s="5">
        <v>84.7</v>
      </c>
      <c r="G65" s="161" t="s">
        <v>426</v>
      </c>
      <c r="H65" s="5">
        <v>10.69</v>
      </c>
      <c r="I65" s="5">
        <v>-61.22</v>
      </c>
      <c r="J65" s="6">
        <v>51.99</v>
      </c>
      <c r="K65" s="6">
        <v>2.52</v>
      </c>
      <c r="L65" s="6">
        <v>6.08</v>
      </c>
      <c r="M65" s="6">
        <v>3.4</v>
      </c>
      <c r="N65" s="14">
        <v>0.13200000000000001</v>
      </c>
    </row>
    <row r="66" spans="1:14" x14ac:dyDescent="0.2">
      <c r="A66" s="13">
        <v>65</v>
      </c>
      <c r="B66" s="4" t="s">
        <v>138</v>
      </c>
      <c r="C66" s="4" t="s">
        <v>139</v>
      </c>
      <c r="D66" s="159">
        <v>37937821</v>
      </c>
      <c r="E66" s="161" t="s">
        <v>433</v>
      </c>
      <c r="F66" s="5">
        <v>79.2</v>
      </c>
      <c r="G66" s="161" t="s">
        <v>426</v>
      </c>
      <c r="H66" s="5">
        <v>49</v>
      </c>
      <c r="I66" s="5">
        <v>32</v>
      </c>
      <c r="J66" s="6">
        <v>36.270000000000003</v>
      </c>
      <c r="K66" s="6">
        <v>6.2</v>
      </c>
      <c r="L66" s="6">
        <v>0.18</v>
      </c>
      <c r="M66" s="6">
        <v>2.7</v>
      </c>
      <c r="N66" s="14">
        <v>4.6199999999999998E-2</v>
      </c>
    </row>
    <row r="67" spans="1:14" x14ac:dyDescent="0.2">
      <c r="A67" s="13">
        <v>66</v>
      </c>
      <c r="B67" s="4" t="s">
        <v>140</v>
      </c>
      <c r="C67" s="4" t="s">
        <v>141</v>
      </c>
      <c r="D67" s="159">
        <v>341814420</v>
      </c>
      <c r="E67" s="161" t="s">
        <v>433</v>
      </c>
      <c r="F67" s="5">
        <v>97.1</v>
      </c>
      <c r="G67" s="161" t="s">
        <v>426</v>
      </c>
      <c r="H67" s="5">
        <v>38</v>
      </c>
      <c r="I67" s="5">
        <v>-97</v>
      </c>
      <c r="J67" s="6">
        <v>82.65</v>
      </c>
      <c r="K67" s="6">
        <v>5.58</v>
      </c>
      <c r="L67" s="6">
        <v>4.71</v>
      </c>
      <c r="M67" s="6">
        <v>6</v>
      </c>
      <c r="N67" s="14">
        <v>1.8799999999999999E-3</v>
      </c>
    </row>
    <row r="68" spans="1:14" x14ac:dyDescent="0.2">
      <c r="A68" s="13">
        <v>67</v>
      </c>
      <c r="B68" s="4" t="s">
        <v>142</v>
      </c>
      <c r="C68" s="4" t="s">
        <v>143</v>
      </c>
      <c r="D68" s="159">
        <v>100987686</v>
      </c>
      <c r="E68" s="161" t="s">
        <v>434</v>
      </c>
      <c r="F68" s="5">
        <v>78.8</v>
      </c>
      <c r="G68" s="161" t="s">
        <v>426</v>
      </c>
      <c r="H68" s="5">
        <v>16.170000000000002</v>
      </c>
      <c r="I68" s="5">
        <v>107.83</v>
      </c>
      <c r="J68" s="6">
        <v>53.91</v>
      </c>
      <c r="K68" s="6">
        <v>7.16</v>
      </c>
      <c r="L68" s="6">
        <v>3.95</v>
      </c>
      <c r="M68" s="6">
        <v>7.5</v>
      </c>
      <c r="N68" s="14">
        <v>1.8799999999999999E-3</v>
      </c>
    </row>
    <row r="69" spans="1:14" x14ac:dyDescent="0.2">
      <c r="A69" s="13">
        <v>68</v>
      </c>
      <c r="B69" s="4" t="s">
        <v>144</v>
      </c>
      <c r="C69" s="4" t="s">
        <v>145</v>
      </c>
      <c r="D69" s="159">
        <v>63000000</v>
      </c>
      <c r="E69" s="161" t="s">
        <v>435</v>
      </c>
      <c r="F69" s="5">
        <v>74.7</v>
      </c>
      <c r="G69" s="161" t="s">
        <v>432</v>
      </c>
      <c r="H69" s="5">
        <v>-29</v>
      </c>
      <c r="I69" s="5">
        <v>24</v>
      </c>
      <c r="J69" s="6">
        <v>73.989999999999995</v>
      </c>
      <c r="K69" s="6">
        <v>9.14</v>
      </c>
      <c r="L69" s="6">
        <v>1.31</v>
      </c>
      <c r="M69" s="6">
        <v>12</v>
      </c>
      <c r="N69" s="14">
        <v>2.2699999999999999E-4</v>
      </c>
    </row>
    <row r="70" spans="1:14" x14ac:dyDescent="0.2">
      <c r="A70" s="13">
        <v>69</v>
      </c>
      <c r="B70" s="4" t="s">
        <v>146</v>
      </c>
      <c r="C70" s="4" t="s">
        <v>147</v>
      </c>
      <c r="D70" s="159">
        <v>21134695</v>
      </c>
      <c r="E70" s="161" t="s">
        <v>433</v>
      </c>
      <c r="F70" s="5">
        <v>33</v>
      </c>
      <c r="G70" s="161" t="s">
        <v>426</v>
      </c>
      <c r="H70" s="5">
        <v>-15</v>
      </c>
      <c r="I70" s="5">
        <v>30</v>
      </c>
      <c r="J70" s="6">
        <v>41.98</v>
      </c>
      <c r="K70" s="6">
        <v>2.95</v>
      </c>
      <c r="L70" s="6">
        <v>0.91</v>
      </c>
      <c r="M70" s="6">
        <v>1.3</v>
      </c>
      <c r="N70" s="14">
        <v>0.34799999999999998</v>
      </c>
    </row>
    <row r="71" spans="1:14" ht="17" thickBot="1" x14ac:dyDescent="0.25">
      <c r="A71" s="15">
        <v>70</v>
      </c>
      <c r="B71" s="16" t="s">
        <v>148</v>
      </c>
      <c r="C71" s="16" t="s">
        <v>149</v>
      </c>
      <c r="D71" s="160">
        <v>17020321</v>
      </c>
      <c r="E71" s="162" t="s">
        <v>433</v>
      </c>
      <c r="F71" s="17">
        <v>38.4</v>
      </c>
      <c r="G71" s="162" t="s">
        <v>426</v>
      </c>
      <c r="H71" s="17">
        <v>-20</v>
      </c>
      <c r="I71" s="17">
        <v>30</v>
      </c>
      <c r="J71" s="18">
        <v>54.6</v>
      </c>
      <c r="K71" s="18">
        <v>8.07</v>
      </c>
      <c r="L71" s="18">
        <v>1.04</v>
      </c>
      <c r="M71" s="18">
        <v>1</v>
      </c>
      <c r="N71" s="19">
        <v>2.2100000000000002E-2</v>
      </c>
    </row>
    <row r="73" spans="1:14" x14ac:dyDescent="0.2">
      <c r="E73" s="3" t="s">
        <v>444</v>
      </c>
      <c r="F73" s="1">
        <f>AVERAGE(F2:F71)</f>
        <v>80.174857142857135</v>
      </c>
    </row>
    <row r="74" spans="1:14" x14ac:dyDescent="0.2">
      <c r="E74" s="3" t="s">
        <v>445</v>
      </c>
      <c r="F74" s="1">
        <f>MEDIAN(F2:F71)</f>
        <v>88.2</v>
      </c>
    </row>
  </sheetData>
  <conditionalFormatting sqref="N2:N71">
    <cfRule type="cellIs" dxfId="5" priority="1" operator="lessThan">
      <formula>0.05</formula>
    </cfRule>
  </conditionalFormatting>
  <hyperlinks>
    <hyperlink ref="G8" r:id="rId1" display="https://en.wikipedia.org/wiki/Internet_in_Brazil" xr:uid="{949140CB-0056-314A-989D-CCADAC9AEC91}"/>
    <hyperlink ref="G10" r:id="rId2" display="https://data.worldbank.org/indicator/IT.NET.USER.ZS?locations=CH" xr:uid="{82FBCA36-86C4-9E45-BB88-E3018B548B6A}"/>
    <hyperlink ref="G17" r:id="rId3" display="https://data.worldbank.org/indicator/IT.NET.USER.ZS?locations=EG" xr:uid="{B0081C2D-5BB2-894C-957E-77D676661129}"/>
    <hyperlink ref="G18" r:id="rId4" display="https://data.worldbank.org/indicator/IT.NET.USER.ZS?locations=ES" xr:uid="{72588CF5-66D2-E949-9D4D-B85394EC4BD2}"/>
    <hyperlink ref="G19" r:id="rId5" display="https://data.worldbank.org/indicator/IT.NET.USER.ZS?locations=ET" xr:uid="{99A33EAE-151E-814E-8F7E-706F4AF009FA}"/>
    <hyperlink ref="G20" r:id="rId6" display="https://data.worldbank.org/indicator/IT.NET.USER.ZS?locations=FI" xr:uid="{E1130B6B-BBEF-1141-AD4A-CE0F9751E722}"/>
    <hyperlink ref="G21" r:id="rId7" display="https://data.worldbank.org/indicator/IT.NET.USER.ZS?locations=FR" xr:uid="{0637753F-26BE-E445-A37A-5F47D643136C}"/>
    <hyperlink ref="G22" r:id="rId8" display="https://data.worldbank.org/indicator/IT.NET.USER.ZS?locations=GB" xr:uid="{BB431815-0C96-DA49-9FA0-FF47FFDA5566}"/>
    <hyperlink ref="G23" r:id="rId9" display="https://data.worldbank.org/indicator/IT.NET.USER.ZS?locations=DE" xr:uid="{4C23C3E1-93B3-544C-B090-8F68D59525A2}"/>
    <hyperlink ref="G24" r:id="rId10" display="https://data.worldbank.org/indicator/IT.NET.USER.ZS?locations=GH" xr:uid="{0954A4D5-CFA6-7440-B76B-4D8AB6FC9E5D}"/>
    <hyperlink ref="G25" r:id="rId11" display="https://data.worldbank.org/indicator/IT.NET.USER.ZS?locations=GP" xr:uid="{EDF1E727-3E38-9045-BBF1-1C227FF50B1C}"/>
    <hyperlink ref="G26" r:id="rId12" display="https://data.worldbank.org/indicator/IT.NET.USER.ZS?locations=GR" xr:uid="{8EBE97E4-594E-C847-A382-432288D2ECF4}"/>
    <hyperlink ref="G27" r:id="rId13" display="https://data.worldbank.org/indicator/IT.NET.USER.ZS?locations=HK" xr:uid="{EC35A43A-2164-584F-B275-40F2779DB7B5}"/>
    <hyperlink ref="G28" r:id="rId14" display="https://data.worldbank.org/indicator/IT.NET.USER.ZS?locations=HU" xr:uid="{FB38C5A3-D9F6-B348-B063-1297D192C4EF}"/>
    <hyperlink ref="G29" r:id="rId15" display="https://data.worldbank.org/indicator/IT.NET.USER.ZS?locations=ID" xr:uid="{36BF9CA9-F05D-3046-9CA3-E05369A1E191}"/>
    <hyperlink ref="G30" r:id="rId16" display="https://data.worldbank.org/indicator/IT.NET.USER.ZS?locations=IE" xr:uid="{6EFE0902-BF5D-1F4B-87CE-5272E254D87D}"/>
    <hyperlink ref="G31" r:id="rId17" display="https://data.worldbank.org/indicator/IT.NET.USER.ZS?locations=IL" xr:uid="{0D01C624-FDA9-EE4A-BE0C-7F26331D3EE0}"/>
    <hyperlink ref="G32" r:id="rId18" display="https://data.worldbank.org/indicator/IT.NET.USER.ZS?locations=IN" xr:uid="{5D2499C0-1C0F-BB4C-BA80-F9EB8120A90E}"/>
    <hyperlink ref="G33" r:id="rId19" display="https://data.worldbank.org/indicator/IT.NET.USER.ZS?locations=IQ" xr:uid="{B1ED1C86-26A8-544B-A6F5-5DD17B247674}"/>
    <hyperlink ref="G34" r:id="rId20" display="https://data.worldbank.org/indicator/IT.NET.USER.ZS?locations=IR" xr:uid="{9A8D84CA-CA3E-2A42-9E8A-FB4A1C2BA854}"/>
    <hyperlink ref="G35" r:id="rId21" display="https://data.worldbank.org/indicator/IT.NET.USER.ZS?locations=IT" xr:uid="{FAEDCAF8-FCB2-1F4C-8231-A952CB08F21A}"/>
    <hyperlink ref="G36" r:id="rId22" display="https://data.worldbank.org/indicator/IT.NET.USER.ZS?locations=JM" xr:uid="{1B082C24-AF68-044D-BCAD-92354624739C}"/>
    <hyperlink ref="G37" r:id="rId23" display="https://data.worldbank.org/indicator/IT.NET.USER.ZS?locations=JO" xr:uid="{DAEA59F1-4820-C24C-8781-0C15FAFB117D}"/>
    <hyperlink ref="G38" r:id="rId24" display="https://data.worldbank.org/indicator/IT.NET.USER.ZS?locations=JP" xr:uid="{18246F84-CE40-A040-B666-0351ED8A64E1}"/>
    <hyperlink ref="G39" r:id="rId25" display="https://data.worldbank.org/indicator/IT.NET.USER.ZS?locations=KE" xr:uid="{7D1156D6-B074-E94E-A7A8-0305ADD5CF61}"/>
    <hyperlink ref="G40" r:id="rId26" display="https://data.worldbank.org/indicator/IT.NET.USER.ZS?locations=KR" xr:uid="{25F33735-D785-4E40-B408-A7CFB1C7DCA1}"/>
    <hyperlink ref="G41" r:id="rId27" display="https://data.worldbank.org/indicator/IT.NET.USER.ZS?locations=KW" xr:uid="{95B6290A-2B98-0F41-B094-6978D848976F}"/>
    <hyperlink ref="G42" r:id="rId28" display="https://data.worldbank.org/indicator/IT.NET.USER.ZS?locations=LB" xr:uid="{D9E2C936-0413-134B-859C-C82FC8C0B603}"/>
    <hyperlink ref="G43" r:id="rId29" display="https://data.worldbank.org/indicator/IT.NET.USER.ZS?locations=LK" xr:uid="{184839DE-276F-A94C-8CA1-E125E0004B40}"/>
    <hyperlink ref="G44" r:id="rId30" display="https://data.worldbank.org/indicator/IT.NET.USER.ZS?locations=LU" xr:uid="{1ECBAF72-F544-6B48-9F63-9F83AE5F7A51}"/>
    <hyperlink ref="G45" r:id="rId31" display="https://data.worldbank.org/indicator/IT.NET.USER.ZS?locations=MA" xr:uid="{B65DA34A-9ED7-1243-BD1E-5ED7591A4D13}"/>
    <hyperlink ref="G46" r:id="rId32" display="https://data.worldbank.org/indicator/IT.NET.USER.ZS?locations=MQ" xr:uid="{75EA8767-CD96-804C-9E85-B98CD7E315FF}"/>
    <hyperlink ref="G47" r:id="rId33" display="https://data.worldbank.org/indicator/IT.NET.USER.ZS?locations=MX" xr:uid="{1F18F2C0-609C-D64C-B9C9-72A2ED667574}"/>
    <hyperlink ref="G48" r:id="rId34" display="https://data.worldbank.org/indicator/IT.NET.USER.ZS?locations=MY" xr:uid="{255832C5-EA77-6C47-84B9-90CE5402B6B4}"/>
    <hyperlink ref="G49" r:id="rId35" display="https://data.worldbank.org/indicator/IT.NET.USER.ZS?locations=NG" xr:uid="{38331AF1-52AF-984A-80FD-83B1243DAD32}"/>
    <hyperlink ref="G50" r:id="rId36" display="https://data.worldbank.org/indicator/IT.NET.USER.ZS?locations=NL" xr:uid="{96CDA7AA-B60F-0349-BFA5-095E43A43A5E}"/>
    <hyperlink ref="G51" r:id="rId37" display="https://data.worldbank.org/indicator/IT.NET.USER.ZS?locations=NO" xr:uid="{4C46AF1F-5D90-9E47-BB0C-E993814D5308}"/>
    <hyperlink ref="G52" r:id="rId38" display="https://data.worldbank.org/indicator/IT.NET.USER.ZS?locations=NZ" xr:uid="{EAA834E9-7512-2E4A-A4FA-3DF5BA33691F}"/>
    <hyperlink ref="G53" r:id="rId39" display="https://data.worldbank.org/indicator/IT.NET.USER.ZS?locations=PH" xr:uid="{A539AC12-4C49-1C49-8285-BAA08E243102}"/>
    <hyperlink ref="G54" r:id="rId40" display="https://data.worldbank.org/indicator/IT.NET.USER.ZS?locations=PK" xr:uid="{09D30492-2D05-DB48-93D3-094DF15C28B9}"/>
    <hyperlink ref="G55" r:id="rId41" display="https://data.worldbank.org/indicator/IT.NET.USER.ZS?locations=PL" xr:uid="{37D93A1C-46FA-FB49-811E-21AFF0FB8EDE}"/>
    <hyperlink ref="G56" r:id="rId42" display="https://data.worldbank.org/indicator/IT.NET.USER.ZS?locations=PT" xr:uid="{78E0BFFC-6CDA-2349-A404-9294866A4EAC}"/>
    <hyperlink ref="G57" r:id="rId43" display="https://data.worldbank.org/indicator/IT.NET.USER.ZS?locations=QA" xr:uid="{26D97B21-8B74-0A44-8D4D-D9B89B1CA5F7}"/>
    <hyperlink ref="G58" r:id="rId44" display="https://data.worldbank.org/indicator/IT.NET.USER.ZS?locations=RO" xr:uid="{FEA72CA6-9E09-F445-B28F-5FCDC61D01BB}"/>
    <hyperlink ref="G59" r:id="rId45" display="https://data.worldbank.org/indicator/IT.NET.USER.ZS?locations=RU" xr:uid="{CB4ACBD3-8382-7E41-A605-E645360ECA9A}"/>
    <hyperlink ref="G60" r:id="rId46" display="https://www.oberlo.com/statistics/internet-use-by-country" xr:uid="{C2A6670E-EB25-3241-996A-4FF919C4C0FE}"/>
    <hyperlink ref="G61" r:id="rId47" display="https://datareportal.com/reports/digital-2025-singapore" xr:uid="{037EAE69-B3E2-6848-8BBE-86E9CFF38FD1}"/>
    <hyperlink ref="G62" r:id="rId48" display="https://datareportal.com/reports/digital-2025-senegal" xr:uid="{80DB66FE-B184-E84E-B4A2-7DCC612C8AEA}"/>
    <hyperlink ref="G63" r:id="rId49" display="https://datareportal.com/reports/digital-2025-thailand" xr:uid="{433208E5-4CDE-A94A-952E-8D41A69B38F2}"/>
    <hyperlink ref="G64" r:id="rId50" display="https://datareportal.com/reports/digital-2025-tunisia" xr:uid="{84457EF6-6F35-3748-9398-B9C5A748C599}"/>
    <hyperlink ref="G65" r:id="rId51" display="https://datareportal.com/reports/digital-2025-trinidad-and-tobago" xr:uid="{E7714A49-FA81-D44E-A8A5-1B0D7D58E0E4}"/>
    <hyperlink ref="G66" r:id="rId52" display="https://datareportal.com/reports/digital-2024-ukraine" xr:uid="{84B511F8-8CD1-9441-AD7C-AC4BB0214DC6}"/>
    <hyperlink ref="G67" r:id="rId53" display="https://datareportal.com/reports/digital-2024-united-states-of-america" xr:uid="{E8A7E1B9-785E-024E-90ED-870793BA6740}"/>
    <hyperlink ref="G68" r:id="rId54" display="https://datareportal.com/reports/digital-2025-vietnam" xr:uid="{1ECA4A5C-D244-5A4B-A50B-383544223EBC}"/>
    <hyperlink ref="G69" r:id="rId55" display="https://freedomhouse.org/country/south-africa/freedom-net/2024" xr:uid="{48BDBB9F-8A7B-4448-B9CF-4BA7D4CA026F}"/>
    <hyperlink ref="G70" r:id="rId56" display="https://datareportal.com/reports/digital-2025-zambia" xr:uid="{AD48C0AA-A1C9-AA42-A750-5BB77C1FD86F}"/>
    <hyperlink ref="G71" r:id="rId57" display="https://datareportal.com/reports/digital-2025-zimbabwe" xr:uid="{19652BFD-E259-9340-9614-C794CD5B4433}"/>
    <hyperlink ref="E60" r:id="rId58" display="https://www.macrotrends.net/global-metrics/countries/swe/sweden/population" xr:uid="{46EA43D0-2C49-DF4D-9B86-638184399C35}"/>
    <hyperlink ref="E61" r:id="rId59" display="https://www.macrotrends.net/global-metrics/countries/sgp/singapore/population" xr:uid="{EB52E959-3511-B44D-BECA-8C532F7C060F}"/>
    <hyperlink ref="E62" r:id="rId60" display="https://www.worldometers.info/world-population/senegal-population/" xr:uid="{61C7139C-6A67-684E-9F89-D88D5070A11C}"/>
    <hyperlink ref="E63" r:id="rId61" display="https://www.macrotrends.net/global-metrics/countries/tha/thailand/population" xr:uid="{BC9BD31E-D3B4-2E47-8298-A661CCC516D2}"/>
    <hyperlink ref="E64" r:id="rId62" display="https://www.macrotrends.net/global-metrics/countries/tunisia/population" xr:uid="{9537B590-2AEA-B741-BD1F-A6477561DCF2}"/>
    <hyperlink ref="E65" r:id="rId63" display="https://www.macrotrends.net/global-metrics/countries/tto/trinidad-and-tobago/population" xr:uid="{10526B79-1303-BF40-B3A3-215AC7B949C3}"/>
    <hyperlink ref="E66" r:id="rId64" display="https://www.macrotrends.net/global-metrics/countries/ukr/ukraine/population" xr:uid="{4FFBE97E-E794-F147-92DB-C10DBF3F432E}"/>
    <hyperlink ref="E67" r:id="rId65" display="https://www.macrotrends.net/global-metrics/countries/usa/united-states/population" xr:uid="{B12C8A1C-C238-944E-98F1-67412E138CAB}"/>
    <hyperlink ref="E68" r:id="rId66" display="https://www.worldometers.info/world-population/vietnam-population/" xr:uid="{8126AA0D-3216-C347-977C-2E7D84FBBD72}"/>
    <hyperlink ref="E69" r:id="rId67" display="https://www.statssa.gov.za/?p=17430" xr:uid="{7A553310-0BDB-1D4F-B3F5-06578FA7BF0B}"/>
    <hyperlink ref="E70" r:id="rId68" display="https://www.macrotrends.net/global-metrics/countries/zmb/zambia/population" xr:uid="{66F143C7-3534-8048-90FB-0149AFDF12BF}"/>
    <hyperlink ref="E71" r:id="rId69" display="https://www.macrotrends.net/global-metrics/countries/zwe/zimbabwe/population" xr:uid="{D9D10D86-CD6D-6E40-98B6-0D8BFA8DC738}"/>
    <hyperlink ref="E2" r:id="rId70" display="https://www.globalmediainsight.com/blog/uae-population-statistics/" xr:uid="{77F8DDE2-F217-D945-8D5D-43E288650BF1}"/>
    <hyperlink ref="E56" r:id="rId71" display="https://www.populationpyramid.net/portugal/2024/" xr:uid="{B194E2BA-D723-B646-8F07-3078CFEB02CE}"/>
    <hyperlink ref="E57" r:id="rId72" display="https://worldpopulationreview.com/countries/qatar" xr:uid="{41CB9240-6C3F-F247-8527-217ABBBA8527}"/>
    <hyperlink ref="E58" r:id="rId73" display="https://www.populationpyramid.net/romania/2024/" xr:uid="{63BD336D-CBD4-7348-AF5B-157B3D1D6D13}"/>
    <hyperlink ref="E59" r:id="rId74" display="https://www.macrotrends.net/global-metrics/countries/rus/russia/population" xr:uid="{0D57CA3C-976B-4345-B72B-1DDDDC003B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9751-E715-3F43-97EE-747EFF9A06D7}">
  <dimension ref="A1:R23"/>
  <sheetViews>
    <sheetView workbookViewId="0">
      <selection activeCell="B22" sqref="B3:B22"/>
    </sheetView>
  </sheetViews>
  <sheetFormatPr baseColWidth="10" defaultRowHeight="16" x14ac:dyDescent="0.2"/>
  <cols>
    <col min="1" max="1" width="5.83203125" customWidth="1"/>
    <col min="3" max="8" width="10.83203125" style="3"/>
    <col min="9" max="9" width="13.1640625" style="3" customWidth="1"/>
    <col min="10" max="10" width="2.33203125" style="3" customWidth="1"/>
    <col min="11" max="11" width="15" style="3" customWidth="1"/>
    <col min="13" max="13" width="13" customWidth="1"/>
    <col min="16" max="16" width="12.6640625" customWidth="1"/>
  </cols>
  <sheetData>
    <row r="1" spans="1:18" ht="17" thickBot="1" x14ac:dyDescent="0.25"/>
    <row r="2" spans="1:18" x14ac:dyDescent="0.2">
      <c r="A2" s="20"/>
      <c r="B2" s="9" t="s">
        <v>1</v>
      </c>
      <c r="C2" s="21" t="s">
        <v>2</v>
      </c>
      <c r="D2" s="23" t="s">
        <v>151</v>
      </c>
      <c r="E2" s="32" t="s">
        <v>5</v>
      </c>
      <c r="F2" s="21" t="s">
        <v>6</v>
      </c>
      <c r="G2" s="21" t="s">
        <v>7</v>
      </c>
      <c r="H2" s="21" t="s">
        <v>8</v>
      </c>
      <c r="I2" s="12" t="s">
        <v>353</v>
      </c>
      <c r="J2" s="35"/>
      <c r="K2" s="26" t="s">
        <v>151</v>
      </c>
      <c r="L2" s="21" t="s">
        <v>5</v>
      </c>
      <c r="M2" s="21" t="s">
        <v>6</v>
      </c>
      <c r="N2" s="21" t="s">
        <v>7</v>
      </c>
      <c r="O2" s="21" t="s">
        <v>8</v>
      </c>
      <c r="P2" s="12" t="s">
        <v>354</v>
      </c>
      <c r="Q2" s="38" t="s">
        <v>352</v>
      </c>
      <c r="R2" s="3"/>
    </row>
    <row r="3" spans="1:18" x14ac:dyDescent="0.2">
      <c r="A3" s="13">
        <v>1</v>
      </c>
      <c r="B3" s="4" t="s">
        <v>12</v>
      </c>
      <c r="C3" s="7" t="s">
        <v>13</v>
      </c>
      <c r="D3" s="24" t="s">
        <v>152</v>
      </c>
      <c r="E3" s="33">
        <v>69.650000000000006</v>
      </c>
      <c r="F3" s="6">
        <v>2.72</v>
      </c>
      <c r="G3" s="6">
        <v>2.2999999999999998</v>
      </c>
      <c r="H3" s="6">
        <v>10.6</v>
      </c>
      <c r="I3" s="14">
        <v>7.5199999999999998E-3</v>
      </c>
      <c r="J3" s="36"/>
      <c r="K3" s="27" t="s">
        <v>153</v>
      </c>
      <c r="L3" s="6">
        <v>43.75</v>
      </c>
      <c r="M3" s="6">
        <v>3.04</v>
      </c>
      <c r="N3" s="6">
        <v>4.22</v>
      </c>
      <c r="O3" s="6">
        <v>6.9</v>
      </c>
      <c r="P3" s="14">
        <v>3.8399999999999997E-2</v>
      </c>
      <c r="Q3" s="3">
        <f>IF(P3&lt;0.05,1,0)</f>
        <v>1</v>
      </c>
      <c r="R3" s="39"/>
    </row>
    <row r="4" spans="1:18" x14ac:dyDescent="0.2">
      <c r="A4" s="13">
        <f>A3+1</f>
        <v>2</v>
      </c>
      <c r="B4" s="4" t="s">
        <v>14</v>
      </c>
      <c r="C4" s="7" t="s">
        <v>15</v>
      </c>
      <c r="D4" s="24" t="s">
        <v>152</v>
      </c>
      <c r="E4" s="33">
        <v>45.98</v>
      </c>
      <c r="F4" s="6">
        <v>4.5</v>
      </c>
      <c r="G4" s="6">
        <v>2.04</v>
      </c>
      <c r="H4" s="6">
        <v>11.1</v>
      </c>
      <c r="I4" s="14">
        <v>6.6400000000000001E-2</v>
      </c>
      <c r="J4" s="36"/>
      <c r="K4" s="27" t="s">
        <v>154</v>
      </c>
      <c r="L4" s="6">
        <v>37.6</v>
      </c>
      <c r="M4" s="6">
        <v>4.18</v>
      </c>
      <c r="N4" s="6">
        <v>1</v>
      </c>
      <c r="O4" s="6">
        <v>1.1000000000000001</v>
      </c>
      <c r="P4" s="14">
        <v>3.1399999999999997E-2</v>
      </c>
      <c r="Q4" s="3">
        <f t="shared" ref="Q4:Q22" si="0">IF(P4&lt;0.05,1,0)</f>
        <v>1</v>
      </c>
      <c r="R4" s="39"/>
    </row>
    <row r="5" spans="1:18" x14ac:dyDescent="0.2">
      <c r="A5" s="13">
        <f t="shared" ref="A5:A22" si="1">A4+1</f>
        <v>3</v>
      </c>
      <c r="B5" s="4" t="s">
        <v>22</v>
      </c>
      <c r="C5" s="7" t="s">
        <v>23</v>
      </c>
      <c r="D5" s="24" t="s">
        <v>152</v>
      </c>
      <c r="E5" s="33">
        <v>64.41</v>
      </c>
      <c r="F5" s="6">
        <v>0.27</v>
      </c>
      <c r="G5" s="6">
        <v>1.08</v>
      </c>
      <c r="H5" s="6">
        <v>1</v>
      </c>
      <c r="I5" s="14">
        <v>0.78300000000000003</v>
      </c>
      <c r="J5" s="36"/>
      <c r="K5" s="27" t="s">
        <v>153</v>
      </c>
      <c r="L5" s="6">
        <v>42.12</v>
      </c>
      <c r="M5" s="6">
        <v>1.31</v>
      </c>
      <c r="N5" s="6">
        <v>1.6</v>
      </c>
      <c r="O5" s="6">
        <v>11.9</v>
      </c>
      <c r="P5" s="14">
        <v>0.22700000000000001</v>
      </c>
      <c r="Q5" s="3">
        <f t="shared" si="0"/>
        <v>0</v>
      </c>
      <c r="R5" s="39"/>
    </row>
    <row r="6" spans="1:18" x14ac:dyDescent="0.2">
      <c r="A6" s="13">
        <f t="shared" si="1"/>
        <v>4</v>
      </c>
      <c r="B6" s="4" t="s">
        <v>26</v>
      </c>
      <c r="C6" s="7" t="s">
        <v>27</v>
      </c>
      <c r="D6" s="24" t="s">
        <v>152</v>
      </c>
      <c r="E6" s="33">
        <v>75.430000000000007</v>
      </c>
      <c r="F6" s="6">
        <v>4.41</v>
      </c>
      <c r="G6" s="6">
        <v>5.61</v>
      </c>
      <c r="H6" s="6">
        <v>4.3</v>
      </c>
      <c r="I6" s="14">
        <v>8.6400000000000001E-3</v>
      </c>
      <c r="J6" s="36"/>
      <c r="K6" s="27" t="s">
        <v>154</v>
      </c>
      <c r="L6" s="6">
        <v>57.89</v>
      </c>
      <c r="M6" s="6">
        <v>12.28</v>
      </c>
      <c r="N6" s="6">
        <v>2.2999999999999998</v>
      </c>
      <c r="O6" s="6">
        <v>10.6</v>
      </c>
      <c r="P6" s="14">
        <v>9.7699999999999992E-3</v>
      </c>
      <c r="Q6" s="3">
        <f t="shared" si="0"/>
        <v>1</v>
      </c>
      <c r="R6" s="39"/>
    </row>
    <row r="7" spans="1:18" x14ac:dyDescent="0.2">
      <c r="A7" s="13">
        <f t="shared" si="1"/>
        <v>5</v>
      </c>
      <c r="B7" s="4" t="s">
        <v>34</v>
      </c>
      <c r="C7" s="7" t="s">
        <v>35</v>
      </c>
      <c r="D7" s="24" t="s">
        <v>152</v>
      </c>
      <c r="E7" s="33">
        <v>82.25</v>
      </c>
      <c r="F7" s="6">
        <v>7.68</v>
      </c>
      <c r="G7" s="6">
        <v>0.3</v>
      </c>
      <c r="H7" s="6">
        <v>2.4</v>
      </c>
      <c r="I7" s="14">
        <v>1.9800000000000002E-2</v>
      </c>
      <c r="J7" s="36"/>
      <c r="K7" s="27" t="s">
        <v>155</v>
      </c>
      <c r="L7" s="6">
        <v>41.48</v>
      </c>
      <c r="M7" s="6">
        <v>2.91</v>
      </c>
      <c r="N7" s="6">
        <v>4.1500000000000004</v>
      </c>
      <c r="O7" s="6">
        <v>7.1</v>
      </c>
      <c r="P7" s="14">
        <v>8.1299999999999997E-2</v>
      </c>
      <c r="Q7" s="3">
        <f t="shared" si="0"/>
        <v>0</v>
      </c>
      <c r="R7" s="39"/>
    </row>
    <row r="8" spans="1:18" x14ac:dyDescent="0.2">
      <c r="A8" s="13">
        <f t="shared" si="1"/>
        <v>6</v>
      </c>
      <c r="B8" s="4" t="s">
        <v>36</v>
      </c>
      <c r="C8" s="7" t="s">
        <v>37</v>
      </c>
      <c r="D8" s="24" t="s">
        <v>152</v>
      </c>
      <c r="E8" s="33">
        <v>78.349999999999994</v>
      </c>
      <c r="F8" s="6">
        <v>6.36</v>
      </c>
      <c r="G8" s="6">
        <v>5.22</v>
      </c>
      <c r="H8" s="6">
        <v>5</v>
      </c>
      <c r="I8" s="14">
        <v>5.3E-3</v>
      </c>
      <c r="J8" s="36"/>
      <c r="K8" s="28" t="s">
        <v>156</v>
      </c>
      <c r="L8" s="6">
        <v>36.880000000000003</v>
      </c>
      <c r="M8" s="6">
        <v>7.1</v>
      </c>
      <c r="N8" s="6">
        <v>2.1800000000000002</v>
      </c>
      <c r="O8" s="6">
        <v>10.8</v>
      </c>
      <c r="P8" s="14">
        <v>7.3800000000000004E-2</v>
      </c>
      <c r="Q8" s="3">
        <f t="shared" si="0"/>
        <v>0</v>
      </c>
      <c r="R8" s="39"/>
    </row>
    <row r="9" spans="1:18" x14ac:dyDescent="0.2">
      <c r="A9" s="13">
        <f t="shared" si="1"/>
        <v>7</v>
      </c>
      <c r="B9" s="4" t="s">
        <v>42</v>
      </c>
      <c r="C9" s="7" t="s">
        <v>43</v>
      </c>
      <c r="D9" s="24" t="s">
        <v>152</v>
      </c>
      <c r="E9" s="33">
        <v>38.270000000000003</v>
      </c>
      <c r="F9" s="6">
        <v>5.09</v>
      </c>
      <c r="G9" s="6">
        <v>4.12</v>
      </c>
      <c r="H9" s="6">
        <v>7.1</v>
      </c>
      <c r="I9" s="14">
        <v>1.9800000000000002E-2</v>
      </c>
      <c r="J9" s="36"/>
      <c r="K9" s="27" t="s">
        <v>153</v>
      </c>
      <c r="L9" s="6">
        <v>38.03</v>
      </c>
      <c r="M9" s="6">
        <v>5.19</v>
      </c>
      <c r="N9" s="6">
        <v>4.0599999999999996</v>
      </c>
      <c r="O9" s="6">
        <v>7.2</v>
      </c>
      <c r="P9" s="14">
        <v>0.02</v>
      </c>
      <c r="Q9" s="3">
        <f t="shared" si="0"/>
        <v>1</v>
      </c>
      <c r="R9" s="39"/>
    </row>
    <row r="10" spans="1:18" x14ac:dyDescent="0.2">
      <c r="A10" s="13">
        <f t="shared" si="1"/>
        <v>8</v>
      </c>
      <c r="B10" s="4" t="s">
        <v>46</v>
      </c>
      <c r="C10" s="7" t="s">
        <v>47</v>
      </c>
      <c r="D10" s="24" t="s">
        <v>152</v>
      </c>
      <c r="E10" s="33">
        <v>59.54</v>
      </c>
      <c r="F10" s="6">
        <v>3.46</v>
      </c>
      <c r="G10" s="6">
        <v>4.4800000000000004</v>
      </c>
      <c r="H10" s="6">
        <v>6.4</v>
      </c>
      <c r="I10" s="14">
        <v>3.5799999999999998E-3</v>
      </c>
      <c r="J10" s="36"/>
      <c r="K10" s="27" t="s">
        <v>157</v>
      </c>
      <c r="L10" s="6">
        <v>27.5</v>
      </c>
      <c r="M10" s="6">
        <v>1.17</v>
      </c>
      <c r="N10" s="6">
        <v>3.38</v>
      </c>
      <c r="O10" s="6">
        <v>8.6</v>
      </c>
      <c r="P10" s="14">
        <v>0.27</v>
      </c>
      <c r="Q10" s="3">
        <f t="shared" si="0"/>
        <v>0</v>
      </c>
      <c r="R10" s="39"/>
    </row>
    <row r="11" spans="1:18" x14ac:dyDescent="0.2">
      <c r="A11" s="13">
        <f t="shared" si="1"/>
        <v>9</v>
      </c>
      <c r="B11" s="4" t="s">
        <v>48</v>
      </c>
      <c r="C11" s="7" t="s">
        <v>49</v>
      </c>
      <c r="D11" s="24" t="s">
        <v>152</v>
      </c>
      <c r="E11" s="33">
        <v>60.71</v>
      </c>
      <c r="F11" s="6">
        <v>6.02</v>
      </c>
      <c r="G11" s="6">
        <v>5.21</v>
      </c>
      <c r="H11" s="6">
        <v>5.0999999999999996</v>
      </c>
      <c r="I11" s="14">
        <v>1.0900000000000001E-4</v>
      </c>
      <c r="J11" s="36"/>
      <c r="K11" s="27" t="s">
        <v>152</v>
      </c>
      <c r="L11" s="6">
        <v>68.48</v>
      </c>
      <c r="M11" s="6">
        <v>2.2000000000000002</v>
      </c>
      <c r="N11" s="6">
        <v>5.15</v>
      </c>
      <c r="O11" s="6">
        <v>5.2</v>
      </c>
      <c r="P11" s="14">
        <v>0.107</v>
      </c>
      <c r="Q11" s="3">
        <f t="shared" si="0"/>
        <v>0</v>
      </c>
      <c r="R11" s="39"/>
    </row>
    <row r="12" spans="1:18" x14ac:dyDescent="0.2">
      <c r="A12" s="13">
        <f t="shared" si="1"/>
        <v>10</v>
      </c>
      <c r="B12" s="4" t="s">
        <v>52</v>
      </c>
      <c r="C12" s="7" t="s">
        <v>53</v>
      </c>
      <c r="D12" s="24" t="s">
        <v>152</v>
      </c>
      <c r="E12" s="33">
        <v>71.17</v>
      </c>
      <c r="F12" s="6">
        <v>6.44</v>
      </c>
      <c r="G12" s="6">
        <v>5.58</v>
      </c>
      <c r="H12" s="6">
        <v>4.3</v>
      </c>
      <c r="I12" s="14">
        <v>1.0900000000000001E-4</v>
      </c>
      <c r="J12" s="36"/>
      <c r="K12" s="27" t="s">
        <v>154</v>
      </c>
      <c r="L12" s="6">
        <v>39.08</v>
      </c>
      <c r="M12" s="6">
        <v>1.54</v>
      </c>
      <c r="N12" s="6">
        <v>3.6</v>
      </c>
      <c r="O12" s="6">
        <v>8.1</v>
      </c>
      <c r="P12" s="14">
        <v>5.8200000000000002E-2</v>
      </c>
      <c r="Q12" s="3">
        <f t="shared" si="0"/>
        <v>0</v>
      </c>
      <c r="R12" s="39"/>
    </row>
    <row r="13" spans="1:18" x14ac:dyDescent="0.2">
      <c r="A13" s="13">
        <f t="shared" si="1"/>
        <v>11</v>
      </c>
      <c r="B13" s="4" t="s">
        <v>58</v>
      </c>
      <c r="C13" s="7" t="s">
        <v>59</v>
      </c>
      <c r="D13" s="24" t="s">
        <v>152</v>
      </c>
      <c r="E13" s="33">
        <v>8.73</v>
      </c>
      <c r="F13" s="6">
        <v>1.05</v>
      </c>
      <c r="G13" s="6">
        <v>5.51</v>
      </c>
      <c r="H13" s="6">
        <v>4.5</v>
      </c>
      <c r="I13" s="14">
        <v>0.11600000000000001</v>
      </c>
      <c r="J13" s="36"/>
      <c r="K13" s="27" t="s">
        <v>158</v>
      </c>
      <c r="L13" s="6">
        <v>55.29</v>
      </c>
      <c r="M13" s="6">
        <v>10.72</v>
      </c>
      <c r="N13" s="6">
        <v>4.07</v>
      </c>
      <c r="O13" s="6">
        <v>7.2</v>
      </c>
      <c r="P13" s="14">
        <v>3.7799999999999999E-3</v>
      </c>
      <c r="Q13" s="3">
        <f t="shared" si="0"/>
        <v>1</v>
      </c>
      <c r="R13" s="39"/>
    </row>
    <row r="14" spans="1:18" x14ac:dyDescent="0.2">
      <c r="A14" s="13">
        <f t="shared" si="1"/>
        <v>12</v>
      </c>
      <c r="B14" s="4" t="s">
        <v>68</v>
      </c>
      <c r="C14" s="7" t="s">
        <v>69</v>
      </c>
      <c r="D14" s="24" t="s">
        <v>152</v>
      </c>
      <c r="E14" s="33">
        <v>61.75</v>
      </c>
      <c r="F14" s="6">
        <v>12.2</v>
      </c>
      <c r="G14" s="6">
        <v>3.87</v>
      </c>
      <c r="H14" s="6">
        <v>7.6</v>
      </c>
      <c r="I14" s="14">
        <v>5.5800000000000001E-4</v>
      </c>
      <c r="J14" s="36"/>
      <c r="K14" s="29" t="s">
        <v>159</v>
      </c>
      <c r="L14" s="6">
        <v>60.8</v>
      </c>
      <c r="M14" s="6">
        <v>4.3499999999999996</v>
      </c>
      <c r="N14" s="6">
        <v>4.62</v>
      </c>
      <c r="O14" s="6">
        <v>6.2</v>
      </c>
      <c r="P14" s="14">
        <v>3.1399999999999997E-2</v>
      </c>
      <c r="Q14" s="3">
        <f t="shared" si="0"/>
        <v>1</v>
      </c>
      <c r="R14" s="39"/>
    </row>
    <row r="15" spans="1:18" x14ac:dyDescent="0.2">
      <c r="A15" s="13">
        <f t="shared" si="1"/>
        <v>13</v>
      </c>
      <c r="B15" s="4" t="s">
        <v>76</v>
      </c>
      <c r="C15" s="7" t="s">
        <v>77</v>
      </c>
      <c r="D15" s="24" t="s">
        <v>152</v>
      </c>
      <c r="E15" s="33">
        <v>74.010000000000005</v>
      </c>
      <c r="F15" s="6">
        <v>4.53</v>
      </c>
      <c r="G15" s="6">
        <v>4.96</v>
      </c>
      <c r="H15" s="6">
        <v>5.5</v>
      </c>
      <c r="I15" s="14">
        <v>1.6400000000000001E-2</v>
      </c>
      <c r="J15" s="36"/>
      <c r="K15" s="27" t="s">
        <v>160</v>
      </c>
      <c r="L15" s="6">
        <v>22.6</v>
      </c>
      <c r="M15" s="6">
        <v>2.39</v>
      </c>
      <c r="N15" s="6">
        <v>3.87</v>
      </c>
      <c r="O15" s="6">
        <v>7.6</v>
      </c>
      <c r="P15" s="14">
        <v>8.8999999999999999E-3</v>
      </c>
      <c r="Q15" s="3">
        <f t="shared" si="0"/>
        <v>1</v>
      </c>
      <c r="R15" s="39"/>
    </row>
    <row r="16" spans="1:18" x14ac:dyDescent="0.2">
      <c r="A16" s="13">
        <f t="shared" si="1"/>
        <v>14</v>
      </c>
      <c r="B16" s="4" t="s">
        <v>100</v>
      </c>
      <c r="C16" s="7" t="s">
        <v>101</v>
      </c>
      <c r="D16" s="24" t="s">
        <v>152</v>
      </c>
      <c r="E16" s="33">
        <v>68.650000000000006</v>
      </c>
      <c r="F16" s="6">
        <v>1.9</v>
      </c>
      <c r="G16" s="6">
        <v>5.59</v>
      </c>
      <c r="H16" s="6">
        <v>4.3</v>
      </c>
      <c r="I16" s="14">
        <v>0.32400000000000001</v>
      </c>
      <c r="J16" s="36"/>
      <c r="K16" s="27" t="s">
        <v>153</v>
      </c>
      <c r="L16" s="6">
        <v>36.450000000000003</v>
      </c>
      <c r="M16" s="6">
        <v>3.34</v>
      </c>
      <c r="N16" s="6">
        <v>0.38</v>
      </c>
      <c r="O16" s="6">
        <v>2.2999999999999998</v>
      </c>
      <c r="P16" s="14">
        <v>1.26E-2</v>
      </c>
      <c r="Q16" s="3">
        <f t="shared" si="0"/>
        <v>1</v>
      </c>
      <c r="R16" s="39"/>
    </row>
    <row r="17" spans="1:18" x14ac:dyDescent="0.2">
      <c r="A17" s="13">
        <f t="shared" si="1"/>
        <v>15</v>
      </c>
      <c r="B17" s="4" t="s">
        <v>106</v>
      </c>
      <c r="C17" s="7" t="s">
        <v>107</v>
      </c>
      <c r="D17" s="24" t="s">
        <v>152</v>
      </c>
      <c r="E17" s="33">
        <v>63.82</v>
      </c>
      <c r="F17" s="6">
        <v>7.48</v>
      </c>
      <c r="G17" s="6">
        <v>4.9400000000000004</v>
      </c>
      <c r="H17" s="6">
        <v>5.6</v>
      </c>
      <c r="I17" s="14">
        <v>3.49E-3</v>
      </c>
      <c r="J17" s="36"/>
      <c r="K17" s="27" t="s">
        <v>161</v>
      </c>
      <c r="L17" s="6">
        <v>43.33</v>
      </c>
      <c r="M17" s="6">
        <v>1.95</v>
      </c>
      <c r="N17" s="6">
        <v>3.94</v>
      </c>
      <c r="O17" s="6">
        <v>7.5</v>
      </c>
      <c r="P17" s="14">
        <v>4.6199999999999998E-2</v>
      </c>
      <c r="Q17" s="3">
        <f t="shared" si="0"/>
        <v>1</v>
      </c>
      <c r="R17" s="39"/>
    </row>
    <row r="18" spans="1:18" x14ac:dyDescent="0.2">
      <c r="A18" s="13">
        <f t="shared" si="1"/>
        <v>16</v>
      </c>
      <c r="B18" s="4" t="s">
        <v>108</v>
      </c>
      <c r="C18" s="7" t="s">
        <v>109</v>
      </c>
      <c r="D18" s="24" t="s">
        <v>152</v>
      </c>
      <c r="E18" s="33">
        <v>67.12</v>
      </c>
      <c r="F18" s="6">
        <v>4.4000000000000004</v>
      </c>
      <c r="G18" s="6">
        <v>4.6500000000000004</v>
      </c>
      <c r="H18" s="6">
        <v>6.1</v>
      </c>
      <c r="I18" s="14">
        <v>1.2E-2</v>
      </c>
      <c r="J18" s="36"/>
      <c r="K18" s="28" t="s">
        <v>162</v>
      </c>
      <c r="L18" s="6">
        <v>43.67</v>
      </c>
      <c r="M18" s="6">
        <v>1.79</v>
      </c>
      <c r="N18" s="6">
        <v>3.56</v>
      </c>
      <c r="O18" s="6">
        <v>8.1999999999999993</v>
      </c>
      <c r="P18" s="14">
        <v>0.14899999999999999</v>
      </c>
      <c r="Q18" s="3">
        <f t="shared" si="0"/>
        <v>0</v>
      </c>
      <c r="R18" s="39"/>
    </row>
    <row r="19" spans="1:18" x14ac:dyDescent="0.2">
      <c r="A19" s="13">
        <f t="shared" si="1"/>
        <v>17</v>
      </c>
      <c r="B19" s="4" t="s">
        <v>116</v>
      </c>
      <c r="C19" s="7" t="s">
        <v>117</v>
      </c>
      <c r="D19" s="24" t="s">
        <v>152</v>
      </c>
      <c r="E19" s="33">
        <v>75.28</v>
      </c>
      <c r="F19" s="6">
        <v>4.4800000000000004</v>
      </c>
      <c r="G19" s="6">
        <v>5.37</v>
      </c>
      <c r="H19" s="6">
        <v>4.7</v>
      </c>
      <c r="I19" s="14">
        <v>1.9800000000000002E-2</v>
      </c>
      <c r="J19" s="36"/>
      <c r="K19" s="30" t="s">
        <v>163</v>
      </c>
      <c r="L19" s="6">
        <v>28.4</v>
      </c>
      <c r="M19" s="6">
        <v>0.67</v>
      </c>
      <c r="N19" s="6">
        <v>5.37</v>
      </c>
      <c r="O19" s="6">
        <v>4.7</v>
      </c>
      <c r="P19" s="14">
        <v>0.379</v>
      </c>
      <c r="Q19" s="3">
        <f t="shared" si="0"/>
        <v>0</v>
      </c>
      <c r="R19" s="39"/>
    </row>
    <row r="20" spans="1:18" x14ac:dyDescent="0.2">
      <c r="A20" s="13">
        <f t="shared" si="1"/>
        <v>18</v>
      </c>
      <c r="B20" s="4" t="s">
        <v>118</v>
      </c>
      <c r="C20" s="7" t="s">
        <v>119</v>
      </c>
      <c r="D20" s="24" t="s">
        <v>152</v>
      </c>
      <c r="E20" s="33">
        <v>60.09</v>
      </c>
      <c r="F20" s="6">
        <v>5.0999999999999996</v>
      </c>
      <c r="G20" s="6">
        <v>4.99</v>
      </c>
      <c r="H20" s="6">
        <v>5.5</v>
      </c>
      <c r="I20" s="14">
        <v>3.5299999999999998E-2</v>
      </c>
      <c r="J20" s="36"/>
      <c r="K20" s="27" t="s">
        <v>153</v>
      </c>
      <c r="L20" s="6">
        <v>40.97</v>
      </c>
      <c r="M20" s="6">
        <v>7.88</v>
      </c>
      <c r="N20" s="6">
        <v>4.09</v>
      </c>
      <c r="O20" s="6">
        <v>7.2</v>
      </c>
      <c r="P20" s="14">
        <v>6.4799999999999996E-3</v>
      </c>
      <c r="Q20" s="3">
        <f t="shared" si="0"/>
        <v>1</v>
      </c>
      <c r="R20" s="39"/>
    </row>
    <row r="21" spans="1:18" x14ac:dyDescent="0.2">
      <c r="A21" s="13">
        <f t="shared" si="1"/>
        <v>19</v>
      </c>
      <c r="B21" s="4" t="s">
        <v>122</v>
      </c>
      <c r="C21" s="7" t="s">
        <v>123</v>
      </c>
      <c r="D21" s="24" t="s">
        <v>152</v>
      </c>
      <c r="E21" s="33">
        <v>40.18</v>
      </c>
      <c r="F21" s="6">
        <v>2.68</v>
      </c>
      <c r="G21" s="6">
        <v>5.15</v>
      </c>
      <c r="H21" s="6">
        <v>5.2</v>
      </c>
      <c r="I21" s="14">
        <v>8.6199999999999999E-2</v>
      </c>
      <c r="J21" s="36"/>
      <c r="K21" s="29" t="s">
        <v>164</v>
      </c>
      <c r="L21" s="6">
        <v>47.31</v>
      </c>
      <c r="M21" s="6">
        <v>1.35</v>
      </c>
      <c r="N21" s="6">
        <v>6.03</v>
      </c>
      <c r="O21" s="6">
        <v>3.5</v>
      </c>
      <c r="P21" s="14">
        <v>0.32100000000000001</v>
      </c>
      <c r="Q21" s="3">
        <f t="shared" si="0"/>
        <v>0</v>
      </c>
      <c r="R21" s="39"/>
    </row>
    <row r="22" spans="1:18" ht="17" thickBot="1" x14ac:dyDescent="0.25">
      <c r="A22" s="15">
        <f t="shared" si="1"/>
        <v>20</v>
      </c>
      <c r="B22" s="16" t="s">
        <v>126</v>
      </c>
      <c r="C22" s="22" t="s">
        <v>127</v>
      </c>
      <c r="D22" s="25" t="s">
        <v>152</v>
      </c>
      <c r="E22" s="34">
        <v>72.95</v>
      </c>
      <c r="F22" s="18">
        <v>4.09</v>
      </c>
      <c r="G22" s="18">
        <v>4.78</v>
      </c>
      <c r="H22" s="18">
        <v>5.9</v>
      </c>
      <c r="I22" s="19">
        <v>1.9800000000000002E-2</v>
      </c>
      <c r="J22" s="37"/>
      <c r="K22" s="31" t="s">
        <v>165</v>
      </c>
      <c r="L22" s="18">
        <v>38.94</v>
      </c>
      <c r="M22" s="18">
        <v>1.28</v>
      </c>
      <c r="N22" s="18">
        <v>3.38</v>
      </c>
      <c r="O22" s="18">
        <v>8.6</v>
      </c>
      <c r="P22" s="19">
        <v>0.14199999999999999</v>
      </c>
      <c r="Q22" s="3">
        <f t="shared" si="0"/>
        <v>0</v>
      </c>
      <c r="R22" s="39"/>
    </row>
    <row r="23" spans="1:18" x14ac:dyDescent="0.2">
      <c r="Q23" s="3">
        <f>SUM(Q3:Q21)</f>
        <v>10</v>
      </c>
    </row>
  </sheetData>
  <conditionalFormatting sqref="I3:I22">
    <cfRule type="cellIs" dxfId="4" priority="2" operator="lessThan">
      <formula>0.05</formula>
    </cfRule>
  </conditionalFormatting>
  <conditionalFormatting sqref="P3:P22">
    <cfRule type="cellIs" dxfId="3" priority="1" operator="less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F53F-89A6-9647-8C40-0773AA2A7074}">
  <dimension ref="A1:J51"/>
  <sheetViews>
    <sheetView topLeftCell="A14" workbookViewId="0">
      <selection activeCell="B2" sqref="B2:B51"/>
    </sheetView>
  </sheetViews>
  <sheetFormatPr baseColWidth="10" defaultRowHeight="16" x14ac:dyDescent="0.2"/>
  <cols>
    <col min="1" max="1" width="10.83203125" style="3"/>
    <col min="2" max="2" width="17.33203125" customWidth="1"/>
    <col min="3" max="3" width="10.83203125" style="3"/>
    <col min="4" max="5" width="10.83203125" style="1"/>
    <col min="6" max="9" width="10.83203125" style="2"/>
    <col min="10" max="10" width="10.83203125" style="3"/>
  </cols>
  <sheetData>
    <row r="1" spans="1:10" x14ac:dyDescent="0.2">
      <c r="A1" s="8" t="s">
        <v>0</v>
      </c>
      <c r="B1" s="9" t="s">
        <v>1</v>
      </c>
      <c r="C1" s="21" t="s">
        <v>2</v>
      </c>
      <c r="D1" s="10" t="s">
        <v>3</v>
      </c>
      <c r="E1" s="10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2" t="s">
        <v>150</v>
      </c>
    </row>
    <row r="2" spans="1:10" x14ac:dyDescent="0.2">
      <c r="A2" s="13">
        <v>1</v>
      </c>
      <c r="B2" s="4" t="s">
        <v>168</v>
      </c>
      <c r="C2" s="7" t="s">
        <v>169</v>
      </c>
      <c r="D2" s="5">
        <v>32.81</v>
      </c>
      <c r="E2" s="5">
        <v>-86.79</v>
      </c>
      <c r="F2" s="6">
        <v>83.6</v>
      </c>
      <c r="G2" s="6">
        <v>4.01</v>
      </c>
      <c r="H2" s="6">
        <v>4.95</v>
      </c>
      <c r="I2" s="6">
        <v>5.5</v>
      </c>
      <c r="J2" s="14">
        <v>1.12E-2</v>
      </c>
    </row>
    <row r="3" spans="1:10" x14ac:dyDescent="0.2">
      <c r="A3" s="13">
        <v>2</v>
      </c>
      <c r="B3" s="4" t="s">
        <v>166</v>
      </c>
      <c r="C3" s="7" t="s">
        <v>167</v>
      </c>
      <c r="D3" s="5">
        <v>61.37</v>
      </c>
      <c r="E3" s="5">
        <v>-152.4</v>
      </c>
      <c r="F3" s="6">
        <v>63.03</v>
      </c>
      <c r="G3" s="6">
        <v>3.52</v>
      </c>
      <c r="H3" s="6">
        <v>3.97</v>
      </c>
      <c r="I3" s="6">
        <v>7.4</v>
      </c>
      <c r="J3" s="14">
        <v>2.5100000000000001E-3</v>
      </c>
    </row>
    <row r="4" spans="1:10" x14ac:dyDescent="0.2">
      <c r="A4" s="13">
        <v>3</v>
      </c>
      <c r="B4" s="4" t="s">
        <v>171</v>
      </c>
      <c r="C4" s="7" t="s">
        <v>172</v>
      </c>
      <c r="D4" s="5">
        <v>33.729999999999997</v>
      </c>
      <c r="E4" s="5">
        <v>-111.43</v>
      </c>
      <c r="F4" s="6">
        <v>83.51</v>
      </c>
      <c r="G4" s="6">
        <v>2.73</v>
      </c>
      <c r="H4" s="6">
        <v>5.32</v>
      </c>
      <c r="I4" s="6">
        <v>4.8</v>
      </c>
      <c r="J4" s="14">
        <v>1.4400000000000001E-3</v>
      </c>
    </row>
    <row r="5" spans="1:10" x14ac:dyDescent="0.2">
      <c r="A5" s="13">
        <v>4</v>
      </c>
      <c r="B5" s="4" t="s">
        <v>170</v>
      </c>
      <c r="C5" s="7" t="s">
        <v>13</v>
      </c>
      <c r="D5" s="5">
        <v>34.97</v>
      </c>
      <c r="E5" s="5">
        <v>-92.37</v>
      </c>
      <c r="F5" s="6">
        <v>73.650000000000006</v>
      </c>
      <c r="G5" s="6">
        <v>3.93</v>
      </c>
      <c r="H5" s="6">
        <v>4.67</v>
      </c>
      <c r="I5" s="6">
        <v>6.1</v>
      </c>
      <c r="J5" s="14">
        <v>3.9699999999999996E-3</v>
      </c>
    </row>
    <row r="6" spans="1:10" x14ac:dyDescent="0.2">
      <c r="A6" s="13">
        <v>5</v>
      </c>
      <c r="B6" s="4" t="s">
        <v>173</v>
      </c>
      <c r="C6" s="7" t="s">
        <v>25</v>
      </c>
      <c r="D6" s="5">
        <v>36.119999999999997</v>
      </c>
      <c r="E6" s="5">
        <v>-119.68</v>
      </c>
      <c r="F6" s="6">
        <v>76.83</v>
      </c>
      <c r="G6" s="6">
        <v>4.82</v>
      </c>
      <c r="H6" s="6">
        <v>4.53</v>
      </c>
      <c r="I6" s="6">
        <v>6.3</v>
      </c>
      <c r="J6" s="14">
        <v>1.15E-3</v>
      </c>
    </row>
    <row r="7" spans="1:10" x14ac:dyDescent="0.2">
      <c r="A7" s="13">
        <v>6</v>
      </c>
      <c r="B7" s="4" t="s">
        <v>174</v>
      </c>
      <c r="C7" s="7" t="s">
        <v>175</v>
      </c>
      <c r="D7" s="5">
        <v>39.06</v>
      </c>
      <c r="E7" s="5">
        <v>-105.31</v>
      </c>
      <c r="F7" s="6">
        <v>79.84</v>
      </c>
      <c r="G7" s="6">
        <v>4.6500000000000004</v>
      </c>
      <c r="H7" s="6">
        <v>4.9000000000000004</v>
      </c>
      <c r="I7" s="6">
        <v>5.6</v>
      </c>
      <c r="J7" s="14">
        <v>5.8300000000000001E-3</v>
      </c>
    </row>
    <row r="8" spans="1:10" x14ac:dyDescent="0.2">
      <c r="A8" s="13">
        <v>7</v>
      </c>
      <c r="B8" s="4" t="s">
        <v>176</v>
      </c>
      <c r="C8" s="7" t="s">
        <v>177</v>
      </c>
      <c r="D8" s="5">
        <v>41.6</v>
      </c>
      <c r="E8" s="5">
        <v>-72.760000000000005</v>
      </c>
      <c r="F8" s="6">
        <v>76.84</v>
      </c>
      <c r="G8" s="6">
        <v>8.43</v>
      </c>
      <c r="H8" s="6">
        <v>4.51</v>
      </c>
      <c r="I8" s="6">
        <v>6.4</v>
      </c>
      <c r="J8" s="14">
        <v>3.0200000000000002E-4</v>
      </c>
    </row>
    <row r="9" spans="1:10" x14ac:dyDescent="0.2">
      <c r="A9" s="13">
        <v>8</v>
      </c>
      <c r="B9" s="4" t="s">
        <v>178</v>
      </c>
      <c r="C9" s="7" t="s">
        <v>179</v>
      </c>
      <c r="D9" s="5">
        <v>39.32</v>
      </c>
      <c r="E9" s="5">
        <v>-75.510000000000005</v>
      </c>
      <c r="F9" s="6">
        <v>71.38</v>
      </c>
      <c r="G9" s="6">
        <v>5.23</v>
      </c>
      <c r="H9" s="6">
        <v>4.5599999999999996</v>
      </c>
      <c r="I9" s="6">
        <v>6.3</v>
      </c>
      <c r="J9" s="14">
        <v>3.0599999999999998E-3</v>
      </c>
    </row>
    <row r="10" spans="1:10" x14ac:dyDescent="0.2">
      <c r="A10" s="13">
        <v>9</v>
      </c>
      <c r="B10" s="4" t="s">
        <v>180</v>
      </c>
      <c r="C10" s="7" t="s">
        <v>181</v>
      </c>
      <c r="D10" s="5">
        <v>27.77</v>
      </c>
      <c r="E10" s="5">
        <v>-81.69</v>
      </c>
      <c r="F10" s="6">
        <v>82.87</v>
      </c>
      <c r="G10" s="6">
        <v>2.41</v>
      </c>
      <c r="H10" s="6">
        <v>5.81</v>
      </c>
      <c r="I10" s="6">
        <v>3.9</v>
      </c>
      <c r="J10" s="14">
        <v>2.99E-3</v>
      </c>
    </row>
    <row r="11" spans="1:10" x14ac:dyDescent="0.2">
      <c r="A11" s="13">
        <v>10</v>
      </c>
      <c r="B11" s="4" t="s">
        <v>182</v>
      </c>
      <c r="C11" s="7" t="s">
        <v>183</v>
      </c>
      <c r="D11" s="5">
        <v>33.04</v>
      </c>
      <c r="E11" s="5">
        <v>-83.64</v>
      </c>
      <c r="F11" s="6">
        <v>82.69</v>
      </c>
      <c r="G11" s="6">
        <v>4.26</v>
      </c>
      <c r="H11" s="6">
        <v>4.74</v>
      </c>
      <c r="I11" s="6">
        <v>5.9</v>
      </c>
      <c r="J11" s="14">
        <v>2.8E-3</v>
      </c>
    </row>
    <row r="12" spans="1:10" x14ac:dyDescent="0.2">
      <c r="A12" s="13">
        <v>11</v>
      </c>
      <c r="B12" s="4" t="s">
        <v>184</v>
      </c>
      <c r="C12" s="7" t="s">
        <v>185</v>
      </c>
      <c r="D12" s="5">
        <v>21.09</v>
      </c>
      <c r="E12" s="5">
        <v>-157.5</v>
      </c>
      <c r="F12" s="6">
        <v>76</v>
      </c>
      <c r="G12" s="6">
        <v>2.79</v>
      </c>
      <c r="H12" s="6">
        <v>4.26</v>
      </c>
      <c r="I12" s="6">
        <v>6.9</v>
      </c>
      <c r="J12" s="14">
        <v>4.0200000000000001E-3</v>
      </c>
    </row>
    <row r="13" spans="1:10" x14ac:dyDescent="0.2">
      <c r="A13" s="13">
        <v>12</v>
      </c>
      <c r="B13" s="4" t="s">
        <v>188</v>
      </c>
      <c r="C13" s="7" t="s">
        <v>65</v>
      </c>
      <c r="D13" s="5">
        <v>44.24</v>
      </c>
      <c r="E13" s="5">
        <v>-114.48</v>
      </c>
      <c r="F13" s="6">
        <v>68.760000000000005</v>
      </c>
      <c r="G13" s="6">
        <v>4.8</v>
      </c>
      <c r="H13" s="6">
        <v>4.7</v>
      </c>
      <c r="I13" s="6">
        <v>6</v>
      </c>
      <c r="J13" s="14">
        <v>2.5100000000000001E-3</v>
      </c>
    </row>
    <row r="14" spans="1:10" x14ac:dyDescent="0.2">
      <c r="A14" s="13">
        <v>13</v>
      </c>
      <c r="B14" s="4" t="s">
        <v>189</v>
      </c>
      <c r="C14" s="7" t="s">
        <v>69</v>
      </c>
      <c r="D14" s="5">
        <v>40.35</v>
      </c>
      <c r="E14" s="5">
        <v>-88.99</v>
      </c>
      <c r="F14" s="6">
        <v>81.650000000000006</v>
      </c>
      <c r="G14" s="6">
        <v>5.38</v>
      </c>
      <c r="H14" s="6">
        <v>4.8099999999999996</v>
      </c>
      <c r="I14" s="6">
        <v>5.8</v>
      </c>
      <c r="J14" s="14">
        <v>1.15E-3</v>
      </c>
    </row>
    <row r="15" spans="1:10" x14ac:dyDescent="0.2">
      <c r="A15" s="13">
        <v>14</v>
      </c>
      <c r="B15" s="4" t="s">
        <v>190</v>
      </c>
      <c r="C15" s="7" t="s">
        <v>71</v>
      </c>
      <c r="D15" s="5">
        <v>39.85</v>
      </c>
      <c r="E15" s="5">
        <v>-86.26</v>
      </c>
      <c r="F15" s="6">
        <v>82.37</v>
      </c>
      <c r="G15" s="6">
        <v>5.7</v>
      </c>
      <c r="H15" s="6">
        <v>4.8099999999999996</v>
      </c>
      <c r="I15" s="6">
        <v>5.8</v>
      </c>
      <c r="J15" s="14">
        <v>3.9100000000000003E-3</v>
      </c>
    </row>
    <row r="16" spans="1:10" x14ac:dyDescent="0.2">
      <c r="A16" s="13">
        <v>15</v>
      </c>
      <c r="B16" s="4" t="s">
        <v>186</v>
      </c>
      <c r="C16" s="7" t="s">
        <v>187</v>
      </c>
      <c r="D16" s="5">
        <v>42.01</v>
      </c>
      <c r="E16" s="5">
        <v>-93.21</v>
      </c>
      <c r="F16" s="6">
        <v>71.34</v>
      </c>
      <c r="G16" s="6">
        <v>5.85</v>
      </c>
      <c r="H16" s="6">
        <v>4.66</v>
      </c>
      <c r="I16" s="6">
        <v>6.1</v>
      </c>
      <c r="J16" s="14">
        <v>2.5100000000000001E-3</v>
      </c>
    </row>
    <row r="17" spans="1:10" x14ac:dyDescent="0.2">
      <c r="A17" s="13">
        <v>16</v>
      </c>
      <c r="B17" s="4" t="s">
        <v>191</v>
      </c>
      <c r="C17" s="7" t="s">
        <v>192</v>
      </c>
      <c r="D17" s="5">
        <v>38.53</v>
      </c>
      <c r="E17" s="5">
        <v>-96.73</v>
      </c>
      <c r="F17" s="6">
        <v>79.03</v>
      </c>
      <c r="G17" s="6">
        <v>5.18</v>
      </c>
      <c r="H17" s="6">
        <v>5.08</v>
      </c>
      <c r="I17" s="6">
        <v>5.3</v>
      </c>
      <c r="J17" s="14">
        <v>2.0200000000000001E-3</v>
      </c>
    </row>
    <row r="18" spans="1:10" x14ac:dyDescent="0.2">
      <c r="A18" s="13">
        <v>17</v>
      </c>
      <c r="B18" s="4" t="s">
        <v>193</v>
      </c>
      <c r="C18" s="7" t="s">
        <v>194</v>
      </c>
      <c r="D18" s="5">
        <v>37.67</v>
      </c>
      <c r="E18" s="5">
        <v>-84.67</v>
      </c>
      <c r="F18" s="6">
        <v>81.099999999999994</v>
      </c>
      <c r="G18" s="6">
        <v>5.0599999999999996</v>
      </c>
      <c r="H18" s="6">
        <v>4.8499999999999996</v>
      </c>
      <c r="I18" s="6">
        <v>5.7</v>
      </c>
      <c r="J18" s="14">
        <v>8.8400000000000002E-4</v>
      </c>
    </row>
    <row r="19" spans="1:10" x14ac:dyDescent="0.2">
      <c r="A19" s="13">
        <v>18</v>
      </c>
      <c r="B19" s="4" t="s">
        <v>195</v>
      </c>
      <c r="C19" s="7" t="s">
        <v>196</v>
      </c>
      <c r="D19" s="5">
        <v>30.98</v>
      </c>
      <c r="E19" s="5">
        <v>-91.96</v>
      </c>
      <c r="F19" s="6">
        <v>80.3</v>
      </c>
      <c r="G19" s="6">
        <v>3.67</v>
      </c>
      <c r="H19" s="6">
        <v>5</v>
      </c>
      <c r="I19" s="6">
        <v>5.4</v>
      </c>
      <c r="J19" s="14">
        <v>3.9699999999999996E-3</v>
      </c>
    </row>
    <row r="20" spans="1:10" x14ac:dyDescent="0.2">
      <c r="A20" s="13">
        <v>19</v>
      </c>
      <c r="B20" s="4" t="s">
        <v>200</v>
      </c>
      <c r="C20" s="7" t="s">
        <v>201</v>
      </c>
      <c r="D20" s="5">
        <v>44.69</v>
      </c>
      <c r="E20" s="5">
        <v>-69.38</v>
      </c>
      <c r="F20" s="6">
        <v>71.03</v>
      </c>
      <c r="G20" s="6">
        <v>7.51</v>
      </c>
      <c r="H20" s="6">
        <v>4.57</v>
      </c>
      <c r="I20" s="6">
        <v>6.3</v>
      </c>
      <c r="J20" s="14">
        <v>1.15E-3</v>
      </c>
    </row>
    <row r="21" spans="1:10" x14ac:dyDescent="0.2">
      <c r="A21" s="13">
        <v>20</v>
      </c>
      <c r="B21" s="4" t="s">
        <v>198</v>
      </c>
      <c r="C21" s="7" t="s">
        <v>199</v>
      </c>
      <c r="D21" s="5">
        <v>39.06</v>
      </c>
      <c r="E21" s="5">
        <v>-76.8</v>
      </c>
      <c r="F21" s="6">
        <v>79.459999999999994</v>
      </c>
      <c r="G21" s="6">
        <v>4.1900000000000004</v>
      </c>
      <c r="H21" s="6">
        <v>4.71</v>
      </c>
      <c r="I21" s="6">
        <v>6</v>
      </c>
      <c r="J21" s="14">
        <v>2.5100000000000001E-3</v>
      </c>
    </row>
    <row r="22" spans="1:10" x14ac:dyDescent="0.2">
      <c r="A22" s="13">
        <v>21</v>
      </c>
      <c r="B22" s="4" t="s">
        <v>197</v>
      </c>
      <c r="C22" s="7" t="s">
        <v>97</v>
      </c>
      <c r="D22" s="5">
        <v>42.23</v>
      </c>
      <c r="E22" s="5">
        <v>-71.53</v>
      </c>
      <c r="F22" s="6">
        <v>78.77</v>
      </c>
      <c r="G22" s="6">
        <v>8.7799999999999994</v>
      </c>
      <c r="H22" s="6">
        <v>4.4400000000000004</v>
      </c>
      <c r="I22" s="6">
        <v>6.5</v>
      </c>
      <c r="J22" s="14">
        <v>1.15E-3</v>
      </c>
    </row>
    <row r="23" spans="1:10" x14ac:dyDescent="0.2">
      <c r="A23" s="13">
        <v>22</v>
      </c>
      <c r="B23" s="4" t="s">
        <v>202</v>
      </c>
      <c r="C23" s="7" t="s">
        <v>203</v>
      </c>
      <c r="D23" s="5">
        <v>43.33</v>
      </c>
      <c r="E23" s="5">
        <v>-84.54</v>
      </c>
      <c r="F23" s="6">
        <v>78.27</v>
      </c>
      <c r="G23" s="6">
        <v>6.57</v>
      </c>
      <c r="H23" s="6">
        <v>4.71</v>
      </c>
      <c r="I23" s="6">
        <v>6</v>
      </c>
      <c r="J23" s="14">
        <v>1.73E-3</v>
      </c>
    </row>
    <row r="24" spans="1:10" x14ac:dyDescent="0.2">
      <c r="A24" s="13">
        <v>23</v>
      </c>
      <c r="B24" s="4" t="s">
        <v>204</v>
      </c>
      <c r="C24" s="7" t="s">
        <v>205</v>
      </c>
      <c r="D24" s="5">
        <v>45.69</v>
      </c>
      <c r="E24" s="5">
        <v>-93.9</v>
      </c>
      <c r="F24" s="6">
        <v>82.08</v>
      </c>
      <c r="G24" s="6">
        <v>6.94</v>
      </c>
      <c r="H24" s="6">
        <v>4.58</v>
      </c>
      <c r="I24" s="6">
        <v>6.2</v>
      </c>
      <c r="J24" s="14">
        <v>1.15E-3</v>
      </c>
    </row>
    <row r="25" spans="1:10" x14ac:dyDescent="0.2">
      <c r="A25" s="13">
        <v>24</v>
      </c>
      <c r="B25" s="4" t="s">
        <v>208</v>
      </c>
      <c r="C25" s="7" t="s">
        <v>209</v>
      </c>
      <c r="D25" s="5">
        <v>32.74</v>
      </c>
      <c r="E25" s="5">
        <v>-89.68</v>
      </c>
      <c r="F25" s="6">
        <v>76.78</v>
      </c>
      <c r="G25" s="6">
        <v>3.6</v>
      </c>
      <c r="H25" s="6">
        <v>5.1100000000000003</v>
      </c>
      <c r="I25" s="6">
        <v>5.2</v>
      </c>
      <c r="J25" s="14">
        <v>2.5100000000000001E-3</v>
      </c>
    </row>
    <row r="26" spans="1:10" x14ac:dyDescent="0.2">
      <c r="A26" s="13">
        <v>25</v>
      </c>
      <c r="B26" s="4" t="s">
        <v>206</v>
      </c>
      <c r="C26" s="7" t="s">
        <v>207</v>
      </c>
      <c r="D26" s="5">
        <v>38.46</v>
      </c>
      <c r="E26" s="5">
        <v>-92.29</v>
      </c>
      <c r="F26" s="6">
        <v>83.43</v>
      </c>
      <c r="G26" s="6">
        <v>4.68</v>
      </c>
      <c r="H26" s="6">
        <v>4.75</v>
      </c>
      <c r="I26" s="6">
        <v>5.9</v>
      </c>
      <c r="J26" s="14">
        <v>2.8E-3</v>
      </c>
    </row>
    <row r="27" spans="1:10" x14ac:dyDescent="0.2">
      <c r="A27" s="13">
        <v>26</v>
      </c>
      <c r="B27" s="4" t="s">
        <v>210</v>
      </c>
      <c r="C27" s="7" t="s">
        <v>211</v>
      </c>
      <c r="D27" s="5">
        <v>46.92</v>
      </c>
      <c r="E27" s="5">
        <v>-110.45</v>
      </c>
      <c r="F27" s="6">
        <v>72.64</v>
      </c>
      <c r="G27" s="6">
        <v>5.26</v>
      </c>
      <c r="H27" s="6">
        <v>5.33</v>
      </c>
      <c r="I27" s="6">
        <v>4.8</v>
      </c>
      <c r="J27" s="14">
        <v>2.3400000000000001E-2</v>
      </c>
    </row>
    <row r="28" spans="1:10" x14ac:dyDescent="0.2">
      <c r="A28" s="13">
        <v>27</v>
      </c>
      <c r="B28" s="4" t="s">
        <v>216</v>
      </c>
      <c r="C28" s="7" t="s">
        <v>217</v>
      </c>
      <c r="D28" s="5">
        <v>41.13</v>
      </c>
      <c r="E28" s="5">
        <v>-98.27</v>
      </c>
      <c r="F28" s="6">
        <v>77.989999999999995</v>
      </c>
      <c r="G28" s="6">
        <v>3.97</v>
      </c>
      <c r="H28" s="6">
        <v>4.8600000000000003</v>
      </c>
      <c r="I28" s="6">
        <v>5.7</v>
      </c>
      <c r="J28" s="14">
        <v>1.01E-2</v>
      </c>
    </row>
    <row r="29" spans="1:10" x14ac:dyDescent="0.2">
      <c r="A29" s="13">
        <v>28</v>
      </c>
      <c r="B29" s="4" t="s">
        <v>224</v>
      </c>
      <c r="C29" s="7" t="s">
        <v>225</v>
      </c>
      <c r="D29" s="5">
        <v>38.31</v>
      </c>
      <c r="E29" s="5">
        <v>-117.06</v>
      </c>
      <c r="F29" s="6">
        <v>79.11</v>
      </c>
      <c r="G29" s="6">
        <v>3.98</v>
      </c>
      <c r="H29" s="6">
        <v>4.76</v>
      </c>
      <c r="I29" s="6">
        <v>5.9</v>
      </c>
      <c r="J29" s="14">
        <v>1.15E-3</v>
      </c>
    </row>
    <row r="30" spans="1:10" x14ac:dyDescent="0.2">
      <c r="A30" s="13">
        <v>29</v>
      </c>
      <c r="B30" s="4" t="s">
        <v>218</v>
      </c>
      <c r="C30" s="7" t="s">
        <v>219</v>
      </c>
      <c r="D30" s="5">
        <v>43.45</v>
      </c>
      <c r="E30" s="5">
        <v>-71.56</v>
      </c>
      <c r="F30" s="6">
        <v>74.510000000000005</v>
      </c>
      <c r="G30" s="6">
        <v>6.35</v>
      </c>
      <c r="H30" s="6">
        <v>4.4000000000000004</v>
      </c>
      <c r="I30" s="6">
        <v>6.6</v>
      </c>
      <c r="J30" s="14">
        <v>5.2100000000000002E-3</v>
      </c>
    </row>
    <row r="31" spans="1:10" x14ac:dyDescent="0.2">
      <c r="A31" s="13">
        <v>30</v>
      </c>
      <c r="B31" s="4" t="s">
        <v>220</v>
      </c>
      <c r="C31" s="7" t="s">
        <v>221</v>
      </c>
      <c r="D31" s="5">
        <v>40.299999999999997</v>
      </c>
      <c r="E31" s="5">
        <v>-74.52</v>
      </c>
      <c r="F31" s="6">
        <v>74.510000000000005</v>
      </c>
      <c r="G31" s="6">
        <v>6.86</v>
      </c>
      <c r="H31" s="6">
        <v>4.3600000000000003</v>
      </c>
      <c r="I31" s="6">
        <v>6.7</v>
      </c>
      <c r="J31" s="14">
        <v>2.5100000000000001E-3</v>
      </c>
    </row>
    <row r="32" spans="1:10" x14ac:dyDescent="0.2">
      <c r="A32" s="13">
        <v>31</v>
      </c>
      <c r="B32" s="4" t="s">
        <v>222</v>
      </c>
      <c r="C32" s="7" t="s">
        <v>223</v>
      </c>
      <c r="D32" s="5">
        <v>34.840000000000003</v>
      </c>
      <c r="E32" s="5">
        <v>-106.25</v>
      </c>
      <c r="F32" s="6">
        <v>78.12</v>
      </c>
      <c r="G32" s="6">
        <v>5.33</v>
      </c>
      <c r="H32" s="6">
        <v>4.91</v>
      </c>
      <c r="I32" s="6">
        <v>5.6</v>
      </c>
      <c r="J32" s="14">
        <v>3.9699999999999996E-3</v>
      </c>
    </row>
    <row r="33" spans="1:10" x14ac:dyDescent="0.2">
      <c r="A33" s="13">
        <v>32</v>
      </c>
      <c r="B33" s="4" t="s">
        <v>226</v>
      </c>
      <c r="C33" s="7" t="s">
        <v>227</v>
      </c>
      <c r="D33" s="5">
        <v>42.17</v>
      </c>
      <c r="E33" s="5">
        <v>-74.95</v>
      </c>
      <c r="F33" s="6">
        <v>79.25</v>
      </c>
      <c r="G33" s="6">
        <v>6.13</v>
      </c>
      <c r="H33" s="6">
        <v>4.67</v>
      </c>
      <c r="I33" s="6">
        <v>6.1</v>
      </c>
      <c r="J33" s="14">
        <v>1.15E-3</v>
      </c>
    </row>
    <row r="34" spans="1:10" x14ac:dyDescent="0.2">
      <c r="A34" s="13">
        <v>33</v>
      </c>
      <c r="B34" s="4" t="s">
        <v>212</v>
      </c>
      <c r="C34" s="7" t="s">
        <v>213</v>
      </c>
      <c r="D34" s="5">
        <v>35.630000000000003</v>
      </c>
      <c r="E34" s="5">
        <v>-79.81</v>
      </c>
      <c r="F34" s="6">
        <v>81.55</v>
      </c>
      <c r="G34" s="6">
        <v>5.45</v>
      </c>
      <c r="H34" s="6">
        <v>4.7300000000000004</v>
      </c>
      <c r="I34" s="6">
        <v>6</v>
      </c>
      <c r="J34" s="14">
        <v>1.15E-3</v>
      </c>
    </row>
    <row r="35" spans="1:10" x14ac:dyDescent="0.2">
      <c r="A35" s="13">
        <v>34</v>
      </c>
      <c r="B35" s="4" t="s">
        <v>214</v>
      </c>
      <c r="C35" s="7" t="s">
        <v>215</v>
      </c>
      <c r="D35" s="5">
        <v>47.53</v>
      </c>
      <c r="E35" s="5">
        <v>-99.78</v>
      </c>
      <c r="F35" s="6">
        <v>65.8</v>
      </c>
      <c r="G35" s="6">
        <v>3.31</v>
      </c>
      <c r="H35" s="6">
        <v>4.22</v>
      </c>
      <c r="I35" s="6">
        <v>6.9</v>
      </c>
      <c r="J35" s="14">
        <v>2.93E-2</v>
      </c>
    </row>
    <row r="36" spans="1:10" x14ac:dyDescent="0.2">
      <c r="A36" s="13">
        <v>35</v>
      </c>
      <c r="B36" s="4" t="s">
        <v>228</v>
      </c>
      <c r="C36" s="7" t="s">
        <v>229</v>
      </c>
      <c r="D36" s="5">
        <v>40.39</v>
      </c>
      <c r="E36" s="5">
        <v>-82.76</v>
      </c>
      <c r="F36" s="6">
        <v>80.64</v>
      </c>
      <c r="G36" s="6">
        <v>4.96</v>
      </c>
      <c r="H36" s="6">
        <v>4.83</v>
      </c>
      <c r="I36" s="6">
        <v>5.8</v>
      </c>
      <c r="J36" s="14">
        <v>1.4400000000000001E-3</v>
      </c>
    </row>
    <row r="37" spans="1:10" x14ac:dyDescent="0.2">
      <c r="A37" s="13">
        <v>36</v>
      </c>
      <c r="B37" s="4" t="s">
        <v>230</v>
      </c>
      <c r="C37" s="7" t="s">
        <v>231</v>
      </c>
      <c r="D37" s="5">
        <v>35.57</v>
      </c>
      <c r="E37" s="5">
        <v>-96.93</v>
      </c>
      <c r="F37" s="6">
        <v>77.62</v>
      </c>
      <c r="G37" s="6">
        <v>3.09</v>
      </c>
      <c r="H37" s="6">
        <v>4.9800000000000004</v>
      </c>
      <c r="I37" s="6">
        <v>5.5</v>
      </c>
      <c r="J37" s="14">
        <v>1.15E-3</v>
      </c>
    </row>
    <row r="38" spans="1:10" x14ac:dyDescent="0.2">
      <c r="A38" s="13">
        <v>37</v>
      </c>
      <c r="B38" s="4" t="s">
        <v>232</v>
      </c>
      <c r="C38" s="7" t="s">
        <v>233</v>
      </c>
      <c r="D38" s="5">
        <v>44.57</v>
      </c>
      <c r="E38" s="5">
        <v>-122.07</v>
      </c>
      <c r="F38" s="6">
        <v>72.55</v>
      </c>
      <c r="G38" s="6">
        <v>4.08</v>
      </c>
      <c r="H38" s="6">
        <v>4.5599999999999996</v>
      </c>
      <c r="I38" s="6">
        <v>6.3</v>
      </c>
      <c r="J38" s="14">
        <v>3.9699999999999996E-3</v>
      </c>
    </row>
    <row r="39" spans="1:10" x14ac:dyDescent="0.2">
      <c r="A39" s="13">
        <v>38</v>
      </c>
      <c r="B39" s="4" t="s">
        <v>234</v>
      </c>
      <c r="C39" s="7" t="s">
        <v>235</v>
      </c>
      <c r="D39" s="5">
        <v>40.590000000000003</v>
      </c>
      <c r="E39" s="5">
        <v>-77.209999999999994</v>
      </c>
      <c r="F39" s="6">
        <v>80.92</v>
      </c>
      <c r="G39" s="6">
        <v>6.82</v>
      </c>
      <c r="H39" s="6">
        <v>4.9000000000000004</v>
      </c>
      <c r="I39" s="6">
        <v>5.6</v>
      </c>
      <c r="J39" s="14">
        <v>5.7300000000000005E-4</v>
      </c>
    </row>
    <row r="40" spans="1:10" x14ac:dyDescent="0.2">
      <c r="A40" s="13">
        <v>39</v>
      </c>
      <c r="B40" s="4" t="s">
        <v>236</v>
      </c>
      <c r="C40" s="7" t="s">
        <v>237</v>
      </c>
      <c r="D40" s="5">
        <v>41.68</v>
      </c>
      <c r="E40" s="5">
        <v>-71.510000000000005</v>
      </c>
      <c r="F40" s="6">
        <v>61.77</v>
      </c>
      <c r="G40" s="6">
        <v>6.59</v>
      </c>
      <c r="H40" s="6">
        <v>4.91</v>
      </c>
      <c r="I40" s="6">
        <v>5.6</v>
      </c>
      <c r="J40" s="14">
        <v>4.0200000000000001E-3</v>
      </c>
    </row>
    <row r="41" spans="1:10" x14ac:dyDescent="0.2">
      <c r="A41" s="13">
        <v>40</v>
      </c>
      <c r="B41" s="4" t="s">
        <v>238</v>
      </c>
      <c r="C41" s="7" t="s">
        <v>239</v>
      </c>
      <c r="D41" s="5">
        <v>33.86</v>
      </c>
      <c r="E41" s="5">
        <v>-80.95</v>
      </c>
      <c r="F41" s="6">
        <v>78</v>
      </c>
      <c r="G41" s="6">
        <v>3.93</v>
      </c>
      <c r="H41" s="6">
        <v>5.04</v>
      </c>
      <c r="I41" s="6">
        <v>5.4</v>
      </c>
      <c r="J41" s="14">
        <v>2.8E-3</v>
      </c>
    </row>
    <row r="42" spans="1:10" x14ac:dyDescent="0.2">
      <c r="A42" s="13">
        <v>41</v>
      </c>
      <c r="B42" s="4" t="s">
        <v>240</v>
      </c>
      <c r="C42" s="7" t="s">
        <v>241</v>
      </c>
      <c r="D42" s="5">
        <v>44.3</v>
      </c>
      <c r="E42" s="5">
        <v>-99.44</v>
      </c>
      <c r="F42" s="6">
        <v>54.51</v>
      </c>
      <c r="G42" s="6">
        <v>1.81</v>
      </c>
      <c r="H42" s="6">
        <v>4.42</v>
      </c>
      <c r="I42" s="6">
        <v>6.5</v>
      </c>
      <c r="J42" s="14">
        <v>0.223</v>
      </c>
    </row>
    <row r="43" spans="1:10" x14ac:dyDescent="0.2">
      <c r="A43" s="13">
        <v>42</v>
      </c>
      <c r="B43" s="4" t="s">
        <v>242</v>
      </c>
      <c r="C43" s="7" t="s">
        <v>135</v>
      </c>
      <c r="D43" s="5">
        <v>35.75</v>
      </c>
      <c r="E43" s="5">
        <v>-86.69</v>
      </c>
      <c r="F43" s="6">
        <v>82.58</v>
      </c>
      <c r="G43" s="6">
        <v>3.57</v>
      </c>
      <c r="H43" s="6">
        <v>5.04</v>
      </c>
      <c r="I43" s="6">
        <v>5.4</v>
      </c>
      <c r="J43" s="14">
        <v>1.73E-3</v>
      </c>
    </row>
    <row r="44" spans="1:10" x14ac:dyDescent="0.2">
      <c r="A44" s="13">
        <v>43</v>
      </c>
      <c r="B44" s="4" t="s">
        <v>243</v>
      </c>
      <c r="C44" s="7" t="s">
        <v>244</v>
      </c>
      <c r="D44" s="5">
        <v>31.05</v>
      </c>
      <c r="E44" s="5">
        <v>-97.56</v>
      </c>
      <c r="F44" s="6">
        <v>84.95</v>
      </c>
      <c r="G44" s="6">
        <v>2.5099999999999998</v>
      </c>
      <c r="H44" s="6">
        <v>4.72</v>
      </c>
      <c r="I44" s="6">
        <v>6</v>
      </c>
      <c r="J44" s="14">
        <v>2.8E-3</v>
      </c>
    </row>
    <row r="45" spans="1:10" x14ac:dyDescent="0.2">
      <c r="A45" s="13">
        <v>44</v>
      </c>
      <c r="B45" s="4" t="s">
        <v>245</v>
      </c>
      <c r="C45" s="7" t="s">
        <v>246</v>
      </c>
      <c r="D45" s="5">
        <v>40.15</v>
      </c>
      <c r="E45" s="5">
        <v>-111.86</v>
      </c>
      <c r="F45" s="6">
        <v>79.66</v>
      </c>
      <c r="G45" s="6">
        <v>6.28</v>
      </c>
      <c r="H45" s="6">
        <v>4.78</v>
      </c>
      <c r="I45" s="6">
        <v>5.9</v>
      </c>
      <c r="J45" s="14">
        <v>2.9499999999999999E-3</v>
      </c>
    </row>
    <row r="46" spans="1:10" x14ac:dyDescent="0.2">
      <c r="A46" s="13">
        <v>45</v>
      </c>
      <c r="B46" s="4" t="s">
        <v>249</v>
      </c>
      <c r="C46" s="7" t="s">
        <v>250</v>
      </c>
      <c r="D46" s="5">
        <v>44.05</v>
      </c>
      <c r="E46" s="5">
        <v>-72.709999999999994</v>
      </c>
      <c r="F46" s="6">
        <v>65.7</v>
      </c>
      <c r="G46" s="6">
        <v>7.6</v>
      </c>
      <c r="H46" s="6">
        <v>4.46</v>
      </c>
      <c r="I46" s="6">
        <v>6.5</v>
      </c>
      <c r="J46" s="14">
        <v>1.5900000000000001E-3</v>
      </c>
    </row>
    <row r="47" spans="1:10" x14ac:dyDescent="0.2">
      <c r="A47" s="13">
        <v>46</v>
      </c>
      <c r="B47" s="4" t="s">
        <v>247</v>
      </c>
      <c r="C47" s="7" t="s">
        <v>248</v>
      </c>
      <c r="D47" s="5">
        <v>37.770000000000003</v>
      </c>
      <c r="E47" s="5">
        <v>-78.17</v>
      </c>
      <c r="F47" s="6">
        <v>82.63</v>
      </c>
      <c r="G47" s="6">
        <v>4.12</v>
      </c>
      <c r="H47" s="6">
        <v>4.74</v>
      </c>
      <c r="I47" s="6">
        <v>5.9</v>
      </c>
      <c r="J47" s="14">
        <v>2.0699999999999998E-3</v>
      </c>
    </row>
    <row r="48" spans="1:10" x14ac:dyDescent="0.2">
      <c r="A48" s="13">
        <v>47</v>
      </c>
      <c r="B48" s="4" t="s">
        <v>251</v>
      </c>
      <c r="C48" s="7" t="s">
        <v>252</v>
      </c>
      <c r="D48" s="5">
        <v>47.4</v>
      </c>
      <c r="E48" s="5">
        <v>-121.49</v>
      </c>
      <c r="F48" s="6">
        <v>82.3</v>
      </c>
      <c r="G48" s="6">
        <v>5.85</v>
      </c>
      <c r="H48" s="6">
        <v>4.82</v>
      </c>
      <c r="I48" s="6">
        <v>5.8</v>
      </c>
      <c r="J48" s="14">
        <v>2.0400000000000001E-3</v>
      </c>
    </row>
    <row r="49" spans="1:10" x14ac:dyDescent="0.2">
      <c r="A49" s="13">
        <v>48</v>
      </c>
      <c r="B49" s="4" t="s">
        <v>255</v>
      </c>
      <c r="C49" s="7" t="s">
        <v>256</v>
      </c>
      <c r="D49" s="5">
        <v>38.49</v>
      </c>
      <c r="E49" s="5">
        <v>-80.95</v>
      </c>
      <c r="F49" s="6">
        <v>78.900000000000006</v>
      </c>
      <c r="G49" s="6">
        <v>7.54</v>
      </c>
      <c r="H49" s="6">
        <v>4.9000000000000004</v>
      </c>
      <c r="I49" s="6">
        <v>5.6</v>
      </c>
      <c r="J49" s="14">
        <v>3.0200000000000002E-4</v>
      </c>
    </row>
    <row r="50" spans="1:10" x14ac:dyDescent="0.2">
      <c r="A50" s="13">
        <v>49</v>
      </c>
      <c r="B50" s="4" t="s">
        <v>253</v>
      </c>
      <c r="C50" s="7" t="s">
        <v>254</v>
      </c>
      <c r="D50" s="5">
        <v>44.27</v>
      </c>
      <c r="E50" s="5">
        <v>-89.62</v>
      </c>
      <c r="F50" s="6">
        <v>79.55</v>
      </c>
      <c r="G50" s="6">
        <v>6.47</v>
      </c>
      <c r="H50" s="6">
        <v>4.55</v>
      </c>
      <c r="I50" s="6">
        <v>6.3</v>
      </c>
      <c r="J50" s="14">
        <v>2.0400000000000001E-3</v>
      </c>
    </row>
    <row r="51" spans="1:10" ht="17" thickBot="1" x14ac:dyDescent="0.25">
      <c r="A51" s="15">
        <v>50</v>
      </c>
      <c r="B51" s="16" t="s">
        <v>257</v>
      </c>
      <c r="C51" s="22" t="s">
        <v>258</v>
      </c>
      <c r="D51" s="17">
        <v>42.76</v>
      </c>
      <c r="E51" s="17">
        <v>-107.3</v>
      </c>
      <c r="F51" s="18">
        <v>67.41</v>
      </c>
      <c r="G51" s="18">
        <v>5.92</v>
      </c>
      <c r="H51" s="18">
        <v>5.42</v>
      </c>
      <c r="I51" s="18">
        <v>4.5999999999999996</v>
      </c>
      <c r="J51" s="19">
        <v>1.73E-3</v>
      </c>
    </row>
  </sheetData>
  <autoFilter ref="B1:J51" xr:uid="{B895F53F-89A6-9647-8C40-0773AA2A7074}">
    <sortState xmlns:xlrd2="http://schemas.microsoft.com/office/spreadsheetml/2017/richdata2" ref="B2:J51">
      <sortCondition ref="B1:B51"/>
    </sortState>
  </autoFilter>
  <conditionalFormatting sqref="H2:H51">
    <cfRule type="cellIs" dxfId="2" priority="2" operator="lessThan">
      <formula>0.05</formula>
    </cfRule>
  </conditionalFormatting>
  <conditionalFormatting sqref="J2:J51">
    <cfRule type="cellIs" dxfId="1" priority="1" operator="less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235E-EA22-BE49-9C66-653F0B0AF0F9}">
  <dimension ref="A1:J37"/>
  <sheetViews>
    <sheetView workbookViewId="0">
      <selection activeCell="B2" sqref="B2:B37"/>
    </sheetView>
  </sheetViews>
  <sheetFormatPr baseColWidth="10" defaultRowHeight="16" x14ac:dyDescent="0.2"/>
  <cols>
    <col min="1" max="1" width="10.83203125" style="3"/>
    <col min="2" max="2" width="34.1640625" customWidth="1"/>
    <col min="4" max="10" width="10.83203125" style="3"/>
  </cols>
  <sheetData>
    <row r="1" spans="1:10" x14ac:dyDescent="0.2">
      <c r="A1" s="8" t="s">
        <v>0</v>
      </c>
      <c r="B1" s="9" t="s">
        <v>1</v>
      </c>
      <c r="C1" s="9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12" t="s">
        <v>150</v>
      </c>
    </row>
    <row r="2" spans="1:10" x14ac:dyDescent="0.2">
      <c r="A2" s="13">
        <v>1</v>
      </c>
      <c r="B2" s="4" t="s">
        <v>323</v>
      </c>
      <c r="C2" s="4" t="s">
        <v>324</v>
      </c>
      <c r="D2" s="5">
        <v>53.55</v>
      </c>
      <c r="E2" s="5">
        <v>-113.49</v>
      </c>
      <c r="F2" s="6">
        <v>81.87</v>
      </c>
      <c r="G2" s="6">
        <v>5.24</v>
      </c>
      <c r="H2" s="6">
        <v>4.62</v>
      </c>
      <c r="I2" s="6">
        <v>6.2</v>
      </c>
      <c r="J2" s="14">
        <v>8.3199999999999995E-4</v>
      </c>
    </row>
    <row r="3" spans="1:10" x14ac:dyDescent="0.2">
      <c r="A3" s="13">
        <v>2</v>
      </c>
      <c r="B3" s="4" t="s">
        <v>259</v>
      </c>
      <c r="C3" s="4" t="s">
        <v>260</v>
      </c>
      <c r="D3" s="5">
        <v>61.22</v>
      </c>
      <c r="E3" s="5">
        <v>-149.9</v>
      </c>
      <c r="F3" s="6">
        <v>60.96</v>
      </c>
      <c r="G3" s="6">
        <v>3.06</v>
      </c>
      <c r="H3" s="6">
        <v>4.2</v>
      </c>
      <c r="I3" s="6">
        <v>7</v>
      </c>
      <c r="J3" s="14">
        <v>4.1099999999999998E-2</v>
      </c>
    </row>
    <row r="4" spans="1:10" x14ac:dyDescent="0.2">
      <c r="A4" s="13">
        <v>3</v>
      </c>
      <c r="B4" s="4" t="s">
        <v>261</v>
      </c>
      <c r="C4" s="4" t="s">
        <v>262</v>
      </c>
      <c r="D4" s="5">
        <v>33.64</v>
      </c>
      <c r="E4" s="5">
        <v>-84.43</v>
      </c>
      <c r="F4" s="6">
        <v>82.12</v>
      </c>
      <c r="G4" s="6">
        <v>4.28</v>
      </c>
      <c r="H4" s="6">
        <v>4.7</v>
      </c>
      <c r="I4" s="6">
        <v>6</v>
      </c>
      <c r="J4" s="14">
        <v>3.5100000000000001E-3</v>
      </c>
    </row>
    <row r="5" spans="1:10" x14ac:dyDescent="0.2">
      <c r="A5" s="13">
        <v>4</v>
      </c>
      <c r="B5" s="4" t="s">
        <v>263</v>
      </c>
      <c r="C5" s="4" t="s">
        <v>264</v>
      </c>
      <c r="D5" s="5">
        <v>30.27</v>
      </c>
      <c r="E5" s="5">
        <v>-97.74</v>
      </c>
      <c r="F5" s="6">
        <v>81.38</v>
      </c>
      <c r="G5" s="6">
        <v>3.01</v>
      </c>
      <c r="H5" s="6">
        <v>4.5999999999999996</v>
      </c>
      <c r="I5" s="6">
        <v>6.2</v>
      </c>
      <c r="J5" s="14">
        <v>3.78E-2</v>
      </c>
    </row>
    <row r="6" spans="1:10" x14ac:dyDescent="0.2">
      <c r="A6" s="13">
        <v>5</v>
      </c>
      <c r="B6" s="4" t="s">
        <v>267</v>
      </c>
      <c r="C6" s="4" t="s">
        <v>268</v>
      </c>
      <c r="D6" s="5">
        <v>43.62</v>
      </c>
      <c r="E6" s="5">
        <v>-116.2</v>
      </c>
      <c r="F6" s="6">
        <v>65.05</v>
      </c>
      <c r="G6" s="6">
        <v>3.15</v>
      </c>
      <c r="H6" s="6">
        <v>4.18</v>
      </c>
      <c r="I6" s="6">
        <v>7</v>
      </c>
      <c r="J6" s="14">
        <v>6.5100000000000005E-2</v>
      </c>
    </row>
    <row r="7" spans="1:10" x14ac:dyDescent="0.2">
      <c r="A7" s="13">
        <v>6</v>
      </c>
      <c r="B7" s="4" t="s">
        <v>269</v>
      </c>
      <c r="C7" s="4" t="s">
        <v>270</v>
      </c>
      <c r="D7" s="5">
        <v>42.37</v>
      </c>
      <c r="E7" s="5">
        <v>-71.010000000000005</v>
      </c>
      <c r="F7" s="6">
        <v>79.16</v>
      </c>
      <c r="G7" s="6">
        <v>8.5500000000000007</v>
      </c>
      <c r="H7" s="6">
        <v>4.5599999999999996</v>
      </c>
      <c r="I7" s="6">
        <v>6.3</v>
      </c>
      <c r="J7" s="14">
        <v>8.0099999999999995E-4</v>
      </c>
    </row>
    <row r="8" spans="1:10" x14ac:dyDescent="0.2">
      <c r="A8" s="13">
        <v>7</v>
      </c>
      <c r="B8" s="4" t="s">
        <v>271</v>
      </c>
      <c r="C8" s="4" t="s">
        <v>272</v>
      </c>
      <c r="D8" s="5">
        <v>35.21</v>
      </c>
      <c r="E8" s="5">
        <v>-80.94</v>
      </c>
      <c r="F8" s="6">
        <v>80</v>
      </c>
      <c r="G8" s="6">
        <v>4.1399999999999997</v>
      </c>
      <c r="H8" s="6">
        <v>4.8</v>
      </c>
      <c r="I8" s="6">
        <v>5.8</v>
      </c>
      <c r="J8" s="14">
        <v>8.0099999999999995E-4</v>
      </c>
    </row>
    <row r="9" spans="1:10" x14ac:dyDescent="0.2">
      <c r="A9" s="13">
        <v>8</v>
      </c>
      <c r="B9" s="4" t="s">
        <v>303</v>
      </c>
      <c r="C9" s="4" t="s">
        <v>304</v>
      </c>
      <c r="D9" s="5">
        <v>41.97</v>
      </c>
      <c r="E9" s="5">
        <v>-87.91</v>
      </c>
      <c r="F9" s="6">
        <v>79.48</v>
      </c>
      <c r="G9" s="6">
        <v>4.71</v>
      </c>
      <c r="H9" s="6">
        <v>4.59</v>
      </c>
      <c r="I9" s="6">
        <v>6.2</v>
      </c>
      <c r="J9" s="14">
        <v>1.07E-3</v>
      </c>
    </row>
    <row r="10" spans="1:10" x14ac:dyDescent="0.2">
      <c r="A10" s="13">
        <v>9</v>
      </c>
      <c r="B10" s="4" t="s">
        <v>273</v>
      </c>
      <c r="C10" s="4" t="s">
        <v>274</v>
      </c>
      <c r="D10" s="5">
        <v>39.1</v>
      </c>
      <c r="E10" s="5">
        <v>-84.51</v>
      </c>
      <c r="F10" s="6">
        <v>78.52</v>
      </c>
      <c r="G10" s="6">
        <v>5.37</v>
      </c>
      <c r="H10" s="6">
        <v>4.43</v>
      </c>
      <c r="I10" s="6">
        <v>6.5</v>
      </c>
      <c r="J10" s="14">
        <v>8.3199999999999995E-4</v>
      </c>
    </row>
    <row r="11" spans="1:10" x14ac:dyDescent="0.2">
      <c r="A11" s="13">
        <v>10</v>
      </c>
      <c r="B11" s="4" t="s">
        <v>277</v>
      </c>
      <c r="C11" s="4" t="s">
        <v>278</v>
      </c>
      <c r="D11" s="5">
        <v>32.9</v>
      </c>
      <c r="E11" s="5">
        <v>-97.04</v>
      </c>
      <c r="F11" s="6">
        <v>83.85</v>
      </c>
      <c r="G11" s="6">
        <v>3.5</v>
      </c>
      <c r="H11" s="6">
        <v>4.4800000000000004</v>
      </c>
      <c r="I11" s="6">
        <v>6.4</v>
      </c>
      <c r="J11" s="14">
        <v>5.79E-3</v>
      </c>
    </row>
    <row r="12" spans="1:10" x14ac:dyDescent="0.2">
      <c r="A12" s="13">
        <v>11</v>
      </c>
      <c r="B12" s="4" t="s">
        <v>275</v>
      </c>
      <c r="C12" s="4" t="s">
        <v>276</v>
      </c>
      <c r="D12" s="5">
        <v>39.86</v>
      </c>
      <c r="E12" s="5">
        <v>-104.67</v>
      </c>
      <c r="F12" s="6">
        <v>79.66</v>
      </c>
      <c r="G12" s="6">
        <v>4.68</v>
      </c>
      <c r="H12" s="6">
        <v>4.62</v>
      </c>
      <c r="I12" s="6">
        <v>6.2</v>
      </c>
      <c r="J12" s="14">
        <v>9.7999999999999997E-3</v>
      </c>
    </row>
    <row r="13" spans="1:10" x14ac:dyDescent="0.2">
      <c r="A13" s="13">
        <v>12</v>
      </c>
      <c r="B13" s="4" t="s">
        <v>279</v>
      </c>
      <c r="C13" s="4" t="s">
        <v>280</v>
      </c>
      <c r="D13" s="5">
        <v>42.22</v>
      </c>
      <c r="E13" s="5">
        <v>-83.36</v>
      </c>
      <c r="F13" s="6">
        <v>77.98</v>
      </c>
      <c r="G13" s="6">
        <v>5.32</v>
      </c>
      <c r="H13" s="6">
        <v>4.58</v>
      </c>
      <c r="I13" s="6">
        <v>6.3</v>
      </c>
      <c r="J13" s="14">
        <v>3.2399999999999998E-3</v>
      </c>
    </row>
    <row r="14" spans="1:10" x14ac:dyDescent="0.2">
      <c r="A14" s="13">
        <v>13</v>
      </c>
      <c r="B14" s="4" t="s">
        <v>281</v>
      </c>
      <c r="C14" s="4" t="s">
        <v>282</v>
      </c>
      <c r="D14" s="5">
        <v>29.99</v>
      </c>
      <c r="E14" s="5">
        <v>-95.34</v>
      </c>
      <c r="F14" s="6">
        <v>83.39</v>
      </c>
      <c r="G14" s="6">
        <v>1.31</v>
      </c>
      <c r="H14" s="6">
        <v>4.8600000000000003</v>
      </c>
      <c r="I14" s="6">
        <v>5.7</v>
      </c>
      <c r="J14" s="14">
        <v>4.1099999999999998E-2</v>
      </c>
    </row>
    <row r="15" spans="1:10" x14ac:dyDescent="0.2">
      <c r="A15" s="13">
        <v>14</v>
      </c>
      <c r="B15" s="4" t="s">
        <v>283</v>
      </c>
      <c r="C15" s="4" t="s">
        <v>284</v>
      </c>
      <c r="D15" s="5">
        <v>39.770000000000003</v>
      </c>
      <c r="E15" s="5">
        <v>-86.16</v>
      </c>
      <c r="F15" s="6">
        <v>81.180000000000007</v>
      </c>
      <c r="G15" s="6">
        <v>4.9400000000000004</v>
      </c>
      <c r="H15" s="6">
        <v>4.72</v>
      </c>
      <c r="I15" s="6">
        <v>6</v>
      </c>
      <c r="J15" s="14">
        <v>9.3699999999999999E-3</v>
      </c>
    </row>
    <row r="16" spans="1:10" x14ac:dyDescent="0.2">
      <c r="A16" s="13">
        <v>15</v>
      </c>
      <c r="B16" s="4" t="s">
        <v>285</v>
      </c>
      <c r="C16" s="4" t="s">
        <v>286</v>
      </c>
      <c r="D16" s="5">
        <v>30.33</v>
      </c>
      <c r="E16" s="5">
        <v>-81.66</v>
      </c>
      <c r="F16" s="6">
        <v>71.37</v>
      </c>
      <c r="G16" s="6">
        <v>2.4900000000000002</v>
      </c>
      <c r="H16" s="6">
        <v>5.21</v>
      </c>
      <c r="I16" s="6">
        <v>5</v>
      </c>
      <c r="J16" s="14">
        <v>4.9099999999999998E-2</v>
      </c>
    </row>
    <row r="17" spans="1:10" x14ac:dyDescent="0.2">
      <c r="A17" s="13">
        <v>16</v>
      </c>
      <c r="B17" s="4" t="s">
        <v>287</v>
      </c>
      <c r="C17" s="4" t="s">
        <v>288</v>
      </c>
      <c r="D17" s="5">
        <v>36.090000000000003</v>
      </c>
      <c r="E17" s="5">
        <v>-115.15</v>
      </c>
      <c r="F17" s="6">
        <v>78.069999999999993</v>
      </c>
      <c r="G17" s="6">
        <v>3.8</v>
      </c>
      <c r="H17" s="6">
        <v>4.71</v>
      </c>
      <c r="I17" s="6">
        <v>6</v>
      </c>
      <c r="J17" s="14">
        <v>1.47E-3</v>
      </c>
    </row>
    <row r="18" spans="1:10" x14ac:dyDescent="0.2">
      <c r="A18" s="13">
        <v>17</v>
      </c>
      <c r="B18" s="4" t="s">
        <v>289</v>
      </c>
      <c r="C18" s="4" t="s">
        <v>290</v>
      </c>
      <c r="D18" s="5">
        <v>33.94</v>
      </c>
      <c r="E18" s="5">
        <v>-118.41</v>
      </c>
      <c r="F18" s="6">
        <v>78.77</v>
      </c>
      <c r="G18" s="6">
        <v>5.88</v>
      </c>
      <c r="H18" s="6">
        <v>4.3899999999999997</v>
      </c>
      <c r="I18" s="6">
        <v>6.6</v>
      </c>
      <c r="J18" s="14">
        <v>6.3100000000000005E-4</v>
      </c>
    </row>
    <row r="19" spans="1:10" x14ac:dyDescent="0.2">
      <c r="A19" s="13">
        <v>18</v>
      </c>
      <c r="B19" s="4" t="s">
        <v>295</v>
      </c>
      <c r="C19" s="4" t="s">
        <v>296</v>
      </c>
      <c r="D19" s="5">
        <v>43.07</v>
      </c>
      <c r="E19" s="5">
        <v>-89.4</v>
      </c>
      <c r="F19" s="6">
        <v>78.81</v>
      </c>
      <c r="G19" s="6">
        <v>6.71</v>
      </c>
      <c r="H19" s="6">
        <v>4.3899999999999997</v>
      </c>
      <c r="I19" s="6">
        <v>6.6</v>
      </c>
      <c r="J19" s="14">
        <v>8.0099999999999995E-4</v>
      </c>
    </row>
    <row r="20" spans="1:10" x14ac:dyDescent="0.2">
      <c r="A20" s="13">
        <v>19</v>
      </c>
      <c r="B20" s="4" t="s">
        <v>293</v>
      </c>
      <c r="C20" s="4" t="s">
        <v>294</v>
      </c>
      <c r="D20" s="5">
        <v>25.8</v>
      </c>
      <c r="E20" s="5">
        <v>-80.290000000000006</v>
      </c>
      <c r="F20" s="6">
        <v>82.31</v>
      </c>
      <c r="G20" s="6">
        <v>0.59</v>
      </c>
      <c r="H20" s="6">
        <v>0.43</v>
      </c>
      <c r="I20" s="6">
        <v>2.2000000000000002</v>
      </c>
      <c r="J20" s="14">
        <v>0.441</v>
      </c>
    </row>
    <row r="21" spans="1:10" x14ac:dyDescent="0.2">
      <c r="A21" s="13">
        <v>20</v>
      </c>
      <c r="B21" s="4" t="s">
        <v>297</v>
      </c>
      <c r="C21" s="4" t="s">
        <v>298</v>
      </c>
      <c r="D21" s="5">
        <v>44.88</v>
      </c>
      <c r="E21" s="5">
        <v>-93.22</v>
      </c>
      <c r="F21" s="6">
        <v>81.48</v>
      </c>
      <c r="G21" s="6">
        <v>6.68</v>
      </c>
      <c r="H21" s="6">
        <v>4.54</v>
      </c>
      <c r="I21" s="6">
        <v>6.3</v>
      </c>
      <c r="J21" s="14">
        <v>8.0099999999999995E-4</v>
      </c>
    </row>
    <row r="22" spans="1:10" x14ac:dyDescent="0.2">
      <c r="A22" s="13">
        <v>21</v>
      </c>
      <c r="B22" s="4" t="s">
        <v>265</v>
      </c>
      <c r="C22" s="4" t="s">
        <v>266</v>
      </c>
      <c r="D22" s="5">
        <v>36.159999999999997</v>
      </c>
      <c r="E22" s="5">
        <v>-86.78</v>
      </c>
      <c r="F22" s="6">
        <v>82.59</v>
      </c>
      <c r="G22" s="6">
        <v>2.57</v>
      </c>
      <c r="H22" s="6">
        <v>5.17</v>
      </c>
      <c r="I22" s="6">
        <v>5.0999999999999996</v>
      </c>
      <c r="J22" s="14">
        <v>4.9099999999999998E-2</v>
      </c>
    </row>
    <row r="23" spans="1:10" x14ac:dyDescent="0.2">
      <c r="A23" s="13">
        <v>22</v>
      </c>
      <c r="B23" s="4" t="s">
        <v>299</v>
      </c>
      <c r="C23" s="4" t="s">
        <v>300</v>
      </c>
      <c r="D23" s="5">
        <v>29.95</v>
      </c>
      <c r="E23" s="5">
        <v>-90.07</v>
      </c>
      <c r="F23" s="6">
        <v>72.66</v>
      </c>
      <c r="G23" s="6">
        <v>4.84</v>
      </c>
      <c r="H23" s="6">
        <v>4.75</v>
      </c>
      <c r="I23" s="6">
        <v>5.9</v>
      </c>
      <c r="J23" s="14">
        <v>2.4499999999999999E-3</v>
      </c>
    </row>
    <row r="24" spans="1:10" x14ac:dyDescent="0.2">
      <c r="A24" s="13">
        <v>23</v>
      </c>
      <c r="B24" s="4" t="s">
        <v>301</v>
      </c>
      <c r="C24" s="4" t="s">
        <v>302</v>
      </c>
      <c r="D24" s="5">
        <v>40.64</v>
      </c>
      <c r="E24" s="5">
        <v>-73.78</v>
      </c>
      <c r="F24" s="6">
        <v>79.44</v>
      </c>
      <c r="G24" s="6">
        <v>5.92</v>
      </c>
      <c r="H24" s="6">
        <v>4.5</v>
      </c>
      <c r="I24" s="6">
        <v>6.4</v>
      </c>
      <c r="J24" s="14">
        <v>7.27E-4</v>
      </c>
    </row>
    <row r="25" spans="1:10" x14ac:dyDescent="0.2">
      <c r="A25" s="13">
        <v>24</v>
      </c>
      <c r="B25" s="4" t="s">
        <v>328</v>
      </c>
      <c r="C25" s="4" t="s">
        <v>329</v>
      </c>
      <c r="D25" s="5">
        <v>43.65</v>
      </c>
      <c r="E25" s="5">
        <v>-79.349999999999994</v>
      </c>
      <c r="F25" s="6">
        <v>82.05</v>
      </c>
      <c r="G25" s="6">
        <v>7.12</v>
      </c>
      <c r="H25" s="6">
        <v>4.59</v>
      </c>
      <c r="I25" s="6">
        <v>6.2</v>
      </c>
      <c r="J25" s="14">
        <v>8.2899999999999998E-4</v>
      </c>
    </row>
    <row r="26" spans="1:10" x14ac:dyDescent="0.2">
      <c r="A26" s="13">
        <v>25</v>
      </c>
      <c r="B26" s="4" t="s">
        <v>291</v>
      </c>
      <c r="C26" s="4" t="s">
        <v>292</v>
      </c>
      <c r="D26" s="5">
        <v>28.43</v>
      </c>
      <c r="E26" s="5">
        <v>-81.31</v>
      </c>
      <c r="F26" s="6">
        <v>82.36</v>
      </c>
      <c r="G26" s="6">
        <v>2.82</v>
      </c>
      <c r="H26" s="6">
        <v>5.62</v>
      </c>
      <c r="I26" s="6">
        <v>4.3</v>
      </c>
      <c r="J26" s="14">
        <v>1.8200000000000001E-2</v>
      </c>
    </row>
    <row r="27" spans="1:10" x14ac:dyDescent="0.2">
      <c r="A27" s="13">
        <v>26</v>
      </c>
      <c r="B27" s="4" t="s">
        <v>307</v>
      </c>
      <c r="C27" s="4" t="s">
        <v>308</v>
      </c>
      <c r="D27" s="5">
        <v>39.869999999999997</v>
      </c>
      <c r="E27" s="5">
        <v>-75.239999999999995</v>
      </c>
      <c r="F27" s="6">
        <v>81.099999999999994</v>
      </c>
      <c r="G27" s="6">
        <v>6.67</v>
      </c>
      <c r="H27" s="6">
        <v>4.68</v>
      </c>
      <c r="I27" s="6">
        <v>6.1</v>
      </c>
      <c r="J27" s="14">
        <v>8.0099999999999995E-4</v>
      </c>
    </row>
    <row r="28" spans="1:10" x14ac:dyDescent="0.2">
      <c r="A28" s="13">
        <v>27</v>
      </c>
      <c r="B28" s="4" t="s">
        <v>309</v>
      </c>
      <c r="C28" s="4" t="s">
        <v>310</v>
      </c>
      <c r="D28" s="5">
        <v>33.44</v>
      </c>
      <c r="E28" s="5">
        <v>-112.01</v>
      </c>
      <c r="F28" s="6">
        <v>84.66</v>
      </c>
      <c r="G28" s="6">
        <v>2.74</v>
      </c>
      <c r="H28" s="6">
        <v>5.43</v>
      </c>
      <c r="I28" s="6">
        <v>4.5999999999999996</v>
      </c>
      <c r="J28" s="14">
        <v>8.3100000000000003E-4</v>
      </c>
    </row>
    <row r="29" spans="1:10" x14ac:dyDescent="0.2">
      <c r="A29" s="13">
        <v>28</v>
      </c>
      <c r="B29" s="4" t="s">
        <v>311</v>
      </c>
      <c r="C29" s="4" t="s">
        <v>312</v>
      </c>
      <c r="D29" s="5">
        <v>40.49</v>
      </c>
      <c r="E29" s="5">
        <v>-80.23</v>
      </c>
      <c r="F29" s="6">
        <v>80.489999999999995</v>
      </c>
      <c r="G29" s="6">
        <v>6.49</v>
      </c>
      <c r="H29" s="6">
        <v>5.07</v>
      </c>
      <c r="I29" s="6">
        <v>5.3</v>
      </c>
      <c r="J29" s="14">
        <v>2.48E-3</v>
      </c>
    </row>
    <row r="30" spans="1:10" x14ac:dyDescent="0.2">
      <c r="A30" s="13">
        <v>29</v>
      </c>
      <c r="B30" s="4" t="s">
        <v>305</v>
      </c>
      <c r="C30" s="4" t="s">
        <v>306</v>
      </c>
      <c r="D30" s="5">
        <v>45.59</v>
      </c>
      <c r="E30" s="5">
        <v>-122.6</v>
      </c>
      <c r="F30" s="6">
        <v>72.77</v>
      </c>
      <c r="G30" s="6">
        <v>4.03</v>
      </c>
      <c r="H30" s="6">
        <v>4.51</v>
      </c>
      <c r="I30" s="6">
        <v>6.4</v>
      </c>
      <c r="J30" s="14">
        <v>7.0099999999999997E-3</v>
      </c>
    </row>
    <row r="31" spans="1:10" x14ac:dyDescent="0.2">
      <c r="A31" s="13">
        <v>30</v>
      </c>
      <c r="B31" s="4" t="s">
        <v>325</v>
      </c>
      <c r="C31" s="4" t="s">
        <v>330</v>
      </c>
      <c r="D31" s="5">
        <v>45.5</v>
      </c>
      <c r="E31" s="5">
        <v>-73.569999999999993</v>
      </c>
      <c r="F31" s="6">
        <v>56.22</v>
      </c>
      <c r="G31" s="6">
        <v>3.46</v>
      </c>
      <c r="H31" s="6">
        <v>1.23</v>
      </c>
      <c r="I31" s="6">
        <v>1</v>
      </c>
      <c r="J31" s="14">
        <v>5.62E-3</v>
      </c>
    </row>
    <row r="32" spans="1:10" x14ac:dyDescent="0.2">
      <c r="A32" s="13">
        <v>31</v>
      </c>
      <c r="B32" s="4" t="s">
        <v>315</v>
      </c>
      <c r="C32" s="4" t="s">
        <v>316</v>
      </c>
      <c r="D32" s="5">
        <v>29.42</v>
      </c>
      <c r="E32" s="5">
        <v>-98.49</v>
      </c>
      <c r="F32" s="6">
        <v>77.69</v>
      </c>
      <c r="G32" s="6">
        <v>1.47</v>
      </c>
      <c r="H32" s="6">
        <v>3.69</v>
      </c>
      <c r="I32" s="6">
        <v>8</v>
      </c>
      <c r="J32" s="14">
        <v>0.214</v>
      </c>
    </row>
    <row r="33" spans="1:10" x14ac:dyDescent="0.2">
      <c r="A33" s="13">
        <v>32</v>
      </c>
      <c r="B33" s="4" t="s">
        <v>313</v>
      </c>
      <c r="C33" s="4" t="s">
        <v>314</v>
      </c>
      <c r="D33" s="5">
        <v>32.729999999999997</v>
      </c>
      <c r="E33" s="5">
        <v>-117.19</v>
      </c>
      <c r="F33" s="6">
        <v>76.73</v>
      </c>
      <c r="G33" s="6">
        <v>4.63</v>
      </c>
      <c r="H33" s="6">
        <v>4.05</v>
      </c>
      <c r="I33" s="6">
        <v>7.3</v>
      </c>
      <c r="J33" s="14">
        <v>7.27E-4</v>
      </c>
    </row>
    <row r="34" spans="1:10" x14ac:dyDescent="0.2">
      <c r="A34" s="13">
        <v>33</v>
      </c>
      <c r="B34" s="4" t="s">
        <v>319</v>
      </c>
      <c r="C34" s="4" t="s">
        <v>320</v>
      </c>
      <c r="D34" s="5">
        <v>37.619999999999997</v>
      </c>
      <c r="E34" s="5">
        <v>-122.38</v>
      </c>
      <c r="F34" s="6">
        <v>75.48</v>
      </c>
      <c r="G34" s="6">
        <v>5.48</v>
      </c>
      <c r="H34" s="6">
        <v>4.43</v>
      </c>
      <c r="I34" s="6">
        <v>6.5</v>
      </c>
      <c r="J34" s="14">
        <v>8.0099999999999995E-4</v>
      </c>
    </row>
    <row r="35" spans="1:10" x14ac:dyDescent="0.2">
      <c r="A35" s="13">
        <v>34</v>
      </c>
      <c r="B35" s="4" t="s">
        <v>326</v>
      </c>
      <c r="C35" s="4" t="s">
        <v>327</v>
      </c>
      <c r="D35" s="5">
        <v>52.16</v>
      </c>
      <c r="E35" s="5">
        <v>-106.67</v>
      </c>
      <c r="F35" s="6">
        <v>69.55</v>
      </c>
      <c r="G35" s="6">
        <v>3.4</v>
      </c>
      <c r="H35" s="6">
        <v>4.95</v>
      </c>
      <c r="I35" s="6">
        <v>5.5</v>
      </c>
      <c r="J35" s="14">
        <v>3.78E-2</v>
      </c>
    </row>
    <row r="36" spans="1:10" x14ac:dyDescent="0.2">
      <c r="A36" s="13">
        <v>35</v>
      </c>
      <c r="B36" s="4" t="s">
        <v>317</v>
      </c>
      <c r="C36" s="4" t="s">
        <v>318</v>
      </c>
      <c r="D36" s="5">
        <v>47.45</v>
      </c>
      <c r="E36" s="5">
        <v>-122.31</v>
      </c>
      <c r="F36" s="6">
        <v>86.09</v>
      </c>
      <c r="G36" s="6">
        <v>5.93</v>
      </c>
      <c r="H36" s="6">
        <v>4.63</v>
      </c>
      <c r="I36" s="6">
        <v>6.2</v>
      </c>
      <c r="J36" s="14">
        <v>1.9599999999999999E-3</v>
      </c>
    </row>
    <row r="37" spans="1:10" ht="17" thickBot="1" x14ac:dyDescent="0.25">
      <c r="A37" s="15">
        <v>36</v>
      </c>
      <c r="B37" s="16" t="s">
        <v>321</v>
      </c>
      <c r="C37" s="16" t="s">
        <v>322</v>
      </c>
      <c r="D37" s="17">
        <v>39.909999999999997</v>
      </c>
      <c r="E37" s="17">
        <v>-77.040000000000006</v>
      </c>
      <c r="F37" s="18">
        <v>81.03</v>
      </c>
      <c r="G37" s="18">
        <v>4.84</v>
      </c>
      <c r="H37" s="18">
        <v>4.58</v>
      </c>
      <c r="I37" s="18">
        <v>6.3</v>
      </c>
      <c r="J37" s="19">
        <v>3.2399999999999998E-3</v>
      </c>
    </row>
  </sheetData>
  <autoFilter ref="B1:J1" xr:uid="{7935235E-EA22-BE49-9C66-653F0B0AF0F9}">
    <sortState xmlns:xlrd2="http://schemas.microsoft.com/office/spreadsheetml/2017/richdata2" ref="B2:J37">
      <sortCondition ref="B1:B37"/>
    </sortState>
  </autoFilter>
  <conditionalFormatting sqref="J2:J37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18CC-4DEC-824D-9988-FE185E37F471}">
  <dimension ref="A1:V47"/>
  <sheetViews>
    <sheetView zoomScale="120" zoomScaleNormal="120" workbookViewId="0">
      <selection activeCell="R32" sqref="R32"/>
    </sheetView>
  </sheetViews>
  <sheetFormatPr baseColWidth="10" defaultRowHeight="16" x14ac:dyDescent="0.2"/>
  <cols>
    <col min="1" max="1" width="5.33203125" style="3" customWidth="1"/>
    <col min="2" max="2" width="20.83203125" customWidth="1"/>
    <col min="3" max="10" width="10.83203125" style="3"/>
    <col min="11" max="11" width="5.6640625" style="3" customWidth="1"/>
    <col min="12" max="12" width="21.83203125" customWidth="1"/>
    <col min="13" max="20" width="10.83203125" style="3"/>
    <col min="21" max="21" width="12.5" style="2" customWidth="1"/>
    <col min="22" max="22" width="15.5" customWidth="1"/>
  </cols>
  <sheetData>
    <row r="1" spans="1:22" x14ac:dyDescent="0.2">
      <c r="A1" s="112" t="s">
        <v>409</v>
      </c>
      <c r="B1" s="113" t="s">
        <v>1</v>
      </c>
      <c r="C1" s="114" t="s">
        <v>2</v>
      </c>
      <c r="D1" s="114" t="s">
        <v>5</v>
      </c>
      <c r="E1" s="114" t="s">
        <v>6</v>
      </c>
      <c r="F1" s="114" t="s">
        <v>7</v>
      </c>
      <c r="G1" s="114" t="s">
        <v>8</v>
      </c>
      <c r="H1" s="114" t="s">
        <v>9</v>
      </c>
      <c r="I1" s="114" t="s">
        <v>366</v>
      </c>
      <c r="J1" s="115" t="s">
        <v>367</v>
      </c>
      <c r="K1" s="112" t="s">
        <v>410</v>
      </c>
      <c r="L1" s="113" t="s">
        <v>1</v>
      </c>
      <c r="M1" s="114" t="s">
        <v>2</v>
      </c>
      <c r="N1" s="114" t="s">
        <v>5</v>
      </c>
      <c r="O1" s="114" t="s">
        <v>6</v>
      </c>
      <c r="P1" s="114" t="s">
        <v>7</v>
      </c>
      <c r="Q1" s="114" t="s">
        <v>8</v>
      </c>
      <c r="R1" s="114" t="s">
        <v>9</v>
      </c>
      <c r="S1" s="114" t="s">
        <v>366</v>
      </c>
      <c r="T1" s="114" t="s">
        <v>367</v>
      </c>
      <c r="U1" s="125" t="s">
        <v>411</v>
      </c>
      <c r="V1" s="141" t="s">
        <v>422</v>
      </c>
    </row>
    <row r="2" spans="1:22" x14ac:dyDescent="0.2">
      <c r="A2" s="116">
        <v>4</v>
      </c>
      <c r="B2" s="40" t="s">
        <v>334</v>
      </c>
      <c r="C2" s="45" t="s">
        <v>374</v>
      </c>
      <c r="D2" s="45">
        <v>48.75</v>
      </c>
      <c r="E2" s="45">
        <v>0.88</v>
      </c>
      <c r="F2" s="45">
        <v>6.12</v>
      </c>
      <c r="G2" s="45">
        <v>3.5</v>
      </c>
      <c r="H2" s="63">
        <v>0.20799999999999999</v>
      </c>
      <c r="I2" s="45">
        <v>-45.28</v>
      </c>
      <c r="J2" s="117">
        <v>-42.86</v>
      </c>
      <c r="K2" s="116">
        <v>4</v>
      </c>
      <c r="L2" s="91" t="s">
        <v>334</v>
      </c>
      <c r="M2" s="45" t="s">
        <v>374</v>
      </c>
      <c r="N2" s="45">
        <v>48.59</v>
      </c>
      <c r="O2" s="45">
        <v>0.69</v>
      </c>
      <c r="P2" s="45">
        <v>6.12</v>
      </c>
      <c r="Q2" s="45">
        <v>3.3</v>
      </c>
      <c r="R2" s="63">
        <v>0.48899999999999999</v>
      </c>
      <c r="S2" s="45">
        <v>-36.07</v>
      </c>
      <c r="T2" s="45">
        <v>-34.61</v>
      </c>
      <c r="U2" s="126">
        <f>IF(MAX(H2,R2)&lt;0.05,T2-J2,-999)</f>
        <v>-999</v>
      </c>
      <c r="V2" s="142">
        <f>IF(MAX(H2,R2)&lt;0.05,S2-I2,-999)</f>
        <v>-999</v>
      </c>
    </row>
    <row r="3" spans="1:22" x14ac:dyDescent="0.2">
      <c r="A3" s="116">
        <v>18</v>
      </c>
      <c r="B3" s="40" t="s">
        <v>399</v>
      </c>
      <c r="C3" s="45" t="s">
        <v>400</v>
      </c>
      <c r="D3" s="45">
        <v>41.37</v>
      </c>
      <c r="E3" s="45">
        <v>3.47</v>
      </c>
      <c r="F3" s="45">
        <v>4.97</v>
      </c>
      <c r="G3" s="45">
        <v>6.7</v>
      </c>
      <c r="H3" s="63">
        <v>8.6999999999999994E-2</v>
      </c>
      <c r="I3" s="45">
        <v>-41.87</v>
      </c>
      <c r="J3" s="117">
        <v>-39.450000000000003</v>
      </c>
      <c r="K3" s="116">
        <v>18</v>
      </c>
      <c r="L3" s="91" t="s">
        <v>399</v>
      </c>
      <c r="M3" s="45" t="s">
        <v>400</v>
      </c>
      <c r="N3" s="45">
        <v>41.17</v>
      </c>
      <c r="O3" s="45">
        <v>3.24</v>
      </c>
      <c r="P3" s="45">
        <v>4.96</v>
      </c>
      <c r="Q3" s="45">
        <v>5.5</v>
      </c>
      <c r="R3" s="63">
        <v>0.14699999999999999</v>
      </c>
      <c r="S3" s="45">
        <v>-39.08</v>
      </c>
      <c r="T3" s="45">
        <v>-37.619999999999997</v>
      </c>
      <c r="U3" s="126">
        <f>IF(MAX(H3,R3)&lt;0.05,T3-J3,-999)</f>
        <v>-999</v>
      </c>
      <c r="V3" s="142">
        <f t="shared" ref="V3:V22" si="0">IF(MAX(H3,R3)&lt;0.05,S3-I3,-999)</f>
        <v>-999</v>
      </c>
    </row>
    <row r="4" spans="1:22" x14ac:dyDescent="0.2">
      <c r="A4" s="116">
        <v>11</v>
      </c>
      <c r="B4" s="40" t="s">
        <v>387</v>
      </c>
      <c r="C4" s="45" t="s">
        <v>388</v>
      </c>
      <c r="D4" s="45">
        <v>60.15</v>
      </c>
      <c r="E4" s="45">
        <v>4.03</v>
      </c>
      <c r="F4" s="45">
        <v>5.52</v>
      </c>
      <c r="G4" s="45">
        <v>4.9000000000000004</v>
      </c>
      <c r="H4" s="63">
        <v>8.1199999999999994E-2</v>
      </c>
      <c r="I4" s="45">
        <v>-24.19</v>
      </c>
      <c r="J4" s="117">
        <v>-21.76</v>
      </c>
      <c r="K4" s="116">
        <v>11</v>
      </c>
      <c r="L4" s="91" t="s">
        <v>387</v>
      </c>
      <c r="M4" s="45" t="s">
        <v>388</v>
      </c>
      <c r="N4" s="45">
        <v>60.08</v>
      </c>
      <c r="O4" s="45">
        <v>4.07</v>
      </c>
      <c r="P4" s="45">
        <v>5.58</v>
      </c>
      <c r="Q4" s="45">
        <v>4.3</v>
      </c>
      <c r="R4" s="63">
        <v>3.9E-2</v>
      </c>
      <c r="S4" s="45">
        <v>-27.96</v>
      </c>
      <c r="T4" s="45">
        <v>-26.5</v>
      </c>
      <c r="U4" s="126">
        <f>IF(MAX(H4,R4)&lt;0.05,T4-J4,-999)</f>
        <v>-999</v>
      </c>
      <c r="V4" s="142">
        <f t="shared" si="0"/>
        <v>-999</v>
      </c>
    </row>
    <row r="5" spans="1:22" x14ac:dyDescent="0.2">
      <c r="A5" s="116">
        <v>10</v>
      </c>
      <c r="B5" s="40" t="s">
        <v>385</v>
      </c>
      <c r="C5" s="45" t="s">
        <v>386</v>
      </c>
      <c r="D5" s="45">
        <v>62.18</v>
      </c>
      <c r="E5" s="45">
        <v>4.75</v>
      </c>
      <c r="F5" s="45">
        <v>3.41</v>
      </c>
      <c r="G5" s="45">
        <v>7.6</v>
      </c>
      <c r="H5" s="63">
        <v>5.11E-2</v>
      </c>
      <c r="I5" s="45">
        <v>-24.3</v>
      </c>
      <c r="J5" s="117">
        <v>-21.87</v>
      </c>
      <c r="K5" s="116">
        <v>10</v>
      </c>
      <c r="L5" s="91" t="s">
        <v>385</v>
      </c>
      <c r="M5" s="45" t="s">
        <v>386</v>
      </c>
      <c r="N5" s="45">
        <v>62.05</v>
      </c>
      <c r="O5" s="45">
        <v>4.51</v>
      </c>
      <c r="P5" s="45">
        <v>3.43</v>
      </c>
      <c r="Q5" s="45">
        <v>8.4</v>
      </c>
      <c r="R5" s="63">
        <v>3.5499999999999997E-2</v>
      </c>
      <c r="S5" s="45">
        <v>-27.43</v>
      </c>
      <c r="T5" s="45">
        <v>-25.98</v>
      </c>
      <c r="U5" s="126">
        <f>IF(MAX(H5,R5)&lt;0.05,T5-J5,-999)</f>
        <v>-999</v>
      </c>
      <c r="V5" s="142">
        <f t="shared" si="0"/>
        <v>-999</v>
      </c>
    </row>
    <row r="6" spans="1:22" x14ac:dyDescent="0.2">
      <c r="A6" s="116">
        <v>16</v>
      </c>
      <c r="B6" s="40" t="s">
        <v>346</v>
      </c>
      <c r="C6" s="45" t="s">
        <v>396</v>
      </c>
      <c r="D6" s="45">
        <v>73.69</v>
      </c>
      <c r="E6" s="45">
        <v>0.67</v>
      </c>
      <c r="F6" s="45">
        <v>1.36</v>
      </c>
      <c r="G6" s="45">
        <v>1</v>
      </c>
      <c r="H6" s="63">
        <v>1.7000000000000001E-2</v>
      </c>
      <c r="I6" s="45">
        <v>-74.61</v>
      </c>
      <c r="J6" s="117">
        <v>-72.180000000000007</v>
      </c>
      <c r="K6" s="116">
        <v>16</v>
      </c>
      <c r="L6" s="91" t="s">
        <v>346</v>
      </c>
      <c r="M6" s="45" t="s">
        <v>396</v>
      </c>
      <c r="N6" s="45">
        <v>73.56</v>
      </c>
      <c r="O6" s="45">
        <v>0.49</v>
      </c>
      <c r="P6" s="45">
        <v>1.36</v>
      </c>
      <c r="Q6" s="45">
        <v>12</v>
      </c>
      <c r="R6" s="63">
        <v>0.314</v>
      </c>
      <c r="S6" s="45">
        <v>-56.95</v>
      </c>
      <c r="T6" s="45">
        <v>-55.49</v>
      </c>
      <c r="U6" s="126">
        <f>IF(MAX(H6,R6)&lt;0.05,T6-J6,-999)</f>
        <v>-999</v>
      </c>
      <c r="V6" s="142">
        <f t="shared" si="0"/>
        <v>-999</v>
      </c>
    </row>
    <row r="7" spans="1:22" x14ac:dyDescent="0.2">
      <c r="A7" s="116">
        <v>6</v>
      </c>
      <c r="B7" s="40" t="s">
        <v>377</v>
      </c>
      <c r="C7" s="45" t="s">
        <v>378</v>
      </c>
      <c r="D7" s="45">
        <v>75.72</v>
      </c>
      <c r="E7" s="45">
        <v>3.24</v>
      </c>
      <c r="F7" s="45">
        <v>5.35</v>
      </c>
      <c r="G7" s="45">
        <v>4.4000000000000004</v>
      </c>
      <c r="H7" s="63">
        <v>1.6899999999999998E-2</v>
      </c>
      <c r="I7" s="45">
        <v>-26.73</v>
      </c>
      <c r="J7" s="117">
        <v>-24.31</v>
      </c>
      <c r="K7" s="116">
        <v>6</v>
      </c>
      <c r="L7" s="128" t="s">
        <v>377</v>
      </c>
      <c r="M7" s="45" t="s">
        <v>378</v>
      </c>
      <c r="N7" s="45">
        <v>75.790000000000006</v>
      </c>
      <c r="O7" s="45">
        <v>3.1</v>
      </c>
      <c r="P7" s="45">
        <v>5.34</v>
      </c>
      <c r="Q7" s="45">
        <v>4.8</v>
      </c>
      <c r="R7" s="63">
        <v>7.3000000000000001E-3</v>
      </c>
      <c r="S7" s="45">
        <v>-30.22</v>
      </c>
      <c r="T7" s="45">
        <v>-28.76</v>
      </c>
      <c r="U7" s="126">
        <f>IF(MAX(H7,R7)&lt;0.05,T7-J7,-999)</f>
        <v>-4.4500000000000028</v>
      </c>
      <c r="V7" s="142">
        <f t="shared" si="0"/>
        <v>-3.4899999999999984</v>
      </c>
    </row>
    <row r="8" spans="1:22" x14ac:dyDescent="0.2">
      <c r="A8" s="116">
        <v>5</v>
      </c>
      <c r="B8" s="40" t="s">
        <v>375</v>
      </c>
      <c r="C8" s="45" t="s">
        <v>376</v>
      </c>
      <c r="D8" s="45">
        <v>61.94</v>
      </c>
      <c r="E8" s="45">
        <v>4.6500000000000004</v>
      </c>
      <c r="F8" s="45">
        <v>4.71</v>
      </c>
      <c r="G8" s="45">
        <v>5.9</v>
      </c>
      <c r="H8" s="63">
        <v>1.34E-3</v>
      </c>
      <c r="I8" s="45">
        <v>-42.78</v>
      </c>
      <c r="J8" s="117">
        <v>-40.36</v>
      </c>
      <c r="K8" s="116">
        <v>5</v>
      </c>
      <c r="L8" s="128" t="s">
        <v>375</v>
      </c>
      <c r="M8" s="45" t="s">
        <v>376</v>
      </c>
      <c r="N8" s="45">
        <v>61.95</v>
      </c>
      <c r="O8" s="45">
        <v>4.57</v>
      </c>
      <c r="P8" s="45">
        <v>4.71</v>
      </c>
      <c r="Q8" s="45">
        <v>6</v>
      </c>
      <c r="R8" s="63">
        <v>3.2600000000000001E-4</v>
      </c>
      <c r="S8" s="45">
        <v>-45.91</v>
      </c>
      <c r="T8" s="45">
        <v>-44.45</v>
      </c>
      <c r="U8" s="126">
        <f>IF(MAX(H8,R8)&lt;0.05,T8-J8,-999)</f>
        <v>-4.0900000000000034</v>
      </c>
      <c r="V8" s="142">
        <f t="shared" si="0"/>
        <v>-3.1299999999999955</v>
      </c>
    </row>
    <row r="9" spans="1:22" x14ac:dyDescent="0.2">
      <c r="A9" s="116">
        <v>20</v>
      </c>
      <c r="B9" s="40" t="s">
        <v>403</v>
      </c>
      <c r="C9" s="45" t="s">
        <v>404</v>
      </c>
      <c r="D9" s="45">
        <v>58.56</v>
      </c>
      <c r="E9" s="45">
        <v>5.42</v>
      </c>
      <c r="F9" s="45">
        <v>4.43</v>
      </c>
      <c r="G9" s="45">
        <v>6.4</v>
      </c>
      <c r="H9" s="63">
        <v>2.7599999999999999E-4</v>
      </c>
      <c r="I9" s="45">
        <v>-44.85</v>
      </c>
      <c r="J9" s="117">
        <v>-42.43</v>
      </c>
      <c r="K9" s="116">
        <v>20</v>
      </c>
      <c r="L9" s="128" t="s">
        <v>403</v>
      </c>
      <c r="M9" s="45" t="s">
        <v>404</v>
      </c>
      <c r="N9" s="45">
        <v>58.55</v>
      </c>
      <c r="O9" s="45">
        <v>5.38</v>
      </c>
      <c r="P9" s="45">
        <v>4.4400000000000004</v>
      </c>
      <c r="Q9" s="45">
        <v>6.5</v>
      </c>
      <c r="R9" s="63">
        <v>4.3999999999999999E-5</v>
      </c>
      <c r="S9" s="45">
        <v>-47.84</v>
      </c>
      <c r="T9" s="45">
        <v>-46.38</v>
      </c>
      <c r="U9" s="126">
        <f>IF(MAX(H9,R9)&lt;0.05,T9-J9,-999)</f>
        <v>-3.9500000000000028</v>
      </c>
      <c r="V9" s="142">
        <f t="shared" si="0"/>
        <v>-2.990000000000002</v>
      </c>
    </row>
    <row r="10" spans="1:22" x14ac:dyDescent="0.2">
      <c r="A10" s="116">
        <v>1</v>
      </c>
      <c r="B10" s="40" t="s">
        <v>368</v>
      </c>
      <c r="C10" s="45" t="s">
        <v>369</v>
      </c>
      <c r="D10" s="45">
        <v>64.06</v>
      </c>
      <c r="E10" s="45">
        <v>6.49</v>
      </c>
      <c r="F10" s="45">
        <v>5.0599999999999996</v>
      </c>
      <c r="G10" s="45">
        <v>5.4</v>
      </c>
      <c r="H10" s="63">
        <v>2.9399999999999999E-4</v>
      </c>
      <c r="I10" s="45">
        <v>-34.35</v>
      </c>
      <c r="J10" s="117">
        <v>-31.93</v>
      </c>
      <c r="K10" s="116">
        <v>1</v>
      </c>
      <c r="L10" s="128" t="s">
        <v>368</v>
      </c>
      <c r="M10" s="45" t="s">
        <v>369</v>
      </c>
      <c r="N10" s="45">
        <v>64.239999999999995</v>
      </c>
      <c r="O10" s="45">
        <v>6.39</v>
      </c>
      <c r="P10" s="45">
        <v>5.05</v>
      </c>
      <c r="Q10" s="45">
        <v>5.4</v>
      </c>
      <c r="R10" s="63">
        <v>5.49E-5</v>
      </c>
      <c r="S10" s="45">
        <v>-37.090000000000003</v>
      </c>
      <c r="T10" s="45">
        <v>-35.64</v>
      </c>
      <c r="U10" s="126">
        <f>IF(MAX(H10,R10)&lt;0.05,T10-J10,-999)</f>
        <v>-3.7100000000000009</v>
      </c>
      <c r="V10" s="142">
        <f t="shared" si="0"/>
        <v>-2.740000000000002</v>
      </c>
    </row>
    <row r="11" spans="1:22" x14ac:dyDescent="0.2">
      <c r="A11" s="116">
        <v>13</v>
      </c>
      <c r="B11" s="40" t="s">
        <v>391</v>
      </c>
      <c r="C11" s="45" t="s">
        <v>392</v>
      </c>
      <c r="D11" s="45">
        <v>49.11</v>
      </c>
      <c r="E11" s="45">
        <v>5.0199999999999996</v>
      </c>
      <c r="F11" s="45">
        <v>5.0599999999999996</v>
      </c>
      <c r="G11" s="45">
        <v>5.0999999999999996</v>
      </c>
      <c r="H11" s="63">
        <v>5.62E-3</v>
      </c>
      <c r="I11" s="45">
        <v>-41.36</v>
      </c>
      <c r="J11" s="117">
        <v>-38.93</v>
      </c>
      <c r="K11" s="116">
        <v>13</v>
      </c>
      <c r="L11" s="128" t="s">
        <v>391</v>
      </c>
      <c r="M11" s="45" t="s">
        <v>392</v>
      </c>
      <c r="N11" s="45">
        <v>49.31</v>
      </c>
      <c r="O11" s="45">
        <v>5.42</v>
      </c>
      <c r="P11" s="45">
        <v>5.08</v>
      </c>
      <c r="Q11" s="45">
        <v>5.3</v>
      </c>
      <c r="R11" s="63">
        <v>9.2100000000000005E-4</v>
      </c>
      <c r="S11" s="45">
        <v>-43.96</v>
      </c>
      <c r="T11" s="45">
        <v>-42.51</v>
      </c>
      <c r="U11" s="126">
        <f>IF(MAX(H11,R11)&lt;0.05,T11-J11,-999)</f>
        <v>-3.5799999999999983</v>
      </c>
      <c r="V11" s="142">
        <f t="shared" si="0"/>
        <v>-2.6000000000000014</v>
      </c>
    </row>
    <row r="12" spans="1:22" x14ac:dyDescent="0.2">
      <c r="A12" s="116">
        <v>2</v>
      </c>
      <c r="B12" s="40" t="s">
        <v>370</v>
      </c>
      <c r="C12" s="45" t="s">
        <v>371</v>
      </c>
      <c r="D12" s="45">
        <v>60.46</v>
      </c>
      <c r="E12" s="45">
        <v>6.83</v>
      </c>
      <c r="F12" s="45">
        <v>3.98</v>
      </c>
      <c r="G12" s="45">
        <v>7.2</v>
      </c>
      <c r="H12" s="63">
        <v>2.32E-3</v>
      </c>
      <c r="I12" s="45">
        <v>-19.55</v>
      </c>
      <c r="J12" s="117">
        <v>-17.13</v>
      </c>
      <c r="K12" s="116">
        <v>2</v>
      </c>
      <c r="L12" s="128" t="s">
        <v>370</v>
      </c>
      <c r="M12" s="45" t="s">
        <v>371</v>
      </c>
      <c r="N12" s="45">
        <v>61.14</v>
      </c>
      <c r="O12" s="45">
        <v>6.5</v>
      </c>
      <c r="P12" s="45">
        <v>4.01</v>
      </c>
      <c r="Q12" s="45">
        <v>7.3</v>
      </c>
      <c r="R12" s="63">
        <v>6.0499999999999996E-4</v>
      </c>
      <c r="S12" s="45">
        <v>-22.09</v>
      </c>
      <c r="T12" s="45">
        <v>-20.63</v>
      </c>
      <c r="U12" s="126">
        <f>IF(MAX(H12,R12)&lt;0.05,T12-J12,-999)</f>
        <v>-3.5</v>
      </c>
      <c r="V12" s="142">
        <f t="shared" si="0"/>
        <v>-2.5399999999999991</v>
      </c>
    </row>
    <row r="13" spans="1:22" x14ac:dyDescent="0.2">
      <c r="A13" s="116">
        <v>8</v>
      </c>
      <c r="B13" s="40" t="s">
        <v>381</v>
      </c>
      <c r="C13" s="45" t="s">
        <v>382</v>
      </c>
      <c r="D13" s="45">
        <v>70.7</v>
      </c>
      <c r="E13" s="45">
        <v>5.35</v>
      </c>
      <c r="F13" s="45">
        <v>4.97</v>
      </c>
      <c r="G13" s="45">
        <v>6.3</v>
      </c>
      <c r="H13" s="63">
        <v>3.8700000000000002E-3</v>
      </c>
      <c r="I13" s="45">
        <v>-22.12</v>
      </c>
      <c r="J13" s="117">
        <v>-19.7</v>
      </c>
      <c r="K13" s="116">
        <v>8</v>
      </c>
      <c r="L13" s="128" t="s">
        <v>381</v>
      </c>
      <c r="M13" s="45" t="s">
        <v>382</v>
      </c>
      <c r="N13" s="45">
        <v>70.7</v>
      </c>
      <c r="O13" s="45">
        <v>5.41</v>
      </c>
      <c r="P13" s="45">
        <v>4.99</v>
      </c>
      <c r="Q13" s="45">
        <v>5.5</v>
      </c>
      <c r="R13" s="63">
        <v>1.7099999999999999E-3</v>
      </c>
      <c r="S13" s="45">
        <v>-23.67</v>
      </c>
      <c r="T13" s="45">
        <v>-22.22</v>
      </c>
      <c r="U13" s="126">
        <f>IF(MAX(H13,R13)&lt;0.05,T13-J13,-999)</f>
        <v>-2.5199999999999996</v>
      </c>
      <c r="V13" s="142">
        <f t="shared" si="0"/>
        <v>-1.5500000000000007</v>
      </c>
    </row>
    <row r="14" spans="1:22" x14ac:dyDescent="0.2">
      <c r="A14" s="116">
        <v>19</v>
      </c>
      <c r="B14" s="40" t="s">
        <v>401</v>
      </c>
      <c r="C14" s="45" t="s">
        <v>402</v>
      </c>
      <c r="D14" s="45">
        <v>78.89</v>
      </c>
      <c r="E14" s="45">
        <v>5.65</v>
      </c>
      <c r="F14" s="45">
        <v>5.24</v>
      </c>
      <c r="G14" s="45">
        <v>6.3</v>
      </c>
      <c r="H14" s="63">
        <v>7.3899999999999999E-3</v>
      </c>
      <c r="I14" s="45">
        <v>-13.77</v>
      </c>
      <c r="J14" s="117">
        <v>-11.34</v>
      </c>
      <c r="K14" s="116">
        <v>19</v>
      </c>
      <c r="L14" s="128" t="s">
        <v>401</v>
      </c>
      <c r="M14" s="45" t="s">
        <v>402</v>
      </c>
      <c r="N14" s="45">
        <v>78.37</v>
      </c>
      <c r="O14" s="45">
        <v>5.88</v>
      </c>
      <c r="P14" s="45">
        <v>5.17</v>
      </c>
      <c r="Q14" s="45">
        <v>5.0999999999999996</v>
      </c>
      <c r="R14" s="63">
        <v>3.5599999999999998E-3</v>
      </c>
      <c r="S14" s="45">
        <v>-14.41</v>
      </c>
      <c r="T14" s="45">
        <v>-12.95</v>
      </c>
      <c r="U14" s="126">
        <f>IF(MAX(H14,R14)&lt;0.05,T14-J14,-999)</f>
        <v>-1.6099999999999994</v>
      </c>
      <c r="V14" s="142">
        <f t="shared" si="0"/>
        <v>-0.64000000000000057</v>
      </c>
    </row>
    <row r="15" spans="1:22" x14ac:dyDescent="0.2">
      <c r="A15" s="116">
        <v>9</v>
      </c>
      <c r="B15" s="40" t="s">
        <v>383</v>
      </c>
      <c r="C15" s="45" t="s">
        <v>384</v>
      </c>
      <c r="D15" s="45">
        <v>58.94</v>
      </c>
      <c r="E15" s="45">
        <v>5.99</v>
      </c>
      <c r="F15" s="45">
        <v>5.09</v>
      </c>
      <c r="G15" s="45">
        <v>6.3</v>
      </c>
      <c r="H15" s="63">
        <v>1.8900000000000001E-4</v>
      </c>
      <c r="I15" s="45">
        <v>-47.49</v>
      </c>
      <c r="J15" s="117">
        <v>-45.06</v>
      </c>
      <c r="K15" s="116">
        <v>9</v>
      </c>
      <c r="L15" s="128" t="s">
        <v>383</v>
      </c>
      <c r="M15" s="45" t="s">
        <v>384</v>
      </c>
      <c r="N15" s="45">
        <v>58.98</v>
      </c>
      <c r="O15" s="45">
        <v>6.17</v>
      </c>
      <c r="P15" s="45">
        <v>5.13</v>
      </c>
      <c r="Q15" s="45">
        <v>5.2</v>
      </c>
      <c r="R15" s="63">
        <v>8.14E-5</v>
      </c>
      <c r="S15" s="45">
        <v>-46.35</v>
      </c>
      <c r="T15" s="45">
        <v>-44.9</v>
      </c>
      <c r="U15" s="126">
        <f>IF(MAX(H15,R15)&lt;0.05,T15-J15,-999)</f>
        <v>0.16000000000000369</v>
      </c>
      <c r="V15" s="142">
        <f t="shared" si="0"/>
        <v>1.1400000000000006</v>
      </c>
    </row>
    <row r="16" spans="1:22" x14ac:dyDescent="0.2">
      <c r="A16" s="116">
        <v>12</v>
      </c>
      <c r="B16" s="40" t="s">
        <v>389</v>
      </c>
      <c r="C16" s="45" t="s">
        <v>390</v>
      </c>
      <c r="D16" s="45">
        <v>65.819999999999993</v>
      </c>
      <c r="E16" s="45">
        <v>5.88</v>
      </c>
      <c r="F16" s="45">
        <v>4.88</v>
      </c>
      <c r="G16" s="45">
        <v>6.1</v>
      </c>
      <c r="H16" s="63">
        <v>7.9999999999999996E-6</v>
      </c>
      <c r="I16" s="45">
        <v>-50.32</v>
      </c>
      <c r="J16" s="117">
        <v>-47.9</v>
      </c>
      <c r="K16" s="116">
        <v>12</v>
      </c>
      <c r="L16" s="128" t="s">
        <v>389</v>
      </c>
      <c r="M16" s="45" t="s">
        <v>390</v>
      </c>
      <c r="N16" s="45">
        <v>65.680000000000007</v>
      </c>
      <c r="O16" s="45">
        <v>5.77</v>
      </c>
      <c r="P16" s="45">
        <v>4.88</v>
      </c>
      <c r="Q16" s="45">
        <v>5.7</v>
      </c>
      <c r="R16" s="63">
        <v>2.8499999999999998E-6</v>
      </c>
      <c r="S16" s="45">
        <v>-48.7</v>
      </c>
      <c r="T16" s="45">
        <v>-47.25</v>
      </c>
      <c r="U16" s="126">
        <f>IF(MAX(H16,R16)&lt;0.05,T16-J16,-999)</f>
        <v>0.64999999999999858</v>
      </c>
      <c r="V16" s="142">
        <f t="shared" si="0"/>
        <v>1.6199999999999974</v>
      </c>
    </row>
    <row r="17" spans="1:22" x14ac:dyDescent="0.2">
      <c r="A17" s="116">
        <v>3</v>
      </c>
      <c r="B17" s="40" t="s">
        <v>372</v>
      </c>
      <c r="C17" s="45" t="s">
        <v>373</v>
      </c>
      <c r="D17" s="45">
        <v>75.64</v>
      </c>
      <c r="E17" s="45">
        <v>7.24</v>
      </c>
      <c r="F17" s="45">
        <v>4.32</v>
      </c>
      <c r="G17" s="45">
        <v>6.2</v>
      </c>
      <c r="H17" s="63">
        <v>1.2999999999999999E-5</v>
      </c>
      <c r="I17" s="45">
        <v>-40.36</v>
      </c>
      <c r="J17" s="117">
        <v>-37.94</v>
      </c>
      <c r="K17" s="116">
        <v>3</v>
      </c>
      <c r="L17" s="128" t="s">
        <v>372</v>
      </c>
      <c r="M17" s="45" t="s">
        <v>373</v>
      </c>
      <c r="N17" s="45">
        <v>75.5</v>
      </c>
      <c r="O17" s="45">
        <v>7</v>
      </c>
      <c r="P17" s="45">
        <v>4.32</v>
      </c>
      <c r="Q17" s="45">
        <v>6.7</v>
      </c>
      <c r="R17" s="63">
        <v>6.81E-6</v>
      </c>
      <c r="S17" s="45">
        <v>-38.1</v>
      </c>
      <c r="T17" s="45">
        <v>-36.65</v>
      </c>
      <c r="U17" s="126">
        <f>IF(MAX(H17,R17)&lt;0.05,T17-J17,-999)</f>
        <v>1.2899999999999991</v>
      </c>
      <c r="V17" s="142">
        <f t="shared" si="0"/>
        <v>2.259999999999998</v>
      </c>
    </row>
    <row r="18" spans="1:22" x14ac:dyDescent="0.2">
      <c r="A18" s="116">
        <v>15</v>
      </c>
      <c r="B18" s="40" t="s">
        <v>394</v>
      </c>
      <c r="C18" s="45" t="s">
        <v>395</v>
      </c>
      <c r="D18" s="45">
        <v>62.33</v>
      </c>
      <c r="E18" s="45">
        <v>4.25</v>
      </c>
      <c r="F18" s="45">
        <v>4.58</v>
      </c>
      <c r="G18" s="45">
        <v>6.8</v>
      </c>
      <c r="H18" s="63">
        <v>2.4800000000000001E-4</v>
      </c>
      <c r="I18" s="45">
        <v>-58.99</v>
      </c>
      <c r="J18" s="117">
        <v>-56.56</v>
      </c>
      <c r="K18" s="116">
        <v>15</v>
      </c>
      <c r="L18" s="51" t="s">
        <v>394</v>
      </c>
      <c r="M18" s="45" t="s">
        <v>395</v>
      </c>
      <c r="N18" s="45">
        <v>62.25</v>
      </c>
      <c r="O18" s="45">
        <v>4.2699999999999996</v>
      </c>
      <c r="P18" s="45">
        <v>4.59</v>
      </c>
      <c r="Q18" s="45">
        <v>6.2</v>
      </c>
      <c r="R18" s="63">
        <v>8.1599999999999999E-4</v>
      </c>
      <c r="S18" s="45">
        <v>-52.02</v>
      </c>
      <c r="T18" s="45">
        <v>-50.56</v>
      </c>
      <c r="U18" s="126">
        <f>IF(MAX(H18,R18)&lt;0.05,T18-J18,-999)</f>
        <v>6</v>
      </c>
      <c r="V18" s="142">
        <f t="shared" si="0"/>
        <v>6.9699999999999989</v>
      </c>
    </row>
    <row r="19" spans="1:22" x14ac:dyDescent="0.2">
      <c r="A19" s="116">
        <v>17</v>
      </c>
      <c r="B19" s="40" t="s">
        <v>397</v>
      </c>
      <c r="C19" s="45" t="s">
        <v>398</v>
      </c>
      <c r="D19" s="45">
        <v>77.95</v>
      </c>
      <c r="E19" s="45">
        <v>6.09</v>
      </c>
      <c r="F19" s="45">
        <v>4.62</v>
      </c>
      <c r="G19" s="45">
        <v>6.3</v>
      </c>
      <c r="H19" s="63">
        <v>8.5899999999999995E-8</v>
      </c>
      <c r="I19" s="45">
        <v>-61.47</v>
      </c>
      <c r="J19" s="117">
        <v>-59.04</v>
      </c>
      <c r="K19" s="116">
        <v>17</v>
      </c>
      <c r="L19" s="41" t="s">
        <v>397</v>
      </c>
      <c r="M19" s="45" t="s">
        <v>398</v>
      </c>
      <c r="N19" s="45">
        <v>77.88</v>
      </c>
      <c r="O19" s="45">
        <v>6.12</v>
      </c>
      <c r="P19" s="45">
        <v>4.63</v>
      </c>
      <c r="Q19" s="45">
        <v>6.2</v>
      </c>
      <c r="R19" s="63">
        <v>8.3799999999999996E-8</v>
      </c>
      <c r="S19" s="45">
        <v>-53.31</v>
      </c>
      <c r="T19" s="45">
        <v>-51.86</v>
      </c>
      <c r="U19" s="126">
        <f>IF(MAX(H19,R19)&lt;0.05,T19-J19,-999)</f>
        <v>7.18</v>
      </c>
      <c r="V19" s="142">
        <f t="shared" si="0"/>
        <v>8.1599999999999966</v>
      </c>
    </row>
    <row r="20" spans="1:22" x14ac:dyDescent="0.2">
      <c r="A20" s="116">
        <v>7</v>
      </c>
      <c r="B20" s="40" t="s">
        <v>379</v>
      </c>
      <c r="C20" s="45" t="s">
        <v>380</v>
      </c>
      <c r="D20" s="45">
        <v>72.540000000000006</v>
      </c>
      <c r="E20" s="45">
        <v>6.22</v>
      </c>
      <c r="F20" s="45">
        <v>4.91</v>
      </c>
      <c r="G20" s="45">
        <v>6.6</v>
      </c>
      <c r="H20" s="63">
        <v>5.0800000000000002E-5</v>
      </c>
      <c r="I20" s="45">
        <v>-35.76</v>
      </c>
      <c r="J20" s="117">
        <v>-33.340000000000003</v>
      </c>
      <c r="K20" s="116">
        <v>7</v>
      </c>
      <c r="L20" s="41" t="s">
        <v>379</v>
      </c>
      <c r="M20" s="45" t="s">
        <v>380</v>
      </c>
      <c r="N20" s="45">
        <v>72.25</v>
      </c>
      <c r="O20" s="45">
        <v>6.32</v>
      </c>
      <c r="P20" s="45">
        <v>4.8600000000000003</v>
      </c>
      <c r="Q20" s="45">
        <v>5.7</v>
      </c>
      <c r="R20" s="63">
        <v>1.8599999999999999E-4</v>
      </c>
      <c r="S20" s="45">
        <v>-27.5</v>
      </c>
      <c r="T20" s="45">
        <v>-26.04</v>
      </c>
      <c r="U20" s="126">
        <f>IF(MAX(H20,R20)&lt;0.05,T20-J20,-999)</f>
        <v>7.3000000000000043</v>
      </c>
      <c r="V20" s="142">
        <f t="shared" si="0"/>
        <v>8.259999999999998</v>
      </c>
    </row>
    <row r="21" spans="1:22" x14ac:dyDescent="0.2">
      <c r="A21" s="116">
        <v>14</v>
      </c>
      <c r="B21" s="40" t="s">
        <v>344</v>
      </c>
      <c r="C21" s="45" t="s">
        <v>393</v>
      </c>
      <c r="D21" s="45">
        <v>59.39</v>
      </c>
      <c r="E21" s="45">
        <v>8.01</v>
      </c>
      <c r="F21" s="45">
        <v>0.23</v>
      </c>
      <c r="G21" s="45">
        <v>3.8</v>
      </c>
      <c r="H21" s="63">
        <v>5.2500000000000003E-3</v>
      </c>
      <c r="I21" s="45">
        <v>-7.63</v>
      </c>
      <c r="J21" s="117">
        <v>-5.2</v>
      </c>
      <c r="K21" s="116">
        <v>14</v>
      </c>
      <c r="L21" s="129" t="s">
        <v>344</v>
      </c>
      <c r="M21" s="45" t="s">
        <v>393</v>
      </c>
      <c r="N21" s="45">
        <v>56.11</v>
      </c>
      <c r="O21" s="45">
        <v>8.44</v>
      </c>
      <c r="P21" s="45">
        <v>0.45</v>
      </c>
      <c r="Q21" s="45">
        <v>2.1</v>
      </c>
      <c r="R21" s="63">
        <v>1.8200000000000001E-2</v>
      </c>
      <c r="S21" s="45">
        <v>4.8099999999999996</v>
      </c>
      <c r="T21" s="45">
        <v>6.26</v>
      </c>
      <c r="U21" s="126">
        <f>IF(MAX(H21,R21)&lt;0.05,T21-J21,-999)</f>
        <v>11.46</v>
      </c>
      <c r="V21" s="142">
        <f t="shared" si="0"/>
        <v>12.44</v>
      </c>
    </row>
    <row r="22" spans="1:22" ht="17" thickBot="1" x14ac:dyDescent="0.25">
      <c r="A22" s="118">
        <v>21</v>
      </c>
      <c r="B22" s="119" t="s">
        <v>405</v>
      </c>
      <c r="C22" s="120" t="s">
        <v>406</v>
      </c>
      <c r="D22" s="120">
        <v>71.02</v>
      </c>
      <c r="E22" s="120">
        <v>8.06</v>
      </c>
      <c r="F22" s="120">
        <v>4.6399999999999997</v>
      </c>
      <c r="G22" s="120">
        <v>6.5</v>
      </c>
      <c r="H22" s="121">
        <v>4.5299999999999998E-6</v>
      </c>
      <c r="I22" s="120">
        <v>-41.03</v>
      </c>
      <c r="J22" s="122">
        <v>-38.61</v>
      </c>
      <c r="K22" s="118">
        <v>21</v>
      </c>
      <c r="L22" s="130" t="s">
        <v>405</v>
      </c>
      <c r="M22" s="120" t="s">
        <v>406</v>
      </c>
      <c r="N22" s="120">
        <v>71.17</v>
      </c>
      <c r="O22" s="120">
        <v>8</v>
      </c>
      <c r="P22" s="120">
        <v>4.6900000000000004</v>
      </c>
      <c r="Q22" s="120">
        <v>6</v>
      </c>
      <c r="R22" s="121">
        <v>6.9800000000000003E-5</v>
      </c>
      <c r="S22" s="120">
        <v>-27.58</v>
      </c>
      <c r="T22" s="120">
        <v>-26.13</v>
      </c>
      <c r="U22" s="127">
        <f>IF(MAX(H22,R22)&lt;0.05,T22-J22,-999)</f>
        <v>12.48</v>
      </c>
      <c r="V22" s="143">
        <f t="shared" si="0"/>
        <v>13.450000000000003</v>
      </c>
    </row>
    <row r="25" spans="1:22" x14ac:dyDescent="0.2">
      <c r="A25" s="3" t="s">
        <v>407</v>
      </c>
      <c r="B25" t="s">
        <v>408</v>
      </c>
      <c r="K25" s="3" t="s">
        <v>407</v>
      </c>
      <c r="L25" t="s">
        <v>408</v>
      </c>
      <c r="U25" s="124" t="s">
        <v>411</v>
      </c>
      <c r="V25" t="s">
        <v>416</v>
      </c>
    </row>
    <row r="26" spans="1:22" x14ac:dyDescent="0.2">
      <c r="A26" s="3" t="s">
        <v>0</v>
      </c>
      <c r="B26" t="s">
        <v>1</v>
      </c>
      <c r="C26" s="3" t="s">
        <v>150</v>
      </c>
      <c r="K26" s="3" t="s">
        <v>0</v>
      </c>
      <c r="L26" t="s">
        <v>1</v>
      </c>
      <c r="M26" s="3" t="s">
        <v>150</v>
      </c>
      <c r="U26" s="135" t="s">
        <v>412</v>
      </c>
      <c r="V26" s="136" t="s">
        <v>417</v>
      </c>
    </row>
    <row r="27" spans="1:22" x14ac:dyDescent="0.2">
      <c r="A27" s="3">
        <v>1</v>
      </c>
      <c r="B27" t="s">
        <v>368</v>
      </c>
      <c r="C27" s="111">
        <v>6.8499999999999995E-4</v>
      </c>
      <c r="K27" s="3">
        <v>1</v>
      </c>
      <c r="L27" t="s">
        <v>368</v>
      </c>
      <c r="M27" s="111">
        <v>2.3000000000000001E-4</v>
      </c>
      <c r="U27" s="137" t="s">
        <v>413</v>
      </c>
      <c r="V27" s="138" t="s">
        <v>418</v>
      </c>
    </row>
    <row r="28" spans="1:22" x14ac:dyDescent="0.2">
      <c r="A28" s="3">
        <v>2</v>
      </c>
      <c r="B28" t="s">
        <v>370</v>
      </c>
      <c r="C28" s="111">
        <v>4.4400000000000004E-3</v>
      </c>
      <c r="K28" s="3">
        <v>2</v>
      </c>
      <c r="L28" t="s">
        <v>370</v>
      </c>
      <c r="M28" s="111">
        <v>1.2700000000000001E-3</v>
      </c>
      <c r="U28" s="139" t="s">
        <v>414</v>
      </c>
      <c r="V28" s="140" t="s">
        <v>419</v>
      </c>
    </row>
    <row r="29" spans="1:22" x14ac:dyDescent="0.2">
      <c r="A29" s="3">
        <v>3</v>
      </c>
      <c r="B29" t="s">
        <v>372</v>
      </c>
      <c r="C29" s="111">
        <v>6.8200000000000004E-5</v>
      </c>
      <c r="K29" s="3">
        <v>3</v>
      </c>
      <c r="L29" t="s">
        <v>372</v>
      </c>
      <c r="M29" s="111">
        <v>4.7700000000000001E-5</v>
      </c>
      <c r="U29" s="133" t="s">
        <v>415</v>
      </c>
      <c r="V29" s="134" t="s">
        <v>420</v>
      </c>
    </row>
    <row r="30" spans="1:22" x14ac:dyDescent="0.2">
      <c r="A30" s="3">
        <v>4</v>
      </c>
      <c r="B30" t="s">
        <v>334</v>
      </c>
      <c r="C30" s="111">
        <v>0.20799999999999999</v>
      </c>
      <c r="K30" s="3">
        <v>4</v>
      </c>
      <c r="L30" t="s">
        <v>334</v>
      </c>
      <c r="M30" s="111">
        <v>0.48899999999999999</v>
      </c>
      <c r="U30" s="131">
        <v>-999</v>
      </c>
      <c r="V30" s="132" t="s">
        <v>421</v>
      </c>
    </row>
    <row r="31" spans="1:22" x14ac:dyDescent="0.2">
      <c r="A31" s="3">
        <v>5</v>
      </c>
      <c r="B31" t="s">
        <v>375</v>
      </c>
      <c r="C31" s="111">
        <v>2.81E-3</v>
      </c>
      <c r="K31" s="3">
        <v>5</v>
      </c>
      <c r="L31" t="s">
        <v>375</v>
      </c>
      <c r="M31" s="111">
        <v>7.6099999999999996E-4</v>
      </c>
    </row>
    <row r="32" spans="1:22" x14ac:dyDescent="0.2">
      <c r="A32" s="3">
        <v>6</v>
      </c>
      <c r="B32" t="s">
        <v>377</v>
      </c>
      <c r="C32" s="111">
        <v>2.1000000000000001E-2</v>
      </c>
      <c r="K32" s="3">
        <v>6</v>
      </c>
      <c r="L32" t="s">
        <v>377</v>
      </c>
      <c r="M32" s="111">
        <v>1.0200000000000001E-2</v>
      </c>
    </row>
    <row r="33" spans="1:13" x14ac:dyDescent="0.2">
      <c r="A33" s="3">
        <v>7</v>
      </c>
      <c r="B33" t="s">
        <v>379</v>
      </c>
      <c r="C33" s="111">
        <v>2.13E-4</v>
      </c>
      <c r="K33" s="3">
        <v>7</v>
      </c>
      <c r="L33" t="s">
        <v>379</v>
      </c>
      <c r="M33" s="111">
        <v>4.8899999999999996E-4</v>
      </c>
    </row>
    <row r="34" spans="1:13" x14ac:dyDescent="0.2">
      <c r="A34" s="3">
        <v>8</v>
      </c>
      <c r="B34" t="s">
        <v>381</v>
      </c>
      <c r="C34" s="111">
        <v>6.77E-3</v>
      </c>
      <c r="K34" s="3">
        <v>8</v>
      </c>
      <c r="L34" t="s">
        <v>381</v>
      </c>
      <c r="M34" s="111">
        <v>2.7699999999999999E-3</v>
      </c>
    </row>
    <row r="35" spans="1:13" x14ac:dyDescent="0.2">
      <c r="A35" s="3">
        <v>9</v>
      </c>
      <c r="B35" t="s">
        <v>383</v>
      </c>
      <c r="C35" s="111">
        <v>6.6200000000000005E-4</v>
      </c>
      <c r="K35" s="3">
        <v>9</v>
      </c>
      <c r="L35" t="s">
        <v>383</v>
      </c>
      <c r="M35" s="111">
        <v>2.4399999999999999E-4</v>
      </c>
    </row>
    <row r="36" spans="1:13" x14ac:dyDescent="0.2">
      <c r="A36" s="3">
        <v>10</v>
      </c>
      <c r="B36" t="s">
        <v>385</v>
      </c>
      <c r="C36" s="111">
        <v>5.96E-2</v>
      </c>
      <c r="K36" s="3">
        <v>10</v>
      </c>
      <c r="L36" t="s">
        <v>385</v>
      </c>
      <c r="M36" s="111">
        <v>4.3799999999999999E-2</v>
      </c>
    </row>
    <row r="37" spans="1:13" x14ac:dyDescent="0.2">
      <c r="A37" s="3">
        <v>11</v>
      </c>
      <c r="B37" t="s">
        <v>387</v>
      </c>
      <c r="C37" s="111">
        <v>8.9800000000000005E-2</v>
      </c>
      <c r="K37" s="3">
        <v>11</v>
      </c>
      <c r="L37" t="s">
        <v>387</v>
      </c>
      <c r="M37" s="111">
        <v>4.5499999999999999E-2</v>
      </c>
    </row>
    <row r="38" spans="1:13" x14ac:dyDescent="0.2">
      <c r="A38" s="3">
        <v>12</v>
      </c>
      <c r="B38" t="s">
        <v>389</v>
      </c>
      <c r="C38" s="111">
        <v>5.5999999999999999E-5</v>
      </c>
      <c r="K38" s="3">
        <v>12</v>
      </c>
      <c r="L38" t="s">
        <v>389</v>
      </c>
      <c r="M38" s="111">
        <v>2.9899999999999998E-5</v>
      </c>
    </row>
    <row r="39" spans="1:13" x14ac:dyDescent="0.2">
      <c r="A39" s="3">
        <v>13</v>
      </c>
      <c r="B39" t="s">
        <v>391</v>
      </c>
      <c r="C39" s="111">
        <v>8.4399999999999996E-3</v>
      </c>
      <c r="K39" s="3">
        <v>13</v>
      </c>
      <c r="L39" t="s">
        <v>391</v>
      </c>
      <c r="M39" s="111">
        <v>1.6100000000000001E-3</v>
      </c>
    </row>
    <row r="40" spans="1:13" x14ac:dyDescent="0.2">
      <c r="A40" s="3">
        <v>14</v>
      </c>
      <c r="B40" t="s">
        <v>344</v>
      </c>
      <c r="C40" s="111">
        <v>8.4399999999999996E-3</v>
      </c>
      <c r="K40" s="3">
        <v>14</v>
      </c>
      <c r="L40" t="s">
        <v>344</v>
      </c>
      <c r="M40" s="111">
        <v>2.3900000000000001E-2</v>
      </c>
    </row>
    <row r="41" spans="1:13" x14ac:dyDescent="0.2">
      <c r="A41" s="3">
        <v>15</v>
      </c>
      <c r="B41" t="s">
        <v>394</v>
      </c>
      <c r="C41" s="111">
        <v>6.8499999999999995E-4</v>
      </c>
      <c r="K41" s="3">
        <v>15</v>
      </c>
      <c r="L41" t="s">
        <v>394</v>
      </c>
      <c r="M41" s="111">
        <v>1.56E-3</v>
      </c>
    </row>
    <row r="42" spans="1:13" x14ac:dyDescent="0.2">
      <c r="A42" s="3">
        <v>16</v>
      </c>
      <c r="B42" t="s">
        <v>346</v>
      </c>
      <c r="C42" s="111">
        <v>2.1000000000000001E-2</v>
      </c>
      <c r="K42" s="3">
        <v>16</v>
      </c>
      <c r="L42" t="s">
        <v>346</v>
      </c>
      <c r="M42" s="111">
        <v>0.33</v>
      </c>
    </row>
    <row r="43" spans="1:13" x14ac:dyDescent="0.2">
      <c r="A43" s="3">
        <v>17</v>
      </c>
      <c r="B43" t="s">
        <v>397</v>
      </c>
      <c r="C43" s="111">
        <v>1.7999999999999999E-6</v>
      </c>
      <c r="K43" s="3">
        <v>17</v>
      </c>
      <c r="L43" t="s">
        <v>397</v>
      </c>
      <c r="M43" s="111">
        <v>1.7600000000000001E-6</v>
      </c>
    </row>
    <row r="44" spans="1:13" x14ac:dyDescent="0.2">
      <c r="A44" s="3">
        <v>18</v>
      </c>
      <c r="B44" t="s">
        <v>399</v>
      </c>
      <c r="C44" s="111">
        <v>9.1300000000000006E-2</v>
      </c>
      <c r="K44" s="3">
        <v>18</v>
      </c>
      <c r="L44" t="s">
        <v>399</v>
      </c>
      <c r="M44" s="111">
        <v>0.16200000000000001</v>
      </c>
    </row>
    <row r="45" spans="1:13" x14ac:dyDescent="0.2">
      <c r="A45" s="3">
        <v>19</v>
      </c>
      <c r="B45" t="s">
        <v>401</v>
      </c>
      <c r="C45" s="111">
        <v>1.03E-2</v>
      </c>
      <c r="K45" s="3">
        <v>19</v>
      </c>
      <c r="L45" t="s">
        <v>401</v>
      </c>
      <c r="M45" s="111">
        <v>5.3400000000000001E-3</v>
      </c>
    </row>
    <row r="46" spans="1:13" x14ac:dyDescent="0.2">
      <c r="A46" s="3">
        <v>20</v>
      </c>
      <c r="B46" t="s">
        <v>403</v>
      </c>
      <c r="C46" s="111">
        <v>6.8499999999999995E-4</v>
      </c>
      <c r="K46" s="3">
        <v>20</v>
      </c>
      <c r="L46" t="s">
        <v>403</v>
      </c>
      <c r="M46" s="111">
        <v>2.3000000000000001E-4</v>
      </c>
    </row>
    <row r="47" spans="1:13" x14ac:dyDescent="0.2">
      <c r="A47" s="3">
        <v>21</v>
      </c>
      <c r="B47" t="s">
        <v>405</v>
      </c>
      <c r="C47" s="111">
        <v>4.7599999999999998E-5</v>
      </c>
      <c r="K47" s="3">
        <v>21</v>
      </c>
      <c r="L47" t="s">
        <v>405</v>
      </c>
      <c r="M47" s="111">
        <v>2.4399999999999999E-4</v>
      </c>
    </row>
  </sheetData>
  <sortState xmlns:xlrd2="http://schemas.microsoft.com/office/spreadsheetml/2017/richdata2" ref="A2:U22">
    <sortCondition ref="U2:U22"/>
  </sortState>
  <conditionalFormatting sqref="L2:L22">
    <cfRule type="colorScale" priority="14">
      <colorScale>
        <cfvo type="formula" val="#REF!=1"/>
        <cfvo type="max"/>
        <color rgb="FFFF7128"/>
        <color rgb="FFFFEF9C"/>
      </colorScale>
    </cfRule>
    <cfRule type="colorScale" priority="15">
      <colorScale>
        <cfvo type="formula" val="#REF!=1"/>
        <cfvo type="formula" val="#REF!=1"/>
        <color theme="5" tint="0.59999389629810485"/>
        <color theme="5" tint="0.59999389629810485"/>
      </colorScale>
    </cfRule>
    <cfRule type="colorScale" priority="16">
      <colorScale>
        <cfvo type="formula" val="#REF!=1"/>
        <cfvo type="max"/>
        <color rgb="FFFF7128"/>
        <color rgb="FFFFEF9C"/>
      </colorScale>
    </cfRule>
    <cfRule type="colorScale" priority="17">
      <colorScale>
        <cfvo type="formula" val="$T$2:$T$22=1"/>
        <cfvo type="max"/>
        <color rgb="FFFF7128"/>
        <color rgb="FFFFEF9C"/>
      </colorScale>
    </cfRule>
    <cfRule type="colorScale" priority="18">
      <colorScale>
        <cfvo type="formula" val="#REF!=1"/>
        <cfvo type="formula" val="#REF!=0"/>
        <color rgb="FFFF7128"/>
        <color theme="0"/>
      </colorScale>
    </cfRule>
    <cfRule type="colorScale" priority="19">
      <colorScale>
        <cfvo type="formula" val="#REF!=1"/>
        <cfvo type="max"/>
        <color rgb="FFFF7128"/>
        <color rgb="FFFFEF9C"/>
      </colorScale>
    </cfRule>
  </conditionalFormatting>
  <conditionalFormatting sqref="L2">
    <cfRule type="colorScale" priority="20">
      <colorScale>
        <cfvo type="formula" val="#REF!=1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World </vt:lpstr>
      <vt:lpstr> World language specific</vt:lpstr>
      <vt:lpstr>US states</vt:lpstr>
      <vt:lpstr>US cities</vt:lpstr>
      <vt:lpstr>Symptoms uni vs bi modal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Androulakis</dc:creator>
  <cp:lastModifiedBy>Ioannis Androulakis</cp:lastModifiedBy>
  <dcterms:created xsi:type="dcterms:W3CDTF">2025-05-12T18:37:24Z</dcterms:created>
  <dcterms:modified xsi:type="dcterms:W3CDTF">2025-05-23T21:07:47Z</dcterms:modified>
</cp:coreProperties>
</file>