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1.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2.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paule\Desktop\School-moment\Prog session 1\Meth\Labs\Lab fin\"/>
    </mc:Choice>
  </mc:AlternateContent>
  <xr:revisionPtr revIDLastSave="0" documentId="13_ncr:1_{25D2B93E-9271-4F42-ACDB-E4874F6CCBA5}" xr6:coauthVersionLast="47" xr6:coauthVersionMax="47" xr10:uidLastSave="{00000000-0000-0000-0000-000000000000}"/>
  <bookViews>
    <workbookView xWindow="1680" yWindow="3336" windowWidth="17280" windowHeight="9024" activeTab="1" xr2:uid="{00000000-000D-0000-FFFF-FFFF00000000}"/>
  </bookViews>
  <sheets>
    <sheet name="Partie 1" sheetId="8" r:id="rId1"/>
    <sheet name="Partie 2" sheetId="14" r:id="rId2"/>
  </sheets>
  <definedNames>
    <definedName name="Consommation_d_alcool__ml">'Partie 1'!$C$7:$C$21</definedName>
    <definedName name="Données1">'Partie 1'!$C$6:$D$21</definedName>
    <definedName name="Données2">'Partie 2'!$B$2:$C$38</definedName>
    <definedName name="Montant_des_ventes_________________en_milliers_de">'Partie 2'!$C$3:$C$38</definedName>
    <definedName name="Montant_investi_en_publicités__________en_milliers_de">'Partie 2'!$B$3:$B$38</definedName>
    <definedName name="Temps_de_réaction__s">'Partie 1'!$D$7:$D$21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2" i="14" l="1"/>
  <c r="G39" i="14"/>
  <c r="G36" i="14"/>
  <c r="M31" i="14"/>
  <c r="M22" i="14" a="1"/>
  <c r="M22" i="14" s="1"/>
  <c r="G22" i="14"/>
  <c r="M20" i="14" a="1"/>
  <c r="M20" i="14" s="1"/>
  <c r="G20" i="14"/>
  <c r="D39" i="8"/>
  <c r="D36" i="8"/>
  <c r="D33" i="8"/>
  <c r="D30" i="8"/>
  <c r="D27" i="8" a="1"/>
  <c r="D27" i="8" s="1"/>
  <c r="D24" i="8"/>
  <c r="K1" i="8"/>
  <c r="I1" i="8"/>
  <c r="I75" i="14"/>
  <c r="H75" i="14"/>
  <c r="S51" i="8"/>
  <c r="R51" i="8"/>
  <c r="M1" i="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<sst xmlns="http://schemas.openxmlformats.org/spreadsheetml/2006/main" count="132" uniqueCount="92">
  <si>
    <t xml:space="preserve">r = </t>
  </si>
  <si>
    <t>a =</t>
  </si>
  <si>
    <t>Interprétation</t>
  </si>
  <si>
    <t xml:space="preserve">Interprétation : </t>
  </si>
  <si>
    <t>Corrélation linéaire</t>
  </si>
  <si>
    <t>Corrélation exponentielle</t>
  </si>
  <si>
    <t xml:space="preserve">Équation de régression : </t>
  </si>
  <si>
    <t xml:space="preserve">y' = </t>
  </si>
  <si>
    <t>Estimation 1 :</t>
  </si>
  <si>
    <t>Estimation 2 :</t>
  </si>
  <si>
    <t>Estimation 3 :</t>
  </si>
  <si>
    <t xml:space="preserve">r² = </t>
  </si>
  <si>
    <t>b =</t>
  </si>
  <si>
    <t>Consommation d'alcool (ml)</t>
  </si>
  <si>
    <t>Temps de réaction (s)</t>
  </si>
  <si>
    <t>Montant investi en publicités         (en milliers de $)</t>
  </si>
  <si>
    <t>Montant des ventes                (en milliers de $)</t>
  </si>
  <si>
    <t>Nom 1 :</t>
  </si>
  <si>
    <t xml:space="preserve">Nom 2 : </t>
  </si>
  <si>
    <t xml:space="preserve">Variable indépendante : </t>
  </si>
  <si>
    <t xml:space="preserve">Nature de la variable : </t>
  </si>
  <si>
    <t xml:space="preserve">Variable dépendante : </t>
  </si>
  <si>
    <t xml:space="preserve">Nuage de points </t>
  </si>
  <si>
    <t>Note</t>
  </si>
  <si>
    <t>Sur</t>
  </si>
  <si>
    <t>Formules</t>
  </si>
  <si>
    <t>r</t>
  </si>
  <si>
    <t>a</t>
  </si>
  <si>
    <t>b</t>
  </si>
  <si>
    <t>estimation 1</t>
  </si>
  <si>
    <t>estimation 2</t>
  </si>
  <si>
    <t>r²</t>
  </si>
  <si>
    <t>Interprétations</t>
  </si>
  <si>
    <t>Nuage de points</t>
  </si>
  <si>
    <t>Contenu</t>
  </si>
  <si>
    <t>Titres</t>
  </si>
  <si>
    <t>Droite régression</t>
  </si>
  <si>
    <t>présentation</t>
  </si>
  <si>
    <t xml:space="preserve">Total : </t>
  </si>
  <si>
    <t xml:space="preserve">Note </t>
  </si>
  <si>
    <t>sur</t>
  </si>
  <si>
    <t xml:space="preserve">donc </t>
  </si>
  <si>
    <t>Corrélation quadratique</t>
  </si>
  <si>
    <t>r² =</t>
  </si>
  <si>
    <t>Paramètres</t>
  </si>
  <si>
    <t>Pour la corrélation linéaire, les paramètres sont a et b</t>
  </si>
  <si>
    <t>Pour la corrélation exponentielle, les paramètres sont I et b</t>
  </si>
  <si>
    <t>Pour la corrélation quadratique, les paramètres sont a et c</t>
  </si>
  <si>
    <t>Trois nuages de points</t>
  </si>
  <si>
    <t>contenu</t>
  </si>
  <si>
    <t>titres</t>
  </si>
  <si>
    <t>équation de rég</t>
  </si>
  <si>
    <t>Modèle régression</t>
  </si>
  <si>
    <t>équation</t>
  </si>
  <si>
    <t>paramètre 1</t>
  </si>
  <si>
    <t>interprétation</t>
  </si>
  <si>
    <t>paramètre 2</t>
  </si>
  <si>
    <t>interprétation 2</t>
  </si>
  <si>
    <t>Estimation 1</t>
  </si>
  <si>
    <t>calculs</t>
  </si>
  <si>
    <t>Estimation 2</t>
  </si>
  <si>
    <t xml:space="preserve">calculs </t>
  </si>
  <si>
    <t>Estimation 3</t>
  </si>
  <si>
    <t>Total</t>
  </si>
  <si>
    <t>Corr. lin.</t>
  </si>
  <si>
    <t>Corr. exp.</t>
  </si>
  <si>
    <t>Nuages de points (x3)</t>
  </si>
  <si>
    <t>Identifier les deux paramètres calculés dans les cellules L22 et L27, à gauche de l'égalité</t>
  </si>
  <si>
    <t xml:space="preserve">Par exemple :    a  = </t>
  </si>
  <si>
    <t>Mise en place</t>
  </si>
  <si>
    <t>liste de données</t>
  </si>
  <si>
    <t>var indép</t>
  </si>
  <si>
    <t>nature</t>
  </si>
  <si>
    <t>var dép</t>
  </si>
  <si>
    <t>Corr. Quad.</t>
  </si>
  <si>
    <t>Paul-Étienne Paquin</t>
  </si>
  <si>
    <t>Temps de réactions (s)</t>
  </si>
  <si>
    <t>Quantitative continue</t>
  </si>
  <si>
    <t xml:space="preserve">Représentant le coefficient de corrélation, ''r'' nous permet de déterminer la relation linéaire entre X et Y. Plus le coefficient se rapproche de 1, plus il est fort. Le notre est de 0.88, signifiant qu'il y une corrélation majeur entre la consommation d'alcool et le temps de réaction. </t>
  </si>
  <si>
    <t>Représentant la courbe d'ajustement droite, ''a'' nous permet de calculer la relation linéaire entre X et Y. Cela signifie qu'à chaque fois que notre consommation d'alcool augmente de 1, notre temps de réaction aumentera de 0,0033 secondes.</t>
  </si>
  <si>
    <t xml:space="preserve">Représentant l'ordonnée à l'origine, ''b'' nous permet de déterminer la valeur minimum de Y. Cela signifie que la valeur minimum que pourra prendre le temps de réaction avec notre formule sera 0,92 secondes </t>
  </si>
  <si>
    <r>
      <t>Représentant le coefficient de détérmination linéaire, ''r</t>
    </r>
    <r>
      <rPr>
        <vertAlign val="superscript"/>
        <sz val="7"/>
        <color theme="1"/>
        <rFont val="Times New Roman"/>
        <family val="1"/>
      </rPr>
      <t>2</t>
    </r>
    <r>
      <rPr>
        <sz val="7"/>
        <color theme="1"/>
        <rFont val="Times New Roman"/>
        <family val="1"/>
      </rPr>
      <t>'' nous indique à quel point une droite de régression est approprié par rapport au nuage de point qu'elle représente. Dans ce cas-ci, on se retrouve avec une corrélation de 77%, ce qui n'est pas mauvais, mais n'est pas parfait non plus. Cela signifie qu'il existe probablement une autre courbe de tendance qui serait probablement plus adaptée à notre nuage.</t>
    </r>
  </si>
  <si>
    <t xml:space="preserve">Le temps de réaction d'un individu qui aurait bu une bouteille de vin de 750ml serait, selon notre formule, 3.37 secondes. </t>
  </si>
  <si>
    <t>Puisque le convive à réagu au stimulus en 3 secondes, on peut, grâce à notre formule, estimer qu'il a consommé 637,62ml d'alcool.</t>
  </si>
  <si>
    <r>
      <t>1.3615e</t>
    </r>
    <r>
      <rPr>
        <vertAlign val="superscript"/>
        <sz val="12"/>
        <rFont val="Times New Roman"/>
        <family val="1"/>
      </rPr>
      <t>1.768x</t>
    </r>
  </si>
  <si>
    <t xml:space="preserve">     I  = </t>
  </si>
  <si>
    <t xml:space="preserve">    b   = </t>
  </si>
  <si>
    <t>Représentant notre ''x'', soit le montant investi en piblicités en milliers de $, on retrouve 8.03 ou 8030$. Cela veut dire que, selon notre formule, il faudrait investir 8030$ en publicité pour obtenir des ventes mensuelles de 2 millions de dollars.</t>
  </si>
  <si>
    <t>Représentant notre ''x'', soit le montant investi en publicités en milliers de $, on retrouve 7.12 ou 7120$. Cela veut dire que, selon notre formule, il faudrait investir au moins 7120$ en publicité pour obtenir des ventes mensuelles d'au moins 400 000$.</t>
  </si>
  <si>
    <t>Représentant notre ''y'', soit le montant des ventes en milliers de $, on retrouve 46.74 ou 46 740$. Cela siginifie que, selon notre formule, investir 2000$ en publicité nous apporterait un rendement de 46 740$ par mois.</t>
  </si>
  <si>
    <t>Notre paramètre ''I'' représente ici la position verticale de la courbe de notre fonction. Plus ''I'' est grand en dépassant 1, plus la courbe subit un étirement vertical, se rapprochant de l'axe ''y''. Dans notre contexte, la pente de notre exponentielle se trouve à être 1.3615, signifiant la vitesse à laquelle la courbe se rappochera de l'axe mentionné plus tôt.</t>
  </si>
  <si>
    <r>
      <t>Notre paramètre ''b'' représente ici la position horizontale de la courbe de notre fonction. Donc, plus ''b'' est grand, plus la fonction s'éloignera rapidement de l'axe ''x''. Dans notre contexte, notre courbe subit une très grande contraction horizontale en comparaison avec une fonction exponentielle de base, puisque notre paramètre ''b'', se trouve à être e</t>
    </r>
    <r>
      <rPr>
        <vertAlign val="superscript"/>
        <sz val="9"/>
        <rFont val="Times New Roman"/>
        <family val="1"/>
      </rPr>
      <t>1.768</t>
    </r>
    <r>
      <rPr>
        <sz val="9"/>
        <rFont val="Times New Roman"/>
        <family val="1"/>
      </rPr>
      <t xml:space="preserve"> ou 5.8591.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</si>
</sst>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00000"/>
    <numFmt numFmtId="165" formatCode="0.0"/>
    <numFmt numFmtId="166" formatCode="0.0000"/>
    <numFmt numFmtId="167" formatCode="0.000000000000"/>
    <numFmt numFmtId="168" formatCode="0.0%"/>
  </numFmts>
  <fonts count="17" x14ac:knownFonts="1">
    <font>
      <sz val="11"/>
      <color theme="1"/>
      <name val="Calibri"/>
      <family val="2"/>
      <scheme val="minor"/>
    </font>
    <font>
      <sz val="12"/>
      <color theme="1"/>
      <name val="Times New Roman"/>
      <family val="1"/>
    </font>
    <font>
      <b/>
      <sz val="12"/>
      <color theme="1"/>
      <name val="Times New Roman"/>
      <family val="1"/>
    </font>
    <font>
      <sz val="11"/>
      <color theme="1"/>
      <name val="Times New Roman"/>
      <family val="1"/>
    </font>
    <font>
      <b/>
      <sz val="12"/>
      <name val="Times New Roman"/>
      <family val="1"/>
    </font>
    <font>
      <sz val="12"/>
      <name val="Times New Roman"/>
      <family val="1"/>
    </font>
    <font>
      <b/>
      <sz val="12"/>
      <color theme="0"/>
      <name val="Times New Roman"/>
      <family val="1"/>
    </font>
    <font>
      <sz val="11"/>
      <name val="Calibri"/>
      <family val="2"/>
      <scheme val="minor"/>
    </font>
    <font>
      <i/>
      <sz val="12"/>
      <name val="Times New Roman"/>
      <family val="1"/>
    </font>
    <font>
      <sz val="12"/>
      <color theme="0"/>
      <name val="Times New Roman"/>
      <family val="1"/>
    </font>
    <font>
      <sz val="8"/>
      <color theme="1"/>
      <name val="Times New Roman"/>
      <family val="1"/>
    </font>
    <font>
      <sz val="7"/>
      <color theme="1"/>
      <name val="Times New Roman"/>
      <family val="1"/>
    </font>
    <font>
      <vertAlign val="superscript"/>
      <sz val="7"/>
      <color theme="1"/>
      <name val="Times New Roman"/>
      <family val="1"/>
    </font>
    <font>
      <vertAlign val="superscript"/>
      <sz val="12"/>
      <name val="Times New Roman"/>
      <family val="1"/>
    </font>
    <font>
      <sz val="10"/>
      <name val="Times New Roman"/>
      <family val="1"/>
    </font>
    <font>
      <sz val="9"/>
      <name val="Times New Roman"/>
      <family val="1"/>
    </font>
    <font>
      <vertAlign val="superscript"/>
      <sz val="9"/>
      <name val="Times New Roman"/>
      <family val="1"/>
    </font>
  </fonts>
  <fills count="4">
    <fill>
      <patternFill patternType="none"/>
    </fill>
    <fill>
      <patternFill patternType="gray125"/>
    </fill>
    <fill>
      <patternFill patternType="solid">
        <fgColor theme="1"/>
        <bgColor theme="1"/>
      </patternFill>
    </fill>
    <fill>
      <patternFill patternType="solid">
        <fgColor theme="2"/>
        <bgColor indexed="64"/>
      </patternFill>
    </fill>
  </fills>
  <borders count="28">
    <border>
      <left/>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top style="medium">
        <color indexed="64"/>
      </top>
      <bottom style="medium">
        <color indexed="64"/>
      </bottom>
      <diagonal/>
    </border>
    <border>
      <left/>
      <right/>
      <top style="thin">
        <color theme="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theme="1"/>
      </top>
      <bottom style="thin">
        <color indexed="64"/>
      </bottom>
      <diagonal/>
    </border>
    <border>
      <left/>
      <right style="thin">
        <color indexed="64"/>
      </right>
      <top style="thin">
        <color theme="1"/>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1">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2" xfId="0" applyFont="1" applyBorder="1" applyAlignment="1">
      <alignment horizontal="center" vertical="top" wrapText="1"/>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0" xfId="0" applyFont="1" applyBorder="1" applyAlignment="1"/>
    <xf numFmtId="0" fontId="1" fillId="0" borderId="0" xfId="0" applyFont="1" applyBorder="1"/>
    <xf numFmtId="0" fontId="1" fillId="0" borderId="0" xfId="0" applyFont="1" applyFill="1"/>
    <xf numFmtId="0" fontId="1" fillId="0" borderId="0" xfId="0" applyFont="1" applyFill="1" applyAlignment="1">
      <alignment horizontal="center"/>
    </xf>
    <xf numFmtId="0" fontId="0" fillId="0" borderId="0" xfId="0" applyFill="1"/>
    <xf numFmtId="0" fontId="0" fillId="0" borderId="0" xfId="0" applyFill="1" applyAlignment="1">
      <alignment horizontal="center"/>
    </xf>
    <xf numFmtId="0" fontId="0" fillId="0" borderId="0" xfId="0" applyFill="1" applyBorder="1" applyAlignment="1">
      <alignment horizontal="center"/>
    </xf>
    <xf numFmtId="0" fontId="0" fillId="0" borderId="0" xfId="0" applyFill="1" applyBorder="1"/>
    <xf numFmtId="0" fontId="3" fillId="0" borderId="0" xfId="0" applyFont="1" applyFill="1" applyBorder="1" applyAlignment="1">
      <alignment horizontal="center"/>
    </xf>
    <xf numFmtId="164"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Border="1" applyAlignment="1">
      <alignment vertical="top" wrapText="1"/>
    </xf>
    <xf numFmtId="0" fontId="1" fillId="0" borderId="0" xfId="0" applyFont="1" applyAlignment="1">
      <alignment horizontal="center"/>
    </xf>
    <xf numFmtId="0" fontId="1" fillId="0" borderId="0" xfId="0" applyFont="1" applyAlignment="1">
      <alignment horizontal="center"/>
    </xf>
    <xf numFmtId="0" fontId="1" fillId="0" borderId="0" xfId="0" applyFont="1" applyBorder="1" applyAlignment="1">
      <alignment horizontal="center" wrapText="1"/>
    </xf>
    <xf numFmtId="0" fontId="1" fillId="0" borderId="0" xfId="0" applyFont="1" applyBorder="1" applyAlignment="1">
      <alignment horizontal="center" vertical="top" wrapText="1"/>
    </xf>
    <xf numFmtId="165" fontId="1" fillId="0" borderId="3" xfId="0" applyNumberFormat="1" applyFont="1" applyBorder="1" applyAlignment="1">
      <alignment horizontal="center"/>
    </xf>
    <xf numFmtId="0" fontId="1" fillId="0" borderId="0" xfId="0" applyFont="1" applyBorder="1" applyAlignment="1">
      <alignment wrapText="1"/>
    </xf>
    <xf numFmtId="0" fontId="1" fillId="0" borderId="0" xfId="0" applyFont="1" applyAlignment="1">
      <alignment wrapText="1"/>
    </xf>
    <xf numFmtId="0" fontId="5" fillId="0" borderId="0" xfId="0" applyFont="1"/>
    <xf numFmtId="0" fontId="4" fillId="0" borderId="12" xfId="0" applyFont="1" applyBorder="1" applyAlignment="1">
      <alignment horizontal="center" wrapText="1"/>
    </xf>
    <xf numFmtId="0" fontId="4" fillId="0" borderId="15" xfId="0" applyFont="1" applyBorder="1" applyAlignment="1">
      <alignment horizontal="center" wrapText="1"/>
    </xf>
    <xf numFmtId="0" fontId="5" fillId="0" borderId="13" xfId="0" applyFont="1" applyBorder="1" applyAlignment="1">
      <alignment horizontal="center"/>
    </xf>
    <xf numFmtId="0" fontId="5" fillId="0" borderId="11" xfId="0" applyFont="1" applyBorder="1" applyAlignment="1">
      <alignment horizontal="center"/>
    </xf>
    <xf numFmtId="164" fontId="5" fillId="0" borderId="0" xfId="0" applyNumberFormat="1" applyFont="1" applyAlignment="1">
      <alignment horizontal="center"/>
    </xf>
    <xf numFmtId="0" fontId="5" fillId="0" borderId="0" xfId="0" applyFont="1" applyAlignment="1">
      <alignment wrapText="1"/>
    </xf>
    <xf numFmtId="0" fontId="5" fillId="0" borderId="14" xfId="0" applyFont="1" applyBorder="1" applyAlignment="1">
      <alignment horizontal="center"/>
    </xf>
    <xf numFmtId="0" fontId="5" fillId="0" borderId="1" xfId="0" applyFont="1" applyBorder="1" applyAlignment="1">
      <alignment horizontal="center"/>
    </xf>
    <xf numFmtId="0" fontId="5" fillId="0" borderId="0" xfId="0" applyFont="1" applyAlignment="1">
      <alignment horizontal="center"/>
    </xf>
    <xf numFmtId="167" fontId="5" fillId="0" borderId="0" xfId="0" applyNumberFormat="1" applyFont="1" applyAlignment="1">
      <alignment horizontal="center"/>
    </xf>
    <xf numFmtId="167" fontId="5" fillId="0" borderId="0" xfId="0" applyNumberFormat="1" applyFont="1"/>
    <xf numFmtId="0" fontId="6" fillId="2" borderId="6" xfId="0" applyFont="1" applyFill="1" applyBorder="1"/>
    <xf numFmtId="0" fontId="6" fillId="2" borderId="7" xfId="0" applyFont="1" applyFill="1" applyBorder="1"/>
    <xf numFmtId="0" fontId="6" fillId="2" borderId="7" xfId="0" applyFont="1" applyFill="1" applyBorder="1" applyAlignment="1">
      <alignment horizontal="center"/>
    </xf>
    <xf numFmtId="0" fontId="6" fillId="2" borderId="8" xfId="0" applyFont="1" applyFill="1" applyBorder="1" applyAlignment="1">
      <alignment horizontal="center"/>
    </xf>
    <xf numFmtId="0" fontId="1" fillId="3" borderId="19" xfId="0" applyFont="1" applyFill="1" applyBorder="1"/>
    <xf numFmtId="0" fontId="1" fillId="3" borderId="19" xfId="0" applyFont="1" applyFill="1" applyBorder="1" applyAlignment="1">
      <alignment horizontal="center"/>
    </xf>
    <xf numFmtId="0" fontId="1" fillId="0" borderId="20" xfId="0" applyFont="1" applyBorder="1"/>
    <xf numFmtId="0" fontId="1" fillId="0" borderId="20" xfId="0" applyFont="1" applyBorder="1" applyAlignment="1">
      <alignment horizontal="center"/>
    </xf>
    <xf numFmtId="0" fontId="1" fillId="3" borderId="20" xfId="0" applyFont="1" applyFill="1" applyBorder="1"/>
    <xf numFmtId="0" fontId="1" fillId="3" borderId="20" xfId="0" applyFont="1" applyFill="1" applyBorder="1" applyAlignment="1">
      <alignment horizontal="center"/>
    </xf>
    <xf numFmtId="0" fontId="1" fillId="0" borderId="21" xfId="0" applyFont="1" applyBorder="1" applyAlignment="1">
      <alignment horizontal="center"/>
    </xf>
    <xf numFmtId="0" fontId="4" fillId="0" borderId="0" xfId="0" applyFont="1"/>
    <xf numFmtId="0" fontId="7" fillId="0" borderId="0" xfId="0" applyFont="1"/>
    <xf numFmtId="0" fontId="8" fillId="0" borderId="0" xfId="0" applyFont="1"/>
    <xf numFmtId="0" fontId="6" fillId="2" borderId="20" xfId="0" applyFont="1" applyFill="1" applyBorder="1"/>
    <xf numFmtId="0" fontId="6" fillId="2" borderId="20" xfId="0" applyFont="1" applyFill="1" applyBorder="1" applyAlignment="1">
      <alignment horizontal="center"/>
    </xf>
    <xf numFmtId="0" fontId="5" fillId="0" borderId="20" xfId="0" applyFont="1" applyBorder="1" applyAlignment="1">
      <alignment horizontal="center"/>
    </xf>
    <xf numFmtId="0" fontId="1" fillId="3" borderId="20" xfId="0" applyFont="1" applyFill="1" applyBorder="1" applyAlignment="1">
      <alignment horizontal="center" vertical="center"/>
    </xf>
    <xf numFmtId="0" fontId="1" fillId="0" borderId="20" xfId="0" applyFont="1" applyBorder="1" applyAlignment="1">
      <alignment horizontal="center" vertical="center" wrapText="1"/>
    </xf>
    <xf numFmtId="0" fontId="4" fillId="0" borderId="16" xfId="0" applyFont="1" applyBorder="1" applyAlignment="1">
      <alignment horizontal="center"/>
    </xf>
    <xf numFmtId="0" fontId="1" fillId="0" borderId="18" xfId="0" applyFont="1" applyBorder="1" applyAlignment="1">
      <alignment horizontal="center"/>
    </xf>
    <xf numFmtId="168" fontId="2" fillId="0" borderId="15" xfId="0" applyNumberFormat="1" applyFont="1" applyBorder="1"/>
    <xf numFmtId="0" fontId="1" fillId="3" borderId="24" xfId="0" applyFont="1" applyFill="1" applyBorder="1"/>
    <xf numFmtId="0" fontId="1" fillId="3" borderId="25" xfId="0" applyFont="1" applyFill="1" applyBorder="1" applyAlignment="1">
      <alignment horizontal="center"/>
    </xf>
    <xf numFmtId="0" fontId="1" fillId="0" borderId="20" xfId="0" applyFont="1" applyBorder="1" applyAlignment="1">
      <alignment horizontal="center" wrapText="1"/>
    </xf>
    <xf numFmtId="0" fontId="1" fillId="3" borderId="26" xfId="0" applyFont="1" applyFill="1" applyBorder="1"/>
    <xf numFmtId="0" fontId="1" fillId="3" borderId="27" xfId="0" applyFont="1" applyFill="1" applyBorder="1" applyAlignment="1">
      <alignment horizontal="center"/>
    </xf>
    <xf numFmtId="0" fontId="9" fillId="0" borderId="0" xfId="0" applyFont="1"/>
    <xf numFmtId="166" fontId="1" fillId="0" borderId="2" xfId="0" applyNumberFormat="1" applyFont="1" applyBorder="1" applyAlignment="1">
      <alignment horizontal="center"/>
    </xf>
    <xf numFmtId="2" fontId="1" fillId="0" borderId="2" xfId="0" applyNumberFormat="1" applyFont="1" applyBorder="1" applyAlignment="1">
      <alignment horizontal="center"/>
    </xf>
    <xf numFmtId="2" fontId="1" fillId="0" borderId="0" xfId="0" applyNumberFormat="1" applyFont="1" applyBorder="1" applyAlignment="1">
      <alignment horizontal="center"/>
    </xf>
    <xf numFmtId="2" fontId="1" fillId="0" borderId="0" xfId="0" applyNumberFormat="1" applyFont="1" applyAlignment="1">
      <alignment horizontal="center"/>
    </xf>
    <xf numFmtId="2" fontId="1" fillId="0" borderId="0" xfId="0" applyNumberFormat="1" applyFont="1" applyFill="1" applyAlignment="1">
      <alignment horizontal="center"/>
    </xf>
    <xf numFmtId="2" fontId="5" fillId="0" borderId="2" xfId="0" applyNumberFormat="1" applyFont="1" applyBorder="1" applyAlignment="1">
      <alignment horizontal="center"/>
    </xf>
    <xf numFmtId="2" fontId="5" fillId="0" borderId="0" xfId="0" applyNumberFormat="1" applyFont="1"/>
    <xf numFmtId="2" fontId="7" fillId="0" borderId="2" xfId="0" applyNumberFormat="1" applyFont="1" applyBorder="1" applyAlignment="1">
      <alignment horizontal="center"/>
    </xf>
    <xf numFmtId="0" fontId="5" fillId="0" borderId="2" xfId="0" applyFont="1" applyBorder="1" applyAlignment="1">
      <alignment horizontal="center" vertical="center"/>
    </xf>
    <xf numFmtId="0" fontId="5" fillId="0" borderId="0" xfId="0" applyFont="1" applyAlignment="1">
      <alignment horizontal="center" vertical="center"/>
    </xf>
    <xf numFmtId="166" fontId="5" fillId="0" borderId="2" xfId="0" applyNumberFormat="1" applyFont="1" applyBorder="1" applyAlignment="1">
      <alignment horizontal="center" vertical="center"/>
    </xf>
    <xf numFmtId="0" fontId="1" fillId="0" borderId="22" xfId="0" applyFont="1" applyBorder="1" applyAlignment="1">
      <alignment vertical="center"/>
    </xf>
    <xf numFmtId="0" fontId="1" fillId="0" borderId="21" xfId="0" applyFont="1" applyBorder="1" applyAlignment="1">
      <alignment vertical="center"/>
    </xf>
    <xf numFmtId="0" fontId="1" fillId="0" borderId="23" xfId="0" applyFont="1" applyBorder="1" applyAlignment="1">
      <alignment vertical="center"/>
    </xf>
    <xf numFmtId="0" fontId="1" fillId="0" borderId="16" xfId="0" applyFont="1" applyBorder="1" applyAlignment="1">
      <alignment horizontal="center" wrapText="1"/>
    </xf>
    <xf numFmtId="0" fontId="1" fillId="0" borderId="18" xfId="0" applyFont="1" applyBorder="1" applyAlignment="1">
      <alignment horizontal="center" wrapText="1"/>
    </xf>
    <xf numFmtId="0" fontId="1" fillId="0" borderId="15" xfId="0" applyFont="1" applyBorder="1" applyAlignment="1">
      <alignment horizontal="center" wrapText="1"/>
    </xf>
    <xf numFmtId="0" fontId="1" fillId="0" borderId="16" xfId="0" applyFont="1" applyBorder="1" applyAlignment="1">
      <alignment horizontal="center"/>
    </xf>
    <xf numFmtId="0" fontId="1" fillId="0" borderId="18" xfId="0" applyFont="1" applyBorder="1" applyAlignment="1">
      <alignment horizontal="center"/>
    </xf>
    <xf numFmtId="0" fontId="1" fillId="0" borderId="15" xfId="0" applyFont="1" applyBorder="1" applyAlignment="1">
      <alignment horizontal="center"/>
    </xf>
    <xf numFmtId="0" fontId="10" fillId="0" borderId="6" xfId="0" applyFont="1" applyBorder="1" applyAlignment="1">
      <alignment horizontal="left" vertical="center" wrapText="1"/>
    </xf>
    <xf numFmtId="0" fontId="10" fillId="0" borderId="7" xfId="0" applyFont="1" applyBorder="1" applyAlignment="1">
      <alignment horizontal="left" vertical="center" wrapText="1"/>
    </xf>
    <xf numFmtId="0" fontId="10" fillId="0" borderId="8" xfId="0" applyFont="1" applyBorder="1" applyAlignment="1">
      <alignment horizontal="left" vertical="center" wrapText="1"/>
    </xf>
    <xf numFmtId="0" fontId="10" fillId="0" borderId="9" xfId="0" applyFont="1" applyBorder="1" applyAlignment="1">
      <alignment horizontal="left" vertical="center" wrapText="1"/>
    </xf>
    <xf numFmtId="0" fontId="10" fillId="0" borderId="10" xfId="0" applyFont="1" applyBorder="1" applyAlignment="1">
      <alignment horizontal="left" vertical="center" wrapText="1"/>
    </xf>
    <xf numFmtId="0" fontId="10" fillId="0" borderId="1" xfId="0" applyFont="1" applyBorder="1" applyAlignment="1">
      <alignment horizontal="left" vertical="center"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8" xfId="0" applyFont="1" applyBorder="1" applyAlignment="1">
      <alignment horizontal="center" vertical="top" wrapText="1"/>
    </xf>
    <xf numFmtId="0" fontId="1" fillId="0" borderId="9" xfId="0" applyFont="1" applyBorder="1" applyAlignment="1">
      <alignment horizontal="center" vertical="top" wrapText="1"/>
    </xf>
    <xf numFmtId="0" fontId="1" fillId="0" borderId="10" xfId="0" applyFont="1" applyBorder="1" applyAlignment="1">
      <alignment horizontal="center" vertical="top" wrapText="1"/>
    </xf>
    <xf numFmtId="0" fontId="1" fillId="0" borderId="1" xfId="0" applyFont="1" applyBorder="1" applyAlignment="1">
      <alignment horizontal="center" vertical="top" wrapText="1"/>
    </xf>
    <xf numFmtId="0" fontId="11" fillId="0" borderId="6" xfId="0" applyFont="1" applyBorder="1" applyAlignment="1">
      <alignment horizontal="left" vertical="center" wrapText="1"/>
    </xf>
    <xf numFmtId="0" fontId="11" fillId="0" borderId="7" xfId="0" applyFont="1" applyBorder="1" applyAlignment="1">
      <alignment horizontal="left" vertical="center" wrapText="1"/>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10" xfId="0" applyFont="1" applyBorder="1" applyAlignment="1">
      <alignment horizontal="left" vertical="center" wrapText="1"/>
    </xf>
    <xf numFmtId="0" fontId="11" fillId="0" borderId="1" xfId="0" applyFont="1" applyBorder="1" applyAlignment="1">
      <alignment horizontal="left" vertical="center" wrapText="1"/>
    </xf>
    <xf numFmtId="0" fontId="1" fillId="0" borderId="22"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2" xfId="0" applyFont="1" applyBorder="1" applyAlignment="1">
      <alignment horizontal="center" vertical="center"/>
    </xf>
    <xf numFmtId="0" fontId="1" fillId="0" borderId="21" xfId="0" applyFont="1" applyBorder="1" applyAlignment="1">
      <alignment horizontal="center" vertical="center"/>
    </xf>
    <xf numFmtId="0" fontId="1" fillId="0" borderId="23" xfId="0" applyFont="1" applyBorder="1" applyAlignment="1">
      <alignment horizontal="center" vertical="center"/>
    </xf>
    <xf numFmtId="0" fontId="4" fillId="0" borderId="0" xfId="0" applyFont="1" applyAlignment="1">
      <alignment horizontal="center" vertical="center"/>
    </xf>
    <xf numFmtId="0" fontId="5" fillId="0" borderId="16" xfId="0" applyFont="1" applyBorder="1" applyAlignment="1">
      <alignment horizontal="center"/>
    </xf>
    <xf numFmtId="0" fontId="5" fillId="0" borderId="15" xfId="0" applyFont="1" applyBorder="1" applyAlignment="1">
      <alignment horizontal="center"/>
    </xf>
    <xf numFmtId="0" fontId="4" fillId="0" borderId="0" xfId="0" applyFont="1" applyAlignment="1">
      <alignment horizontal="center"/>
    </xf>
    <xf numFmtId="0" fontId="5" fillId="0" borderId="0" xfId="0" applyFont="1" applyAlignment="1">
      <alignment horizontal="center"/>
    </xf>
    <xf numFmtId="2" fontId="5" fillId="0" borderId="2" xfId="0" applyNumberFormat="1" applyFont="1" applyBorder="1" applyAlignment="1">
      <alignment horizontal="center" vertical="center"/>
    </xf>
    <xf numFmtId="0" fontId="15" fillId="0" borderId="6" xfId="0" applyFont="1" applyBorder="1" applyAlignment="1">
      <alignment horizontal="left" vertical="center" wrapText="1"/>
    </xf>
    <xf numFmtId="0" fontId="15" fillId="0" borderId="7" xfId="0" applyFont="1" applyBorder="1" applyAlignment="1">
      <alignment horizontal="left" vertical="center" wrapText="1"/>
    </xf>
    <xf numFmtId="0" fontId="15" fillId="0" borderId="8" xfId="0" applyFont="1" applyBorder="1" applyAlignment="1">
      <alignment horizontal="left" vertical="center" wrapText="1"/>
    </xf>
    <xf numFmtId="0" fontId="15" fillId="0" borderId="9" xfId="0" applyFont="1" applyBorder="1" applyAlignment="1">
      <alignment horizontal="left" vertical="center" wrapText="1"/>
    </xf>
    <xf numFmtId="0" fontId="15" fillId="0" borderId="10" xfId="0" applyFont="1" applyBorder="1" applyAlignment="1">
      <alignment horizontal="left" vertical="center" wrapText="1"/>
    </xf>
    <xf numFmtId="0" fontId="15" fillId="0" borderId="1" xfId="0" applyFont="1" applyBorder="1" applyAlignment="1">
      <alignment horizontal="left" vertical="center" wrapText="1"/>
    </xf>
    <xf numFmtId="0" fontId="14" fillId="0" borderId="6" xfId="0" applyFont="1" applyBorder="1" applyAlignment="1">
      <alignment horizontal="left" vertical="center" wrapText="1"/>
    </xf>
    <xf numFmtId="0" fontId="14" fillId="0" borderId="7" xfId="0" applyFont="1" applyBorder="1" applyAlignment="1">
      <alignment horizontal="left" vertical="center" wrapText="1"/>
    </xf>
    <xf numFmtId="0" fontId="14" fillId="0" borderId="8" xfId="0" applyFont="1" applyBorder="1" applyAlignment="1">
      <alignment horizontal="left" vertical="center" wrapText="1"/>
    </xf>
    <xf numFmtId="0" fontId="14" fillId="0" borderId="9" xfId="0" applyFont="1" applyBorder="1" applyAlignment="1">
      <alignment horizontal="left" vertical="center" wrapText="1"/>
    </xf>
    <xf numFmtId="0" fontId="14" fillId="0" borderId="10" xfId="0" applyFont="1" applyBorder="1" applyAlignment="1">
      <alignment horizontal="left" vertical="center" wrapText="1"/>
    </xf>
    <xf numFmtId="0" fontId="14" fillId="0" borderId="1" xfId="0" applyFont="1" applyBorder="1" applyAlignment="1">
      <alignment horizontal="left"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5" fillId="0" borderId="1" xfId="0" applyFont="1" applyBorder="1" applyAlignment="1">
      <alignment horizontal="left" vertical="center" wrapText="1"/>
    </xf>
    <xf numFmtId="0" fontId="14" fillId="0" borderId="17" xfId="0" applyFont="1" applyBorder="1" applyAlignment="1">
      <alignment horizontal="left" vertical="center" wrapText="1"/>
    </xf>
    <xf numFmtId="0" fontId="14" fillId="0" borderId="0" xfId="0" applyFont="1" applyAlignment="1">
      <alignment horizontal="left" vertical="center" wrapText="1"/>
    </xf>
    <xf numFmtId="0" fontId="14" fillId="0" borderId="11" xfId="0" applyFont="1" applyBorder="1" applyAlignment="1">
      <alignment horizontal="left" vertical="center" wrapText="1"/>
    </xf>
    <xf numFmtId="0" fontId="15" fillId="0" borderId="17" xfId="0" applyFont="1" applyBorder="1" applyAlignment="1">
      <alignment horizontal="left" vertical="center" wrapText="1"/>
    </xf>
    <xf numFmtId="0" fontId="15" fillId="0" borderId="0" xfId="0" applyFont="1" applyAlignment="1">
      <alignment horizontal="left" vertical="center" wrapText="1"/>
    </xf>
    <xf numFmtId="0" fontId="15" fillId="0" borderId="11"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La vitesse de réaction en fonction de</a:t>
            </a:r>
            <a:r>
              <a:rPr lang="en-US" b="1" baseline="0"/>
              <a:t> la consommation d'alcool</a:t>
            </a:r>
          </a:p>
        </c:rich>
      </c:tx>
      <c:layout>
        <c:manualLayout>
          <c:xMode val="edge"/>
          <c:yMode val="edge"/>
          <c:x val="0.21463089568893709"/>
          <c:y val="2.21704895583704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0.5493376501589996"/>
                  <c:y val="0.188936600316264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'Partie 1'!$C$7:$C$21</c:f>
              <c:numCache>
                <c:formatCode>General</c:formatCode>
                <c:ptCount val="15"/>
                <c:pt idx="0">
                  <c:v>120</c:v>
                </c:pt>
                <c:pt idx="1">
                  <c:v>450</c:v>
                </c:pt>
                <c:pt idx="2">
                  <c:v>300</c:v>
                </c:pt>
                <c:pt idx="3">
                  <c:v>180</c:v>
                </c:pt>
                <c:pt idx="4">
                  <c:v>530</c:v>
                </c:pt>
                <c:pt idx="5">
                  <c:v>660</c:v>
                </c:pt>
                <c:pt idx="6">
                  <c:v>950</c:v>
                </c:pt>
                <c:pt idx="7">
                  <c:v>760</c:v>
                </c:pt>
                <c:pt idx="8">
                  <c:v>820</c:v>
                </c:pt>
                <c:pt idx="9">
                  <c:v>350</c:v>
                </c:pt>
                <c:pt idx="10">
                  <c:v>400</c:v>
                </c:pt>
                <c:pt idx="11">
                  <c:v>250</c:v>
                </c:pt>
                <c:pt idx="12">
                  <c:v>500</c:v>
                </c:pt>
                <c:pt idx="13">
                  <c:v>600</c:v>
                </c:pt>
                <c:pt idx="14">
                  <c:v>150</c:v>
                </c:pt>
              </c:numCache>
            </c:numRef>
          </c:xVal>
          <c:yVal>
            <c:numRef>
              <c:f>'Partie 1'!$D$7:$D$21</c:f>
              <c:numCache>
                <c:formatCode>General</c:formatCode>
                <c:ptCount val="15"/>
                <c:pt idx="0">
                  <c:v>0.9</c:v>
                </c:pt>
                <c:pt idx="1">
                  <c:v>2.6</c:v>
                </c:pt>
                <c:pt idx="2">
                  <c:v>1.9</c:v>
                </c:pt>
                <c:pt idx="3">
                  <c:v>1.3</c:v>
                </c:pt>
                <c:pt idx="4">
                  <c:v>2.9</c:v>
                </c:pt>
                <c:pt idx="5" formatCode="0.0">
                  <c:v>4</c:v>
                </c:pt>
                <c:pt idx="6">
                  <c:v>3.9</c:v>
                </c:pt>
                <c:pt idx="7" formatCode="0.0">
                  <c:v>2.6</c:v>
                </c:pt>
                <c:pt idx="8">
                  <c:v>3.4</c:v>
                </c:pt>
                <c:pt idx="9">
                  <c:v>1.6</c:v>
                </c:pt>
                <c:pt idx="10">
                  <c:v>2.7</c:v>
                </c:pt>
                <c:pt idx="11" formatCode="0.0">
                  <c:v>2</c:v>
                </c:pt>
                <c:pt idx="12">
                  <c:v>3.1</c:v>
                </c:pt>
                <c:pt idx="13">
                  <c:v>2.5</c:v>
                </c:pt>
                <c:pt idx="14">
                  <c:v>1.3</c:v>
                </c:pt>
              </c:numCache>
            </c:numRef>
          </c:yVal>
          <c:smooth val="0"/>
          <c:extLst>
            <c:ext xmlns:c16="http://schemas.microsoft.com/office/drawing/2014/chart" uri="{C3380CC4-5D6E-409C-BE32-E72D297353CC}">
              <c16:uniqueId val="{00000000-1A05-416F-8F63-AC8C7B9ABB3F}"/>
            </c:ext>
          </c:extLst>
        </c:ser>
        <c:dLbls>
          <c:showLegendKey val="0"/>
          <c:showVal val="0"/>
          <c:showCatName val="0"/>
          <c:showSerName val="0"/>
          <c:showPercent val="0"/>
          <c:showBubbleSize val="0"/>
        </c:dLbls>
        <c:axId val="875033824"/>
        <c:axId val="875033408"/>
      </c:scatterChart>
      <c:valAx>
        <c:axId val="875033824"/>
        <c:scaling>
          <c:orientation val="minMax"/>
          <c:min val="1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Consommation</a:t>
                </a:r>
                <a:r>
                  <a:rPr lang="en-US" baseline="0"/>
                  <a:t> d'alcool (ml)</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033408"/>
        <c:crosses val="autoZero"/>
        <c:crossBetween val="midCat"/>
      </c:valAx>
      <c:valAx>
        <c:axId val="875033408"/>
        <c:scaling>
          <c:orientation val="minMax"/>
          <c:min val="0.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Temps</a:t>
                </a:r>
                <a:r>
                  <a:rPr lang="en-US" baseline="0"/>
                  <a:t> de réactions (s)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0338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Montant des ventes effectuées en fonction du montant investi en</a:t>
            </a:r>
            <a:r>
              <a:rPr lang="en-US" b="1" baseline="0"/>
              <a:t> publicité</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46873230212739242"/>
                  <c:y val="0.13177309864019907"/>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aseline="0"/>
                      <a:t>y' = 122.02x - 125.65</a:t>
                    </a:r>
                    <a:br>
                      <a:rPr lang="en-US" baseline="0"/>
                    </a:br>
                    <a:r>
                      <a:rPr lang="en-US" baseline="0"/>
                      <a:t>R² = 0.72</a:t>
                    </a:r>
                    <a:endParaRPr lang="en-US"/>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'Partie 2'!$B$3:$B$38</c:f>
              <c:numCache>
                <c:formatCode>General</c:formatCode>
                <c:ptCount val="36"/>
                <c:pt idx="0">
                  <c:v>1.65</c:v>
                </c:pt>
                <c:pt idx="1">
                  <c:v>2.5</c:v>
                </c:pt>
                <c:pt idx="2">
                  <c:v>2</c:v>
                </c:pt>
                <c:pt idx="3">
                  <c:v>1.2</c:v>
                </c:pt>
                <c:pt idx="4">
                  <c:v>0.5</c:v>
                </c:pt>
                <c:pt idx="5">
                  <c:v>3.1</c:v>
                </c:pt>
                <c:pt idx="6">
                  <c:v>1.75</c:v>
                </c:pt>
                <c:pt idx="7">
                  <c:v>2.75</c:v>
                </c:pt>
                <c:pt idx="8">
                  <c:v>2.65</c:v>
                </c:pt>
                <c:pt idx="9">
                  <c:v>2.25</c:v>
                </c:pt>
                <c:pt idx="10">
                  <c:v>2.125</c:v>
                </c:pt>
                <c:pt idx="11">
                  <c:v>1</c:v>
                </c:pt>
                <c:pt idx="12">
                  <c:v>2.4500000000000002</c:v>
                </c:pt>
                <c:pt idx="13">
                  <c:v>2.25</c:v>
                </c:pt>
                <c:pt idx="14">
                  <c:v>1.85</c:v>
                </c:pt>
                <c:pt idx="15">
                  <c:v>2.85</c:v>
                </c:pt>
                <c:pt idx="16">
                  <c:v>0.75</c:v>
                </c:pt>
                <c:pt idx="17">
                  <c:v>3.25</c:v>
                </c:pt>
                <c:pt idx="18">
                  <c:v>3</c:v>
                </c:pt>
                <c:pt idx="19">
                  <c:v>1.4</c:v>
                </c:pt>
                <c:pt idx="20">
                  <c:v>1.1000000000000001</c:v>
                </c:pt>
                <c:pt idx="21">
                  <c:v>1.125</c:v>
                </c:pt>
                <c:pt idx="22">
                  <c:v>2.65</c:v>
                </c:pt>
                <c:pt idx="23">
                  <c:v>1.3</c:v>
                </c:pt>
                <c:pt idx="24">
                  <c:v>2.95</c:v>
                </c:pt>
                <c:pt idx="25">
                  <c:v>1.25</c:v>
                </c:pt>
                <c:pt idx="26">
                  <c:v>1.375</c:v>
                </c:pt>
                <c:pt idx="27">
                  <c:v>0.8</c:v>
                </c:pt>
                <c:pt idx="28">
                  <c:v>0.85</c:v>
                </c:pt>
                <c:pt idx="29">
                  <c:v>1.05</c:v>
                </c:pt>
                <c:pt idx="30">
                  <c:v>0.55000000000000004</c:v>
                </c:pt>
                <c:pt idx="31">
                  <c:v>3.5</c:v>
                </c:pt>
                <c:pt idx="32">
                  <c:v>0.75</c:v>
                </c:pt>
                <c:pt idx="33">
                  <c:v>1.55</c:v>
                </c:pt>
                <c:pt idx="34">
                  <c:v>1.35</c:v>
                </c:pt>
                <c:pt idx="35">
                  <c:v>0.17499999999999999</c:v>
                </c:pt>
              </c:numCache>
            </c:numRef>
          </c:xVal>
          <c:yVal>
            <c:numRef>
              <c:f>'Partie 2'!$C$3:$C$38</c:f>
              <c:numCache>
                <c:formatCode>General</c:formatCode>
                <c:ptCount val="36"/>
                <c:pt idx="0">
                  <c:v>35</c:v>
                </c:pt>
                <c:pt idx="1">
                  <c:v>75</c:v>
                </c:pt>
                <c:pt idx="2">
                  <c:v>45</c:v>
                </c:pt>
                <c:pt idx="3">
                  <c:v>12</c:v>
                </c:pt>
                <c:pt idx="4">
                  <c:v>2.9</c:v>
                </c:pt>
                <c:pt idx="5">
                  <c:v>275.60000000000002</c:v>
                </c:pt>
                <c:pt idx="6">
                  <c:v>42.5</c:v>
                </c:pt>
                <c:pt idx="7">
                  <c:v>180</c:v>
                </c:pt>
                <c:pt idx="8">
                  <c:v>132</c:v>
                </c:pt>
                <c:pt idx="9">
                  <c:v>70</c:v>
                </c:pt>
                <c:pt idx="10">
                  <c:v>85.5</c:v>
                </c:pt>
                <c:pt idx="11">
                  <c:v>6.5</c:v>
                </c:pt>
                <c:pt idx="12">
                  <c:v>112</c:v>
                </c:pt>
                <c:pt idx="13">
                  <c:v>75</c:v>
                </c:pt>
                <c:pt idx="14">
                  <c:v>42.5</c:v>
                </c:pt>
                <c:pt idx="15">
                  <c:v>215</c:v>
                </c:pt>
                <c:pt idx="16">
                  <c:v>5.0999999999999996</c:v>
                </c:pt>
                <c:pt idx="17">
                  <c:v>450</c:v>
                </c:pt>
                <c:pt idx="18">
                  <c:v>275</c:v>
                </c:pt>
                <c:pt idx="19">
                  <c:v>17.899999999999999</c:v>
                </c:pt>
                <c:pt idx="20">
                  <c:v>10</c:v>
                </c:pt>
                <c:pt idx="21">
                  <c:v>9.75</c:v>
                </c:pt>
                <c:pt idx="22">
                  <c:v>164</c:v>
                </c:pt>
                <c:pt idx="23">
                  <c:v>12</c:v>
                </c:pt>
                <c:pt idx="24">
                  <c:v>270</c:v>
                </c:pt>
                <c:pt idx="25">
                  <c:v>13.1</c:v>
                </c:pt>
                <c:pt idx="26">
                  <c:v>15</c:v>
                </c:pt>
                <c:pt idx="27">
                  <c:v>7.5</c:v>
                </c:pt>
                <c:pt idx="28">
                  <c:v>7.1</c:v>
                </c:pt>
                <c:pt idx="29">
                  <c:v>7.9</c:v>
                </c:pt>
                <c:pt idx="30">
                  <c:v>2.2999999999999998</c:v>
                </c:pt>
                <c:pt idx="31">
                  <c:v>525</c:v>
                </c:pt>
                <c:pt idx="32">
                  <c:v>4.25</c:v>
                </c:pt>
                <c:pt idx="33">
                  <c:v>17.399999999999999</c:v>
                </c:pt>
                <c:pt idx="34">
                  <c:v>15.5</c:v>
                </c:pt>
                <c:pt idx="35">
                  <c:v>2</c:v>
                </c:pt>
              </c:numCache>
            </c:numRef>
          </c:yVal>
          <c:smooth val="0"/>
          <c:extLst>
            <c:ext xmlns:c16="http://schemas.microsoft.com/office/drawing/2014/chart" uri="{C3380CC4-5D6E-409C-BE32-E72D297353CC}">
              <c16:uniqueId val="{00000000-9E95-41A7-A587-2AE3B8E2D3F5}"/>
            </c:ext>
          </c:extLst>
        </c:ser>
        <c:dLbls>
          <c:showLegendKey val="0"/>
          <c:showVal val="0"/>
          <c:showCatName val="0"/>
          <c:showSerName val="0"/>
          <c:showPercent val="0"/>
          <c:showBubbleSize val="0"/>
        </c:dLbls>
        <c:axId val="780505712"/>
        <c:axId val="780501968"/>
      </c:scatterChart>
      <c:valAx>
        <c:axId val="7805057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Montant investi en publicités (milliers de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501968"/>
        <c:crosses val="autoZero"/>
        <c:crossBetween val="midCat"/>
      </c:valAx>
      <c:valAx>
        <c:axId val="7805019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Montant</a:t>
                </a:r>
                <a:r>
                  <a:rPr lang="en-US" baseline="0"/>
                  <a:t> des ventes (milliers de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505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Montant des ventes effectuées en fonction du montant investi en</a:t>
            </a:r>
            <a:r>
              <a:rPr lang="en-US" b="1" baseline="0"/>
              <a:t> publicité</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0.50686113330856264"/>
                  <c:y val="0.37967770814682184"/>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aseline="0"/>
                      <a:t>y' = 1.3615e</a:t>
                    </a:r>
                    <a:r>
                      <a:rPr lang="en-US" baseline="30000"/>
                      <a:t>1.768x</a:t>
                    </a:r>
                    <a:br>
                      <a:rPr lang="en-US" baseline="0"/>
                    </a:br>
                    <a:r>
                      <a:rPr lang="en-US" baseline="0"/>
                      <a:t>R² = 0.99</a:t>
                    </a:r>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'Partie 2'!$B$3:$B$38</c:f>
              <c:numCache>
                <c:formatCode>General</c:formatCode>
                <c:ptCount val="36"/>
                <c:pt idx="0">
                  <c:v>1.65</c:v>
                </c:pt>
                <c:pt idx="1">
                  <c:v>2.5</c:v>
                </c:pt>
                <c:pt idx="2">
                  <c:v>2</c:v>
                </c:pt>
                <c:pt idx="3">
                  <c:v>1.2</c:v>
                </c:pt>
                <c:pt idx="4">
                  <c:v>0.5</c:v>
                </c:pt>
                <c:pt idx="5">
                  <c:v>3.1</c:v>
                </c:pt>
                <c:pt idx="6">
                  <c:v>1.75</c:v>
                </c:pt>
                <c:pt idx="7">
                  <c:v>2.75</c:v>
                </c:pt>
                <c:pt idx="8">
                  <c:v>2.65</c:v>
                </c:pt>
                <c:pt idx="9">
                  <c:v>2.25</c:v>
                </c:pt>
                <c:pt idx="10">
                  <c:v>2.125</c:v>
                </c:pt>
                <c:pt idx="11">
                  <c:v>1</c:v>
                </c:pt>
                <c:pt idx="12">
                  <c:v>2.4500000000000002</c:v>
                </c:pt>
                <c:pt idx="13">
                  <c:v>2.25</c:v>
                </c:pt>
                <c:pt idx="14">
                  <c:v>1.85</c:v>
                </c:pt>
                <c:pt idx="15">
                  <c:v>2.85</c:v>
                </c:pt>
                <c:pt idx="16">
                  <c:v>0.75</c:v>
                </c:pt>
                <c:pt idx="17">
                  <c:v>3.25</c:v>
                </c:pt>
                <c:pt idx="18">
                  <c:v>3</c:v>
                </c:pt>
                <c:pt idx="19">
                  <c:v>1.4</c:v>
                </c:pt>
                <c:pt idx="20">
                  <c:v>1.1000000000000001</c:v>
                </c:pt>
                <c:pt idx="21">
                  <c:v>1.125</c:v>
                </c:pt>
                <c:pt idx="22">
                  <c:v>2.65</c:v>
                </c:pt>
                <c:pt idx="23">
                  <c:v>1.3</c:v>
                </c:pt>
                <c:pt idx="24">
                  <c:v>2.95</c:v>
                </c:pt>
                <c:pt idx="25">
                  <c:v>1.25</c:v>
                </c:pt>
                <c:pt idx="26">
                  <c:v>1.375</c:v>
                </c:pt>
                <c:pt idx="27">
                  <c:v>0.8</c:v>
                </c:pt>
                <c:pt idx="28">
                  <c:v>0.85</c:v>
                </c:pt>
                <c:pt idx="29">
                  <c:v>1.05</c:v>
                </c:pt>
                <c:pt idx="30">
                  <c:v>0.55000000000000004</c:v>
                </c:pt>
                <c:pt idx="31">
                  <c:v>3.5</c:v>
                </c:pt>
                <c:pt idx="32">
                  <c:v>0.75</c:v>
                </c:pt>
                <c:pt idx="33">
                  <c:v>1.55</c:v>
                </c:pt>
                <c:pt idx="34">
                  <c:v>1.35</c:v>
                </c:pt>
                <c:pt idx="35">
                  <c:v>0.17499999999999999</c:v>
                </c:pt>
              </c:numCache>
            </c:numRef>
          </c:xVal>
          <c:yVal>
            <c:numRef>
              <c:f>'Partie 2'!$C$3:$C$38</c:f>
              <c:numCache>
                <c:formatCode>General</c:formatCode>
                <c:ptCount val="36"/>
                <c:pt idx="0">
                  <c:v>35</c:v>
                </c:pt>
                <c:pt idx="1">
                  <c:v>75</c:v>
                </c:pt>
                <c:pt idx="2">
                  <c:v>45</c:v>
                </c:pt>
                <c:pt idx="3">
                  <c:v>12</c:v>
                </c:pt>
                <c:pt idx="4">
                  <c:v>2.9</c:v>
                </c:pt>
                <c:pt idx="5">
                  <c:v>275.60000000000002</c:v>
                </c:pt>
                <c:pt idx="6">
                  <c:v>42.5</c:v>
                </c:pt>
                <c:pt idx="7">
                  <c:v>180</c:v>
                </c:pt>
                <c:pt idx="8">
                  <c:v>132</c:v>
                </c:pt>
                <c:pt idx="9">
                  <c:v>70</c:v>
                </c:pt>
                <c:pt idx="10">
                  <c:v>85.5</c:v>
                </c:pt>
                <c:pt idx="11">
                  <c:v>6.5</c:v>
                </c:pt>
                <c:pt idx="12">
                  <c:v>112</c:v>
                </c:pt>
                <c:pt idx="13">
                  <c:v>75</c:v>
                </c:pt>
                <c:pt idx="14">
                  <c:v>42.5</c:v>
                </c:pt>
                <c:pt idx="15">
                  <c:v>215</c:v>
                </c:pt>
                <c:pt idx="16">
                  <c:v>5.0999999999999996</c:v>
                </c:pt>
                <c:pt idx="17">
                  <c:v>450</c:v>
                </c:pt>
                <c:pt idx="18">
                  <c:v>275</c:v>
                </c:pt>
                <c:pt idx="19">
                  <c:v>17.899999999999999</c:v>
                </c:pt>
                <c:pt idx="20">
                  <c:v>10</c:v>
                </c:pt>
                <c:pt idx="21">
                  <c:v>9.75</c:v>
                </c:pt>
                <c:pt idx="22">
                  <c:v>164</c:v>
                </c:pt>
                <c:pt idx="23">
                  <c:v>12</c:v>
                </c:pt>
                <c:pt idx="24">
                  <c:v>270</c:v>
                </c:pt>
                <c:pt idx="25">
                  <c:v>13.1</c:v>
                </c:pt>
                <c:pt idx="26">
                  <c:v>15</c:v>
                </c:pt>
                <c:pt idx="27">
                  <c:v>7.5</c:v>
                </c:pt>
                <c:pt idx="28">
                  <c:v>7.1</c:v>
                </c:pt>
                <c:pt idx="29">
                  <c:v>7.9</c:v>
                </c:pt>
                <c:pt idx="30">
                  <c:v>2.2999999999999998</c:v>
                </c:pt>
                <c:pt idx="31">
                  <c:v>525</c:v>
                </c:pt>
                <c:pt idx="32">
                  <c:v>4.25</c:v>
                </c:pt>
                <c:pt idx="33">
                  <c:v>17.399999999999999</c:v>
                </c:pt>
                <c:pt idx="34">
                  <c:v>15.5</c:v>
                </c:pt>
                <c:pt idx="35">
                  <c:v>2</c:v>
                </c:pt>
              </c:numCache>
            </c:numRef>
          </c:yVal>
          <c:smooth val="0"/>
          <c:extLst>
            <c:ext xmlns:c16="http://schemas.microsoft.com/office/drawing/2014/chart" uri="{C3380CC4-5D6E-409C-BE32-E72D297353CC}">
              <c16:uniqueId val="{00000001-80FB-4F75-B336-687116DAF3A0}"/>
            </c:ext>
          </c:extLst>
        </c:ser>
        <c:dLbls>
          <c:showLegendKey val="0"/>
          <c:showVal val="0"/>
          <c:showCatName val="0"/>
          <c:showSerName val="0"/>
          <c:showPercent val="0"/>
          <c:showBubbleSize val="0"/>
        </c:dLbls>
        <c:axId val="780505712"/>
        <c:axId val="780501968"/>
      </c:scatterChart>
      <c:valAx>
        <c:axId val="7805057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Montant investi en publicités (milliers de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501968"/>
        <c:crosses val="autoZero"/>
        <c:crossBetween val="midCat"/>
      </c:valAx>
      <c:valAx>
        <c:axId val="7805019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Montant</a:t>
                </a:r>
                <a:r>
                  <a:rPr lang="en-US" baseline="0"/>
                  <a:t> des ventes (milliers de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505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Montant des ventes effectuées en fonction du montant investi en</a:t>
            </a:r>
            <a:r>
              <a:rPr lang="en-US" b="1" baseline="0"/>
              <a:t> publicité</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38038927260789235"/>
                  <c:y val="0.29874100339069076"/>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aseline="0"/>
                      <a:t>y' = 82.419x</a:t>
                    </a:r>
                    <a:r>
                      <a:rPr lang="en-US" baseline="30000"/>
                      <a:t>2</a:t>
                    </a:r>
                    <a:r>
                      <a:rPr lang="en-US" baseline="0"/>
                      <a:t> - 184.9x + 95.208</a:t>
                    </a:r>
                    <a:br>
                      <a:rPr lang="en-US" baseline="0"/>
                    </a:br>
                    <a:r>
                      <a:rPr lang="en-US" baseline="0"/>
                      <a:t>R² = 0.94</a:t>
                    </a:r>
                    <a:endParaRPr lang="en-US"/>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'Partie 2'!$B$3:$B$38</c:f>
              <c:numCache>
                <c:formatCode>General</c:formatCode>
                <c:ptCount val="36"/>
                <c:pt idx="0">
                  <c:v>1.65</c:v>
                </c:pt>
                <c:pt idx="1">
                  <c:v>2.5</c:v>
                </c:pt>
                <c:pt idx="2">
                  <c:v>2</c:v>
                </c:pt>
                <c:pt idx="3">
                  <c:v>1.2</c:v>
                </c:pt>
                <c:pt idx="4">
                  <c:v>0.5</c:v>
                </c:pt>
                <c:pt idx="5">
                  <c:v>3.1</c:v>
                </c:pt>
                <c:pt idx="6">
                  <c:v>1.75</c:v>
                </c:pt>
                <c:pt idx="7">
                  <c:v>2.75</c:v>
                </c:pt>
                <c:pt idx="8">
                  <c:v>2.65</c:v>
                </c:pt>
                <c:pt idx="9">
                  <c:v>2.25</c:v>
                </c:pt>
                <c:pt idx="10">
                  <c:v>2.125</c:v>
                </c:pt>
                <c:pt idx="11">
                  <c:v>1</c:v>
                </c:pt>
                <c:pt idx="12">
                  <c:v>2.4500000000000002</c:v>
                </c:pt>
                <c:pt idx="13">
                  <c:v>2.25</c:v>
                </c:pt>
                <c:pt idx="14">
                  <c:v>1.85</c:v>
                </c:pt>
                <c:pt idx="15">
                  <c:v>2.85</c:v>
                </c:pt>
                <c:pt idx="16">
                  <c:v>0.75</c:v>
                </c:pt>
                <c:pt idx="17">
                  <c:v>3.25</c:v>
                </c:pt>
                <c:pt idx="18">
                  <c:v>3</c:v>
                </c:pt>
                <c:pt idx="19">
                  <c:v>1.4</c:v>
                </c:pt>
                <c:pt idx="20">
                  <c:v>1.1000000000000001</c:v>
                </c:pt>
                <c:pt idx="21">
                  <c:v>1.125</c:v>
                </c:pt>
                <c:pt idx="22">
                  <c:v>2.65</c:v>
                </c:pt>
                <c:pt idx="23">
                  <c:v>1.3</c:v>
                </c:pt>
                <c:pt idx="24">
                  <c:v>2.95</c:v>
                </c:pt>
                <c:pt idx="25">
                  <c:v>1.25</c:v>
                </c:pt>
                <c:pt idx="26">
                  <c:v>1.375</c:v>
                </c:pt>
                <c:pt idx="27">
                  <c:v>0.8</c:v>
                </c:pt>
                <c:pt idx="28">
                  <c:v>0.85</c:v>
                </c:pt>
                <c:pt idx="29">
                  <c:v>1.05</c:v>
                </c:pt>
                <c:pt idx="30">
                  <c:v>0.55000000000000004</c:v>
                </c:pt>
                <c:pt idx="31">
                  <c:v>3.5</c:v>
                </c:pt>
                <c:pt idx="32">
                  <c:v>0.75</c:v>
                </c:pt>
                <c:pt idx="33">
                  <c:v>1.55</c:v>
                </c:pt>
                <c:pt idx="34">
                  <c:v>1.35</c:v>
                </c:pt>
                <c:pt idx="35">
                  <c:v>0.17499999999999999</c:v>
                </c:pt>
              </c:numCache>
            </c:numRef>
          </c:xVal>
          <c:yVal>
            <c:numRef>
              <c:f>'Partie 2'!$C$3:$C$38</c:f>
              <c:numCache>
                <c:formatCode>General</c:formatCode>
                <c:ptCount val="36"/>
                <c:pt idx="0">
                  <c:v>35</c:v>
                </c:pt>
                <c:pt idx="1">
                  <c:v>75</c:v>
                </c:pt>
                <c:pt idx="2">
                  <c:v>45</c:v>
                </c:pt>
                <c:pt idx="3">
                  <c:v>12</c:v>
                </c:pt>
                <c:pt idx="4">
                  <c:v>2.9</c:v>
                </c:pt>
                <c:pt idx="5">
                  <c:v>275.60000000000002</c:v>
                </c:pt>
                <c:pt idx="6">
                  <c:v>42.5</c:v>
                </c:pt>
                <c:pt idx="7">
                  <c:v>180</c:v>
                </c:pt>
                <c:pt idx="8">
                  <c:v>132</c:v>
                </c:pt>
                <c:pt idx="9">
                  <c:v>70</c:v>
                </c:pt>
                <c:pt idx="10">
                  <c:v>85.5</c:v>
                </c:pt>
                <c:pt idx="11">
                  <c:v>6.5</c:v>
                </c:pt>
                <c:pt idx="12">
                  <c:v>112</c:v>
                </c:pt>
                <c:pt idx="13">
                  <c:v>75</c:v>
                </c:pt>
                <c:pt idx="14">
                  <c:v>42.5</c:v>
                </c:pt>
                <c:pt idx="15">
                  <c:v>215</c:v>
                </c:pt>
                <c:pt idx="16">
                  <c:v>5.0999999999999996</c:v>
                </c:pt>
                <c:pt idx="17">
                  <c:v>450</c:v>
                </c:pt>
                <c:pt idx="18">
                  <c:v>275</c:v>
                </c:pt>
                <c:pt idx="19">
                  <c:v>17.899999999999999</c:v>
                </c:pt>
                <c:pt idx="20">
                  <c:v>10</c:v>
                </c:pt>
                <c:pt idx="21">
                  <c:v>9.75</c:v>
                </c:pt>
                <c:pt idx="22">
                  <c:v>164</c:v>
                </c:pt>
                <c:pt idx="23">
                  <c:v>12</c:v>
                </c:pt>
                <c:pt idx="24">
                  <c:v>270</c:v>
                </c:pt>
                <c:pt idx="25">
                  <c:v>13.1</c:v>
                </c:pt>
                <c:pt idx="26">
                  <c:v>15</c:v>
                </c:pt>
                <c:pt idx="27">
                  <c:v>7.5</c:v>
                </c:pt>
                <c:pt idx="28">
                  <c:v>7.1</c:v>
                </c:pt>
                <c:pt idx="29">
                  <c:v>7.9</c:v>
                </c:pt>
                <c:pt idx="30">
                  <c:v>2.2999999999999998</c:v>
                </c:pt>
                <c:pt idx="31">
                  <c:v>525</c:v>
                </c:pt>
                <c:pt idx="32">
                  <c:v>4.25</c:v>
                </c:pt>
                <c:pt idx="33">
                  <c:v>17.399999999999999</c:v>
                </c:pt>
                <c:pt idx="34">
                  <c:v>15.5</c:v>
                </c:pt>
                <c:pt idx="35">
                  <c:v>2</c:v>
                </c:pt>
              </c:numCache>
            </c:numRef>
          </c:yVal>
          <c:smooth val="0"/>
          <c:extLst>
            <c:ext xmlns:c16="http://schemas.microsoft.com/office/drawing/2014/chart" uri="{C3380CC4-5D6E-409C-BE32-E72D297353CC}">
              <c16:uniqueId val="{00000001-A6D4-4EB3-8879-894E3E7C7332}"/>
            </c:ext>
          </c:extLst>
        </c:ser>
        <c:dLbls>
          <c:showLegendKey val="0"/>
          <c:showVal val="0"/>
          <c:showCatName val="0"/>
          <c:showSerName val="0"/>
          <c:showPercent val="0"/>
          <c:showBubbleSize val="0"/>
        </c:dLbls>
        <c:axId val="780505712"/>
        <c:axId val="780501968"/>
      </c:scatterChart>
      <c:valAx>
        <c:axId val="7805057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Montant investi en publicités (milliers de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501968"/>
        <c:crosses val="autoZero"/>
        <c:crossBetween val="midCat"/>
      </c:valAx>
      <c:valAx>
        <c:axId val="7805019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Montant</a:t>
                </a:r>
                <a:r>
                  <a:rPr lang="en-US" baseline="0"/>
                  <a:t> des ventes (milliers de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505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161925</xdr:colOff>
      <xdr:row>6</xdr:row>
      <xdr:rowOff>142875</xdr:rowOff>
    </xdr:from>
    <xdr:to>
      <xdr:col>12</xdr:col>
      <xdr:colOff>190500</xdr:colOff>
      <xdr:row>21</xdr:row>
      <xdr:rowOff>200025</xdr:rowOff>
    </xdr:to>
    <xdr:graphicFrame macro="">
      <xdr:nvGraphicFramePr>
        <xdr:cNvPr id="2" name="Graphique 1">
          <a:extLst>
            <a:ext uri="{FF2B5EF4-FFF2-40B4-BE49-F238E27FC236}">
              <a16:creationId xmlns:a16="http://schemas.microsoft.com/office/drawing/2014/main" id="{8F1C3166-28DF-D297-1230-FF9005F253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552450</xdr:colOff>
      <xdr:row>2</xdr:row>
      <xdr:rowOff>76200</xdr:rowOff>
    </xdr:from>
    <xdr:to>
      <xdr:col>10</xdr:col>
      <xdr:colOff>190500</xdr:colOff>
      <xdr:row>16</xdr:row>
      <xdr:rowOff>139700</xdr:rowOff>
    </xdr:to>
    <xdr:graphicFrame macro="">
      <xdr:nvGraphicFramePr>
        <xdr:cNvPr id="2" name="Graphique 1">
          <a:extLst>
            <a:ext uri="{FF2B5EF4-FFF2-40B4-BE49-F238E27FC236}">
              <a16:creationId xmlns:a16="http://schemas.microsoft.com/office/drawing/2014/main" id="{44E108C6-181F-6E7F-FFE8-C7456BCA00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472440</xdr:colOff>
      <xdr:row>2</xdr:row>
      <xdr:rowOff>68580</xdr:rowOff>
    </xdr:from>
    <xdr:to>
      <xdr:col>17</xdr:col>
      <xdr:colOff>438150</xdr:colOff>
      <xdr:row>16</xdr:row>
      <xdr:rowOff>132080</xdr:rowOff>
    </xdr:to>
    <xdr:graphicFrame macro="">
      <xdr:nvGraphicFramePr>
        <xdr:cNvPr id="11" name="Graphique 10">
          <a:extLst>
            <a:ext uri="{FF2B5EF4-FFF2-40B4-BE49-F238E27FC236}">
              <a16:creationId xmlns:a16="http://schemas.microsoft.com/office/drawing/2014/main" id="{67C91528-6E53-4F75-AF7F-E98B0BF20C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769620</xdr:colOff>
      <xdr:row>2</xdr:row>
      <xdr:rowOff>83820</xdr:rowOff>
    </xdr:from>
    <xdr:to>
      <xdr:col>25</xdr:col>
      <xdr:colOff>384810</xdr:colOff>
      <xdr:row>16</xdr:row>
      <xdr:rowOff>147320</xdr:rowOff>
    </xdr:to>
    <xdr:graphicFrame macro="">
      <xdr:nvGraphicFramePr>
        <xdr:cNvPr id="12" name="Graphique 11">
          <a:extLst>
            <a:ext uri="{FF2B5EF4-FFF2-40B4-BE49-F238E27FC236}">
              <a16:creationId xmlns:a16="http://schemas.microsoft.com/office/drawing/2014/main" id="{88904272-AECA-4975-8731-0895B25009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1"/>
  <sheetViews>
    <sheetView zoomScale="80" zoomScaleNormal="80" workbookViewId="0">
      <selection activeCell="E18" sqref="E18"/>
    </sheetView>
  </sheetViews>
  <sheetFormatPr baseColWidth="10" defaultRowHeight="14.4" x14ac:dyDescent="0.3"/>
  <cols>
    <col min="2" max="2" width="9.44140625" customWidth="1"/>
    <col min="3" max="3" width="17.77734375" style="3" customWidth="1"/>
    <col min="4" max="4" width="17.5546875" style="3" customWidth="1"/>
    <col min="6" max="6" width="15" bestFit="1" customWidth="1"/>
    <col min="14" max="14" width="13.88671875" customWidth="1"/>
    <col min="16" max="16" width="14.88671875" bestFit="1" customWidth="1"/>
    <col min="17" max="17" width="15.77734375" bestFit="1" customWidth="1"/>
  </cols>
  <sheetData>
    <row r="1" spans="1:18" ht="16.2" thickBot="1" x14ac:dyDescent="0.35">
      <c r="A1" s="1"/>
      <c r="B1" s="1" t="s">
        <v>17</v>
      </c>
      <c r="C1" s="2" t="s">
        <v>75</v>
      </c>
      <c r="D1" s="2"/>
      <c r="E1" s="1"/>
      <c r="F1" s="1"/>
      <c r="G1" s="1"/>
      <c r="H1" s="58" t="s">
        <v>39</v>
      </c>
      <c r="I1" s="59">
        <f>R51+'Partie 2'!H75</f>
        <v>0</v>
      </c>
      <c r="J1" s="59" t="s">
        <v>40</v>
      </c>
      <c r="K1" s="59">
        <f>S51+'Partie 2'!I75</f>
        <v>80</v>
      </c>
      <c r="L1" s="59" t="s">
        <v>41</v>
      </c>
      <c r="M1" s="60">
        <f>I1/K1</f>
        <v>0</v>
      </c>
      <c r="N1" s="1"/>
      <c r="O1" s="1"/>
      <c r="P1" s="1"/>
      <c r="Q1" s="1"/>
    </row>
    <row r="2" spans="1:18" ht="15.6" x14ac:dyDescent="0.3">
      <c r="A2" s="1"/>
      <c r="B2" s="1" t="s">
        <v>18</v>
      </c>
      <c r="C2" s="2"/>
      <c r="D2" s="2"/>
      <c r="E2" s="1"/>
      <c r="F2" s="1"/>
      <c r="G2" s="1"/>
      <c r="H2" s="1"/>
      <c r="I2" s="1"/>
      <c r="J2" s="1"/>
      <c r="K2" s="1"/>
      <c r="L2" s="1"/>
      <c r="M2" s="1"/>
      <c r="N2" s="1"/>
      <c r="O2" s="1"/>
      <c r="P2" s="1"/>
      <c r="Q2" s="1"/>
    </row>
    <row r="3" spans="1:18" ht="15.6" x14ac:dyDescent="0.3">
      <c r="A3" s="1"/>
      <c r="B3" s="1"/>
      <c r="C3" s="21"/>
      <c r="D3" s="21"/>
      <c r="E3" s="1"/>
      <c r="F3" s="1"/>
      <c r="G3" s="1"/>
      <c r="H3" s="1"/>
      <c r="I3" s="1"/>
      <c r="J3" s="1"/>
      <c r="K3" s="1"/>
      <c r="L3" s="1"/>
      <c r="M3" s="1"/>
      <c r="N3" s="1"/>
      <c r="O3" s="1"/>
      <c r="P3" s="1"/>
      <c r="Q3" s="1"/>
    </row>
    <row r="4" spans="1:18" ht="16.2" thickBot="1" x14ac:dyDescent="0.35">
      <c r="A4" s="1"/>
      <c r="B4" s="1"/>
      <c r="C4" s="21"/>
      <c r="D4" s="21"/>
      <c r="E4" s="1"/>
      <c r="F4" s="1"/>
      <c r="G4" s="1"/>
      <c r="H4" s="1"/>
      <c r="I4" s="1"/>
      <c r="J4" s="1"/>
      <c r="K4" s="1"/>
      <c r="L4" s="1"/>
      <c r="M4" s="1"/>
      <c r="N4" s="1"/>
      <c r="O4" s="1"/>
      <c r="P4" s="1"/>
      <c r="Q4" s="1"/>
    </row>
    <row r="5" spans="1:18" ht="16.2" thickBot="1" x14ac:dyDescent="0.35">
      <c r="A5" s="1"/>
      <c r="B5" s="1"/>
      <c r="C5" s="21"/>
      <c r="D5" s="21"/>
      <c r="E5" s="1"/>
      <c r="F5" s="1" t="s">
        <v>19</v>
      </c>
      <c r="G5" s="1"/>
      <c r="H5" s="81" t="s">
        <v>13</v>
      </c>
      <c r="I5" s="82"/>
      <c r="J5" s="82"/>
      <c r="K5" s="83"/>
      <c r="L5" s="1"/>
      <c r="M5" s="1" t="s">
        <v>21</v>
      </c>
      <c r="N5" s="1"/>
      <c r="O5" s="81" t="s">
        <v>76</v>
      </c>
      <c r="P5" s="82"/>
      <c r="Q5" s="82"/>
      <c r="R5" s="83"/>
    </row>
    <row r="6" spans="1:18" ht="31.8" thickBot="1" x14ac:dyDescent="0.35">
      <c r="A6" s="1"/>
      <c r="B6" s="1"/>
      <c r="C6" s="4" t="s">
        <v>13</v>
      </c>
      <c r="D6" s="4" t="s">
        <v>14</v>
      </c>
      <c r="E6" s="1"/>
      <c r="F6" s="1" t="s">
        <v>20</v>
      </c>
      <c r="G6" s="1"/>
      <c r="H6" s="84" t="s">
        <v>77</v>
      </c>
      <c r="I6" s="85"/>
      <c r="J6" s="85"/>
      <c r="K6" s="86"/>
      <c r="L6" s="1"/>
      <c r="M6" s="1" t="s">
        <v>20</v>
      </c>
      <c r="N6" s="1"/>
      <c r="O6" s="84" t="s">
        <v>77</v>
      </c>
      <c r="P6" s="85"/>
      <c r="Q6" s="85"/>
      <c r="R6" s="86"/>
    </row>
    <row r="7" spans="1:18" ht="15.6" x14ac:dyDescent="0.3">
      <c r="A7" s="1"/>
      <c r="B7" s="1"/>
      <c r="C7" s="7">
        <v>120</v>
      </c>
      <c r="D7" s="5">
        <v>0.9</v>
      </c>
      <c r="E7" s="1"/>
    </row>
    <row r="8" spans="1:18" ht="15.6" x14ac:dyDescent="0.3">
      <c r="A8" s="1"/>
      <c r="B8" s="1"/>
      <c r="C8" s="5">
        <v>450</v>
      </c>
      <c r="D8" s="5">
        <v>2.6</v>
      </c>
      <c r="E8" s="1"/>
      <c r="F8" s="1" t="s">
        <v>22</v>
      </c>
      <c r="G8" s="1"/>
      <c r="H8" s="1"/>
      <c r="I8" s="1"/>
      <c r="J8" s="1"/>
      <c r="K8" s="1"/>
      <c r="L8" s="1"/>
      <c r="M8" s="1"/>
      <c r="N8" s="1"/>
      <c r="O8" s="1"/>
      <c r="P8" s="1"/>
      <c r="Q8" s="1"/>
    </row>
    <row r="9" spans="1:18" ht="15.6" x14ac:dyDescent="0.3">
      <c r="A9" s="1"/>
      <c r="B9" s="1"/>
      <c r="C9" s="5">
        <v>300</v>
      </c>
      <c r="D9" s="5">
        <v>1.9</v>
      </c>
      <c r="E9" s="1"/>
      <c r="F9" s="1"/>
      <c r="G9" s="1"/>
      <c r="H9" s="1"/>
      <c r="I9" s="1"/>
      <c r="J9" s="1"/>
      <c r="K9" s="1"/>
      <c r="L9" s="1"/>
      <c r="M9" s="1"/>
      <c r="N9" s="1"/>
      <c r="O9" s="1"/>
      <c r="P9" s="1"/>
      <c r="Q9" s="1"/>
    </row>
    <row r="10" spans="1:18" ht="15.6" x14ac:dyDescent="0.3">
      <c r="A10" s="1"/>
      <c r="B10" s="1"/>
      <c r="C10" s="5">
        <v>180</v>
      </c>
      <c r="D10" s="5">
        <v>1.3</v>
      </c>
      <c r="E10" s="1"/>
      <c r="G10" s="1"/>
      <c r="H10" s="1"/>
      <c r="I10" s="1"/>
      <c r="J10" s="1"/>
      <c r="K10" s="1"/>
      <c r="L10" s="1"/>
      <c r="M10" s="1"/>
      <c r="N10" s="1"/>
      <c r="O10" s="1"/>
      <c r="P10" s="1"/>
      <c r="Q10" s="1"/>
    </row>
    <row r="11" spans="1:18" ht="15.6" x14ac:dyDescent="0.3">
      <c r="A11" s="1"/>
      <c r="B11" s="1"/>
      <c r="C11" s="5">
        <v>530</v>
      </c>
      <c r="D11" s="5">
        <v>2.9</v>
      </c>
      <c r="E11" s="1"/>
      <c r="F11" s="1"/>
      <c r="G11" s="1"/>
      <c r="H11" s="1"/>
      <c r="I11" s="1"/>
      <c r="J11" s="1"/>
      <c r="K11" s="1"/>
      <c r="L11" s="1"/>
      <c r="M11" s="1"/>
      <c r="N11" s="1"/>
      <c r="O11" s="1"/>
      <c r="P11" s="1"/>
      <c r="Q11" s="1"/>
    </row>
    <row r="12" spans="1:18" ht="15.6" x14ac:dyDescent="0.3">
      <c r="A12" s="1"/>
      <c r="B12" s="1"/>
      <c r="C12" s="5">
        <v>660</v>
      </c>
      <c r="D12" s="24">
        <v>4</v>
      </c>
      <c r="E12" s="1"/>
      <c r="F12" s="1"/>
      <c r="G12" s="1"/>
      <c r="H12" s="1"/>
      <c r="I12" s="1"/>
      <c r="J12" s="1"/>
      <c r="K12" s="1"/>
      <c r="L12" s="1"/>
      <c r="M12" s="1"/>
      <c r="N12" s="1"/>
      <c r="O12" s="1"/>
      <c r="P12" s="1"/>
      <c r="Q12" s="1"/>
    </row>
    <row r="13" spans="1:18" ht="15.6" x14ac:dyDescent="0.3">
      <c r="A13" s="1"/>
      <c r="B13" s="1"/>
      <c r="C13" s="5">
        <v>950</v>
      </c>
      <c r="D13" s="5">
        <v>3.9</v>
      </c>
      <c r="E13" s="1"/>
      <c r="F13" s="1"/>
      <c r="G13" s="1"/>
      <c r="H13" s="1"/>
      <c r="I13" s="1"/>
      <c r="J13" s="1"/>
      <c r="K13" s="1"/>
      <c r="L13" s="1"/>
      <c r="M13" s="1"/>
      <c r="N13" s="1"/>
      <c r="O13" s="1"/>
      <c r="P13" s="1"/>
      <c r="Q13" s="1"/>
    </row>
    <row r="14" spans="1:18" ht="15.6" x14ac:dyDescent="0.3">
      <c r="A14" s="1"/>
      <c r="B14" s="1"/>
      <c r="C14" s="5">
        <v>760</v>
      </c>
      <c r="D14" s="24">
        <v>2.6</v>
      </c>
      <c r="E14" s="1"/>
      <c r="F14" s="1"/>
      <c r="G14" s="1"/>
      <c r="H14" s="1"/>
      <c r="I14" s="1"/>
      <c r="J14" s="1"/>
      <c r="K14" s="1"/>
      <c r="L14" s="1"/>
      <c r="M14" s="1"/>
      <c r="N14" s="1"/>
      <c r="O14" s="1"/>
      <c r="P14" s="1"/>
      <c r="Q14" s="1"/>
    </row>
    <row r="15" spans="1:18" ht="15.6" x14ac:dyDescent="0.3">
      <c r="A15" s="1"/>
      <c r="B15" s="1"/>
      <c r="C15" s="5">
        <v>820</v>
      </c>
      <c r="D15" s="5">
        <v>3.4</v>
      </c>
      <c r="E15" s="1"/>
      <c r="F15" s="1"/>
      <c r="G15" s="1"/>
      <c r="H15" s="1"/>
      <c r="I15" s="1"/>
      <c r="J15" s="1"/>
      <c r="K15" s="1"/>
      <c r="L15" s="1"/>
      <c r="M15" s="1"/>
      <c r="N15" s="1"/>
      <c r="O15" s="1"/>
      <c r="P15" s="1"/>
      <c r="Q15" s="1"/>
    </row>
    <row r="16" spans="1:18" ht="15.6" x14ac:dyDescent="0.3">
      <c r="A16" s="1"/>
      <c r="B16" s="1"/>
      <c r="C16" s="5">
        <v>350</v>
      </c>
      <c r="D16" s="5">
        <v>1.6</v>
      </c>
      <c r="E16" s="1"/>
      <c r="F16" s="1"/>
      <c r="G16" s="1"/>
      <c r="H16" s="1"/>
      <c r="I16" s="1"/>
      <c r="J16" s="1"/>
      <c r="K16" s="1"/>
      <c r="L16" s="1"/>
      <c r="M16" s="1"/>
      <c r="N16" s="1"/>
      <c r="O16" s="1"/>
      <c r="P16" s="1"/>
      <c r="Q16" s="1"/>
    </row>
    <row r="17" spans="1:19" ht="15.6" x14ac:dyDescent="0.3">
      <c r="A17" s="1"/>
      <c r="B17" s="1"/>
      <c r="C17" s="5">
        <v>400</v>
      </c>
      <c r="D17" s="5">
        <v>2.7</v>
      </c>
      <c r="E17" s="1"/>
      <c r="F17" s="1"/>
      <c r="G17" s="1"/>
      <c r="H17" s="1"/>
      <c r="I17" s="1"/>
      <c r="J17" s="1"/>
      <c r="K17" s="1"/>
      <c r="L17" s="1"/>
      <c r="M17" s="1"/>
      <c r="N17" s="1"/>
      <c r="O17" s="1"/>
      <c r="P17" s="1"/>
      <c r="Q17" s="1"/>
    </row>
    <row r="18" spans="1:19" ht="15.6" x14ac:dyDescent="0.3">
      <c r="A18" s="1"/>
      <c r="B18" s="1"/>
      <c r="C18" s="5">
        <v>250</v>
      </c>
      <c r="D18" s="24">
        <v>2</v>
      </c>
      <c r="E18" s="1"/>
      <c r="F18" s="1"/>
      <c r="G18" s="1"/>
      <c r="H18" s="1"/>
      <c r="I18" s="1"/>
      <c r="J18" s="1"/>
      <c r="K18" s="1"/>
      <c r="L18" s="1"/>
      <c r="M18" s="1"/>
      <c r="N18" s="1"/>
      <c r="O18" s="1"/>
      <c r="P18" s="1"/>
      <c r="Q18" s="1"/>
    </row>
    <row r="19" spans="1:19" ht="15.6" x14ac:dyDescent="0.3">
      <c r="A19" s="1"/>
      <c r="B19" s="1"/>
      <c r="C19" s="5">
        <v>500</v>
      </c>
      <c r="D19" s="5">
        <v>3.1</v>
      </c>
      <c r="E19" s="1"/>
      <c r="F19" s="1"/>
      <c r="G19" s="1"/>
      <c r="H19" s="1"/>
      <c r="I19" s="1"/>
      <c r="J19" s="1"/>
      <c r="K19" s="1"/>
      <c r="L19" s="1"/>
      <c r="M19" s="1"/>
      <c r="N19" s="1"/>
      <c r="O19" s="1"/>
      <c r="P19" s="1"/>
      <c r="Q19" s="1"/>
    </row>
    <row r="20" spans="1:19" ht="15.6" x14ac:dyDescent="0.3">
      <c r="A20" s="1"/>
      <c r="B20" s="1"/>
      <c r="C20" s="5">
        <v>600</v>
      </c>
      <c r="D20" s="5">
        <v>2.5</v>
      </c>
      <c r="E20" s="1"/>
      <c r="F20" s="1"/>
      <c r="G20" s="1"/>
      <c r="H20" s="1"/>
      <c r="I20" s="1"/>
      <c r="J20" s="1"/>
      <c r="K20" s="1"/>
      <c r="L20" s="1"/>
      <c r="M20" s="1"/>
      <c r="N20" s="1"/>
      <c r="O20" s="1"/>
      <c r="P20" s="1"/>
      <c r="Q20" s="1"/>
    </row>
    <row r="21" spans="1:19" ht="16.2" thickBot="1" x14ac:dyDescent="0.35">
      <c r="A21" s="1"/>
      <c r="B21" s="1"/>
      <c r="C21" s="6">
        <v>150</v>
      </c>
      <c r="D21" s="6">
        <v>1.3</v>
      </c>
      <c r="E21" s="1"/>
      <c r="F21" s="1"/>
      <c r="G21" s="1"/>
      <c r="H21" s="1"/>
      <c r="I21" s="1"/>
      <c r="J21" s="1"/>
      <c r="K21" s="1"/>
      <c r="L21" s="1"/>
      <c r="M21" s="1"/>
      <c r="N21" s="1"/>
      <c r="O21" s="1"/>
      <c r="P21" s="1"/>
      <c r="Q21" s="1"/>
    </row>
    <row r="22" spans="1:19" ht="16.2" thickBot="1" x14ac:dyDescent="0.35">
      <c r="A22" s="1"/>
      <c r="B22" s="1"/>
      <c r="C22" s="2"/>
      <c r="D22" s="2"/>
      <c r="E22" s="1"/>
      <c r="F22" s="1"/>
      <c r="G22" s="1"/>
      <c r="H22" s="1"/>
      <c r="I22" s="1"/>
      <c r="J22" s="1"/>
      <c r="K22" s="1"/>
      <c r="L22" s="1"/>
      <c r="M22" s="1"/>
      <c r="N22" s="1"/>
      <c r="O22" s="1"/>
      <c r="P22" s="1"/>
      <c r="Q22" s="1"/>
    </row>
    <row r="23" spans="1:19" ht="16.2" thickBot="1" x14ac:dyDescent="0.35">
      <c r="A23" s="1"/>
      <c r="B23" s="1"/>
      <c r="C23" s="2"/>
      <c r="D23" s="2"/>
      <c r="E23" s="1"/>
      <c r="F23" s="1"/>
      <c r="G23" s="8"/>
      <c r="H23" s="8"/>
      <c r="I23" s="8"/>
      <c r="J23" s="8"/>
      <c r="K23" s="8"/>
      <c r="L23" s="8"/>
      <c r="M23" s="8"/>
      <c r="N23" s="9"/>
      <c r="O23" s="1"/>
      <c r="P23" s="39"/>
      <c r="Q23" s="40"/>
      <c r="R23" s="41" t="s">
        <v>23</v>
      </c>
      <c r="S23" s="42" t="s">
        <v>24</v>
      </c>
    </row>
    <row r="24" spans="1:19" ht="16.2" thickBot="1" x14ac:dyDescent="0.35">
      <c r="A24" s="1"/>
      <c r="B24" s="1"/>
      <c r="C24" s="2" t="s">
        <v>0</v>
      </c>
      <c r="D24" s="68">
        <f>CORREL(Temps_de_réaction__s,Consommation_d_alcool__ml)</f>
        <v>0.87845906971904164</v>
      </c>
      <c r="E24" s="1"/>
      <c r="F24" s="1" t="s">
        <v>3</v>
      </c>
      <c r="G24" s="87" t="s">
        <v>78</v>
      </c>
      <c r="H24" s="88"/>
      <c r="I24" s="88"/>
      <c r="J24" s="88"/>
      <c r="K24" s="88"/>
      <c r="L24" s="88"/>
      <c r="M24" s="89"/>
      <c r="N24" s="9"/>
      <c r="O24" s="1"/>
      <c r="P24" s="61"/>
      <c r="Q24" s="43"/>
      <c r="R24" s="44"/>
      <c r="S24" s="62"/>
    </row>
    <row r="25" spans="1:19" ht="16.2" thickBot="1" x14ac:dyDescent="0.35">
      <c r="A25" s="1"/>
      <c r="B25" s="1"/>
      <c r="C25" s="2"/>
      <c r="D25" s="69"/>
      <c r="E25" s="1"/>
      <c r="F25" s="1"/>
      <c r="G25" s="90"/>
      <c r="H25" s="91"/>
      <c r="I25" s="91"/>
      <c r="J25" s="91"/>
      <c r="K25" s="91"/>
      <c r="L25" s="91"/>
      <c r="M25" s="92"/>
      <c r="N25" s="9"/>
      <c r="O25" s="1"/>
      <c r="P25" s="105" t="s">
        <v>69</v>
      </c>
      <c r="Q25" s="63" t="s">
        <v>70</v>
      </c>
      <c r="R25" s="46"/>
      <c r="S25" s="46">
        <v>2</v>
      </c>
    </row>
    <row r="26" spans="1:19" ht="16.2" thickBot="1" x14ac:dyDescent="0.35">
      <c r="A26" s="1"/>
      <c r="B26" s="1"/>
      <c r="C26" s="11"/>
      <c r="D26" s="70"/>
      <c r="E26" s="1"/>
      <c r="F26" s="1"/>
      <c r="G26" s="25"/>
      <c r="H26" s="25"/>
      <c r="I26" s="25"/>
      <c r="J26" s="25"/>
      <c r="K26" s="25"/>
      <c r="L26" s="25"/>
      <c r="M26" s="25"/>
      <c r="N26" s="9"/>
      <c r="O26" s="1"/>
      <c r="P26" s="106"/>
      <c r="Q26" s="46" t="s">
        <v>71</v>
      </c>
      <c r="R26" s="46"/>
      <c r="S26" s="46">
        <v>1</v>
      </c>
    </row>
    <row r="27" spans="1:19" ht="16.2" thickBot="1" x14ac:dyDescent="0.35">
      <c r="A27" s="1"/>
      <c r="B27" s="1"/>
      <c r="C27" s="11" t="s">
        <v>1</v>
      </c>
      <c r="D27" s="67" cm="1">
        <f t="array" ref="D27:E27">LINEST(Temps_de_réaction__s,Consommation_d_alcool__ml,TRUE,FALSE)</f>
        <v>3.2621829327884148E-3</v>
      </c>
      <c r="E27" s="66">
        <v>0.91996505412168816</v>
      </c>
      <c r="F27" s="1" t="s">
        <v>3</v>
      </c>
      <c r="G27" s="87" t="s">
        <v>79</v>
      </c>
      <c r="H27" s="88"/>
      <c r="I27" s="88"/>
      <c r="J27" s="88"/>
      <c r="K27" s="88"/>
      <c r="L27" s="88"/>
      <c r="M27" s="89"/>
      <c r="N27" s="9"/>
      <c r="O27" s="1"/>
      <c r="P27" s="106"/>
      <c r="Q27" s="46" t="s">
        <v>72</v>
      </c>
      <c r="R27" s="46"/>
      <c r="S27" s="46">
        <v>1</v>
      </c>
    </row>
    <row r="28" spans="1:19" ht="16.2" thickBot="1" x14ac:dyDescent="0.35">
      <c r="A28" s="1"/>
      <c r="B28" s="1"/>
      <c r="C28" s="11"/>
      <c r="D28" s="70"/>
      <c r="E28" s="1"/>
      <c r="F28" s="1"/>
      <c r="G28" s="90"/>
      <c r="H28" s="91"/>
      <c r="I28" s="91"/>
      <c r="J28" s="91"/>
      <c r="K28" s="91"/>
      <c r="L28" s="91"/>
      <c r="M28" s="92"/>
      <c r="N28" s="9"/>
      <c r="O28" s="1"/>
      <c r="P28" s="106"/>
      <c r="Q28" s="46" t="s">
        <v>73</v>
      </c>
      <c r="R28" s="46"/>
      <c r="S28" s="46">
        <v>2</v>
      </c>
    </row>
    <row r="29" spans="1:19" ht="16.2" thickBot="1" x14ac:dyDescent="0.35">
      <c r="A29" s="1"/>
      <c r="B29" s="1"/>
      <c r="C29" s="11"/>
      <c r="D29" s="70"/>
      <c r="E29" s="1"/>
      <c r="F29" s="1"/>
      <c r="G29" s="22"/>
      <c r="H29" s="22"/>
      <c r="I29" s="22"/>
      <c r="J29" s="22"/>
      <c r="K29" s="22"/>
      <c r="L29" s="22"/>
      <c r="M29" s="22"/>
      <c r="N29" s="9"/>
      <c r="O29" s="1"/>
      <c r="P29" s="107"/>
      <c r="Q29" s="46" t="s">
        <v>72</v>
      </c>
      <c r="R29" s="46"/>
      <c r="S29" s="46">
        <v>2</v>
      </c>
    </row>
    <row r="30" spans="1:19" ht="16.2" thickBot="1" x14ac:dyDescent="0.35">
      <c r="A30" s="1"/>
      <c r="B30" s="1"/>
      <c r="C30" s="11" t="s">
        <v>12</v>
      </c>
      <c r="D30" s="68">
        <f>E27</f>
        <v>0.91996505412168816</v>
      </c>
      <c r="E30" s="1"/>
      <c r="F30" s="1" t="s">
        <v>2</v>
      </c>
      <c r="G30" s="87" t="s">
        <v>80</v>
      </c>
      <c r="H30" s="88"/>
      <c r="I30" s="88"/>
      <c r="J30" s="88"/>
      <c r="K30" s="88"/>
      <c r="L30" s="88"/>
      <c r="M30" s="89"/>
      <c r="N30" s="1"/>
      <c r="O30" s="1"/>
      <c r="P30" s="64"/>
      <c r="Q30" s="43"/>
      <c r="R30" s="44"/>
      <c r="S30" s="65"/>
    </row>
    <row r="31" spans="1:19" ht="16.2" thickBot="1" x14ac:dyDescent="0.35">
      <c r="A31" s="1"/>
      <c r="B31" s="1"/>
      <c r="C31" s="11"/>
      <c r="D31" s="70"/>
      <c r="E31" s="1"/>
      <c r="F31" s="1"/>
      <c r="G31" s="90"/>
      <c r="H31" s="91"/>
      <c r="I31" s="91"/>
      <c r="J31" s="91"/>
      <c r="K31" s="91"/>
      <c r="L31" s="91"/>
      <c r="M31" s="92"/>
      <c r="N31" s="1"/>
      <c r="O31" s="1"/>
      <c r="P31" s="108" t="s">
        <v>25</v>
      </c>
      <c r="Q31" s="46" t="s">
        <v>26</v>
      </c>
      <c r="R31" s="46"/>
      <c r="S31" s="46">
        <v>1</v>
      </c>
    </row>
    <row r="32" spans="1:19" ht="16.2" thickBot="1" x14ac:dyDescent="0.35">
      <c r="A32" s="1"/>
      <c r="B32" s="1"/>
      <c r="C32" s="2"/>
      <c r="D32" s="70"/>
      <c r="E32" s="1"/>
      <c r="F32" s="1"/>
      <c r="G32" s="26"/>
      <c r="H32" s="26"/>
      <c r="I32" s="26"/>
      <c r="J32" s="26"/>
      <c r="K32" s="26"/>
      <c r="L32" s="26"/>
      <c r="M32" s="26"/>
      <c r="N32" s="1"/>
      <c r="O32" s="1"/>
      <c r="P32" s="109"/>
      <c r="Q32" s="46" t="s">
        <v>27</v>
      </c>
      <c r="R32" s="46"/>
      <c r="S32" s="46">
        <v>1</v>
      </c>
    </row>
    <row r="33" spans="1:19" ht="16.2" thickBot="1" x14ac:dyDescent="0.35">
      <c r="A33" s="1"/>
      <c r="B33" s="1"/>
      <c r="C33" s="11" t="s">
        <v>11</v>
      </c>
      <c r="D33" s="68">
        <f>D24^2</f>
        <v>0.77169033717164404</v>
      </c>
      <c r="E33" s="10"/>
      <c r="F33" s="1" t="s">
        <v>3</v>
      </c>
      <c r="G33" s="99" t="s">
        <v>81</v>
      </c>
      <c r="H33" s="100"/>
      <c r="I33" s="100"/>
      <c r="J33" s="100"/>
      <c r="K33" s="100"/>
      <c r="L33" s="100"/>
      <c r="M33" s="101"/>
      <c r="N33" s="1"/>
      <c r="O33" s="1"/>
      <c r="P33" s="109"/>
      <c r="Q33" s="46" t="s">
        <v>28</v>
      </c>
      <c r="R33" s="46"/>
      <c r="S33" s="46">
        <v>1</v>
      </c>
    </row>
    <row r="34" spans="1:19" ht="16.2" thickBot="1" x14ac:dyDescent="0.35">
      <c r="A34" s="1"/>
      <c r="B34" s="1"/>
      <c r="C34" s="11"/>
      <c r="D34" s="71"/>
      <c r="E34" s="10"/>
      <c r="F34" s="10"/>
      <c r="G34" s="102"/>
      <c r="H34" s="103"/>
      <c r="I34" s="103"/>
      <c r="J34" s="103"/>
      <c r="K34" s="103"/>
      <c r="L34" s="103"/>
      <c r="M34" s="104"/>
      <c r="N34" s="1"/>
      <c r="O34" s="1"/>
      <c r="P34" s="109"/>
      <c r="Q34" s="46" t="s">
        <v>29</v>
      </c>
      <c r="R34" s="46"/>
      <c r="S34" s="46">
        <v>2</v>
      </c>
    </row>
    <row r="35" spans="1:19" ht="16.2" thickBot="1" x14ac:dyDescent="0.35">
      <c r="A35" s="1"/>
      <c r="B35" s="1"/>
      <c r="C35" s="21"/>
      <c r="D35" s="70"/>
      <c r="E35" s="1"/>
      <c r="F35" s="1"/>
      <c r="G35" s="26"/>
      <c r="H35" s="26"/>
      <c r="I35" s="26"/>
      <c r="J35" s="26"/>
      <c r="K35" s="26"/>
      <c r="L35" s="26"/>
      <c r="M35" s="26"/>
      <c r="N35" s="1"/>
      <c r="O35" s="1"/>
      <c r="P35" s="109"/>
      <c r="Q35" s="46" t="s">
        <v>30</v>
      </c>
      <c r="R35" s="46"/>
      <c r="S35" s="46">
        <v>2</v>
      </c>
    </row>
    <row r="36" spans="1:19" ht="16.2" thickBot="1" x14ac:dyDescent="0.35">
      <c r="A36" s="1"/>
      <c r="B36" s="1"/>
      <c r="C36" s="2" t="s">
        <v>8</v>
      </c>
      <c r="D36" s="68">
        <f>D27*750+D30</f>
        <v>3.3666022537129994</v>
      </c>
      <c r="E36" s="1"/>
      <c r="F36" s="1" t="s">
        <v>3</v>
      </c>
      <c r="G36" s="93" t="s">
        <v>82</v>
      </c>
      <c r="H36" s="94"/>
      <c r="I36" s="94"/>
      <c r="J36" s="94"/>
      <c r="K36" s="94"/>
      <c r="L36" s="94"/>
      <c r="M36" s="95"/>
      <c r="N36" s="1"/>
      <c r="O36" s="1"/>
      <c r="P36" s="110"/>
      <c r="Q36" s="46" t="s">
        <v>31</v>
      </c>
      <c r="R36" s="46"/>
      <c r="S36" s="46">
        <v>1</v>
      </c>
    </row>
    <row r="37" spans="1:19" ht="16.2" thickBot="1" x14ac:dyDescent="0.35">
      <c r="A37" s="10"/>
      <c r="B37" s="10"/>
      <c r="C37" s="11"/>
      <c r="D37" s="71"/>
      <c r="E37" s="10"/>
      <c r="F37" s="10"/>
      <c r="G37" s="96"/>
      <c r="H37" s="97"/>
      <c r="I37" s="97"/>
      <c r="J37" s="97"/>
      <c r="K37" s="97"/>
      <c r="L37" s="97"/>
      <c r="M37" s="98"/>
      <c r="N37" s="1"/>
      <c r="O37" s="1"/>
      <c r="P37" s="47"/>
      <c r="Q37" s="48"/>
      <c r="R37" s="48"/>
      <c r="S37" s="48"/>
    </row>
    <row r="38" spans="1:19" ht="16.2" thickBot="1" x14ac:dyDescent="0.35">
      <c r="A38" s="10"/>
      <c r="B38" s="10"/>
      <c r="C38" s="11"/>
      <c r="D38" s="71"/>
      <c r="E38" s="10"/>
      <c r="F38" s="10"/>
      <c r="G38" s="23"/>
      <c r="H38" s="23"/>
      <c r="I38" s="23"/>
      <c r="J38" s="23"/>
      <c r="K38" s="23"/>
      <c r="L38" s="23"/>
      <c r="M38" s="23"/>
      <c r="N38" s="1"/>
      <c r="O38" s="1"/>
      <c r="P38" s="105" t="s">
        <v>32</v>
      </c>
      <c r="Q38" s="46" t="s">
        <v>26</v>
      </c>
      <c r="R38" s="46"/>
      <c r="S38" s="46">
        <v>3</v>
      </c>
    </row>
    <row r="39" spans="1:19" ht="16.2" thickBot="1" x14ac:dyDescent="0.35">
      <c r="A39" s="10"/>
      <c r="B39" s="10"/>
      <c r="C39" s="20" t="s">
        <v>9</v>
      </c>
      <c r="D39" s="68">
        <f>(3-D30)/D27</f>
        <v>637.62057148044778</v>
      </c>
      <c r="E39" s="1"/>
      <c r="F39" s="1" t="s">
        <v>3</v>
      </c>
      <c r="G39" s="93" t="s">
        <v>83</v>
      </c>
      <c r="H39" s="94"/>
      <c r="I39" s="94"/>
      <c r="J39" s="94"/>
      <c r="K39" s="94"/>
      <c r="L39" s="94"/>
      <c r="M39" s="95"/>
      <c r="N39" s="1"/>
      <c r="O39" s="1"/>
      <c r="P39" s="106"/>
      <c r="Q39" s="46" t="s">
        <v>27</v>
      </c>
      <c r="R39" s="46"/>
      <c r="S39" s="46">
        <v>2</v>
      </c>
    </row>
    <row r="40" spans="1:19" ht="16.2" thickBot="1" x14ac:dyDescent="0.35">
      <c r="A40" s="10"/>
      <c r="B40" s="10"/>
      <c r="C40" s="11"/>
      <c r="D40" s="11"/>
      <c r="E40" s="10"/>
      <c r="F40" s="10"/>
      <c r="G40" s="96"/>
      <c r="H40" s="97"/>
      <c r="I40" s="97"/>
      <c r="J40" s="97"/>
      <c r="K40" s="97"/>
      <c r="L40" s="97"/>
      <c r="M40" s="98"/>
      <c r="N40" s="1"/>
      <c r="O40" s="1"/>
      <c r="P40" s="106"/>
      <c r="Q40" s="46" t="s">
        <v>28</v>
      </c>
      <c r="R40" s="46"/>
      <c r="S40" s="46">
        <v>2</v>
      </c>
    </row>
    <row r="41" spans="1:19" ht="15.6" x14ac:dyDescent="0.3">
      <c r="A41" s="12"/>
      <c r="B41" s="10"/>
      <c r="C41" s="11"/>
      <c r="D41" s="11"/>
      <c r="E41" s="10"/>
      <c r="F41" s="10"/>
      <c r="G41" s="26"/>
      <c r="H41" s="26"/>
      <c r="I41" s="26"/>
      <c r="J41" s="26"/>
      <c r="K41" s="26"/>
      <c r="L41" s="26"/>
      <c r="M41" s="26"/>
      <c r="N41" s="1"/>
      <c r="O41" s="1"/>
      <c r="P41" s="106"/>
      <c r="Q41" s="46" t="s">
        <v>29</v>
      </c>
      <c r="R41" s="46"/>
      <c r="S41" s="46">
        <v>2</v>
      </c>
    </row>
    <row r="42" spans="1:19" ht="15.6" x14ac:dyDescent="0.3">
      <c r="A42" s="10"/>
      <c r="B42" s="10"/>
      <c r="N42" s="1"/>
      <c r="O42" s="1"/>
      <c r="P42" s="106"/>
      <c r="Q42" s="46" t="s">
        <v>30</v>
      </c>
      <c r="R42" s="46"/>
      <c r="S42" s="46">
        <v>2</v>
      </c>
    </row>
    <row r="43" spans="1:19" ht="15.6" x14ac:dyDescent="0.3">
      <c r="A43" s="10"/>
      <c r="B43" s="10"/>
      <c r="N43" s="1"/>
      <c r="O43" s="1"/>
      <c r="P43" s="107"/>
      <c r="Q43" s="46" t="s">
        <v>31</v>
      </c>
      <c r="R43" s="46"/>
      <c r="S43" s="46">
        <v>2</v>
      </c>
    </row>
    <row r="44" spans="1:19" ht="15.6" x14ac:dyDescent="0.3">
      <c r="A44" s="12"/>
      <c r="B44" s="12"/>
      <c r="C44" s="14"/>
      <c r="D44" s="14"/>
      <c r="E44" s="15"/>
      <c r="F44" s="15"/>
      <c r="G44" s="15"/>
      <c r="H44" s="15"/>
      <c r="I44" s="15"/>
      <c r="J44" s="15"/>
      <c r="K44" s="15"/>
      <c r="L44" s="15"/>
      <c r="M44" s="15"/>
      <c r="N44" s="15"/>
      <c r="P44" s="47"/>
      <c r="Q44" s="48"/>
      <c r="R44" s="48"/>
      <c r="S44" s="48"/>
    </row>
    <row r="45" spans="1:19" ht="15.6" x14ac:dyDescent="0.3">
      <c r="A45" s="12"/>
      <c r="B45" s="12"/>
      <c r="C45" s="16"/>
      <c r="D45" s="17"/>
      <c r="E45" s="15"/>
      <c r="F45" s="18"/>
      <c r="G45" s="19"/>
      <c r="H45" s="19"/>
      <c r="I45" s="19"/>
      <c r="J45" s="19"/>
      <c r="K45" s="19"/>
      <c r="L45" s="19"/>
      <c r="M45" s="19"/>
      <c r="N45" s="15"/>
      <c r="P45" s="78" t="s">
        <v>33</v>
      </c>
      <c r="Q45" s="49" t="s">
        <v>34</v>
      </c>
      <c r="S45" s="49">
        <v>2</v>
      </c>
    </row>
    <row r="46" spans="1:19" ht="15.6" x14ac:dyDescent="0.3">
      <c r="A46" s="12"/>
      <c r="B46" s="12"/>
      <c r="C46" s="14"/>
      <c r="D46" s="14"/>
      <c r="E46" s="15"/>
      <c r="F46" s="18"/>
      <c r="G46" s="19"/>
      <c r="H46" s="19"/>
      <c r="I46" s="19"/>
      <c r="J46" s="19"/>
      <c r="K46" s="19"/>
      <c r="L46" s="19"/>
      <c r="M46" s="19"/>
      <c r="N46" s="15"/>
      <c r="P46" s="79"/>
      <c r="Q46" s="46" t="s">
        <v>35</v>
      </c>
      <c r="R46" s="46"/>
      <c r="S46" s="46">
        <v>4</v>
      </c>
    </row>
    <row r="47" spans="1:19" ht="15.6" x14ac:dyDescent="0.3">
      <c r="A47" s="12"/>
      <c r="B47" s="12"/>
      <c r="C47" s="14"/>
      <c r="D47" s="14"/>
      <c r="E47" s="15"/>
      <c r="F47" s="15"/>
      <c r="G47" s="15"/>
      <c r="H47" s="15"/>
      <c r="I47" s="15"/>
      <c r="J47" s="15"/>
      <c r="K47" s="15"/>
      <c r="L47" s="15"/>
      <c r="M47" s="15"/>
      <c r="N47" s="15"/>
      <c r="P47" s="79"/>
      <c r="Q47" s="46" t="s">
        <v>36</v>
      </c>
      <c r="R47" s="46"/>
      <c r="S47" s="46">
        <v>1</v>
      </c>
    </row>
    <row r="48" spans="1:19" ht="15.6" x14ac:dyDescent="0.3">
      <c r="A48" s="12"/>
      <c r="B48" s="12"/>
      <c r="C48" s="14"/>
      <c r="D48" s="14"/>
      <c r="E48" s="15"/>
      <c r="F48" s="15"/>
      <c r="G48" s="15"/>
      <c r="H48" s="15"/>
      <c r="I48" s="15"/>
      <c r="J48" s="15"/>
      <c r="K48" s="15"/>
      <c r="L48" s="15"/>
      <c r="M48" s="15"/>
      <c r="N48" s="15"/>
      <c r="P48" s="79"/>
      <c r="Q48" s="46" t="s">
        <v>31</v>
      </c>
      <c r="R48" s="46"/>
      <c r="S48" s="46">
        <v>1</v>
      </c>
    </row>
    <row r="49" spans="1:19" ht="15.6" x14ac:dyDescent="0.3">
      <c r="A49" s="12"/>
      <c r="B49" s="12"/>
      <c r="C49" s="13"/>
      <c r="D49" s="13"/>
      <c r="E49" s="12"/>
      <c r="F49" s="12"/>
      <c r="P49" s="80"/>
      <c r="Q49" s="46" t="s">
        <v>37</v>
      </c>
      <c r="R49" s="46"/>
      <c r="S49" s="46">
        <v>1</v>
      </c>
    </row>
    <row r="50" spans="1:19" ht="15.6" x14ac:dyDescent="0.3">
      <c r="A50" s="12"/>
      <c r="B50" s="12"/>
      <c r="C50" s="13"/>
      <c r="D50" s="13"/>
      <c r="E50" s="12"/>
      <c r="F50" s="12"/>
      <c r="P50" s="47"/>
      <c r="Q50" s="47"/>
      <c r="R50" s="48"/>
      <c r="S50" s="48"/>
    </row>
    <row r="51" spans="1:19" ht="15.6" x14ac:dyDescent="0.3">
      <c r="P51" s="45" t="s">
        <v>38</v>
      </c>
      <c r="Q51" s="45"/>
      <c r="R51" s="46">
        <f>SUM(R24:R49)</f>
        <v>0</v>
      </c>
      <c r="S51" s="46">
        <f>SUM(S24:S49)</f>
        <v>38</v>
      </c>
    </row>
  </sheetData>
  <mergeCells count="14">
    <mergeCell ref="P45:P49"/>
    <mergeCell ref="H5:K5"/>
    <mergeCell ref="H6:K6"/>
    <mergeCell ref="O5:R5"/>
    <mergeCell ref="O6:R6"/>
    <mergeCell ref="G24:M25"/>
    <mergeCell ref="G36:M37"/>
    <mergeCell ref="G27:M28"/>
    <mergeCell ref="G30:M31"/>
    <mergeCell ref="G33:M34"/>
    <mergeCell ref="G39:M40"/>
    <mergeCell ref="P25:P29"/>
    <mergeCell ref="P31:P36"/>
    <mergeCell ref="P38:P43"/>
  </mergeCells>
  <pageMargins left="0.7" right="0.7" top="0.75" bottom="0.75" header="0.3" footer="0.3"/>
  <pageSetup paperSize="119" orientation="portrait" verticalDpi="599"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0189C-40D0-41BA-B9CE-5B082B375419}">
  <dimension ref="B1:U75"/>
  <sheetViews>
    <sheetView tabSelected="1" topLeftCell="D1" zoomScale="37" zoomScaleNormal="100" workbookViewId="0">
      <selection activeCell="N49" sqref="N49"/>
    </sheetView>
  </sheetViews>
  <sheetFormatPr baseColWidth="10" defaultColWidth="11.44140625" defaultRowHeight="15.6" x14ac:dyDescent="0.3"/>
  <cols>
    <col min="1" max="1" width="7.77734375" style="27" customWidth="1"/>
    <col min="2" max="2" width="17.5546875" style="36" customWidth="1"/>
    <col min="3" max="3" width="17.21875" style="36" customWidth="1"/>
    <col min="4" max="5" width="11.44140625" style="27"/>
    <col min="6" max="6" width="14.21875" style="27" customWidth="1"/>
    <col min="7" max="7" width="18.33203125" style="27" bestFit="1" customWidth="1"/>
    <col min="8" max="8" width="18" style="27" bestFit="1" customWidth="1"/>
    <col min="9" max="9" width="14" style="27" customWidth="1"/>
    <col min="10" max="10" width="15.21875" style="27" bestFit="1" customWidth="1"/>
    <col min="11" max="12" width="11.44140625" style="27"/>
    <col min="13" max="13" width="14" style="27" customWidth="1"/>
    <col min="14" max="14" width="15.21875" style="27" bestFit="1" customWidth="1"/>
    <col min="15" max="19" width="11.44140625" style="27"/>
    <col min="20" max="20" width="14.5546875" style="27" bestFit="1" customWidth="1"/>
    <col min="21" max="16384" width="11.44140625" style="27"/>
  </cols>
  <sheetData>
    <row r="1" spans="2:20" ht="16.2" thickBot="1" x14ac:dyDescent="0.35"/>
    <row r="2" spans="2:20" ht="47.4" thickBot="1" x14ac:dyDescent="0.35">
      <c r="B2" s="28" t="s">
        <v>15</v>
      </c>
      <c r="C2" s="29" t="s">
        <v>16</v>
      </c>
      <c r="F2" s="111" t="s">
        <v>66</v>
      </c>
      <c r="G2" s="111"/>
      <c r="H2" s="111"/>
      <c r="I2" s="111"/>
      <c r="J2" s="111"/>
      <c r="K2" s="111"/>
      <c r="L2" s="111"/>
      <c r="M2" s="111"/>
      <c r="N2" s="111"/>
      <c r="O2" s="111"/>
      <c r="P2" s="111"/>
      <c r="Q2" s="111"/>
      <c r="R2" s="111"/>
      <c r="S2" s="111"/>
      <c r="T2" s="111"/>
    </row>
    <row r="3" spans="2:20" x14ac:dyDescent="0.3">
      <c r="B3" s="30">
        <v>1.65</v>
      </c>
      <c r="C3" s="31">
        <v>35</v>
      </c>
    </row>
    <row r="4" spans="2:20" x14ac:dyDescent="0.3">
      <c r="B4" s="30">
        <v>2.5</v>
      </c>
      <c r="C4" s="31">
        <v>75</v>
      </c>
    </row>
    <row r="5" spans="2:20" x14ac:dyDescent="0.3">
      <c r="B5" s="30">
        <v>2</v>
      </c>
      <c r="C5" s="31">
        <v>45</v>
      </c>
    </row>
    <row r="6" spans="2:20" x14ac:dyDescent="0.3">
      <c r="B6" s="30">
        <v>1.2</v>
      </c>
      <c r="C6" s="31">
        <v>12</v>
      </c>
    </row>
    <row r="7" spans="2:20" x14ac:dyDescent="0.3">
      <c r="B7" s="30">
        <v>0.5</v>
      </c>
      <c r="C7" s="31">
        <v>2.9</v>
      </c>
    </row>
    <row r="8" spans="2:20" x14ac:dyDescent="0.3">
      <c r="B8" s="30">
        <v>3.1</v>
      </c>
      <c r="C8" s="31">
        <v>275.60000000000002</v>
      </c>
    </row>
    <row r="9" spans="2:20" x14ac:dyDescent="0.3">
      <c r="B9" s="30">
        <v>1.75</v>
      </c>
      <c r="C9" s="31">
        <v>42.5</v>
      </c>
    </row>
    <row r="10" spans="2:20" x14ac:dyDescent="0.3">
      <c r="B10" s="30">
        <v>2.75</v>
      </c>
      <c r="C10" s="31">
        <v>180</v>
      </c>
    </row>
    <row r="11" spans="2:20" x14ac:dyDescent="0.3">
      <c r="B11" s="30">
        <v>2.65</v>
      </c>
      <c r="C11" s="31">
        <v>132</v>
      </c>
    </row>
    <row r="12" spans="2:20" x14ac:dyDescent="0.3">
      <c r="B12" s="30">
        <v>2.25</v>
      </c>
      <c r="C12" s="31">
        <v>70</v>
      </c>
    </row>
    <row r="13" spans="2:20" x14ac:dyDescent="0.3">
      <c r="B13" s="30">
        <v>2.125</v>
      </c>
      <c r="C13" s="31">
        <v>85.5</v>
      </c>
    </row>
    <row r="14" spans="2:20" x14ac:dyDescent="0.3">
      <c r="B14" s="30">
        <v>1</v>
      </c>
      <c r="C14" s="31">
        <v>6.5</v>
      </c>
    </row>
    <row r="15" spans="2:20" x14ac:dyDescent="0.3">
      <c r="B15" s="30">
        <v>2.4500000000000002</v>
      </c>
      <c r="C15" s="31">
        <v>112</v>
      </c>
    </row>
    <row r="16" spans="2:20" x14ac:dyDescent="0.3">
      <c r="B16" s="30">
        <v>2.25</v>
      </c>
      <c r="C16" s="31">
        <v>75</v>
      </c>
    </row>
    <row r="17" spans="2:21" x14ac:dyDescent="0.3">
      <c r="B17" s="30">
        <v>1.85</v>
      </c>
      <c r="C17" s="31">
        <v>42.5</v>
      </c>
    </row>
    <row r="18" spans="2:21" x14ac:dyDescent="0.3">
      <c r="B18" s="30">
        <v>2.85</v>
      </c>
      <c r="C18" s="31">
        <v>215</v>
      </c>
      <c r="F18" s="114" t="s">
        <v>4</v>
      </c>
      <c r="G18" s="114"/>
      <c r="L18" s="114" t="s">
        <v>5</v>
      </c>
      <c r="M18" s="114"/>
      <c r="S18" s="50" t="s">
        <v>42</v>
      </c>
      <c r="T18" s="51"/>
    </row>
    <row r="19" spans="2:21" ht="16.2" thickBot="1" x14ac:dyDescent="0.35">
      <c r="B19" s="30">
        <v>0.75</v>
      </c>
      <c r="C19" s="31">
        <v>5.0999999999999996</v>
      </c>
      <c r="S19" s="51"/>
      <c r="T19" s="51"/>
    </row>
    <row r="20" spans="2:21" ht="16.2" thickBot="1" x14ac:dyDescent="0.35">
      <c r="B20" s="30">
        <v>3.25</v>
      </c>
      <c r="C20" s="31">
        <v>450</v>
      </c>
      <c r="F20" s="27" t="s">
        <v>0</v>
      </c>
      <c r="G20" s="72">
        <f>CORREL(Montant_des_ventes_________________en_milliers_de,Montant_investi_en_publicités__________en_milliers_de)</f>
        <v>0.84852072703630299</v>
      </c>
      <c r="H20" s="37"/>
      <c r="L20" s="38" t="s">
        <v>0</v>
      </c>
      <c r="M20" s="72" cm="1">
        <f t="array" ref="M20">CORREL(LN(Montant_des_ventes_________________en_milliers_de),Montant_investi_en_publicités__________en_milliers_de)</f>
        <v>0.99326827791788941</v>
      </c>
      <c r="N20" s="32"/>
      <c r="P20" s="33"/>
      <c r="Q20" s="33"/>
      <c r="R20" s="33"/>
      <c r="S20" s="51"/>
      <c r="T20" s="51"/>
    </row>
    <row r="21" spans="2:21" ht="16.2" thickBot="1" x14ac:dyDescent="0.35">
      <c r="B21" s="30">
        <v>3</v>
      </c>
      <c r="C21" s="31">
        <v>275</v>
      </c>
      <c r="G21" s="38"/>
      <c r="H21" s="38"/>
      <c r="L21" s="38"/>
      <c r="M21" s="38"/>
      <c r="P21" s="33"/>
      <c r="Q21" s="33"/>
      <c r="R21" s="33"/>
      <c r="S21" s="51"/>
      <c r="T21" s="51"/>
    </row>
    <row r="22" spans="2:21" ht="16.2" thickBot="1" x14ac:dyDescent="0.35">
      <c r="B22" s="30">
        <v>1.4</v>
      </c>
      <c r="C22" s="31">
        <v>17.899999999999999</v>
      </c>
      <c r="F22" s="27" t="s">
        <v>11</v>
      </c>
      <c r="G22" s="72">
        <f>RSQ(Montant_des_ventes_________________en_milliers_de,Montant_investi_en_publicités__________en_milliers_de)</f>
        <v>0.71998742421021622</v>
      </c>
      <c r="H22" s="73"/>
      <c r="L22" s="38" t="s">
        <v>11</v>
      </c>
      <c r="M22" s="72" cm="1">
        <f t="array" ref="M22">RSQ(LN(Montant_des_ventes_________________en_milliers_de),Montant_investi_en_publicités__________en_milliers_de)</f>
        <v>0.98658187191796942</v>
      </c>
      <c r="N22" s="32"/>
      <c r="P22" s="33"/>
      <c r="Q22" s="33"/>
      <c r="R22" s="33"/>
      <c r="S22" s="38" t="s">
        <v>43</v>
      </c>
      <c r="T22" s="74">
        <v>0.94</v>
      </c>
    </row>
    <row r="23" spans="2:21" x14ac:dyDescent="0.3">
      <c r="B23" s="30">
        <v>1.1000000000000001</v>
      </c>
      <c r="C23" s="31">
        <v>10</v>
      </c>
      <c r="Q23" s="115"/>
      <c r="R23" s="115"/>
    </row>
    <row r="24" spans="2:21" x14ac:dyDescent="0.3">
      <c r="B24" s="30">
        <v>1.125</v>
      </c>
      <c r="C24" s="31">
        <v>9.75</v>
      </c>
    </row>
    <row r="25" spans="2:21" ht="16.2" thickBot="1" x14ac:dyDescent="0.35">
      <c r="B25" s="30">
        <v>2.65</v>
      </c>
      <c r="C25" s="31">
        <v>164</v>
      </c>
      <c r="L25" s="27" t="s">
        <v>44</v>
      </c>
      <c r="O25" s="27" t="s">
        <v>2</v>
      </c>
    </row>
    <row r="26" spans="2:21" ht="19.2" thickBot="1" x14ac:dyDescent="0.35">
      <c r="B26" s="30">
        <v>1.3</v>
      </c>
      <c r="C26" s="31">
        <v>12</v>
      </c>
      <c r="F26" s="27" t="s">
        <v>6</v>
      </c>
      <c r="H26" s="27" t="s">
        <v>7</v>
      </c>
      <c r="I26" s="112" t="s">
        <v>84</v>
      </c>
      <c r="J26" s="113"/>
      <c r="L26" s="27" t="s">
        <v>85</v>
      </c>
      <c r="M26" s="75">
        <v>1.3614999999999999</v>
      </c>
      <c r="O26" s="123" t="s">
        <v>90</v>
      </c>
      <c r="P26" s="124"/>
      <c r="Q26" s="124"/>
      <c r="R26" s="124"/>
      <c r="S26" s="124"/>
      <c r="T26" s="124"/>
      <c r="U26" s="125"/>
    </row>
    <row r="27" spans="2:21" x14ac:dyDescent="0.3">
      <c r="B27" s="30">
        <v>2.95</v>
      </c>
      <c r="C27" s="31">
        <v>270</v>
      </c>
      <c r="M27" s="76"/>
      <c r="O27" s="135"/>
      <c r="P27" s="136"/>
      <c r="Q27" s="136"/>
      <c r="R27" s="136"/>
      <c r="S27" s="136"/>
      <c r="T27" s="136"/>
      <c r="U27" s="137"/>
    </row>
    <row r="28" spans="2:21" ht="16.2" thickBot="1" x14ac:dyDescent="0.35">
      <c r="B28" s="30">
        <v>1.25</v>
      </c>
      <c r="C28" s="31">
        <v>13.1</v>
      </c>
      <c r="F28" s="52" t="s">
        <v>45</v>
      </c>
      <c r="M28" s="76"/>
      <c r="O28" s="126"/>
      <c r="P28" s="127"/>
      <c r="Q28" s="127"/>
      <c r="R28" s="127"/>
      <c r="S28" s="127"/>
      <c r="T28" s="127"/>
      <c r="U28" s="128"/>
    </row>
    <row r="29" spans="2:21" x14ac:dyDescent="0.3">
      <c r="B29" s="30">
        <v>1.375</v>
      </c>
      <c r="C29" s="31">
        <v>15</v>
      </c>
      <c r="F29" s="52" t="s">
        <v>46</v>
      </c>
      <c r="M29" s="76"/>
    </row>
    <row r="30" spans="2:21" ht="16.2" thickBot="1" x14ac:dyDescent="0.35">
      <c r="B30" s="30">
        <v>0.8</v>
      </c>
      <c r="C30" s="31">
        <v>7.5</v>
      </c>
      <c r="F30" s="52" t="s">
        <v>47</v>
      </c>
      <c r="M30" s="76"/>
    </row>
    <row r="31" spans="2:21" ht="16.2" thickBot="1" x14ac:dyDescent="0.35">
      <c r="B31" s="30">
        <v>0.85</v>
      </c>
      <c r="C31" s="31">
        <v>7.1</v>
      </c>
      <c r="F31" s="52"/>
      <c r="L31" s="27" t="s">
        <v>86</v>
      </c>
      <c r="M31" s="77">
        <f>EXP(1.768)</f>
        <v>5.8591233885426668</v>
      </c>
      <c r="O31" s="117" t="s">
        <v>91</v>
      </c>
      <c r="P31" s="118"/>
      <c r="Q31" s="118"/>
      <c r="R31" s="118"/>
      <c r="S31" s="118"/>
      <c r="T31" s="118"/>
      <c r="U31" s="119"/>
    </row>
    <row r="32" spans="2:21" x14ac:dyDescent="0.3">
      <c r="B32" s="30">
        <v>1.05</v>
      </c>
      <c r="C32" s="31">
        <v>7.9</v>
      </c>
      <c r="F32" s="52" t="s">
        <v>67</v>
      </c>
      <c r="O32" s="138"/>
      <c r="P32" s="139"/>
      <c r="Q32" s="139"/>
      <c r="R32" s="139"/>
      <c r="S32" s="139"/>
      <c r="T32" s="139"/>
      <c r="U32" s="140"/>
    </row>
    <row r="33" spans="2:21" ht="16.2" thickBot="1" x14ac:dyDescent="0.35">
      <c r="B33" s="30">
        <v>0.55000000000000004</v>
      </c>
      <c r="C33" s="31">
        <v>2.2999999999999998</v>
      </c>
      <c r="F33" s="52" t="s">
        <v>68</v>
      </c>
      <c r="O33" s="120"/>
      <c r="P33" s="121"/>
      <c r="Q33" s="121"/>
      <c r="R33" s="121"/>
      <c r="S33" s="121"/>
      <c r="T33" s="121"/>
      <c r="U33" s="122"/>
    </row>
    <row r="34" spans="2:21" x14ac:dyDescent="0.3">
      <c r="B34" s="30">
        <v>3.5</v>
      </c>
      <c r="C34" s="31">
        <v>525</v>
      </c>
    </row>
    <row r="35" spans="2:21" ht="16.2" thickBot="1" x14ac:dyDescent="0.35">
      <c r="B35" s="30">
        <v>0.75</v>
      </c>
      <c r="C35" s="31">
        <v>4.25</v>
      </c>
    </row>
    <row r="36" spans="2:21" ht="16.2" thickBot="1" x14ac:dyDescent="0.35">
      <c r="B36" s="30">
        <v>1.55</v>
      </c>
      <c r="C36" s="31">
        <v>17.399999999999999</v>
      </c>
      <c r="F36" s="27" t="s">
        <v>8</v>
      </c>
      <c r="G36" s="72">
        <f>LOG10(400000/M26)/LOG10(M31)</f>
        <v>7.1213986385511543</v>
      </c>
      <c r="I36" s="27" t="s">
        <v>3</v>
      </c>
      <c r="J36" s="129" t="s">
        <v>88</v>
      </c>
      <c r="K36" s="130"/>
      <c r="L36" s="130"/>
      <c r="M36" s="130"/>
      <c r="N36" s="130"/>
      <c r="O36" s="130"/>
      <c r="P36" s="130"/>
      <c r="Q36" s="130"/>
      <c r="R36" s="130"/>
      <c r="S36" s="131"/>
    </row>
    <row r="37" spans="2:21" ht="16.2" thickBot="1" x14ac:dyDescent="0.35">
      <c r="B37" s="30">
        <v>1.35</v>
      </c>
      <c r="C37" s="31">
        <v>15.5</v>
      </c>
      <c r="J37" s="132"/>
      <c r="K37" s="133"/>
      <c r="L37" s="133"/>
      <c r="M37" s="133"/>
      <c r="N37" s="133"/>
      <c r="O37" s="133"/>
      <c r="P37" s="133"/>
      <c r="Q37" s="133"/>
      <c r="R37" s="133"/>
      <c r="S37" s="134"/>
    </row>
    <row r="38" spans="2:21" ht="16.2" thickBot="1" x14ac:dyDescent="0.35">
      <c r="B38" s="34">
        <v>0.17499999999999999</v>
      </c>
      <c r="C38" s="35">
        <v>2</v>
      </c>
    </row>
    <row r="39" spans="2:21" ht="16.2" thickBot="1" x14ac:dyDescent="0.35">
      <c r="B39" s="27"/>
      <c r="C39" s="27"/>
      <c r="F39" s="27" t="s">
        <v>9</v>
      </c>
      <c r="G39" s="72">
        <f>LOG10(2000000/$M$26)/LOG10($M$31)</f>
        <v>8.0317141998826589</v>
      </c>
      <c r="I39" s="27" t="s">
        <v>3</v>
      </c>
      <c r="J39" s="129" t="s">
        <v>87</v>
      </c>
      <c r="K39" s="130"/>
      <c r="L39" s="130"/>
      <c r="M39" s="130"/>
      <c r="N39" s="130"/>
      <c r="O39" s="130"/>
      <c r="P39" s="130"/>
      <c r="Q39" s="130"/>
      <c r="R39" s="130"/>
      <c r="S39" s="131"/>
    </row>
    <row r="40" spans="2:21" ht="16.2" thickBot="1" x14ac:dyDescent="0.35">
      <c r="B40" s="27"/>
      <c r="C40" s="27"/>
      <c r="J40" s="132"/>
      <c r="K40" s="133"/>
      <c r="L40" s="133"/>
      <c r="M40" s="133"/>
      <c r="N40" s="133"/>
      <c r="O40" s="133"/>
      <c r="P40" s="133"/>
      <c r="Q40" s="133"/>
      <c r="R40" s="133"/>
      <c r="S40" s="134"/>
    </row>
    <row r="41" spans="2:21" ht="16.2" thickBot="1" x14ac:dyDescent="0.35">
      <c r="B41" s="27"/>
      <c r="C41" s="27"/>
    </row>
    <row r="42" spans="2:21" ht="16.2" thickBot="1" x14ac:dyDescent="0.35">
      <c r="B42" s="27"/>
      <c r="C42" s="27"/>
      <c r="F42" s="27" t="s">
        <v>10</v>
      </c>
      <c r="G42" s="116">
        <f>M26*M31^2</f>
        <v>46.739378550071322</v>
      </c>
      <c r="I42" s="27" t="s">
        <v>3</v>
      </c>
      <c r="J42" s="129" t="s">
        <v>89</v>
      </c>
      <c r="K42" s="130"/>
      <c r="L42" s="130"/>
      <c r="M42" s="130"/>
      <c r="N42" s="130"/>
      <c r="O42" s="130"/>
      <c r="P42" s="130"/>
      <c r="Q42" s="130"/>
      <c r="R42" s="130"/>
      <c r="S42" s="131"/>
    </row>
    <row r="43" spans="2:21" ht="16.2" thickBot="1" x14ac:dyDescent="0.35">
      <c r="B43" s="27"/>
      <c r="C43" s="27"/>
      <c r="J43" s="132"/>
      <c r="K43" s="133"/>
      <c r="L43" s="133"/>
      <c r="M43" s="133"/>
      <c r="N43" s="133"/>
      <c r="O43" s="133"/>
      <c r="P43" s="133"/>
      <c r="Q43" s="133"/>
      <c r="R43" s="133"/>
      <c r="S43" s="134"/>
    </row>
    <row r="47" spans="2:21" x14ac:dyDescent="0.3">
      <c r="F47" s="53"/>
      <c r="G47" s="53"/>
      <c r="H47" s="54" t="s">
        <v>23</v>
      </c>
      <c r="I47" s="54" t="s">
        <v>24</v>
      </c>
    </row>
    <row r="48" spans="2:21" x14ac:dyDescent="0.3">
      <c r="F48" s="57" t="s">
        <v>69</v>
      </c>
      <c r="G48" s="63" t="s">
        <v>70</v>
      </c>
      <c r="H48" s="46"/>
      <c r="I48" s="46">
        <v>2</v>
      </c>
    </row>
    <row r="49" spans="6:9" ht="15.45" customHeight="1" x14ac:dyDescent="0.3">
      <c r="F49" s="47"/>
      <c r="G49" s="47"/>
      <c r="H49" s="48"/>
      <c r="I49" s="48"/>
    </row>
    <row r="50" spans="6:9" x14ac:dyDescent="0.3">
      <c r="F50" s="105" t="s">
        <v>48</v>
      </c>
      <c r="G50" s="46" t="s">
        <v>49</v>
      </c>
      <c r="H50" s="46"/>
      <c r="I50" s="46">
        <v>2</v>
      </c>
    </row>
    <row r="51" spans="6:9" x14ac:dyDescent="0.3">
      <c r="F51" s="106"/>
      <c r="G51" s="46" t="s">
        <v>50</v>
      </c>
      <c r="H51" s="46"/>
      <c r="I51" s="46">
        <v>4</v>
      </c>
    </row>
    <row r="52" spans="6:9" x14ac:dyDescent="0.3">
      <c r="F52" s="106"/>
      <c r="G52" s="55" t="s">
        <v>51</v>
      </c>
      <c r="H52" s="55"/>
      <c r="I52" s="55">
        <v>3</v>
      </c>
    </row>
    <row r="53" spans="6:9" x14ac:dyDescent="0.3">
      <c r="F53" s="106"/>
      <c r="G53" s="55" t="s">
        <v>31</v>
      </c>
      <c r="H53" s="55"/>
      <c r="I53" s="55">
        <v>3</v>
      </c>
    </row>
    <row r="54" spans="6:9" x14ac:dyDescent="0.3">
      <c r="F54" s="106"/>
      <c r="G54" s="55" t="s">
        <v>37</v>
      </c>
      <c r="H54" s="55"/>
      <c r="I54" s="55">
        <v>3</v>
      </c>
    </row>
    <row r="55" spans="6:9" x14ac:dyDescent="0.3">
      <c r="F55" s="56"/>
      <c r="G55" s="48"/>
      <c r="H55" s="48"/>
      <c r="I55" s="48"/>
    </row>
    <row r="56" spans="6:9" x14ac:dyDescent="0.3">
      <c r="F56" s="105" t="s">
        <v>64</v>
      </c>
      <c r="G56" s="46" t="s">
        <v>26</v>
      </c>
      <c r="H56" s="46"/>
      <c r="I56" s="46">
        <v>1</v>
      </c>
    </row>
    <row r="57" spans="6:9" ht="18.45" customHeight="1" x14ac:dyDescent="0.3">
      <c r="F57" s="107"/>
      <c r="G57" s="46" t="s">
        <v>31</v>
      </c>
      <c r="H57" s="46"/>
      <c r="I57" s="46">
        <v>1</v>
      </c>
    </row>
    <row r="58" spans="6:9" x14ac:dyDescent="0.3">
      <c r="F58" s="105" t="s">
        <v>65</v>
      </c>
      <c r="G58" s="46" t="s">
        <v>26</v>
      </c>
      <c r="H58" s="46"/>
      <c r="I58" s="46">
        <v>2</v>
      </c>
    </row>
    <row r="59" spans="6:9" ht="16.95" customHeight="1" x14ac:dyDescent="0.3">
      <c r="F59" s="107"/>
      <c r="G59" s="46" t="s">
        <v>31</v>
      </c>
      <c r="H59" s="46"/>
      <c r="I59" s="46">
        <v>1</v>
      </c>
    </row>
    <row r="60" spans="6:9" x14ac:dyDescent="0.3">
      <c r="F60" s="57" t="s">
        <v>74</v>
      </c>
      <c r="G60" s="46" t="s">
        <v>26</v>
      </c>
      <c r="H60" s="46"/>
      <c r="I60" s="46">
        <v>1</v>
      </c>
    </row>
    <row r="61" spans="6:9" ht="15.45" customHeight="1" x14ac:dyDescent="0.3">
      <c r="F61" s="56"/>
      <c r="G61" s="48"/>
      <c r="H61" s="48"/>
      <c r="I61" s="48"/>
    </row>
    <row r="62" spans="6:9" x14ac:dyDescent="0.3">
      <c r="F62" s="105" t="s">
        <v>52</v>
      </c>
      <c r="G62" s="46" t="s">
        <v>53</v>
      </c>
      <c r="H62" s="46"/>
      <c r="I62" s="46">
        <v>1</v>
      </c>
    </row>
    <row r="63" spans="6:9" x14ac:dyDescent="0.3">
      <c r="F63" s="106"/>
      <c r="G63" s="46" t="s">
        <v>54</v>
      </c>
      <c r="H63" s="46"/>
      <c r="I63" s="46">
        <v>1</v>
      </c>
    </row>
    <row r="64" spans="6:9" x14ac:dyDescent="0.3">
      <c r="F64" s="106"/>
      <c r="G64" s="46" t="s">
        <v>55</v>
      </c>
      <c r="H64" s="46"/>
      <c r="I64" s="46">
        <v>2</v>
      </c>
    </row>
    <row r="65" spans="6:9" x14ac:dyDescent="0.3">
      <c r="F65" s="106"/>
      <c r="G65" s="55" t="s">
        <v>56</v>
      </c>
      <c r="H65" s="55"/>
      <c r="I65" s="55">
        <v>1</v>
      </c>
    </row>
    <row r="66" spans="6:9" x14ac:dyDescent="0.3">
      <c r="F66" s="107"/>
      <c r="G66" s="55" t="s">
        <v>57</v>
      </c>
      <c r="H66" s="55"/>
      <c r="I66" s="55">
        <v>2</v>
      </c>
    </row>
    <row r="67" spans="6:9" x14ac:dyDescent="0.3">
      <c r="F67" s="47"/>
      <c r="G67" s="48"/>
      <c r="H67" s="48"/>
      <c r="I67" s="48"/>
    </row>
    <row r="68" spans="6:9" x14ac:dyDescent="0.3">
      <c r="F68" s="105" t="s">
        <v>58</v>
      </c>
      <c r="G68" s="46" t="s">
        <v>59</v>
      </c>
      <c r="H68" s="46"/>
      <c r="I68" s="46">
        <v>3</v>
      </c>
    </row>
    <row r="69" spans="6:9" x14ac:dyDescent="0.3">
      <c r="F69" s="107"/>
      <c r="G69" s="46" t="s">
        <v>55</v>
      </c>
      <c r="H69" s="46"/>
      <c r="I69" s="46">
        <v>2</v>
      </c>
    </row>
    <row r="70" spans="6:9" x14ac:dyDescent="0.3">
      <c r="F70" s="105" t="s">
        <v>60</v>
      </c>
      <c r="G70" s="46" t="s">
        <v>61</v>
      </c>
      <c r="H70" s="46"/>
      <c r="I70" s="46">
        <v>1</v>
      </c>
    </row>
    <row r="71" spans="6:9" x14ac:dyDescent="0.3">
      <c r="F71" s="107"/>
      <c r="G71" s="46" t="s">
        <v>55</v>
      </c>
      <c r="H71" s="46"/>
      <c r="I71" s="46">
        <v>2</v>
      </c>
    </row>
    <row r="72" spans="6:9" x14ac:dyDescent="0.3">
      <c r="F72" s="108" t="s">
        <v>62</v>
      </c>
      <c r="G72" s="46" t="s">
        <v>59</v>
      </c>
      <c r="H72" s="46"/>
      <c r="I72" s="46">
        <v>2</v>
      </c>
    </row>
    <row r="73" spans="6:9" x14ac:dyDescent="0.3">
      <c r="F73" s="110"/>
      <c r="G73" s="46" t="s">
        <v>2</v>
      </c>
      <c r="H73" s="46"/>
      <c r="I73" s="46">
        <v>2</v>
      </c>
    </row>
    <row r="74" spans="6:9" x14ac:dyDescent="0.3">
      <c r="F74" s="47"/>
      <c r="G74" s="47"/>
      <c r="H74" s="48"/>
      <c r="I74" s="48"/>
    </row>
    <row r="75" spans="6:9" x14ac:dyDescent="0.3">
      <c r="F75" s="46" t="s">
        <v>63</v>
      </c>
      <c r="G75" s="45"/>
      <c r="H75" s="46">
        <f>SUM(H48:H73)</f>
        <v>0</v>
      </c>
      <c r="I75" s="46">
        <f>SUM(I48:I73)</f>
        <v>42</v>
      </c>
    </row>
  </sheetData>
  <mergeCells count="17">
    <mergeCell ref="F2:T2"/>
    <mergeCell ref="J42:S43"/>
    <mergeCell ref="I26:J26"/>
    <mergeCell ref="F18:G18"/>
    <mergeCell ref="L18:M18"/>
    <mergeCell ref="Q23:R23"/>
    <mergeCell ref="O26:U28"/>
    <mergeCell ref="O31:U33"/>
    <mergeCell ref="F68:F69"/>
    <mergeCell ref="F70:F71"/>
    <mergeCell ref="F72:F73"/>
    <mergeCell ref="J36:S37"/>
    <mergeCell ref="F50:F54"/>
    <mergeCell ref="F56:F57"/>
    <mergeCell ref="F58:F59"/>
    <mergeCell ref="F62:F66"/>
    <mergeCell ref="J39:S40"/>
  </mergeCells>
  <pageMargins left="0.7" right="0.7" top="0.75" bottom="0.75" header="0.3" footer="0.3"/>
  <pageSetup paperSize="119" orientation="portrait" verticalDpi="599"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6</vt:i4>
      </vt:variant>
    </vt:vector>
  </HeadingPairs>
  <TitlesOfParts>
    <vt:vector size="8" baseType="lpstr">
      <vt:lpstr>Partie 1</vt:lpstr>
      <vt:lpstr>Partie 2</vt:lpstr>
      <vt:lpstr>Consommation_d_alcool__ml</vt:lpstr>
      <vt:lpstr>Données1</vt:lpstr>
      <vt:lpstr>Données2</vt:lpstr>
      <vt:lpstr>Montant_des_ventes_________________en_milliers_de</vt:lpstr>
      <vt:lpstr>Montant_investi_en_publicités__________en_milliers_de</vt:lpstr>
      <vt:lpstr>Temps_de_réaction__s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 Beaulieu</dc:creator>
  <cp:lastModifiedBy>Paul-É Paquin</cp:lastModifiedBy>
  <dcterms:created xsi:type="dcterms:W3CDTF">2019-05-06T12:36:56Z</dcterms:created>
  <dcterms:modified xsi:type="dcterms:W3CDTF">2022-11-24T21:50:38Z</dcterms:modified>
</cp:coreProperties>
</file>