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test\Desktop\"/>
    </mc:Choice>
  </mc:AlternateContent>
  <xr:revisionPtr revIDLastSave="0" documentId="13_ncr:1_{268B0B10-16FD-455A-B795-52A18B0BAA7B}" xr6:coauthVersionLast="47" xr6:coauthVersionMax="47" xr10:uidLastSave="{00000000-0000-0000-0000-000000000000}"/>
  <bookViews>
    <workbookView xWindow="-108" yWindow="-108" windowWidth="23256" windowHeight="12576" xr2:uid="{00000000-000D-0000-FFFF-FFFF00000000}"/>
  </bookViews>
  <sheets>
    <sheet name="Données" sheetId="1" r:id="rId1"/>
    <sheet name="Gestation" sheetId="2" r:id="rId2"/>
    <sheet name="Tableau de fréquences" sheetId="3" r:id="rId3"/>
    <sheet name="Graphiques" sheetId="4" r:id="rId4"/>
    <sheet name="Calcules" sheetId="5" r:id="rId5"/>
    <sheet name="Mesure de position" sheetId="6" r:id="rId6"/>
  </sheets>
  <externalReferences>
    <externalReference r:id="rId7"/>
  </externalReferences>
  <definedNames>
    <definedName name="Données">Données!$A$1:$A$126</definedName>
    <definedName name="médian">Calcules!$E$49:$E$173</definedName>
    <definedName name="Médiane">Calcules!$E$48:$E$173</definedName>
    <definedName name="Question_c">[1]Données!$C$1:$C$501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5" l="1" a="1"/>
  <c r="D27" i="5" s="1"/>
  <c r="D26" i="5"/>
  <c r="E23" i="6"/>
  <c r="E21" i="6"/>
  <c r="E22" i="6"/>
  <c r="E8" i="6"/>
  <c r="E3" i="5"/>
  <c r="E9" i="6"/>
  <c r="N26" i="5"/>
  <c r="N4" i="5"/>
  <c r="E13" i="5"/>
  <c r="G13" i="5" s="1"/>
  <c r="E12" i="5"/>
  <c r="G12" i="5" s="1"/>
  <c r="E11" i="5"/>
  <c r="G11" i="5" s="1"/>
  <c r="E10" i="5"/>
  <c r="G10" i="5" s="1"/>
  <c r="E9" i="5"/>
  <c r="G9" i="5" s="1"/>
  <c r="E8" i="5"/>
  <c r="G8" i="5" s="1"/>
  <c r="E7" i="5"/>
  <c r="G7" i="5" s="1"/>
  <c r="E6" i="5"/>
  <c r="G6" i="5" s="1"/>
  <c r="D15" i="3"/>
  <c r="D16" i="3" s="1"/>
  <c r="D17" i="3" s="1"/>
  <c r="D18" i="3" s="1"/>
  <c r="D19" i="3" s="1"/>
  <c r="D20" i="3" s="1"/>
  <c r="D14" i="3"/>
  <c r="D13" i="3"/>
  <c r="C21" i="3"/>
  <c r="C20" i="3"/>
  <c r="C19" i="3"/>
  <c r="C18" i="3"/>
  <c r="C17" i="3"/>
  <c r="C16" i="3"/>
  <c r="C15" i="3"/>
  <c r="C14" i="3"/>
  <c r="C13" i="3"/>
  <c r="E10" i="6" l="1"/>
  <c r="N33" i="5"/>
  <c r="E4" i="5"/>
  <c r="B5" i="3"/>
  <c r="B4" i="3"/>
  <c r="B2" i="3"/>
  <c r="B1" i="3"/>
  <c r="F51" i="1"/>
  <c r="E51" i="1"/>
  <c r="B3" i="3" l="1"/>
  <c r="B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<sst xmlns="http://schemas.openxmlformats.org/spreadsheetml/2006/main" count="150" uniqueCount="108">
  <si>
    <t>Gestation</t>
  </si>
  <si>
    <t>Membres de l'équipe</t>
  </si>
  <si>
    <t>Nom 1 :</t>
  </si>
  <si>
    <t>Nom 2 :</t>
  </si>
  <si>
    <t>Note</t>
  </si>
  <si>
    <t>Sur</t>
  </si>
  <si>
    <t>Identification</t>
  </si>
  <si>
    <t>Variable</t>
  </si>
  <si>
    <t>Nature</t>
  </si>
  <si>
    <t>Unités statistiques</t>
  </si>
  <si>
    <t>étude/recensement</t>
  </si>
  <si>
    <t>Création des classes</t>
  </si>
  <si>
    <t>Étendue</t>
  </si>
  <si>
    <t>n</t>
  </si>
  <si>
    <t>Amplitude choisie</t>
  </si>
  <si>
    <t>Tableau</t>
  </si>
  <si>
    <t>Titre adéquat (Répartition, unités statistiques, selon variable, année, lieu)</t>
  </si>
  <si>
    <t>Titre colonnes</t>
  </si>
  <si>
    <t>Étiquettes variable</t>
  </si>
  <si>
    <t>Fréquences absolues</t>
  </si>
  <si>
    <t>Fréquences relatives (calculs, arrondis à une décimale après la virgule, présentes)</t>
  </si>
  <si>
    <t>Fréquences cumulées</t>
  </si>
  <si>
    <t>Total</t>
  </si>
  <si>
    <t>Facile à lire</t>
  </si>
  <si>
    <t>Source (là et bonne)</t>
  </si>
  <si>
    <t>Histogramme</t>
  </si>
  <si>
    <t>Bandes (bandes, pas d'espace entre les bandes)</t>
  </si>
  <si>
    <t>Axe vertical (pourcentages, arrondis à une décimale après la virgule)</t>
  </si>
  <si>
    <t>Axe horizontal</t>
  </si>
  <si>
    <t>Titre</t>
  </si>
  <si>
    <t>Titre vertical</t>
  </si>
  <si>
    <t>Titre  horizontal</t>
  </si>
  <si>
    <t>Moyenne</t>
  </si>
  <si>
    <t>Donnée construite échantillon</t>
  </si>
  <si>
    <t>Donnée construite tableau</t>
  </si>
  <si>
    <t>Interprétation (donnée construite, phrase présentant la statistique, mise en contexte(groupe de référence, année, lieu ))</t>
  </si>
  <si>
    <t>Médiane</t>
  </si>
  <si>
    <t>Interprétation</t>
  </si>
  <si>
    <t>Classe modale</t>
  </si>
  <si>
    <t>Données construites</t>
  </si>
  <si>
    <t>Écart-type</t>
  </si>
  <si>
    <t>Données construites (écart-type, bornes max et min)</t>
  </si>
  <si>
    <t>Cote z</t>
  </si>
  <si>
    <t>Donnees</t>
  </si>
  <si>
    <t>Justification</t>
  </si>
  <si>
    <t xml:space="preserve">Total    </t>
  </si>
  <si>
    <t>Paul-Étienne Paquin</t>
  </si>
  <si>
    <t>Vinicius Tolotti</t>
  </si>
  <si>
    <t>MINIMUM</t>
  </si>
  <si>
    <t>MAXIMUM</t>
  </si>
  <si>
    <t>ÉTENDU</t>
  </si>
  <si>
    <t>AMPLITUDE IDÉALE</t>
  </si>
  <si>
    <t>AMPLITUDE CHOISIE</t>
  </si>
  <si>
    <t>NOMBRE DE CLASSES IDÉAL*</t>
  </si>
  <si>
    <t>* Selon la formule de Stuges</t>
  </si>
  <si>
    <t>Durée en jours de la gestation</t>
  </si>
  <si>
    <t>Nombre de Femmes</t>
  </si>
  <si>
    <t>Répartition des clients de l'échantillon selon la durée d'attente au téléphone</t>
  </si>
  <si>
    <r>
      <rPr>
        <b/>
        <sz val="11"/>
        <color theme="1"/>
        <rFont val="Calibri"/>
        <family val="2"/>
        <scheme val="minor"/>
      </rPr>
      <t>Source</t>
    </r>
    <r>
      <rPr>
        <sz val="11"/>
        <color theme="1"/>
        <rFont val="Calibri"/>
        <family val="2"/>
        <scheme val="minor"/>
      </rPr>
      <t>: Liste de données "</t>
    </r>
    <r>
      <rPr>
        <i/>
        <sz val="11"/>
        <color theme="1"/>
        <rFont val="Calibri"/>
        <family val="2"/>
        <scheme val="minor"/>
      </rPr>
      <t>Données</t>
    </r>
    <r>
      <rPr>
        <sz val="11"/>
        <color theme="1"/>
        <rFont val="Calibri"/>
        <family val="2"/>
        <scheme val="minor"/>
      </rPr>
      <t>"</t>
    </r>
  </si>
  <si>
    <t>HISTOGRAMME</t>
  </si>
  <si>
    <t>Pourcentage des femmes</t>
  </si>
  <si>
    <t>Pourcentage cumulé des femmes</t>
  </si>
  <si>
    <t>OGIVE</t>
  </si>
  <si>
    <t>[205; 215[</t>
  </si>
  <si>
    <t>[215; 225[</t>
  </si>
  <si>
    <t>[225; 235[</t>
  </si>
  <si>
    <t>[235; 245[</t>
  </si>
  <si>
    <t>[275; 285[</t>
  </si>
  <si>
    <t>1.</t>
  </si>
  <si>
    <t>2.</t>
  </si>
  <si>
    <t>[245; 255[</t>
  </si>
  <si>
    <t>[255; 265[</t>
  </si>
  <si>
    <t>[265; 275[</t>
  </si>
  <si>
    <t>point milieu</t>
  </si>
  <si>
    <t>inf</t>
  </si>
  <si>
    <t>sup</t>
  </si>
  <si>
    <t>FreqRel</t>
  </si>
  <si>
    <t>=</t>
  </si>
  <si>
    <t></t>
  </si>
  <si>
    <r>
      <rPr>
        <b/>
        <u/>
        <sz val="11"/>
        <color theme="1"/>
        <rFont val="Calibri"/>
        <family val="2"/>
        <scheme val="minor"/>
      </rPr>
      <t>INTERPRETATION</t>
    </r>
    <r>
      <rPr>
        <sz val="11"/>
        <color theme="1"/>
        <rFont val="Calibri"/>
        <family val="2"/>
        <scheme val="minor"/>
      </rPr>
      <t xml:space="preserve">: La moyenne est utilisée pour décrire l'échantillon avec une seule valeur qui représente le centre des données. C'est-à-dire, </t>
    </r>
    <r>
      <rPr>
        <b/>
        <sz val="11"/>
        <color theme="1"/>
        <rFont val="Calibri"/>
        <family val="2"/>
        <scheme val="minor"/>
      </rPr>
      <t>263.82</t>
    </r>
    <r>
      <rPr>
        <sz val="11"/>
        <color theme="1"/>
        <rFont val="Calibri"/>
        <family val="2"/>
        <scheme val="minor"/>
      </rPr>
      <t xml:space="preserve">, ou selon le tableau de fréquences </t>
    </r>
    <r>
      <rPr>
        <b/>
        <sz val="11"/>
        <color theme="1"/>
        <rFont val="Calibri"/>
        <family val="2"/>
        <scheme val="minor"/>
      </rPr>
      <t>264.32</t>
    </r>
    <r>
      <rPr>
        <sz val="11"/>
        <color theme="1"/>
        <rFont val="Calibri"/>
        <family val="2"/>
        <scheme val="minor"/>
      </rPr>
      <t>, est la valeur qui la variable prendrait si elle était constante sur notre échantillon mais la somme de ses valeurs serait la même.</t>
    </r>
  </si>
  <si>
    <t>Mode ou Classe Modale</t>
  </si>
  <si>
    <t>Classe Mod</t>
  </si>
  <si>
    <r>
      <rPr>
        <b/>
        <u/>
        <sz val="11"/>
        <color theme="1"/>
        <rFont val="Calibri"/>
        <family val="2"/>
        <scheme val="minor"/>
      </rPr>
      <t>INTERPRETATION</t>
    </r>
    <r>
      <rPr>
        <sz val="11"/>
        <color theme="1"/>
        <rFont val="Calibri"/>
        <family val="2"/>
        <scheme val="minor"/>
      </rPr>
      <t xml:space="preserve">: La classe modale est la classe déterminée par les bornes </t>
    </r>
    <r>
      <rPr>
        <b/>
        <sz val="11"/>
        <color theme="1"/>
        <rFont val="Calibri"/>
        <family val="2"/>
        <scheme val="minor"/>
      </rPr>
      <t>[265; 275[</t>
    </r>
    <r>
      <rPr>
        <sz val="11"/>
        <color theme="1"/>
        <rFont val="Calibri"/>
        <family val="2"/>
        <scheme val="minor"/>
      </rPr>
      <t xml:space="preserve">.  C’est la classe dont l’effectif est le plus élevé. La valeur centrale de la classe modale est donnée par </t>
    </r>
    <r>
      <rPr>
        <b/>
        <sz val="11"/>
        <color theme="1"/>
        <rFont val="Calibri"/>
        <family val="2"/>
        <scheme val="minor"/>
      </rPr>
      <t>270</t>
    </r>
    <r>
      <rPr>
        <sz val="11"/>
        <color theme="1"/>
        <rFont val="Calibri"/>
        <family val="2"/>
        <scheme val="minor"/>
      </rPr>
      <t>.</t>
    </r>
  </si>
  <si>
    <t>s</t>
  </si>
  <si>
    <t>Valeur Centrale</t>
  </si>
  <si>
    <t>jours</t>
  </si>
  <si>
    <r>
      <rPr>
        <b/>
        <u/>
        <sz val="11"/>
        <color theme="1"/>
        <rFont val="Calibri"/>
        <family val="2"/>
        <scheme val="minor"/>
      </rPr>
      <t>INTERPRETATION</t>
    </r>
    <r>
      <rPr>
        <sz val="11"/>
        <color theme="1"/>
        <rFont val="Calibri"/>
        <family val="2"/>
        <scheme val="minor"/>
      </rPr>
      <t>: Un écart type important indique que les données sont dispersées autour de la moyenne. Cela signifie qu'il y a beaucoup de variances dans les données observées. À l'inverse, plus les valeurs sont regroupées autour de la moyenne, plus l'écart type est faible. Donc, dans ce cas, les données sont alors peu dispersées par rapport à la moyenne.</t>
    </r>
  </si>
  <si>
    <t>3.</t>
  </si>
  <si>
    <t>CV</t>
  </si>
  <si>
    <t>Oui, la moyenne est fiable et les données sont homogènes, car CV &lt; 15%</t>
  </si>
  <si>
    <t>En général, les spécialistes estiment qu’une grossesse dure 280 jours ou 40 semaines.</t>
  </si>
  <si>
    <t>Cote Z</t>
  </si>
  <si>
    <t>La valeur x est supérieur à la moyenne, donc la Cote Z est positive.</t>
  </si>
  <si>
    <t>Md =</t>
  </si>
  <si>
    <r>
      <rPr>
        <b/>
        <u/>
        <sz val="11"/>
        <color theme="1"/>
        <rFont val="Calibri"/>
        <family val="2"/>
        <scheme val="minor"/>
      </rPr>
      <t>INTERPRETATION</t>
    </r>
    <r>
      <rPr>
        <sz val="11"/>
        <color theme="1"/>
        <rFont val="Calibri"/>
        <family val="2"/>
        <scheme val="minor"/>
      </rPr>
      <t>: La médiane est, dans ce cas, la valeur se retrouvant au milieu de la liste de variable, de manière à ce que la moitié des variables lui soitent supérieur et que l'autre moitié lui soient inférieur. Ayant un nombre impair de variable, la formule utilisé est Md(x)=x(N+1)/2. Dans notre cas on choisi donc la 63e donné se trouvant à être 265.</t>
    </r>
  </si>
  <si>
    <t>En général, avant 37 semaines 259 jours, une grossesses est considérée comme étant prématuré.</t>
  </si>
  <si>
    <t>La valeur x est inférieur à la moyenne, donc la Cote Z est négative.</t>
  </si>
  <si>
    <t>► Une grossesse de 280 jours ne se démarque pas dans l'échantillon analysé, car elle se situe dans la dernière bande qui ne représente que 19% de l'échantillon. En plus, sa Cote Z est &gt; 1, donc elle est anormale ou en évidence.</t>
  </si>
  <si>
    <t>► Une grossesse de 258 jours se démarque dans l'échantillon analysé, car elle se situe dans une bande où 34,4% de l'échantillon se situe. Sa Cote Z se trouve à être &gt; -1 mais &lt; 1, ce n'est donc pas une donnée aberante dans notre échantillon.</t>
  </si>
  <si>
    <t>Nos résultats concorde-t-il avec les informations trouvés sur différents sites?</t>
  </si>
  <si>
    <t xml:space="preserve">► Il est raisonnable de dire que nos donneés ne concorde pas avec l'information que l'on retrouve sur les sites. Selon notre tableau de fréquence, il n'y a que 15,2% des femmes qui donnerait naissance dans ce qui est considéré comme étant la majorité par les sites donnés. Alors qu'aux questions précédentes, on s'apperçoit que les données qui devraient aberantes ne le sont pas et inversement. Notre moyenne se trouve aussi à être bien plus basse que celle indiqué sur les sites offerts. </t>
  </si>
  <si>
    <t>Nature de la variable</t>
  </si>
  <si>
    <t>La duree en jours de la gestation humaine</t>
  </si>
  <si>
    <t>Quantitative continue</t>
  </si>
  <si>
    <t xml:space="preserve">Les individus de l'étude de Jukic et al. (2013) </t>
  </si>
  <si>
    <t>125 femmes enceintes</t>
  </si>
  <si>
    <t>Type d'étude effectué</t>
  </si>
  <si>
    <t>Étude d'échantillon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</si>
</sst>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
  </numFmts>
  <fonts count="19">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b/>
      <sz val="11"/>
      <color theme="0"/>
      <name val="Calibri"/>
      <charset val="134"/>
      <scheme val="minor"/>
    </font>
    <font>
      <b/>
      <sz val="14"/>
      <color theme="0"/>
      <name val="Calibri"/>
      <charset val="134"/>
      <scheme val="minor"/>
    </font>
    <font>
      <sz val="11"/>
      <color rgb="FFFF0000"/>
      <name val="Calibri"/>
      <charset val="134"/>
      <scheme val="minor"/>
    </font>
    <font>
      <sz val="11"/>
      <color theme="1"/>
      <name val="Calibri"/>
      <charset val="134"/>
      <scheme val="minor"/>
    </font>
    <font>
      <sz val="11"/>
      <color rgb="FF000000"/>
      <name val="Calibri"/>
      <charset val="134"/>
      <scheme val="minor"/>
    </font>
    <font>
      <b/>
      <sz val="11"/>
      <color theme="0"/>
      <name val="Calibri"/>
      <family val="2"/>
      <scheme val="minor"/>
    </font>
    <font>
      <b/>
      <sz val="11"/>
      <color theme="1"/>
      <name val="Calibri"/>
      <family val="2"/>
      <scheme val="minor"/>
    </font>
    <font>
      <b/>
      <sz val="10"/>
      <color theme="1"/>
      <name val="Calibri"/>
      <family val="2"/>
      <scheme val="minor"/>
    </font>
    <font>
      <b/>
      <sz val="11"/>
      <color theme="0"/>
      <name val="Calibri"/>
      <family val="2"/>
      <charset val="134"/>
      <scheme val="minor"/>
    </font>
    <font>
      <i/>
      <sz val="11"/>
      <color theme="1"/>
      <name val="Calibri"/>
      <family val="2"/>
      <scheme val="minor"/>
    </font>
    <font>
      <sz val="11"/>
      <color theme="1"/>
      <name val="MS Reference Sans Serif"/>
      <family val="2"/>
    </font>
    <font>
      <b/>
      <u/>
      <sz val="11"/>
      <color theme="1"/>
      <name val="Calibri"/>
      <family val="2"/>
      <scheme val="minor"/>
    </font>
    <font>
      <sz val="11"/>
      <color theme="0"/>
      <name val="Calibri"/>
      <family val="2"/>
      <scheme val="minor"/>
    </font>
    <font>
      <sz val="11"/>
      <color theme="1"/>
      <name val="Calibri Light"/>
      <family val="2"/>
      <scheme val="major"/>
    </font>
  </fonts>
  <fills count="10">
    <fill>
      <patternFill patternType="none"/>
    </fill>
    <fill>
      <patternFill patternType="gray125"/>
    </fill>
    <fill>
      <patternFill patternType="solid">
        <fgColor theme="1"/>
        <bgColor indexed="64"/>
      </patternFill>
    </fill>
    <fill>
      <patternFill patternType="solid">
        <fgColor theme="2" tint="-0.499984740745262"/>
        <bgColor indexed="64"/>
      </patternFill>
    </fill>
    <fill>
      <patternFill patternType="solid">
        <fgColor theme="2"/>
        <bgColor indexed="64"/>
      </patternFill>
    </fill>
    <fill>
      <patternFill patternType="solid">
        <fgColor theme="0"/>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bgColor theme="4"/>
      </patternFill>
    </fill>
    <fill>
      <patternFill patternType="solid">
        <fgColor theme="0" tint="-0.14999847407452621"/>
        <bgColor theme="0" tint="-0.14999847407452621"/>
      </patternFill>
    </fill>
  </fills>
  <borders count="92">
    <border>
      <left/>
      <right/>
      <top/>
      <bottom/>
      <diagonal/>
    </border>
    <border>
      <left/>
      <right/>
      <top/>
      <bottom style="medium">
        <color theme="1"/>
      </bottom>
      <diagonal/>
    </border>
    <border>
      <left style="medium">
        <color theme="1"/>
      </left>
      <right style="thin">
        <color theme="2" tint="-0.749992370372631"/>
      </right>
      <top style="medium">
        <color theme="1"/>
      </top>
      <bottom/>
      <diagonal/>
    </border>
    <border>
      <left/>
      <right style="thin">
        <color theme="1"/>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style="thin">
        <color theme="2" tint="-0.749992370372631"/>
      </right>
      <top/>
      <bottom/>
      <diagonal/>
    </border>
    <border>
      <left/>
      <right style="thin">
        <color theme="1"/>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right style="thin">
        <color theme="1"/>
      </right>
      <top style="thin">
        <color theme="2" tint="-0.249977111117893"/>
      </top>
      <bottom/>
      <diagonal/>
    </border>
    <border>
      <left style="thin">
        <color theme="1"/>
      </left>
      <right style="thin">
        <color theme="1"/>
      </right>
      <top style="thin">
        <color theme="2" tint="-0.249977111117893"/>
      </top>
      <bottom/>
      <diagonal/>
    </border>
    <border>
      <left style="thin">
        <color theme="1"/>
      </left>
      <right style="medium">
        <color theme="1"/>
      </right>
      <top style="thin">
        <color theme="2" tint="-0.249977111117893"/>
      </top>
      <bottom/>
      <diagonal/>
    </border>
    <border>
      <left style="thin">
        <color theme="2" tint="-0.749992370372631"/>
      </left>
      <right style="thin">
        <color theme="1"/>
      </right>
      <top style="thin">
        <color theme="2" tint="-0.249977111117893"/>
      </top>
      <bottom style="medium">
        <color theme="1"/>
      </bottom>
      <diagonal/>
    </border>
    <border>
      <left style="thin">
        <color theme="1"/>
      </left>
      <right style="thin">
        <color theme="1"/>
      </right>
      <top style="thin">
        <color theme="2" tint="-0.249977111117893"/>
      </top>
      <bottom style="medium">
        <color theme="1"/>
      </bottom>
      <diagonal/>
    </border>
    <border>
      <left style="thin">
        <color theme="1"/>
      </left>
      <right style="medium">
        <color theme="1"/>
      </right>
      <top style="thin">
        <color theme="2" tint="-0.249977111117893"/>
      </top>
      <bottom style="medium">
        <color theme="1"/>
      </bottom>
      <diagonal/>
    </border>
    <border>
      <left style="thin">
        <color theme="2" tint="-0.749992370372631"/>
      </left>
      <right style="thin">
        <color theme="2" tint="-0.749992370372631"/>
      </right>
      <top/>
      <bottom/>
      <diagonal/>
    </border>
    <border>
      <left/>
      <right style="medium">
        <color theme="1"/>
      </right>
      <top/>
      <bottom/>
      <diagonal/>
    </border>
    <border>
      <left style="medium">
        <color theme="1"/>
      </left>
      <right style="thin">
        <color theme="1"/>
      </right>
      <top style="thin">
        <color theme="1"/>
      </top>
      <bottom/>
      <diagonal/>
    </border>
    <border>
      <left/>
      <right style="thin">
        <color theme="1"/>
      </right>
      <top style="thin">
        <color theme="1"/>
      </top>
      <bottom style="thin">
        <color theme="0" tint="-0.249977111117893"/>
      </bottom>
      <diagonal/>
    </border>
    <border>
      <left style="thin">
        <color theme="1"/>
      </left>
      <right style="thin">
        <color theme="1"/>
      </right>
      <top style="thin">
        <color theme="1"/>
      </top>
      <bottom style="thin">
        <color theme="0" tint="-0.249977111117893"/>
      </bottom>
      <diagonal/>
    </border>
    <border>
      <left style="thin">
        <color theme="1"/>
      </left>
      <right style="medium">
        <color theme="1"/>
      </right>
      <top style="thin">
        <color theme="1"/>
      </top>
      <bottom style="thin">
        <color theme="0" tint="-0.249977111117893"/>
      </bottom>
      <diagonal/>
    </border>
    <border>
      <left style="medium">
        <color theme="1"/>
      </left>
      <right style="thin">
        <color theme="1"/>
      </right>
      <top/>
      <bottom/>
      <diagonal/>
    </border>
    <border>
      <left style="thin">
        <color theme="1"/>
      </left>
      <right style="thin">
        <color theme="1"/>
      </right>
      <top style="thin">
        <color theme="0" tint="-0.249977111117893"/>
      </top>
      <bottom style="thin">
        <color theme="0" tint="-0.249977111117893"/>
      </bottom>
      <diagonal/>
    </border>
    <border>
      <left style="thin">
        <color theme="1"/>
      </left>
      <right style="medium">
        <color theme="1"/>
      </right>
      <top style="thin">
        <color theme="0" tint="-0.249977111117893"/>
      </top>
      <bottom style="thin">
        <color theme="0" tint="-0.249977111117893"/>
      </bottom>
      <diagonal/>
    </border>
    <border>
      <left style="thin">
        <color theme="1"/>
      </left>
      <right style="thin">
        <color theme="1"/>
      </right>
      <top style="thin">
        <color theme="0" tint="-0.249977111117893"/>
      </top>
      <bottom/>
      <diagonal/>
    </border>
    <border>
      <left/>
      <right/>
      <top style="thin">
        <color theme="0" tint="-0.249977111117893"/>
      </top>
      <bottom/>
      <diagonal/>
    </border>
    <border>
      <left style="thin">
        <color theme="1"/>
      </left>
      <right style="thin">
        <color theme="1"/>
      </right>
      <top style="thin">
        <color theme="2" tint="-0.249977111117893"/>
      </top>
      <bottom style="thin">
        <color theme="2" tint="-0.249977111117893"/>
      </bottom>
      <diagonal/>
    </border>
    <border>
      <left style="thin">
        <color theme="1"/>
      </left>
      <right style="medium">
        <color theme="1"/>
      </right>
      <top style="thin">
        <color theme="0" tint="-0.249977111117893"/>
      </top>
      <bottom/>
      <diagonal/>
    </border>
    <border>
      <left/>
      <right/>
      <top style="thin">
        <color theme="2" tint="-0.249977111117893"/>
      </top>
      <bottom style="thin">
        <color theme="2" tint="-0.249977111117893"/>
      </bottom>
      <diagonal/>
    </border>
    <border>
      <left style="thin">
        <color theme="1"/>
      </left>
      <right style="medium">
        <color theme="1"/>
      </right>
      <top style="thin">
        <color theme="2" tint="-0.249977111117893"/>
      </top>
      <bottom style="thin">
        <color theme="2" tint="-0.249977111117893"/>
      </bottom>
      <diagonal/>
    </border>
    <border>
      <left style="thin">
        <color theme="1"/>
      </left>
      <right style="thin">
        <color theme="1"/>
      </right>
      <top/>
      <bottom style="thin">
        <color theme="2" tint="-0.249977111117893"/>
      </bottom>
      <diagonal/>
    </border>
    <border>
      <left style="medium">
        <color theme="1"/>
      </left>
      <right style="thin">
        <color theme="1"/>
      </right>
      <top/>
      <bottom style="thin">
        <color theme="1"/>
      </bottom>
      <diagonal/>
    </border>
    <border>
      <left/>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theme="1"/>
      </left>
      <right style="medium">
        <color theme="1"/>
      </right>
      <top/>
      <bottom/>
      <diagonal/>
    </border>
    <border>
      <left/>
      <right/>
      <top/>
      <bottom style="thin">
        <color theme="2" tint="-0.249977111117893"/>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style="medium">
        <color theme="1"/>
      </right>
      <top/>
      <bottom style="medium">
        <color theme="1"/>
      </bottom>
      <diagonal/>
    </border>
    <border>
      <left style="medium">
        <color theme="1"/>
      </left>
      <right style="thin">
        <color theme="1"/>
      </right>
      <top style="medium">
        <color theme="1"/>
      </top>
      <bottom/>
      <diagonal/>
    </border>
    <border>
      <left style="thin">
        <color theme="1"/>
      </left>
      <right/>
      <top/>
      <bottom style="thin">
        <color theme="2" tint="-0.249977111117893"/>
      </bottom>
      <diagonal/>
    </border>
    <border>
      <left/>
      <right style="medium">
        <color theme="1"/>
      </right>
      <top/>
      <bottom style="thin">
        <color theme="2" tint="-0.249977111117893"/>
      </bottom>
      <diagonal/>
    </border>
    <border>
      <left style="thin">
        <color theme="1"/>
      </left>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1"/>
      </left>
      <right/>
      <top/>
      <bottom style="thin">
        <color theme="1"/>
      </bottom>
      <diagonal/>
    </border>
    <border>
      <left/>
      <right style="medium">
        <color theme="1"/>
      </right>
      <top/>
      <bottom style="thin">
        <color theme="1"/>
      </bottom>
      <diagonal/>
    </border>
    <border>
      <left style="medium">
        <color theme="1"/>
      </left>
      <right style="thin">
        <color theme="2" tint="-0.749992370372631"/>
      </right>
      <top style="thin">
        <color theme="1"/>
      </top>
      <bottom/>
      <diagonal/>
    </border>
    <border>
      <left style="thin">
        <color theme="2" tint="-0.749992370372631"/>
      </left>
      <right/>
      <top/>
      <bottom/>
      <diagonal/>
    </border>
    <border>
      <left style="thin">
        <color theme="2" tint="-0.749992370372631"/>
      </left>
      <right style="medium">
        <color theme="1"/>
      </right>
      <top/>
      <bottom/>
      <diagonal/>
    </border>
    <border>
      <left style="medium">
        <color theme="1"/>
      </left>
      <right style="thin">
        <color theme="2" tint="-0.749992370372631"/>
      </right>
      <top/>
      <bottom style="thin">
        <color theme="1"/>
      </bottom>
      <diagonal/>
    </border>
    <border>
      <left style="thin">
        <color theme="2" tint="-0.749992370372631"/>
      </left>
      <right/>
      <top/>
      <bottom style="thin">
        <color theme="2" tint="-0.749992370372631"/>
      </bottom>
      <diagonal/>
    </border>
    <border>
      <left style="thin">
        <color theme="2" tint="-0.749992370372631"/>
      </left>
      <right style="thin">
        <color theme="2" tint="-0.749992370372631"/>
      </right>
      <top/>
      <bottom style="thin">
        <color theme="2" tint="-0.749992370372631"/>
      </bottom>
      <diagonal/>
    </border>
    <border>
      <left style="thin">
        <color theme="2" tint="-0.749992370372631"/>
      </left>
      <right style="medium">
        <color theme="1"/>
      </right>
      <top/>
      <bottom style="thin">
        <color theme="2" tint="-0.749992370372631"/>
      </bottom>
      <diagonal/>
    </border>
    <border>
      <left style="thin">
        <color theme="1"/>
      </left>
      <right style="thin">
        <color theme="1"/>
      </right>
      <top style="thin">
        <color theme="2" tint="-0.749992370372631"/>
      </top>
      <bottom style="thin">
        <color theme="2" tint="-0.249977111117893"/>
      </bottom>
      <diagonal/>
    </border>
    <border>
      <left style="thin">
        <color theme="1"/>
      </left>
      <right style="thin">
        <color theme="1"/>
      </right>
      <top style="thin">
        <color theme="2" tint="-0.249977111117893"/>
      </top>
      <bottom style="thin">
        <color theme="1"/>
      </bottom>
      <diagonal/>
    </border>
    <border>
      <left style="thin">
        <color theme="1"/>
      </left>
      <right style="medium">
        <color theme="1"/>
      </right>
      <top style="thin">
        <color theme="2" tint="-0.249977111117893"/>
      </top>
      <bottom style="thin">
        <color theme="1"/>
      </bottom>
      <diagonal/>
    </border>
    <border>
      <left style="thin">
        <color theme="1"/>
      </left>
      <right style="thin">
        <color theme="1"/>
      </right>
      <top/>
      <bottom style="thin">
        <color theme="2" tint="-9.9978637043366805E-2"/>
      </bottom>
      <diagonal/>
    </border>
    <border>
      <left style="thin">
        <color theme="1"/>
      </left>
      <right style="medium">
        <color theme="1"/>
      </right>
      <top/>
      <bottom style="thin">
        <color theme="2" tint="-9.9978637043366805E-2"/>
      </bottom>
      <diagonal/>
    </border>
    <border>
      <left style="thin">
        <color theme="1"/>
      </left>
      <right style="thin">
        <color theme="1"/>
      </right>
      <top style="thin">
        <color theme="2" tint="-9.9978637043366805E-2"/>
      </top>
      <bottom/>
      <diagonal/>
    </border>
    <border>
      <left style="thin">
        <color theme="1"/>
      </left>
      <right style="medium">
        <color theme="1"/>
      </right>
      <top style="thin">
        <color theme="2" tint="-9.9978637043366805E-2"/>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right style="thin">
        <color theme="1"/>
      </right>
      <top/>
      <bottom style="medium">
        <color auto="1"/>
      </bottom>
      <diagonal/>
    </border>
    <border>
      <left style="thin">
        <color theme="1"/>
      </left>
      <right style="medium">
        <color theme="1"/>
      </right>
      <top/>
      <bottom style="medium">
        <color auto="1"/>
      </bottom>
      <diagonal/>
    </border>
    <border>
      <left style="thin">
        <color theme="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1"/>
      </left>
      <right/>
      <top style="medium">
        <color theme="1"/>
      </top>
      <bottom/>
      <diagonal/>
    </border>
    <border>
      <left/>
      <right/>
      <top style="medium">
        <color theme="1"/>
      </top>
      <bottom/>
      <diagonal/>
    </border>
    <border>
      <left/>
      <right style="thin">
        <color theme="1"/>
      </right>
      <top style="medium">
        <color theme="1"/>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8" fillId="0" borderId="0" applyFont="0" applyFill="0" applyBorder="0" applyAlignment="0" applyProtection="0">
      <alignment vertical="center"/>
    </xf>
    <xf numFmtId="9" fontId="3" fillId="0" borderId="0" applyFont="0" applyFill="0" applyBorder="0" applyAlignment="0" applyProtection="0">
      <alignment vertical="center"/>
    </xf>
  </cellStyleXfs>
  <cellXfs count="181">
    <xf numFmtId="0" fontId="0" fillId="0" borderId="0" xfId="0"/>
    <xf numFmtId="0" fontId="4"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0" fillId="0" borderId="0" xfId="0" applyAlignment="1" applyProtection="1">
      <alignment horizontal="center" vertical="center"/>
      <protection locked="0"/>
    </xf>
    <xf numFmtId="164" fontId="0" fillId="0" borderId="0" xfId="0" applyNumberFormat="1" applyAlignment="1">
      <alignment horizontal="center" vertical="center"/>
    </xf>
    <xf numFmtId="0" fontId="0" fillId="0" borderId="0" xfId="0" applyAlignment="1">
      <alignment horizontal="right"/>
    </xf>
    <xf numFmtId="0" fontId="0" fillId="4" borderId="3" xfId="0" applyFill="1" applyBorder="1" applyAlignment="1">
      <alignment horizontal="left" vertical="center" wrapText="1"/>
    </xf>
    <xf numFmtId="0" fontId="0" fillId="4" borderId="3" xfId="0" applyFill="1" applyBorder="1" applyAlignment="1" applyProtection="1">
      <alignment horizontal="center" vertical="center"/>
      <protection locked="0"/>
    </xf>
    <xf numFmtId="0" fontId="0" fillId="4" borderId="4" xfId="0" applyFill="1" applyBorder="1" applyAlignment="1">
      <alignment horizontal="center" vertical="center"/>
    </xf>
    <xf numFmtId="0" fontId="7" fillId="0" borderId="0" xfId="0" applyFont="1"/>
    <xf numFmtId="0" fontId="0" fillId="4" borderId="6" xfId="0" applyFill="1" applyBorder="1" applyAlignment="1">
      <alignment horizontal="left" vertical="center" wrapText="1"/>
    </xf>
    <xf numFmtId="0" fontId="0" fillId="4" borderId="6" xfId="0" applyFill="1" applyBorder="1" applyAlignment="1" applyProtection="1">
      <alignment horizontal="center" vertical="center"/>
      <protection locked="0"/>
    </xf>
    <xf numFmtId="0" fontId="0" fillId="4" borderId="7" xfId="0" applyFill="1" applyBorder="1" applyAlignment="1">
      <alignment horizontal="center" vertical="center"/>
    </xf>
    <xf numFmtId="0" fontId="0" fillId="4" borderId="8" xfId="0" applyFill="1" applyBorder="1" applyAlignment="1">
      <alignment horizontal="left" vertical="center" wrapText="1"/>
    </xf>
    <xf numFmtId="0" fontId="0" fillId="4" borderId="9" xfId="0" applyFill="1" applyBorder="1" applyAlignment="1" applyProtection="1">
      <alignment horizontal="center" vertical="center"/>
      <protection locked="0"/>
    </xf>
    <xf numFmtId="0" fontId="0" fillId="4" borderId="10" xfId="0" applyFill="1" applyBorder="1" applyAlignment="1">
      <alignment horizontal="center" vertical="center"/>
    </xf>
    <xf numFmtId="0" fontId="0" fillId="4" borderId="11" xfId="0" applyFill="1" applyBorder="1" applyAlignment="1">
      <alignment horizontal="left" vertical="center" wrapText="1"/>
    </xf>
    <xf numFmtId="0" fontId="0" fillId="4" borderId="12" xfId="0" applyFill="1" applyBorder="1" applyAlignment="1" applyProtection="1">
      <alignment horizontal="center" vertical="center"/>
      <protection locked="0"/>
    </xf>
    <xf numFmtId="0" fontId="0" fillId="4" borderId="13" xfId="0" applyFill="1" applyBorder="1" applyAlignment="1">
      <alignment horizontal="center" vertical="center"/>
    </xf>
    <xf numFmtId="0" fontId="0" fillId="0" borderId="14" xfId="0" applyBorder="1" applyAlignment="1">
      <alignment horizontal="left" vertical="center" wrapText="1"/>
    </xf>
    <xf numFmtId="0" fontId="0" fillId="0" borderId="14" xfId="0" applyBorder="1" applyAlignment="1" applyProtection="1">
      <alignment horizontal="center" vertical="center"/>
      <protection locked="0"/>
    </xf>
    <xf numFmtId="0" fontId="0" fillId="0" borderId="15" xfId="0" applyBorder="1" applyAlignment="1">
      <alignment horizontal="center" vertical="center"/>
    </xf>
    <xf numFmtId="0" fontId="0" fillId="4" borderId="17" xfId="0" applyFill="1" applyBorder="1" applyAlignment="1">
      <alignment vertical="center" wrapText="1"/>
    </xf>
    <xf numFmtId="0" fontId="0" fillId="4" borderId="18" xfId="0" applyFill="1" applyBorder="1" applyAlignment="1" applyProtection="1">
      <alignment horizontal="center" vertical="center"/>
      <protection locked="0"/>
    </xf>
    <xf numFmtId="0" fontId="0" fillId="4" borderId="19" xfId="0" applyFill="1" applyBorder="1" applyAlignment="1">
      <alignment horizontal="center" vertical="center"/>
    </xf>
    <xf numFmtId="0" fontId="0" fillId="4" borderId="6" xfId="0" applyFill="1" applyBorder="1" applyAlignment="1">
      <alignment vertical="center" wrapText="1"/>
    </xf>
    <xf numFmtId="0" fontId="0" fillId="4" borderId="21" xfId="0" applyFill="1" applyBorder="1" applyAlignment="1" applyProtection="1">
      <alignment horizontal="center" vertical="center"/>
      <protection locked="0"/>
    </xf>
    <xf numFmtId="0" fontId="0" fillId="4" borderId="22" xfId="0" applyFill="1" applyBorder="1" applyAlignment="1">
      <alignment horizontal="center" vertical="center"/>
    </xf>
    <xf numFmtId="0" fontId="0" fillId="4" borderId="23" xfId="0" applyFill="1" applyBorder="1" applyAlignment="1" applyProtection="1">
      <alignment horizontal="center" vertical="center"/>
      <protection locked="0"/>
    </xf>
    <xf numFmtId="0" fontId="0" fillId="4" borderId="24" xfId="0" applyFill="1" applyBorder="1" applyAlignment="1">
      <alignment vertical="center" wrapText="1"/>
    </xf>
    <xf numFmtId="0" fontId="0" fillId="4" borderId="25" xfId="0" applyFill="1" applyBorder="1" applyAlignment="1" applyProtection="1">
      <alignment horizontal="center" vertical="center"/>
      <protection locked="0"/>
    </xf>
    <xf numFmtId="0" fontId="0" fillId="4" borderId="26" xfId="0" applyFill="1" applyBorder="1" applyAlignment="1">
      <alignment horizontal="center" vertical="center"/>
    </xf>
    <xf numFmtId="0" fontId="0" fillId="4" borderId="27" xfId="0" applyFill="1" applyBorder="1" applyAlignment="1">
      <alignment vertical="center" wrapText="1"/>
    </xf>
    <xf numFmtId="0" fontId="0" fillId="4" borderId="28" xfId="0" applyFill="1" applyBorder="1" applyAlignment="1">
      <alignment horizontal="center" vertical="center"/>
    </xf>
    <xf numFmtId="0" fontId="0" fillId="4" borderId="29" xfId="0" applyFill="1" applyBorder="1" applyAlignment="1" applyProtection="1">
      <alignment horizontal="center" vertical="center"/>
      <protection locked="0"/>
    </xf>
    <xf numFmtId="0" fontId="0" fillId="4" borderId="31" xfId="0" applyFill="1" applyBorder="1" applyAlignment="1">
      <alignment vertical="center" wrapText="1"/>
    </xf>
    <xf numFmtId="0" fontId="0" fillId="4" borderId="32" xfId="0" applyFill="1" applyBorder="1" applyAlignment="1" applyProtection="1">
      <alignment horizontal="center" vertical="center"/>
      <protection locked="0"/>
    </xf>
    <xf numFmtId="0" fontId="0" fillId="4" borderId="33" xfId="0" applyFill="1" applyBorder="1" applyAlignment="1">
      <alignment horizontal="center" vertical="center"/>
    </xf>
    <xf numFmtId="0" fontId="0" fillId="0" borderId="0" xfId="0" applyAlignment="1">
      <alignment vertical="center" wrapText="1"/>
    </xf>
    <xf numFmtId="0" fontId="0" fillId="0" borderId="34" xfId="0" applyBorder="1" applyAlignment="1" applyProtection="1">
      <alignment horizontal="center" vertical="center"/>
      <protection locked="0"/>
    </xf>
    <xf numFmtId="0" fontId="0" fillId="0" borderId="35" xfId="0" applyBorder="1" applyAlignment="1">
      <alignment horizontal="center" vertical="center"/>
    </xf>
    <xf numFmtId="0" fontId="0" fillId="0" borderId="27" xfId="0" applyBorder="1" applyAlignment="1">
      <alignment vertical="center" wrapText="1"/>
    </xf>
    <xf numFmtId="0" fontId="0" fillId="5" borderId="36" xfId="0" applyFill="1" applyBorder="1" applyAlignment="1">
      <alignment vertical="center" wrapText="1"/>
    </xf>
    <xf numFmtId="0" fontId="0" fillId="5" borderId="25" xfId="0" applyFill="1" applyBorder="1" applyAlignment="1" applyProtection="1">
      <alignment horizontal="center" vertical="center"/>
      <protection locked="0"/>
    </xf>
    <xf numFmtId="0" fontId="0" fillId="5" borderId="28" xfId="0" applyFill="1" applyBorder="1" applyAlignment="1">
      <alignment horizontal="center" vertical="center"/>
    </xf>
    <xf numFmtId="0" fontId="0" fillId="0" borderId="1" xfId="0" applyBorder="1" applyAlignment="1">
      <alignment vertical="center" wrapText="1"/>
    </xf>
    <xf numFmtId="0" fontId="0" fillId="0" borderId="38" xfId="0" applyBorder="1" applyAlignment="1" applyProtection="1">
      <alignment horizontal="center" vertical="center"/>
      <protection locked="0"/>
    </xf>
    <xf numFmtId="0" fontId="0" fillId="0" borderId="39" xfId="0" applyBorder="1" applyAlignment="1">
      <alignment horizontal="center" vertical="center"/>
    </xf>
    <xf numFmtId="0" fontId="0" fillId="4" borderId="41" xfId="0" applyFill="1" applyBorder="1" applyAlignment="1">
      <alignment horizontal="left" vertical="center" wrapText="1"/>
    </xf>
    <xf numFmtId="0" fontId="0" fillId="4" borderId="42" xfId="0" applyFill="1" applyBorder="1" applyAlignment="1">
      <alignment horizontal="center" vertical="center"/>
    </xf>
    <xf numFmtId="0" fontId="0" fillId="4" borderId="43" xfId="0" applyFill="1" applyBorder="1" applyAlignment="1">
      <alignment horizontal="left" vertical="center" wrapText="1"/>
    </xf>
    <xf numFmtId="0" fontId="0" fillId="4" borderId="44" xfId="0" applyFill="1" applyBorder="1" applyAlignment="1">
      <alignment horizontal="center" vertical="center"/>
    </xf>
    <xf numFmtId="0" fontId="0" fillId="4" borderId="45" xfId="0" applyFill="1" applyBorder="1" applyAlignment="1">
      <alignment horizontal="left" vertical="center" wrapText="1"/>
    </xf>
    <xf numFmtId="0" fontId="0" fillId="4" borderId="46" xfId="0" applyFill="1" applyBorder="1" applyAlignment="1">
      <alignment horizontal="center" vertical="center"/>
    </xf>
    <xf numFmtId="0" fontId="0" fillId="0" borderId="48" xfId="0" applyBorder="1" applyAlignment="1">
      <alignment horizontal="left" vertical="center" wrapText="1"/>
    </xf>
    <xf numFmtId="0" fontId="0" fillId="0" borderId="49" xfId="0" applyBorder="1" applyAlignment="1">
      <alignment horizontal="center" vertical="center"/>
    </xf>
    <xf numFmtId="0" fontId="0" fillId="0" borderId="51" xfId="0" applyBorder="1" applyAlignment="1">
      <alignment horizontal="left" vertical="center" wrapText="1"/>
    </xf>
    <xf numFmtId="0" fontId="0" fillId="0" borderId="52" xfId="0" applyBorder="1" applyAlignment="1" applyProtection="1">
      <alignment horizontal="center" vertical="center"/>
      <protection locked="0"/>
    </xf>
    <xf numFmtId="0" fontId="0" fillId="0" borderId="53" xfId="0" applyBorder="1" applyAlignment="1">
      <alignment horizontal="center" vertical="center"/>
    </xf>
    <xf numFmtId="0" fontId="0" fillId="4" borderId="34" xfId="0" applyFill="1" applyBorder="1" applyAlignment="1">
      <alignment horizontal="left" vertical="center" wrapText="1"/>
    </xf>
    <xf numFmtId="0" fontId="0" fillId="4" borderId="54" xfId="0" applyFill="1" applyBorder="1" applyAlignment="1" applyProtection="1">
      <alignment horizontal="center" vertical="center"/>
      <protection locked="0"/>
    </xf>
    <xf numFmtId="0" fontId="0" fillId="4" borderId="35" xfId="0" applyFill="1" applyBorder="1" applyAlignment="1">
      <alignment horizontal="center" vertical="center"/>
    </xf>
    <xf numFmtId="0" fontId="0" fillId="4" borderId="55" xfId="0" applyFill="1" applyBorder="1" applyAlignment="1">
      <alignment horizontal="left" vertical="center" wrapText="1"/>
    </xf>
    <xf numFmtId="0" fontId="0" fillId="4" borderId="56" xfId="0" applyFill="1" applyBorder="1" applyAlignment="1">
      <alignment horizontal="center" vertical="center"/>
    </xf>
    <xf numFmtId="0" fontId="0" fillId="5" borderId="57" xfId="0" applyFill="1" applyBorder="1" applyAlignment="1">
      <alignment horizontal="left" vertical="center" wrapText="1"/>
    </xf>
    <xf numFmtId="0" fontId="0" fillId="5" borderId="57" xfId="0" applyFill="1" applyBorder="1" applyAlignment="1" applyProtection="1">
      <alignment horizontal="center" vertical="center"/>
      <protection locked="0"/>
    </xf>
    <xf numFmtId="0" fontId="0" fillId="5" borderId="58" xfId="0" applyFill="1" applyBorder="1" applyAlignment="1">
      <alignment horizontal="center" vertical="center"/>
    </xf>
    <xf numFmtId="0" fontId="0" fillId="5" borderId="59" xfId="0" applyFill="1" applyBorder="1" applyAlignment="1">
      <alignment horizontal="left" vertical="center" wrapText="1"/>
    </xf>
    <xf numFmtId="0" fontId="0" fillId="5" borderId="59" xfId="0" applyFill="1" applyBorder="1" applyAlignment="1" applyProtection="1">
      <alignment horizontal="center" vertical="center"/>
      <protection locked="0"/>
    </xf>
    <xf numFmtId="0" fontId="0" fillId="5" borderId="60" xfId="0" applyFill="1" applyBorder="1" applyAlignment="1">
      <alignment horizontal="center" vertical="center"/>
    </xf>
    <xf numFmtId="0" fontId="0" fillId="5" borderId="62" xfId="0" applyFill="1" applyBorder="1" applyAlignment="1">
      <alignment horizontal="left" vertical="center" wrapText="1"/>
    </xf>
    <xf numFmtId="0" fontId="0" fillId="5" borderId="62" xfId="0" applyFill="1" applyBorder="1" applyAlignment="1" applyProtection="1">
      <alignment horizontal="center" vertical="center"/>
      <protection locked="0"/>
    </xf>
    <xf numFmtId="0" fontId="0" fillId="5" borderId="63" xfId="0" applyFill="1" applyBorder="1" applyAlignment="1">
      <alignment horizontal="center" vertical="center"/>
    </xf>
    <xf numFmtId="0" fontId="0" fillId="5" borderId="65" xfId="0" applyFill="1" applyBorder="1" applyAlignment="1">
      <alignment horizontal="left" vertical="center" wrapText="1"/>
    </xf>
    <xf numFmtId="0" fontId="0" fillId="5" borderId="65" xfId="0" applyFill="1" applyBorder="1" applyAlignment="1" applyProtection="1">
      <alignment horizontal="center" vertical="center"/>
      <protection locked="0"/>
    </xf>
    <xf numFmtId="0" fontId="0" fillId="5" borderId="66" xfId="0" applyFill="1" applyBorder="1" applyAlignment="1">
      <alignment horizontal="center" vertical="center"/>
    </xf>
    <xf numFmtId="0" fontId="0" fillId="4" borderId="69" xfId="0" applyFill="1" applyBorder="1" applyAlignment="1">
      <alignment horizontal="center" vertical="center"/>
    </xf>
    <xf numFmtId="0" fontId="0" fillId="4" borderId="70" xfId="0"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9" fillId="0" borderId="0" xfId="0" applyFont="1"/>
    <xf numFmtId="0" fontId="10" fillId="6" borderId="0" xfId="0" applyFont="1" applyFill="1" applyAlignment="1">
      <alignment horizontal="left"/>
    </xf>
    <xf numFmtId="0" fontId="0" fillId="7" borderId="0" xfId="0" applyFill="1" applyAlignment="1">
      <alignment horizontal="left" vertical="center"/>
    </xf>
    <xf numFmtId="1" fontId="0" fillId="7" borderId="0" xfId="0" applyNumberFormat="1" applyFill="1" applyAlignment="1">
      <alignment horizontal="left" vertical="center"/>
    </xf>
    <xf numFmtId="165" fontId="0" fillId="7" borderId="0" xfId="0" applyNumberFormat="1" applyFill="1" applyAlignment="1">
      <alignment horizontal="left" vertical="center"/>
    </xf>
    <xf numFmtId="0" fontId="11" fillId="0" borderId="0" xfId="0" applyFont="1"/>
    <xf numFmtId="0" fontId="12" fillId="0" borderId="0" xfId="0" applyFont="1"/>
    <xf numFmtId="0" fontId="3" fillId="0" borderId="0" xfId="0" applyFont="1"/>
    <xf numFmtId="166" fontId="0" fillId="0" borderId="0" xfId="1" applyNumberFormat="1" applyFont="1" applyAlignment="1"/>
    <xf numFmtId="0" fontId="13" fillId="8" borderId="74" xfId="0" applyFont="1" applyFill="1" applyBorder="1" applyAlignment="1">
      <alignment horizontal="center" vertical="center" wrapText="1"/>
    </xf>
    <xf numFmtId="0" fontId="13" fillId="8" borderId="75" xfId="0" applyFont="1" applyFill="1" applyBorder="1" applyAlignment="1">
      <alignment horizontal="center" vertical="center" wrapText="1"/>
    </xf>
    <xf numFmtId="0" fontId="10" fillId="8" borderId="75" xfId="0" applyFont="1" applyFill="1" applyBorder="1" applyAlignment="1">
      <alignment horizontal="center" vertical="center" wrapText="1"/>
    </xf>
    <xf numFmtId="0" fontId="10" fillId="8" borderId="76" xfId="0" applyFont="1" applyFill="1" applyBorder="1" applyAlignment="1">
      <alignment horizontal="center" vertical="center" wrapText="1"/>
    </xf>
    <xf numFmtId="0" fontId="3" fillId="9" borderId="74" xfId="0" applyFont="1" applyFill="1" applyBorder="1"/>
    <xf numFmtId="0" fontId="3" fillId="9" borderId="75" xfId="0" applyFont="1" applyFill="1" applyBorder="1"/>
    <xf numFmtId="166" fontId="3" fillId="9" borderId="75" xfId="2" applyNumberFormat="1" applyFont="1" applyFill="1" applyBorder="1" applyAlignment="1"/>
    <xf numFmtId="166" fontId="3" fillId="9" borderId="76" xfId="0" applyNumberFormat="1" applyFont="1" applyFill="1" applyBorder="1"/>
    <xf numFmtId="0" fontId="3" fillId="0" borderId="77" xfId="0" applyFont="1" applyBorder="1"/>
    <xf numFmtId="0" fontId="3" fillId="0" borderId="78" xfId="0" applyFont="1" applyBorder="1"/>
    <xf numFmtId="166" fontId="3" fillId="0" borderId="78" xfId="2" applyNumberFormat="1" applyFont="1" applyBorder="1" applyAlignment="1"/>
    <xf numFmtId="166" fontId="3" fillId="0" borderId="79" xfId="0" applyNumberFormat="1" applyFont="1" applyBorder="1"/>
    <xf numFmtId="0" fontId="3" fillId="9" borderId="77" xfId="0" applyFont="1" applyFill="1" applyBorder="1"/>
    <xf numFmtId="0" fontId="3" fillId="9" borderId="78" xfId="0" applyFont="1" applyFill="1" applyBorder="1"/>
    <xf numFmtId="166" fontId="3" fillId="9" borderId="78" xfId="2" applyNumberFormat="1" applyFont="1" applyFill="1" applyBorder="1" applyAlignment="1"/>
    <xf numFmtId="166" fontId="3" fillId="9" borderId="79" xfId="0" applyNumberFormat="1" applyFont="1" applyFill="1" applyBorder="1"/>
    <xf numFmtId="0" fontId="11" fillId="0" borderId="80" xfId="0" applyFont="1" applyBorder="1"/>
    <xf numFmtId="0" fontId="11" fillId="0" borderId="81" xfId="0" applyFont="1" applyBorder="1"/>
    <xf numFmtId="166" fontId="11" fillId="0" borderId="81" xfId="2" applyNumberFormat="1" applyFont="1" applyBorder="1" applyAlignment="1"/>
    <xf numFmtId="166" fontId="11" fillId="0" borderId="82" xfId="0" applyNumberFormat="1" applyFont="1" applyBorder="1"/>
    <xf numFmtId="0" fontId="15" fillId="0" borderId="0" xfId="0" applyFont="1"/>
    <xf numFmtId="2" fontId="11" fillId="0" borderId="0" xfId="0" applyNumberFormat="1" applyFont="1"/>
    <xf numFmtId="0" fontId="12" fillId="0" borderId="83" xfId="0" applyFont="1" applyBorder="1" applyAlignment="1">
      <alignment horizontal="center"/>
    </xf>
    <xf numFmtId="0" fontId="12" fillId="0" borderId="85" xfId="0" applyFont="1" applyBorder="1" applyAlignment="1">
      <alignment horizontal="center"/>
    </xf>
    <xf numFmtId="0" fontId="0" fillId="0" borderId="84" xfId="0" applyBorder="1"/>
    <xf numFmtId="0" fontId="3" fillId="0" borderId="0" xfId="0" quotePrefix="1" applyFont="1"/>
    <xf numFmtId="0" fontId="11" fillId="0" borderId="0" xfId="0" applyFont="1" applyAlignment="1">
      <alignment horizontal="center" vertical="center"/>
    </xf>
    <xf numFmtId="2" fontId="11" fillId="0" borderId="0" xfId="0" applyNumberFormat="1" applyFont="1" applyAlignment="1">
      <alignment horizontal="right"/>
    </xf>
    <xf numFmtId="166" fontId="11" fillId="0" borderId="0" xfId="1" applyNumberFormat="1" applyFont="1" applyAlignment="1"/>
    <xf numFmtId="0" fontId="3" fillId="0" borderId="0" xfId="0" applyFont="1" applyAlignment="1">
      <alignment horizontal="center" vertical="center" wrapText="1"/>
    </xf>
    <xf numFmtId="0" fontId="12" fillId="0" borderId="0" xfId="0" applyFont="1" applyAlignment="1">
      <alignment horizontal="center"/>
    </xf>
    <xf numFmtId="0" fontId="16" fillId="0" borderId="0" xfId="0" applyFont="1"/>
    <xf numFmtId="0" fontId="2" fillId="0" borderId="0" xfId="0" quotePrefix="1" applyFont="1"/>
    <xf numFmtId="0" fontId="17" fillId="5" borderId="0" xfId="0" applyFont="1" applyFill="1" applyAlignment="1">
      <alignment horizontal="center" vertical="center"/>
    </xf>
    <xf numFmtId="0" fontId="2" fillId="0" borderId="0" xfId="0" applyFont="1"/>
    <xf numFmtId="0" fontId="2" fillId="5" borderId="0" xfId="0" applyFont="1" applyFill="1"/>
    <xf numFmtId="49" fontId="0" fillId="0" borderId="0" xfId="0" applyNumberFormat="1"/>
    <xf numFmtId="49" fontId="11" fillId="0" borderId="0" xfId="0" applyNumberFormat="1" applyFont="1" applyAlignment="1">
      <alignment horizontal="left"/>
    </xf>
    <xf numFmtId="0" fontId="18" fillId="0" borderId="0" xfId="0" applyFont="1"/>
    <xf numFmtId="49" fontId="11" fillId="0" borderId="0" xfId="0" applyNumberFormat="1" applyFont="1"/>
    <xf numFmtId="0" fontId="5" fillId="0" borderId="0" xfId="0" applyFont="1" applyAlignment="1">
      <alignment horizontal="center" vertical="center"/>
    </xf>
    <xf numFmtId="0" fontId="0" fillId="0" borderId="14" xfId="0" applyBorder="1" applyAlignment="1">
      <alignment horizontal="center" vertical="center" wrapText="1"/>
    </xf>
    <xf numFmtId="0" fontId="6" fillId="2" borderId="0" xfId="0" applyFont="1" applyFill="1" applyAlignment="1">
      <alignment horizontal="center" vertical="center" wrapText="1"/>
    </xf>
    <xf numFmtId="0" fontId="6" fillId="2" borderId="1" xfId="0" applyFont="1" applyFill="1" applyBorder="1" applyAlignment="1">
      <alignment horizontal="center" vertical="center" wrapText="1"/>
    </xf>
    <xf numFmtId="0" fontId="6" fillId="2" borderId="0" xfId="0" applyFont="1" applyFill="1" applyAlignment="1">
      <alignment horizontal="center" vertical="center"/>
    </xf>
    <xf numFmtId="0" fontId="6" fillId="2" borderId="1" xfId="0" applyFont="1" applyFill="1" applyBorder="1" applyAlignment="1">
      <alignment horizontal="center" vertical="center"/>
    </xf>
    <xf numFmtId="0" fontId="0" fillId="0" borderId="15" xfId="0" applyBorder="1" applyAlignment="1">
      <alignment horizontal="center" vertical="center"/>
    </xf>
    <xf numFmtId="0" fontId="4" fillId="4" borderId="67" xfId="0" applyFont="1" applyFill="1" applyBorder="1" applyAlignment="1">
      <alignment horizontal="right" vertical="center"/>
    </xf>
    <xf numFmtId="0" fontId="4" fillId="4" borderId="68" xfId="0" applyFont="1" applyFill="1" applyBorder="1" applyAlignment="1">
      <alignment horizontal="right" vertical="center"/>
    </xf>
    <xf numFmtId="0" fontId="5" fillId="3" borderId="2"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16"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30" xfId="0" applyFont="1" applyFill="1" applyBorder="1" applyAlignment="1">
      <alignment horizontal="center" vertical="center"/>
    </xf>
    <xf numFmtId="0" fontId="5" fillId="3" borderId="37" xfId="0" applyFont="1" applyFill="1" applyBorder="1" applyAlignment="1">
      <alignment horizontal="center" vertical="center"/>
    </xf>
    <xf numFmtId="0" fontId="5" fillId="3" borderId="40"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61" xfId="0" applyFont="1" applyFill="1" applyBorder="1" applyAlignment="1">
      <alignment horizontal="center" vertical="center"/>
    </xf>
    <xf numFmtId="0" fontId="5" fillId="3" borderId="64" xfId="0" applyFont="1" applyFill="1" applyBorder="1" applyAlignment="1">
      <alignment horizontal="center" vertical="center"/>
    </xf>
    <xf numFmtId="0" fontId="11" fillId="0" borderId="71" xfId="0" applyFont="1" applyBorder="1" applyAlignment="1">
      <alignment horizontal="center"/>
    </xf>
    <xf numFmtId="0" fontId="11" fillId="0" borderId="72" xfId="0" applyFont="1" applyBorder="1" applyAlignment="1">
      <alignment horizontal="center"/>
    </xf>
    <xf numFmtId="0" fontId="11" fillId="0" borderId="73" xfId="0" applyFont="1" applyBorder="1" applyAlignment="1">
      <alignment horizontal="center"/>
    </xf>
    <xf numFmtId="0" fontId="11" fillId="0" borderId="83" xfId="0" applyFont="1" applyBorder="1" applyAlignment="1">
      <alignment horizontal="center"/>
    </xf>
    <xf numFmtId="0" fontId="2" fillId="0" borderId="91" xfId="0" applyFont="1" applyBorder="1" applyAlignment="1">
      <alignment horizontal="center" vertical="center" wrapText="1"/>
    </xf>
    <xf numFmtId="0" fontId="3" fillId="0" borderId="86" xfId="0" applyFont="1" applyBorder="1" applyAlignment="1">
      <alignment horizontal="center" vertical="center" wrapText="1"/>
    </xf>
    <xf numFmtId="0" fontId="3" fillId="0" borderId="87" xfId="0" applyFont="1" applyBorder="1" applyAlignment="1">
      <alignment horizontal="center" vertical="center" wrapText="1"/>
    </xf>
    <xf numFmtId="0" fontId="3" fillId="0" borderId="88" xfId="0" applyFont="1" applyBorder="1" applyAlignment="1">
      <alignment horizontal="center" vertical="center" wrapText="1"/>
    </xf>
    <xf numFmtId="0" fontId="3" fillId="0" borderId="84" xfId="0" applyFont="1" applyBorder="1" applyAlignment="1">
      <alignment horizontal="center" vertical="center" wrapText="1"/>
    </xf>
    <xf numFmtId="0" fontId="3" fillId="0" borderId="0" xfId="0" applyFont="1" applyAlignment="1">
      <alignment horizontal="center" vertical="center" wrapText="1"/>
    </xf>
    <xf numFmtId="0" fontId="3" fillId="0" borderId="89" xfId="0" applyFont="1" applyBorder="1" applyAlignment="1">
      <alignment horizontal="center" vertical="center" wrapText="1"/>
    </xf>
    <xf numFmtId="0" fontId="3" fillId="0" borderId="85" xfId="0" applyFont="1" applyBorder="1" applyAlignment="1">
      <alignment horizontal="center" vertical="center" wrapText="1"/>
    </xf>
    <xf numFmtId="0" fontId="3" fillId="0" borderId="83" xfId="0" applyFont="1" applyBorder="1" applyAlignment="1">
      <alignment horizontal="center" vertical="center" wrapText="1"/>
    </xf>
    <xf numFmtId="0" fontId="3" fillId="0" borderId="90" xfId="0" applyFont="1" applyBorder="1" applyAlignment="1">
      <alignment horizontal="center" vertical="center" wrapText="1"/>
    </xf>
    <xf numFmtId="0" fontId="11" fillId="0" borderId="72" xfId="0" applyFont="1" applyBorder="1" applyAlignment="1">
      <alignment horizontal="center" vertical="center"/>
    </xf>
    <xf numFmtId="0" fontId="2" fillId="0" borderId="86" xfId="0" applyFont="1" applyBorder="1" applyAlignment="1">
      <alignment horizontal="left" wrapText="1"/>
    </xf>
    <xf numFmtId="0" fontId="3" fillId="0" borderId="87" xfId="0" applyFont="1" applyBorder="1" applyAlignment="1">
      <alignment horizontal="left" wrapText="1"/>
    </xf>
    <xf numFmtId="0" fontId="3" fillId="0" borderId="88" xfId="0" applyFont="1" applyBorder="1" applyAlignment="1">
      <alignment horizontal="left" wrapText="1"/>
    </xf>
    <xf numFmtId="0" fontId="3" fillId="0" borderId="84" xfId="0" applyFont="1" applyBorder="1" applyAlignment="1">
      <alignment horizontal="left" wrapText="1"/>
    </xf>
    <xf numFmtId="0" fontId="3" fillId="0" borderId="0" xfId="0" applyFont="1" applyAlignment="1">
      <alignment horizontal="left" wrapText="1"/>
    </xf>
    <xf numFmtId="0" fontId="3" fillId="0" borderId="89" xfId="0" applyFont="1" applyBorder="1" applyAlignment="1">
      <alignment horizontal="left" wrapText="1"/>
    </xf>
    <xf numFmtId="0" fontId="3" fillId="0" borderId="85" xfId="0" applyFont="1" applyBorder="1" applyAlignment="1">
      <alignment horizontal="left" wrapText="1"/>
    </xf>
    <xf numFmtId="0" fontId="3" fillId="0" borderId="83" xfId="0" applyFont="1" applyBorder="1" applyAlignment="1">
      <alignment horizontal="left" wrapText="1"/>
    </xf>
    <xf numFmtId="0" fontId="3" fillId="0" borderId="90" xfId="0" applyFont="1" applyBorder="1" applyAlignment="1">
      <alignment horizontal="left" wrapText="1"/>
    </xf>
    <xf numFmtId="0" fontId="2" fillId="0" borderId="91" xfId="0" applyFont="1" applyBorder="1" applyAlignment="1">
      <alignment horizontal="left" vertical="center" wrapText="1"/>
    </xf>
    <xf numFmtId="0" fontId="2" fillId="0" borderId="91" xfId="0" applyFont="1" applyBorder="1" applyAlignment="1">
      <alignment horizontal="center" vertical="top" wrapText="1"/>
    </xf>
    <xf numFmtId="0" fontId="10" fillId="6" borderId="0" xfId="0" applyFont="1" applyFill="1" applyAlignment="1">
      <alignment horizontal="left" vertical="center"/>
    </xf>
    <xf numFmtId="0" fontId="1" fillId="7" borderId="0" xfId="0" applyFont="1" applyFill="1" applyAlignment="1">
      <alignment horizontal="left" vertical="center"/>
    </xf>
  </cellXfs>
  <cellStyles count="3">
    <cellStyle name="Normal" xfId="0" builtinId="0"/>
    <cellStyle name="Porcentagem 2" xfId="2" xr:uid="{13F5F9CA-52B8-4CD1-A481-8BAD10FEA727}"/>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1" baseline="0">
                <a:effectLst/>
              </a:rPr>
              <a:t>Répartition des femmes de l'échantillon selon la durée de la gestation (jours)</a:t>
            </a:r>
            <a:endParaRPr lang="pt-BR" sz="1200">
              <a:effectLst/>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clustered"/>
        <c:varyColors val="0"/>
        <c:ser>
          <c:idx val="0"/>
          <c:order val="0"/>
          <c:tx>
            <c:strRef>
              <c:f>'Tableau de fréquences'!$C$12</c:f>
              <c:strCache>
                <c:ptCount val="1"/>
                <c:pt idx="0">
                  <c:v>Pourcentage des femmes</c:v>
                </c:pt>
              </c:strCache>
            </c:strRef>
          </c:tx>
          <c:spPr>
            <a:solidFill>
              <a:schemeClr val="accent1"/>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'Tableau de fréquences'!$A$13:$A$20</c:f>
              <c:strCache>
                <c:ptCount val="8"/>
                <c:pt idx="0">
                  <c:v>[205; 215[</c:v>
                </c:pt>
                <c:pt idx="1">
                  <c:v>[215; 225[</c:v>
                </c:pt>
                <c:pt idx="2">
                  <c:v>[225; 235[</c:v>
                </c:pt>
                <c:pt idx="3">
                  <c:v>[235; 245[</c:v>
                </c:pt>
                <c:pt idx="4">
                  <c:v>[245; 255[</c:v>
                </c:pt>
                <c:pt idx="5">
                  <c:v>[255; 265[</c:v>
                </c:pt>
                <c:pt idx="6">
                  <c:v>[265; 275[</c:v>
                </c:pt>
                <c:pt idx="7">
                  <c:v>[275; 285[</c:v>
                </c:pt>
              </c:strCache>
            </c:strRef>
          </c:cat>
          <c:val>
            <c:numRef>
              <c:f>'Tableau de fréquences'!$C$13:$C$20</c:f>
              <c:numCache>
                <c:formatCode>0.0%</c:formatCode>
                <c:ptCount val="8"/>
                <c:pt idx="0">
                  <c:v>8.0000000000000002E-3</c:v>
                </c:pt>
                <c:pt idx="1">
                  <c:v>0</c:v>
                </c:pt>
                <c:pt idx="2">
                  <c:v>8.0000000000000002E-3</c:v>
                </c:pt>
                <c:pt idx="3">
                  <c:v>2.4E-2</c:v>
                </c:pt>
                <c:pt idx="4">
                  <c:v>0.112</c:v>
                </c:pt>
                <c:pt idx="5">
                  <c:v>0.34399999999999997</c:v>
                </c:pt>
                <c:pt idx="6">
                  <c:v>0.35199999999999998</c:v>
                </c:pt>
                <c:pt idx="7">
                  <c:v>0.152</c:v>
                </c:pt>
              </c:numCache>
            </c:numRef>
          </c:val>
          <c:extLst>
            <c:ext xmlns:c16="http://schemas.microsoft.com/office/drawing/2014/chart" uri="{C3380CC4-5D6E-409C-BE32-E72D297353CC}">
              <c16:uniqueId val="{00000000-7F06-4398-B635-6DD34934E2CC}"/>
            </c:ext>
          </c:extLst>
        </c:ser>
        <c:dLbls>
          <c:showLegendKey val="0"/>
          <c:showVal val="0"/>
          <c:showCatName val="0"/>
          <c:showSerName val="0"/>
          <c:showPercent val="0"/>
          <c:showBubbleSize val="0"/>
        </c:dLbls>
        <c:gapWidth val="0"/>
        <c:axId val="245304432"/>
        <c:axId val="245306928"/>
      </c:barChart>
      <c:catAx>
        <c:axId val="245304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Durée de la gestation (jours)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45306928"/>
        <c:crosses val="autoZero"/>
        <c:auto val="1"/>
        <c:lblAlgn val="ctr"/>
        <c:lblOffset val="100"/>
        <c:noMultiLvlLbl val="0"/>
      </c:catAx>
      <c:valAx>
        <c:axId val="245306928"/>
        <c:scaling>
          <c:orientation val="minMax"/>
          <c:max val="0.4"/>
          <c:min val="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Pourcentage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45304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1" baseline="0">
                <a:effectLst/>
              </a:rPr>
              <a:t>Répartition cumulé des femmes de l'échantillon selon la durée de la gestation (jours)</a:t>
            </a:r>
            <a:endParaRPr lang="pt-BR" sz="1200">
              <a:effectLst/>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Graphiques!$L$4:$L$12</c:f>
              <c:numCache>
                <c:formatCode>General</c:formatCode>
                <c:ptCount val="9"/>
                <c:pt idx="0">
                  <c:v>205</c:v>
                </c:pt>
                <c:pt idx="1">
                  <c:v>215</c:v>
                </c:pt>
                <c:pt idx="2">
                  <c:v>225</c:v>
                </c:pt>
                <c:pt idx="3">
                  <c:v>235</c:v>
                </c:pt>
                <c:pt idx="4">
                  <c:v>245</c:v>
                </c:pt>
                <c:pt idx="5">
                  <c:v>255</c:v>
                </c:pt>
                <c:pt idx="6">
                  <c:v>265</c:v>
                </c:pt>
                <c:pt idx="7">
                  <c:v>275</c:v>
                </c:pt>
                <c:pt idx="8">
                  <c:v>285</c:v>
                </c:pt>
              </c:numCache>
            </c:numRef>
          </c:cat>
          <c:val>
            <c:numRef>
              <c:f>Graphiques!$M$4:$M$12</c:f>
              <c:numCache>
                <c:formatCode>0.0%</c:formatCode>
                <c:ptCount val="9"/>
                <c:pt idx="0">
                  <c:v>0</c:v>
                </c:pt>
                <c:pt idx="1">
                  <c:v>8.0000000000000002E-3</c:v>
                </c:pt>
                <c:pt idx="2">
                  <c:v>8.0000000000000002E-3</c:v>
                </c:pt>
                <c:pt idx="3">
                  <c:v>1.6E-2</c:v>
                </c:pt>
                <c:pt idx="4">
                  <c:v>0.04</c:v>
                </c:pt>
                <c:pt idx="5">
                  <c:v>0.152</c:v>
                </c:pt>
                <c:pt idx="6">
                  <c:v>0.496</c:v>
                </c:pt>
                <c:pt idx="7">
                  <c:v>0.84799999999999998</c:v>
                </c:pt>
                <c:pt idx="8">
                  <c:v>1</c:v>
                </c:pt>
              </c:numCache>
            </c:numRef>
          </c:val>
          <c:smooth val="0"/>
          <c:extLst>
            <c:ext xmlns:c16="http://schemas.microsoft.com/office/drawing/2014/chart" uri="{C3380CC4-5D6E-409C-BE32-E72D297353CC}">
              <c16:uniqueId val="{00000001-EE9B-4B16-A2BE-9E321511A36B}"/>
            </c:ext>
          </c:extLst>
        </c:ser>
        <c:dLbls>
          <c:showLegendKey val="0"/>
          <c:showVal val="1"/>
          <c:showCatName val="0"/>
          <c:showSerName val="0"/>
          <c:showPercent val="0"/>
          <c:showBubbleSize val="0"/>
        </c:dLbls>
        <c:marker val="1"/>
        <c:smooth val="0"/>
        <c:axId val="245308592"/>
        <c:axId val="245309008"/>
      </c:lineChart>
      <c:catAx>
        <c:axId val="245308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Durée de la gestation (jours)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45309008"/>
        <c:crosses val="autoZero"/>
        <c:auto val="1"/>
        <c:lblAlgn val="ctr"/>
        <c:lblOffset val="100"/>
        <c:noMultiLvlLbl val="0"/>
      </c:catAx>
      <c:valAx>
        <c:axId val="245309008"/>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t-BR"/>
                  <a:t>Pourcentage Cumulée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t-BR"/>
            </a:p>
          </c:txPr>
        </c:title>
        <c:numFmt formatCode="0.0%" sourceLinked="1"/>
        <c:majorTickMark val="out"/>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453085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66674</xdr:rowOff>
    </xdr:from>
    <xdr:to>
      <xdr:col>10</xdr:col>
      <xdr:colOff>0</xdr:colOff>
      <xdr:row>18</xdr:row>
      <xdr:rowOff>180974</xdr:rowOff>
    </xdr:to>
    <xdr:graphicFrame macro="">
      <xdr:nvGraphicFramePr>
        <xdr:cNvPr id="2" name="Graphique 1">
          <a:extLst>
            <a:ext uri="{FF2B5EF4-FFF2-40B4-BE49-F238E27FC236}">
              <a16:creationId xmlns:a16="http://schemas.microsoft.com/office/drawing/2014/main" id="{F95C012A-2966-4C19-BDD9-05DA3DE4A3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xdr:row>
      <xdr:rowOff>66674</xdr:rowOff>
    </xdr:from>
    <xdr:to>
      <xdr:col>20</xdr:col>
      <xdr:colOff>9525</xdr:colOff>
      <xdr:row>18</xdr:row>
      <xdr:rowOff>180974</xdr:rowOff>
    </xdr:to>
    <xdr:graphicFrame macro="">
      <xdr:nvGraphicFramePr>
        <xdr:cNvPr id="3" name="Graphique 2">
          <a:extLst>
            <a:ext uri="{FF2B5EF4-FFF2-40B4-BE49-F238E27FC236}">
              <a16:creationId xmlns:a16="http://schemas.microsoft.com/office/drawing/2014/main" id="{233A82F6-7A82-9E31-6851-C7DE924E05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ATH&#201;MATIQUES%20POUR%20L'INFORMATIQUE%20I/LABO_01Vinici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nnées"/>
      <sheetName val="Question a)"/>
      <sheetName val="Question b)"/>
      <sheetName val="Question c)_Alexia"/>
      <sheetName val="Question c)"/>
      <sheetName val="Question d)"/>
    </sheetNames>
    <sheetDataSet>
      <sheetData sheetId="0">
        <row r="1">
          <cell r="C1" t="str">
            <v>Question c)</v>
          </cell>
        </row>
        <row r="2">
          <cell r="C2">
            <v>45</v>
          </cell>
        </row>
        <row r="3">
          <cell r="C3">
            <v>19</v>
          </cell>
        </row>
        <row r="4">
          <cell r="C4">
            <v>53</v>
          </cell>
        </row>
        <row r="5">
          <cell r="C5">
            <v>34</v>
          </cell>
        </row>
        <row r="6">
          <cell r="C6">
            <v>45</v>
          </cell>
        </row>
        <row r="7">
          <cell r="C7">
            <v>28</v>
          </cell>
        </row>
        <row r="8">
          <cell r="C8">
            <v>33</v>
          </cell>
        </row>
        <row r="9">
          <cell r="C9">
            <v>31</v>
          </cell>
        </row>
        <row r="10">
          <cell r="C10">
            <v>37</v>
          </cell>
        </row>
        <row r="11">
          <cell r="C11">
            <v>41</v>
          </cell>
        </row>
        <row r="12">
          <cell r="C12">
            <v>40</v>
          </cell>
        </row>
        <row r="13">
          <cell r="C13">
            <v>18</v>
          </cell>
        </row>
        <row r="14">
          <cell r="C14">
            <v>36</v>
          </cell>
        </row>
        <row r="15">
          <cell r="C15">
            <v>31</v>
          </cell>
        </row>
        <row r="16">
          <cell r="C16">
            <v>44</v>
          </cell>
        </row>
        <row r="17">
          <cell r="C17">
            <v>37</v>
          </cell>
        </row>
        <row r="18">
          <cell r="C18">
            <v>29</v>
          </cell>
        </row>
        <row r="19">
          <cell r="C19">
            <v>14</v>
          </cell>
        </row>
        <row r="20">
          <cell r="C20">
            <v>19</v>
          </cell>
        </row>
        <row r="21">
          <cell r="C21">
            <v>41</v>
          </cell>
        </row>
        <row r="22">
          <cell r="C22">
            <v>32</v>
          </cell>
        </row>
        <row r="23">
          <cell r="C23">
            <v>34</v>
          </cell>
        </row>
        <row r="24">
          <cell r="C24">
            <v>39</v>
          </cell>
        </row>
        <row r="25">
          <cell r="C25">
            <v>35</v>
          </cell>
        </row>
        <row r="26">
          <cell r="C26">
            <v>43</v>
          </cell>
        </row>
        <row r="27">
          <cell r="C27">
            <v>45</v>
          </cell>
        </row>
        <row r="28">
          <cell r="C28">
            <v>32</v>
          </cell>
        </row>
        <row r="29">
          <cell r="C29">
            <v>35</v>
          </cell>
        </row>
        <row r="30">
          <cell r="C30">
            <v>52</v>
          </cell>
        </row>
        <row r="31">
          <cell r="C31">
            <v>39</v>
          </cell>
        </row>
        <row r="32">
          <cell r="C32">
            <v>46</v>
          </cell>
        </row>
        <row r="33">
          <cell r="C33">
            <v>44</v>
          </cell>
        </row>
        <row r="34">
          <cell r="C34">
            <v>44</v>
          </cell>
        </row>
        <row r="35">
          <cell r="C35">
            <v>24</v>
          </cell>
        </row>
        <row r="36">
          <cell r="C36">
            <v>41</v>
          </cell>
        </row>
        <row r="37">
          <cell r="C37">
            <v>33</v>
          </cell>
        </row>
        <row r="38">
          <cell r="C38">
            <v>29</v>
          </cell>
        </row>
        <row r="39">
          <cell r="C39">
            <v>33</v>
          </cell>
        </row>
        <row r="40">
          <cell r="C40">
            <v>21</v>
          </cell>
        </row>
        <row r="41">
          <cell r="C41">
            <v>31</v>
          </cell>
        </row>
        <row r="42">
          <cell r="C42">
            <v>29</v>
          </cell>
        </row>
        <row r="43">
          <cell r="C43">
            <v>26</v>
          </cell>
        </row>
        <row r="44">
          <cell r="C44">
            <v>38</v>
          </cell>
        </row>
        <row r="45">
          <cell r="C45">
            <v>36</v>
          </cell>
        </row>
        <row r="46">
          <cell r="C46">
            <v>39</v>
          </cell>
        </row>
        <row r="47">
          <cell r="C47">
            <v>36</v>
          </cell>
        </row>
        <row r="48">
          <cell r="C48">
            <v>24</v>
          </cell>
        </row>
        <row r="49">
          <cell r="C49">
            <v>22</v>
          </cell>
        </row>
        <row r="50">
          <cell r="C50">
            <v>38</v>
          </cell>
        </row>
        <row r="51">
          <cell r="C51">
            <v>49</v>
          </cell>
        </row>
        <row r="52">
          <cell r="C52">
            <v>41</v>
          </cell>
        </row>
        <row r="53">
          <cell r="C53">
            <v>30</v>
          </cell>
        </row>
        <row r="54">
          <cell r="C54">
            <v>37</v>
          </cell>
        </row>
        <row r="55">
          <cell r="C55">
            <v>22</v>
          </cell>
        </row>
        <row r="56">
          <cell r="C56">
            <v>43</v>
          </cell>
        </row>
        <row r="57">
          <cell r="C57">
            <v>33</v>
          </cell>
        </row>
        <row r="58">
          <cell r="C58">
            <v>29</v>
          </cell>
        </row>
        <row r="59">
          <cell r="C59">
            <v>26</v>
          </cell>
        </row>
        <row r="60">
          <cell r="C60">
            <v>23</v>
          </cell>
        </row>
        <row r="61">
          <cell r="C61">
            <v>30</v>
          </cell>
        </row>
        <row r="62">
          <cell r="C62">
            <v>59</v>
          </cell>
        </row>
        <row r="63">
          <cell r="C63">
            <v>42</v>
          </cell>
        </row>
        <row r="64">
          <cell r="C64">
            <v>43</v>
          </cell>
        </row>
        <row r="65">
          <cell r="C65">
            <v>39</v>
          </cell>
        </row>
        <row r="66">
          <cell r="C66">
            <v>36</v>
          </cell>
        </row>
        <row r="67">
          <cell r="C67">
            <v>30</v>
          </cell>
        </row>
        <row r="68">
          <cell r="C68">
            <v>23</v>
          </cell>
        </row>
        <row r="69">
          <cell r="C69">
            <v>25</v>
          </cell>
        </row>
        <row r="70">
          <cell r="C70">
            <v>47</v>
          </cell>
        </row>
        <row r="71">
          <cell r="C71">
            <v>47</v>
          </cell>
        </row>
        <row r="72">
          <cell r="C72">
            <v>31</v>
          </cell>
        </row>
        <row r="73">
          <cell r="C73">
            <v>48</v>
          </cell>
        </row>
        <row r="74">
          <cell r="C74">
            <v>36</v>
          </cell>
        </row>
        <row r="75">
          <cell r="C75">
            <v>20</v>
          </cell>
        </row>
        <row r="76">
          <cell r="C76">
            <v>41</v>
          </cell>
        </row>
        <row r="77">
          <cell r="C77">
            <v>34</v>
          </cell>
        </row>
        <row r="78">
          <cell r="C78">
            <v>32</v>
          </cell>
        </row>
        <row r="79">
          <cell r="C79">
            <v>26</v>
          </cell>
        </row>
        <row r="80">
          <cell r="C80">
            <v>35</v>
          </cell>
        </row>
        <row r="81">
          <cell r="C81">
            <v>31</v>
          </cell>
        </row>
        <row r="82">
          <cell r="C82">
            <v>36</v>
          </cell>
        </row>
        <row r="83">
          <cell r="C83">
            <v>42</v>
          </cell>
        </row>
        <row r="84">
          <cell r="C84">
            <v>29</v>
          </cell>
        </row>
        <row r="85">
          <cell r="C85">
            <v>23</v>
          </cell>
        </row>
        <row r="86">
          <cell r="C86">
            <v>30</v>
          </cell>
        </row>
        <row r="87">
          <cell r="C87">
            <v>39</v>
          </cell>
        </row>
        <row r="88">
          <cell r="C88">
            <v>29</v>
          </cell>
        </row>
        <row r="89">
          <cell r="C89">
            <v>21</v>
          </cell>
        </row>
        <row r="90">
          <cell r="C90">
            <v>38</v>
          </cell>
        </row>
        <row r="91">
          <cell r="C91">
            <v>23</v>
          </cell>
        </row>
        <row r="92">
          <cell r="C92">
            <v>27</v>
          </cell>
        </row>
        <row r="93">
          <cell r="C93">
            <v>25</v>
          </cell>
        </row>
        <row r="94">
          <cell r="C94">
            <v>33</v>
          </cell>
        </row>
        <row r="95">
          <cell r="C95">
            <v>22</v>
          </cell>
        </row>
        <row r="96">
          <cell r="C96">
            <v>16</v>
          </cell>
        </row>
        <row r="97">
          <cell r="C97">
            <v>41</v>
          </cell>
        </row>
        <row r="98">
          <cell r="C98">
            <v>43</v>
          </cell>
        </row>
        <row r="99">
          <cell r="C99">
            <v>35</v>
          </cell>
        </row>
        <row r="100">
          <cell r="C100">
            <v>34</v>
          </cell>
        </row>
        <row r="101">
          <cell r="C101">
            <v>35</v>
          </cell>
        </row>
        <row r="102">
          <cell r="C102">
            <v>35</v>
          </cell>
        </row>
        <row r="103">
          <cell r="C103">
            <v>49</v>
          </cell>
        </row>
        <row r="104">
          <cell r="C104">
            <v>40</v>
          </cell>
        </row>
        <row r="105">
          <cell r="C105">
            <v>44</v>
          </cell>
        </row>
        <row r="106">
          <cell r="C106">
            <v>39</v>
          </cell>
        </row>
        <row r="107">
          <cell r="C107">
            <v>31</v>
          </cell>
        </row>
        <row r="108">
          <cell r="C108">
            <v>40</v>
          </cell>
        </row>
        <row r="109">
          <cell r="C109">
            <v>28</v>
          </cell>
        </row>
        <row r="110">
          <cell r="C110">
            <v>45</v>
          </cell>
        </row>
        <row r="111">
          <cell r="C111">
            <v>16</v>
          </cell>
        </row>
        <row r="112">
          <cell r="C112">
            <v>41</v>
          </cell>
        </row>
        <row r="113">
          <cell r="C113">
            <v>27</v>
          </cell>
        </row>
        <row r="114">
          <cell r="C114">
            <v>41</v>
          </cell>
        </row>
        <row r="115">
          <cell r="C115">
            <v>37</v>
          </cell>
        </row>
        <row r="116">
          <cell r="C116">
            <v>37</v>
          </cell>
        </row>
        <row r="117">
          <cell r="C117">
            <v>30</v>
          </cell>
        </row>
        <row r="118">
          <cell r="C118">
            <v>30</v>
          </cell>
        </row>
        <row r="119">
          <cell r="C119">
            <v>44</v>
          </cell>
        </row>
        <row r="120">
          <cell r="C120">
            <v>31</v>
          </cell>
        </row>
        <row r="121">
          <cell r="C121">
            <v>39</v>
          </cell>
        </row>
        <row r="122">
          <cell r="C122">
            <v>38</v>
          </cell>
        </row>
        <row r="123">
          <cell r="C123">
            <v>26</v>
          </cell>
        </row>
        <row r="124">
          <cell r="C124">
            <v>32</v>
          </cell>
        </row>
        <row r="125">
          <cell r="C125">
            <v>27</v>
          </cell>
        </row>
        <row r="126">
          <cell r="C126">
            <v>18</v>
          </cell>
        </row>
        <row r="127">
          <cell r="C127">
            <v>30</v>
          </cell>
        </row>
        <row r="128">
          <cell r="C128">
            <v>38</v>
          </cell>
        </row>
        <row r="129">
          <cell r="C129">
            <v>17</v>
          </cell>
        </row>
        <row r="130">
          <cell r="C130">
            <v>30</v>
          </cell>
        </row>
        <row r="131">
          <cell r="C131">
            <v>48</v>
          </cell>
        </row>
        <row r="132">
          <cell r="C132">
            <v>34</v>
          </cell>
        </row>
        <row r="133">
          <cell r="C133">
            <v>45</v>
          </cell>
        </row>
        <row r="134">
          <cell r="C134">
            <v>26</v>
          </cell>
        </row>
        <row r="135">
          <cell r="C135">
            <v>36</v>
          </cell>
        </row>
        <row r="136">
          <cell r="C136">
            <v>33</v>
          </cell>
        </row>
        <row r="137">
          <cell r="C137">
            <v>44</v>
          </cell>
        </row>
        <row r="138">
          <cell r="C138">
            <v>36</v>
          </cell>
        </row>
        <row r="139">
          <cell r="C139">
            <v>23</v>
          </cell>
        </row>
        <row r="140">
          <cell r="C140">
            <v>29</v>
          </cell>
        </row>
        <row r="141">
          <cell r="C141">
            <v>39</v>
          </cell>
        </row>
        <row r="142">
          <cell r="C142">
            <v>38</v>
          </cell>
        </row>
        <row r="143">
          <cell r="C143">
            <v>39</v>
          </cell>
        </row>
        <row r="144">
          <cell r="C144">
            <v>32</v>
          </cell>
        </row>
        <row r="145">
          <cell r="C145">
            <v>35</v>
          </cell>
        </row>
        <row r="146">
          <cell r="C146">
            <v>44</v>
          </cell>
        </row>
        <row r="147">
          <cell r="C147">
            <v>40</v>
          </cell>
        </row>
        <row r="148">
          <cell r="C148">
            <v>47</v>
          </cell>
        </row>
        <row r="149">
          <cell r="C149">
            <v>36</v>
          </cell>
        </row>
        <row r="150">
          <cell r="C150">
            <v>46</v>
          </cell>
        </row>
        <row r="151">
          <cell r="C151">
            <v>56</v>
          </cell>
        </row>
        <row r="152">
          <cell r="C152">
            <v>22</v>
          </cell>
        </row>
        <row r="153">
          <cell r="C153">
            <v>34</v>
          </cell>
        </row>
        <row r="154">
          <cell r="C154">
            <v>38</v>
          </cell>
        </row>
        <row r="155">
          <cell r="C155">
            <v>27</v>
          </cell>
        </row>
        <row r="156">
          <cell r="C156">
            <v>35</v>
          </cell>
        </row>
        <row r="157">
          <cell r="C157">
            <v>23</v>
          </cell>
        </row>
        <row r="158">
          <cell r="C158">
            <v>25</v>
          </cell>
        </row>
        <row r="159">
          <cell r="C159">
            <v>49</v>
          </cell>
        </row>
        <row r="160">
          <cell r="C160">
            <v>35</v>
          </cell>
        </row>
        <row r="161">
          <cell r="C161">
            <v>31</v>
          </cell>
        </row>
        <row r="162">
          <cell r="C162">
            <v>37</v>
          </cell>
        </row>
        <row r="163">
          <cell r="C163">
            <v>23</v>
          </cell>
        </row>
        <row r="164">
          <cell r="C164">
            <v>46</v>
          </cell>
        </row>
        <row r="165">
          <cell r="C165">
            <v>27</v>
          </cell>
        </row>
        <row r="166">
          <cell r="C166">
            <v>31</v>
          </cell>
        </row>
        <row r="167">
          <cell r="C167">
            <v>35</v>
          </cell>
        </row>
        <row r="168">
          <cell r="C168">
            <v>30</v>
          </cell>
        </row>
        <row r="169">
          <cell r="C169">
            <v>39</v>
          </cell>
        </row>
        <row r="170">
          <cell r="C170">
            <v>28</v>
          </cell>
        </row>
        <row r="171">
          <cell r="C171">
            <v>44</v>
          </cell>
        </row>
        <row r="172">
          <cell r="C172">
            <v>32</v>
          </cell>
        </row>
        <row r="173">
          <cell r="C173">
            <v>30</v>
          </cell>
        </row>
        <row r="174">
          <cell r="C174">
            <v>39</v>
          </cell>
        </row>
        <row r="175">
          <cell r="C175">
            <v>36</v>
          </cell>
        </row>
        <row r="176">
          <cell r="C176">
            <v>35</v>
          </cell>
        </row>
        <row r="177">
          <cell r="C177">
            <v>29</v>
          </cell>
        </row>
        <row r="178">
          <cell r="C178">
            <v>32</v>
          </cell>
        </row>
        <row r="179">
          <cell r="C179">
            <v>42</v>
          </cell>
        </row>
        <row r="180">
          <cell r="C180">
            <v>37</v>
          </cell>
        </row>
        <row r="181">
          <cell r="C181">
            <v>12</v>
          </cell>
        </row>
        <row r="182">
          <cell r="C182">
            <v>42</v>
          </cell>
        </row>
        <row r="183">
          <cell r="C183">
            <v>31</v>
          </cell>
        </row>
        <row r="184">
          <cell r="C184">
            <v>23</v>
          </cell>
        </row>
        <row r="185">
          <cell r="C185">
            <v>40</v>
          </cell>
        </row>
        <row r="186">
          <cell r="C186">
            <v>22</v>
          </cell>
        </row>
        <row r="187">
          <cell r="C187">
            <v>29</v>
          </cell>
        </row>
        <row r="188">
          <cell r="C188">
            <v>36</v>
          </cell>
        </row>
        <row r="189">
          <cell r="C189">
            <v>21</v>
          </cell>
        </row>
        <row r="190">
          <cell r="C190">
            <v>32</v>
          </cell>
        </row>
        <row r="191">
          <cell r="C191">
            <v>29</v>
          </cell>
        </row>
        <row r="192">
          <cell r="C192">
            <v>55</v>
          </cell>
        </row>
        <row r="193">
          <cell r="C193">
            <v>38</v>
          </cell>
        </row>
        <row r="194">
          <cell r="C194">
            <v>25</v>
          </cell>
        </row>
        <row r="195">
          <cell r="C195">
            <v>41</v>
          </cell>
        </row>
        <row r="196">
          <cell r="C196">
            <v>39</v>
          </cell>
        </row>
        <row r="197">
          <cell r="C197">
            <v>49</v>
          </cell>
        </row>
        <row r="198">
          <cell r="C198">
            <v>47</v>
          </cell>
        </row>
        <row r="199">
          <cell r="C199">
            <v>33</v>
          </cell>
        </row>
        <row r="200">
          <cell r="C200">
            <v>41</v>
          </cell>
        </row>
        <row r="201">
          <cell r="C201">
            <v>26</v>
          </cell>
        </row>
        <row r="202">
          <cell r="C202">
            <v>34</v>
          </cell>
        </row>
        <row r="203">
          <cell r="C203">
            <v>29</v>
          </cell>
        </row>
        <row r="204">
          <cell r="C204">
            <v>24</v>
          </cell>
        </row>
        <row r="205">
          <cell r="C205">
            <v>51</v>
          </cell>
        </row>
        <row r="206">
          <cell r="C206">
            <v>32</v>
          </cell>
        </row>
        <row r="207">
          <cell r="C207">
            <v>41</v>
          </cell>
        </row>
        <row r="208">
          <cell r="C208">
            <v>44</v>
          </cell>
        </row>
        <row r="209">
          <cell r="C209">
            <v>30</v>
          </cell>
        </row>
        <row r="210">
          <cell r="C210">
            <v>42</v>
          </cell>
        </row>
        <row r="211">
          <cell r="C211">
            <v>40</v>
          </cell>
        </row>
        <row r="212">
          <cell r="C212">
            <v>27</v>
          </cell>
        </row>
        <row r="213">
          <cell r="C213">
            <v>34</v>
          </cell>
        </row>
        <row r="214">
          <cell r="C214">
            <v>19</v>
          </cell>
        </row>
        <row r="215">
          <cell r="C215">
            <v>45</v>
          </cell>
        </row>
        <row r="216">
          <cell r="C216">
            <v>40</v>
          </cell>
        </row>
        <row r="217">
          <cell r="C217">
            <v>43</v>
          </cell>
        </row>
        <row r="218">
          <cell r="C218">
            <v>29</v>
          </cell>
        </row>
        <row r="219">
          <cell r="C219">
            <v>40</v>
          </cell>
        </row>
        <row r="220">
          <cell r="C220">
            <v>40</v>
          </cell>
        </row>
        <row r="221">
          <cell r="C221">
            <v>42</v>
          </cell>
        </row>
        <row r="222">
          <cell r="C222">
            <v>44</v>
          </cell>
        </row>
        <row r="223">
          <cell r="C223">
            <v>30</v>
          </cell>
        </row>
        <row r="224">
          <cell r="C224">
            <v>29</v>
          </cell>
        </row>
        <row r="225">
          <cell r="C225">
            <v>44</v>
          </cell>
        </row>
        <row r="226">
          <cell r="C226">
            <v>33</v>
          </cell>
        </row>
        <row r="227">
          <cell r="C227">
            <v>50</v>
          </cell>
        </row>
        <row r="228">
          <cell r="C228">
            <v>46</v>
          </cell>
        </row>
        <row r="229">
          <cell r="C229">
            <v>21</v>
          </cell>
        </row>
        <row r="230">
          <cell r="C230">
            <v>26</v>
          </cell>
        </row>
        <row r="231">
          <cell r="C231">
            <v>39</v>
          </cell>
        </row>
        <row r="232">
          <cell r="C232">
            <v>50</v>
          </cell>
        </row>
        <row r="233">
          <cell r="C233">
            <v>25</v>
          </cell>
        </row>
        <row r="234">
          <cell r="C234">
            <v>20</v>
          </cell>
        </row>
        <row r="235">
          <cell r="C235">
            <v>31</v>
          </cell>
        </row>
        <row r="236">
          <cell r="C236">
            <v>41</v>
          </cell>
        </row>
        <row r="237">
          <cell r="C237">
            <v>29</v>
          </cell>
        </row>
        <row r="238">
          <cell r="C238">
            <v>33</v>
          </cell>
        </row>
        <row r="239">
          <cell r="C239">
            <v>29</v>
          </cell>
        </row>
        <row r="240">
          <cell r="C240">
            <v>45</v>
          </cell>
        </row>
        <row r="241">
          <cell r="C241">
            <v>37</v>
          </cell>
        </row>
        <row r="242">
          <cell r="C242">
            <v>33</v>
          </cell>
        </row>
        <row r="243">
          <cell r="C243">
            <v>40</v>
          </cell>
        </row>
        <row r="244">
          <cell r="C244">
            <v>30</v>
          </cell>
        </row>
        <row r="245">
          <cell r="C245">
            <v>22</v>
          </cell>
        </row>
        <row r="246">
          <cell r="C246">
            <v>26</v>
          </cell>
        </row>
        <row r="247">
          <cell r="C247">
            <v>31</v>
          </cell>
        </row>
        <row r="248">
          <cell r="C248">
            <v>47</v>
          </cell>
        </row>
        <row r="249">
          <cell r="C249">
            <v>19</v>
          </cell>
        </row>
        <row r="250">
          <cell r="C250">
            <v>31</v>
          </cell>
        </row>
        <row r="251">
          <cell r="C251">
            <v>27</v>
          </cell>
        </row>
        <row r="252">
          <cell r="C252">
            <v>32</v>
          </cell>
        </row>
        <row r="253">
          <cell r="C253">
            <v>37</v>
          </cell>
        </row>
        <row r="254">
          <cell r="C254">
            <v>56</v>
          </cell>
        </row>
        <row r="255">
          <cell r="C255">
            <v>46</v>
          </cell>
        </row>
        <row r="256">
          <cell r="C256">
            <v>59</v>
          </cell>
        </row>
        <row r="257">
          <cell r="C257">
            <v>50</v>
          </cell>
        </row>
        <row r="258">
          <cell r="C258">
            <v>39</v>
          </cell>
        </row>
        <row r="259">
          <cell r="C259">
            <v>19</v>
          </cell>
        </row>
        <row r="260">
          <cell r="C260">
            <v>43</v>
          </cell>
        </row>
        <row r="261">
          <cell r="C261">
            <v>23</v>
          </cell>
        </row>
        <row r="262">
          <cell r="C262">
            <v>44</v>
          </cell>
        </row>
        <row r="263">
          <cell r="C263">
            <v>33</v>
          </cell>
        </row>
        <row r="264">
          <cell r="C264">
            <v>40</v>
          </cell>
        </row>
        <row r="265">
          <cell r="C265">
            <v>33</v>
          </cell>
        </row>
        <row r="266">
          <cell r="C266">
            <v>38</v>
          </cell>
        </row>
        <row r="267">
          <cell r="C267">
            <v>32</v>
          </cell>
        </row>
        <row r="268">
          <cell r="C268">
            <v>39</v>
          </cell>
        </row>
        <row r="269">
          <cell r="C269">
            <v>26</v>
          </cell>
        </row>
        <row r="270">
          <cell r="C270">
            <v>20</v>
          </cell>
        </row>
        <row r="271">
          <cell r="C271">
            <v>43</v>
          </cell>
        </row>
        <row r="272">
          <cell r="C272">
            <v>38</v>
          </cell>
        </row>
        <row r="273">
          <cell r="C273">
            <v>27</v>
          </cell>
        </row>
        <row r="274">
          <cell r="C274">
            <v>36</v>
          </cell>
        </row>
        <row r="275">
          <cell r="C275">
            <v>29</v>
          </cell>
        </row>
        <row r="276">
          <cell r="C276">
            <v>42</v>
          </cell>
        </row>
        <row r="277">
          <cell r="C277">
            <v>40</v>
          </cell>
        </row>
        <row r="278">
          <cell r="C278">
            <v>21</v>
          </cell>
        </row>
        <row r="279">
          <cell r="C279">
            <v>30</v>
          </cell>
        </row>
        <row r="280">
          <cell r="C280">
            <v>30</v>
          </cell>
        </row>
        <row r="281">
          <cell r="C281">
            <v>43</v>
          </cell>
        </row>
        <row r="282">
          <cell r="C282">
            <v>35</v>
          </cell>
        </row>
        <row r="283">
          <cell r="C283">
            <v>37</v>
          </cell>
        </row>
        <row r="284">
          <cell r="C284">
            <v>48</v>
          </cell>
        </row>
        <row r="285">
          <cell r="C285">
            <v>27</v>
          </cell>
        </row>
        <row r="286">
          <cell r="C286">
            <v>40</v>
          </cell>
        </row>
        <row r="287">
          <cell r="C287">
            <v>39</v>
          </cell>
        </row>
        <row r="288">
          <cell r="C288">
            <v>39</v>
          </cell>
        </row>
        <row r="289">
          <cell r="C289">
            <v>53</v>
          </cell>
        </row>
        <row r="290">
          <cell r="C290">
            <v>26</v>
          </cell>
        </row>
        <row r="291">
          <cell r="C291">
            <v>38</v>
          </cell>
        </row>
        <row r="292">
          <cell r="C292">
            <v>42</v>
          </cell>
        </row>
        <row r="293">
          <cell r="C293">
            <v>22</v>
          </cell>
        </row>
        <row r="294">
          <cell r="C294">
            <v>55</v>
          </cell>
        </row>
        <row r="295">
          <cell r="C295">
            <v>37</v>
          </cell>
        </row>
        <row r="296">
          <cell r="C296">
            <v>35</v>
          </cell>
        </row>
        <row r="297">
          <cell r="C297">
            <v>50</v>
          </cell>
        </row>
        <row r="298">
          <cell r="C298">
            <v>42</v>
          </cell>
        </row>
        <row r="299">
          <cell r="C299">
            <v>46</v>
          </cell>
        </row>
        <row r="300">
          <cell r="C300">
            <v>35</v>
          </cell>
        </row>
        <row r="301">
          <cell r="C301">
            <v>29</v>
          </cell>
        </row>
        <row r="302">
          <cell r="C302">
            <v>43</v>
          </cell>
        </row>
        <row r="303">
          <cell r="C303">
            <v>44</v>
          </cell>
        </row>
        <row r="304">
          <cell r="C304">
            <v>48</v>
          </cell>
        </row>
        <row r="305">
          <cell r="C305">
            <v>23</v>
          </cell>
        </row>
        <row r="306">
          <cell r="C306">
            <v>32</v>
          </cell>
        </row>
        <row r="307">
          <cell r="C307">
            <v>22</v>
          </cell>
        </row>
        <row r="308">
          <cell r="C308">
            <v>38</v>
          </cell>
        </row>
        <row r="309">
          <cell r="C309">
            <v>38</v>
          </cell>
        </row>
        <row r="310">
          <cell r="C310">
            <v>20</v>
          </cell>
        </row>
        <row r="311">
          <cell r="C311">
            <v>17</v>
          </cell>
        </row>
        <row r="312">
          <cell r="C312">
            <v>26</v>
          </cell>
        </row>
        <row r="313">
          <cell r="C313">
            <v>35</v>
          </cell>
        </row>
        <row r="314">
          <cell r="C314">
            <v>40</v>
          </cell>
        </row>
        <row r="315">
          <cell r="C315">
            <v>26</v>
          </cell>
        </row>
        <row r="316">
          <cell r="C316">
            <v>23</v>
          </cell>
        </row>
        <row r="317">
          <cell r="C317">
            <v>49</v>
          </cell>
        </row>
        <row r="318">
          <cell r="C318">
            <v>29</v>
          </cell>
        </row>
        <row r="319">
          <cell r="C319">
            <v>13</v>
          </cell>
        </row>
        <row r="320">
          <cell r="C320">
            <v>32</v>
          </cell>
        </row>
        <row r="321">
          <cell r="C321">
            <v>51</v>
          </cell>
        </row>
        <row r="322">
          <cell r="C322">
            <v>52</v>
          </cell>
        </row>
        <row r="323">
          <cell r="C323">
            <v>38</v>
          </cell>
        </row>
        <row r="324">
          <cell r="C324">
            <v>33</v>
          </cell>
        </row>
        <row r="325">
          <cell r="C325">
            <v>37</v>
          </cell>
        </row>
        <row r="326">
          <cell r="C326">
            <v>26</v>
          </cell>
        </row>
        <row r="327">
          <cell r="C327">
            <v>45</v>
          </cell>
        </row>
        <row r="328">
          <cell r="C328">
            <v>32</v>
          </cell>
        </row>
        <row r="329">
          <cell r="C329">
            <v>38</v>
          </cell>
        </row>
        <row r="330">
          <cell r="C330">
            <v>50</v>
          </cell>
        </row>
        <row r="331">
          <cell r="C331">
            <v>43</v>
          </cell>
        </row>
        <row r="332">
          <cell r="C332">
            <v>46</v>
          </cell>
        </row>
        <row r="333">
          <cell r="C333">
            <v>37</v>
          </cell>
        </row>
        <row r="334">
          <cell r="C334">
            <v>41</v>
          </cell>
        </row>
        <row r="335">
          <cell r="C335">
            <v>40</v>
          </cell>
        </row>
        <row r="336">
          <cell r="C336">
            <v>24</v>
          </cell>
        </row>
        <row r="337">
          <cell r="C337">
            <v>32</v>
          </cell>
        </row>
        <row r="338">
          <cell r="C338">
            <v>45</v>
          </cell>
        </row>
        <row r="339">
          <cell r="C339">
            <v>28</v>
          </cell>
        </row>
        <row r="340">
          <cell r="C340">
            <v>48</v>
          </cell>
        </row>
        <row r="341">
          <cell r="C341">
            <v>39</v>
          </cell>
        </row>
        <row r="342">
          <cell r="C342">
            <v>43</v>
          </cell>
        </row>
        <row r="343">
          <cell r="C343">
            <v>39</v>
          </cell>
        </row>
        <row r="344">
          <cell r="C344">
            <v>34</v>
          </cell>
        </row>
        <row r="345">
          <cell r="C345">
            <v>38</v>
          </cell>
        </row>
        <row r="346">
          <cell r="C346">
            <v>45</v>
          </cell>
        </row>
        <row r="347">
          <cell r="C347">
            <v>32</v>
          </cell>
        </row>
        <row r="348">
          <cell r="C348">
            <v>38</v>
          </cell>
        </row>
        <row r="349">
          <cell r="C349">
            <v>40</v>
          </cell>
        </row>
        <row r="350">
          <cell r="C350">
            <v>31</v>
          </cell>
        </row>
        <row r="351">
          <cell r="C351">
            <v>23</v>
          </cell>
        </row>
        <row r="352">
          <cell r="C352">
            <v>41</v>
          </cell>
        </row>
        <row r="353">
          <cell r="C353">
            <v>54</v>
          </cell>
        </row>
        <row r="354">
          <cell r="C354">
            <v>25</v>
          </cell>
        </row>
        <row r="355">
          <cell r="C355">
            <v>28</v>
          </cell>
        </row>
        <row r="356">
          <cell r="C356">
            <v>33</v>
          </cell>
        </row>
        <row r="357">
          <cell r="C357">
            <v>41</v>
          </cell>
        </row>
        <row r="358">
          <cell r="C358">
            <v>29</v>
          </cell>
        </row>
        <row r="359">
          <cell r="C359">
            <v>42</v>
          </cell>
        </row>
        <row r="360">
          <cell r="C360">
            <v>25</v>
          </cell>
        </row>
        <row r="361">
          <cell r="C361">
            <v>34</v>
          </cell>
        </row>
        <row r="362">
          <cell r="C362">
            <v>36</v>
          </cell>
        </row>
        <row r="363">
          <cell r="C363">
            <v>27</v>
          </cell>
        </row>
        <row r="364">
          <cell r="C364">
            <v>41</v>
          </cell>
        </row>
        <row r="365">
          <cell r="C365">
            <v>42</v>
          </cell>
        </row>
        <row r="366">
          <cell r="C366">
            <v>28</v>
          </cell>
        </row>
        <row r="367">
          <cell r="C367">
            <v>34</v>
          </cell>
        </row>
        <row r="368">
          <cell r="C368">
            <v>29</v>
          </cell>
        </row>
        <row r="369">
          <cell r="C369">
            <v>23</v>
          </cell>
        </row>
        <row r="370">
          <cell r="C370">
            <v>23</v>
          </cell>
        </row>
        <row r="371">
          <cell r="C371">
            <v>18</v>
          </cell>
        </row>
        <row r="372">
          <cell r="C372">
            <v>15</v>
          </cell>
        </row>
        <row r="373">
          <cell r="C373">
            <v>30</v>
          </cell>
        </row>
        <row r="374">
          <cell r="C374">
            <v>35</v>
          </cell>
        </row>
        <row r="375">
          <cell r="C375">
            <v>24</v>
          </cell>
        </row>
        <row r="376">
          <cell r="C376">
            <v>40</v>
          </cell>
        </row>
        <row r="377">
          <cell r="C377">
            <v>37</v>
          </cell>
        </row>
        <row r="378">
          <cell r="C378">
            <v>45</v>
          </cell>
        </row>
        <row r="379">
          <cell r="C379">
            <v>51</v>
          </cell>
        </row>
        <row r="380">
          <cell r="C380">
            <v>35</v>
          </cell>
        </row>
        <row r="381">
          <cell r="C381">
            <v>44</v>
          </cell>
        </row>
        <row r="382">
          <cell r="C382">
            <v>20</v>
          </cell>
        </row>
        <row r="383">
          <cell r="C383">
            <v>45</v>
          </cell>
        </row>
        <row r="384">
          <cell r="C384">
            <v>28</v>
          </cell>
        </row>
        <row r="385">
          <cell r="C385">
            <v>25</v>
          </cell>
        </row>
        <row r="386">
          <cell r="C386">
            <v>37</v>
          </cell>
        </row>
        <row r="387">
          <cell r="C387">
            <v>44</v>
          </cell>
        </row>
        <row r="388">
          <cell r="C388">
            <v>38</v>
          </cell>
        </row>
        <row r="389">
          <cell r="C389">
            <v>27</v>
          </cell>
        </row>
        <row r="390">
          <cell r="C390">
            <v>38</v>
          </cell>
        </row>
        <row r="391">
          <cell r="C391">
            <v>37</v>
          </cell>
        </row>
        <row r="392">
          <cell r="C392">
            <v>26</v>
          </cell>
        </row>
        <row r="393">
          <cell r="C393">
            <v>32</v>
          </cell>
        </row>
        <row r="394">
          <cell r="C394">
            <v>43</v>
          </cell>
        </row>
        <row r="395">
          <cell r="C395">
            <v>34</v>
          </cell>
        </row>
        <row r="396">
          <cell r="C396">
            <v>24</v>
          </cell>
        </row>
        <row r="397">
          <cell r="C397">
            <v>20</v>
          </cell>
        </row>
        <row r="398">
          <cell r="C398">
            <v>11</v>
          </cell>
        </row>
        <row r="399">
          <cell r="C399">
            <v>46</v>
          </cell>
        </row>
        <row r="400">
          <cell r="C400">
            <v>18</v>
          </cell>
        </row>
        <row r="401">
          <cell r="C401">
            <v>33</v>
          </cell>
        </row>
        <row r="402">
          <cell r="C402">
            <v>47</v>
          </cell>
        </row>
        <row r="403">
          <cell r="C403">
            <v>23</v>
          </cell>
        </row>
        <row r="404">
          <cell r="C404">
            <v>31</v>
          </cell>
        </row>
        <row r="405">
          <cell r="C405">
            <v>31</v>
          </cell>
        </row>
        <row r="406">
          <cell r="C406">
            <v>38</v>
          </cell>
        </row>
        <row r="407">
          <cell r="C407">
            <v>11</v>
          </cell>
        </row>
        <row r="408">
          <cell r="C408">
            <v>29</v>
          </cell>
        </row>
        <row r="409">
          <cell r="C409">
            <v>47</v>
          </cell>
        </row>
        <row r="410">
          <cell r="C410">
            <v>33</v>
          </cell>
        </row>
        <row r="411">
          <cell r="C411">
            <v>15</v>
          </cell>
        </row>
        <row r="412">
          <cell r="C412">
            <v>43</v>
          </cell>
        </row>
        <row r="413">
          <cell r="C413">
            <v>30</v>
          </cell>
        </row>
        <row r="414">
          <cell r="C414">
            <v>47</v>
          </cell>
        </row>
        <row r="415">
          <cell r="C415">
            <v>22</v>
          </cell>
        </row>
        <row r="416">
          <cell r="C416">
            <v>44</v>
          </cell>
        </row>
        <row r="417">
          <cell r="C417">
            <v>37</v>
          </cell>
        </row>
        <row r="418">
          <cell r="C418">
            <v>25</v>
          </cell>
        </row>
        <row r="419">
          <cell r="C419">
            <v>28</v>
          </cell>
        </row>
        <row r="420">
          <cell r="C420">
            <v>24</v>
          </cell>
        </row>
        <row r="421">
          <cell r="C421">
            <v>23</v>
          </cell>
        </row>
        <row r="422">
          <cell r="C422">
            <v>50</v>
          </cell>
        </row>
        <row r="423">
          <cell r="C423">
            <v>32</v>
          </cell>
        </row>
        <row r="424">
          <cell r="C424">
            <v>37</v>
          </cell>
        </row>
        <row r="425">
          <cell r="C425">
            <v>34</v>
          </cell>
        </row>
        <row r="426">
          <cell r="C426">
            <v>49</v>
          </cell>
        </row>
        <row r="427">
          <cell r="C427">
            <v>30</v>
          </cell>
        </row>
        <row r="428">
          <cell r="C428">
            <v>26</v>
          </cell>
        </row>
        <row r="429">
          <cell r="C429">
            <v>5</v>
          </cell>
        </row>
        <row r="430">
          <cell r="C430">
            <v>31</v>
          </cell>
        </row>
        <row r="431">
          <cell r="C431">
            <v>39</v>
          </cell>
        </row>
        <row r="432">
          <cell r="C432">
            <v>44</v>
          </cell>
        </row>
        <row r="433">
          <cell r="C433">
            <v>34</v>
          </cell>
        </row>
        <row r="434">
          <cell r="C434">
            <v>23</v>
          </cell>
        </row>
        <row r="435">
          <cell r="C435">
            <v>30</v>
          </cell>
        </row>
        <row r="436">
          <cell r="C436">
            <v>34</v>
          </cell>
        </row>
        <row r="437">
          <cell r="C437">
            <v>28</v>
          </cell>
        </row>
        <row r="438">
          <cell r="C438">
            <v>26</v>
          </cell>
        </row>
        <row r="439">
          <cell r="C439">
            <v>43</v>
          </cell>
        </row>
        <row r="440">
          <cell r="C440">
            <v>48</v>
          </cell>
        </row>
        <row r="441">
          <cell r="C441">
            <v>25</v>
          </cell>
        </row>
        <row r="442">
          <cell r="C442">
            <v>24</v>
          </cell>
        </row>
        <row r="443">
          <cell r="C443">
            <v>44</v>
          </cell>
        </row>
        <row r="444">
          <cell r="C444">
            <v>45</v>
          </cell>
        </row>
        <row r="445">
          <cell r="C445">
            <v>35</v>
          </cell>
        </row>
        <row r="446">
          <cell r="C446">
            <v>43</v>
          </cell>
        </row>
        <row r="447">
          <cell r="C447">
            <v>29</v>
          </cell>
        </row>
        <row r="448">
          <cell r="C448">
            <v>30</v>
          </cell>
        </row>
        <row r="449">
          <cell r="C449">
            <v>34</v>
          </cell>
        </row>
        <row r="450">
          <cell r="C450">
            <v>36</v>
          </cell>
        </row>
        <row r="451">
          <cell r="C451">
            <v>33</v>
          </cell>
        </row>
        <row r="452">
          <cell r="C452">
            <v>18</v>
          </cell>
        </row>
        <row r="453">
          <cell r="C453">
            <v>26</v>
          </cell>
        </row>
        <row r="454">
          <cell r="C454">
            <v>33</v>
          </cell>
        </row>
        <row r="455">
          <cell r="C455">
            <v>51</v>
          </cell>
        </row>
        <row r="456">
          <cell r="C456">
            <v>24</v>
          </cell>
        </row>
        <row r="457">
          <cell r="C457">
            <v>39</v>
          </cell>
        </row>
        <row r="458">
          <cell r="C458">
            <v>21</v>
          </cell>
        </row>
        <row r="459">
          <cell r="C459">
            <v>39</v>
          </cell>
        </row>
        <row r="460">
          <cell r="C460">
            <v>28</v>
          </cell>
        </row>
        <row r="461">
          <cell r="C461">
            <v>46</v>
          </cell>
        </row>
        <row r="462">
          <cell r="C462">
            <v>44</v>
          </cell>
        </row>
        <row r="463">
          <cell r="C463">
            <v>29</v>
          </cell>
        </row>
        <row r="464">
          <cell r="C464">
            <v>40</v>
          </cell>
        </row>
        <row r="465">
          <cell r="C465">
            <v>33</v>
          </cell>
        </row>
        <row r="466">
          <cell r="C466">
            <v>31</v>
          </cell>
        </row>
        <row r="467">
          <cell r="C467">
            <v>41</v>
          </cell>
        </row>
        <row r="468">
          <cell r="C468">
            <v>26</v>
          </cell>
        </row>
        <row r="469">
          <cell r="C469">
            <v>49</v>
          </cell>
        </row>
        <row r="470">
          <cell r="C470">
            <v>33</v>
          </cell>
        </row>
        <row r="471">
          <cell r="C471">
            <v>41</v>
          </cell>
        </row>
        <row r="472">
          <cell r="C472">
            <v>31</v>
          </cell>
        </row>
        <row r="473">
          <cell r="C473">
            <v>44</v>
          </cell>
        </row>
        <row r="474">
          <cell r="C474">
            <v>36</v>
          </cell>
        </row>
        <row r="475">
          <cell r="C475">
            <v>18</v>
          </cell>
        </row>
        <row r="476">
          <cell r="C476">
            <v>20</v>
          </cell>
        </row>
        <row r="477">
          <cell r="C477">
            <v>34</v>
          </cell>
        </row>
        <row r="478">
          <cell r="C478">
            <v>23</v>
          </cell>
        </row>
        <row r="479">
          <cell r="C479">
            <v>39</v>
          </cell>
        </row>
        <row r="480">
          <cell r="C480">
            <v>47</v>
          </cell>
        </row>
        <row r="481">
          <cell r="C481">
            <v>12</v>
          </cell>
        </row>
        <row r="482">
          <cell r="C482">
            <v>34</v>
          </cell>
        </row>
        <row r="483">
          <cell r="C483">
            <v>41</v>
          </cell>
        </row>
        <row r="484">
          <cell r="C484">
            <v>40</v>
          </cell>
        </row>
        <row r="485">
          <cell r="C485">
            <v>38</v>
          </cell>
        </row>
        <row r="486">
          <cell r="C486">
            <v>36</v>
          </cell>
        </row>
        <row r="487">
          <cell r="C487">
            <v>50</v>
          </cell>
        </row>
        <row r="488">
          <cell r="C488">
            <v>25</v>
          </cell>
        </row>
        <row r="489">
          <cell r="C489">
            <v>27</v>
          </cell>
        </row>
        <row r="490">
          <cell r="C490">
            <v>25</v>
          </cell>
        </row>
        <row r="491">
          <cell r="C491">
            <v>44</v>
          </cell>
        </row>
        <row r="492">
          <cell r="C492">
            <v>44</v>
          </cell>
        </row>
        <row r="493">
          <cell r="C493">
            <v>33</v>
          </cell>
        </row>
        <row r="494">
          <cell r="C494">
            <v>35</v>
          </cell>
        </row>
        <row r="495">
          <cell r="C495">
            <v>41</v>
          </cell>
        </row>
        <row r="496">
          <cell r="C496">
            <v>30</v>
          </cell>
        </row>
        <row r="497">
          <cell r="C497">
            <v>35</v>
          </cell>
        </row>
        <row r="498">
          <cell r="C498">
            <v>29</v>
          </cell>
        </row>
        <row r="499">
          <cell r="C499">
            <v>53</v>
          </cell>
        </row>
        <row r="500">
          <cell r="C500">
            <v>32</v>
          </cell>
        </row>
        <row r="501">
          <cell r="C501">
            <v>16</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6"/>
  <sheetViews>
    <sheetView tabSelected="1" workbookViewId="0">
      <selection activeCell="A75" sqref="A75"/>
    </sheetView>
  </sheetViews>
  <sheetFormatPr baseColWidth="10" defaultColWidth="11.44140625" defaultRowHeight="14.4"/>
  <cols>
    <col min="2" max="2" width="13.5546875" customWidth="1"/>
    <col min="3" max="3" width="20" customWidth="1"/>
    <col min="4" max="4" width="28.5546875" customWidth="1"/>
  </cols>
  <sheetData>
    <row r="1" spans="1:8">
      <c r="A1" s="1" t="s">
        <v>0</v>
      </c>
      <c r="B1" s="1"/>
      <c r="E1" s="2"/>
      <c r="F1" s="2"/>
      <c r="G1" s="3"/>
      <c r="H1" s="3"/>
    </row>
    <row r="2" spans="1:8">
      <c r="A2" s="4">
        <v>269</v>
      </c>
      <c r="E2" s="5"/>
      <c r="F2" s="4"/>
      <c r="G2" s="5"/>
      <c r="H2" s="6"/>
    </row>
    <row r="3" spans="1:8">
      <c r="A3" s="4">
        <v>251</v>
      </c>
    </row>
    <row r="4" spans="1:8">
      <c r="A4" s="4">
        <v>261</v>
      </c>
      <c r="C4" s="7" t="s">
        <v>1</v>
      </c>
    </row>
    <row r="5" spans="1:8">
      <c r="A5" s="4">
        <v>274</v>
      </c>
      <c r="C5" s="7" t="s">
        <v>2</v>
      </c>
      <c r="D5" s="82" t="s">
        <v>46</v>
      </c>
    </row>
    <row r="6" spans="1:8">
      <c r="A6" s="4">
        <v>270</v>
      </c>
      <c r="C6" s="7" t="s">
        <v>3</v>
      </c>
      <c r="D6" s="82" t="s">
        <v>47</v>
      </c>
    </row>
    <row r="7" spans="1:8">
      <c r="A7" s="4">
        <v>262</v>
      </c>
    </row>
    <row r="8" spans="1:8">
      <c r="A8" s="4">
        <v>241</v>
      </c>
    </row>
    <row r="9" spans="1:8">
      <c r="A9" s="4">
        <v>260</v>
      </c>
    </row>
    <row r="10" spans="1:8">
      <c r="A10" s="4">
        <v>273</v>
      </c>
    </row>
    <row r="11" spans="1:8">
      <c r="A11" s="4">
        <v>251</v>
      </c>
      <c r="E11" s="133" t="s">
        <v>4</v>
      </c>
      <c r="F11" s="135" t="s">
        <v>5</v>
      </c>
    </row>
    <row r="12" spans="1:8">
      <c r="A12" s="4">
        <v>264</v>
      </c>
      <c r="E12" s="134"/>
      <c r="F12" s="136"/>
    </row>
    <row r="13" spans="1:8">
      <c r="A13" s="4">
        <v>269</v>
      </c>
      <c r="C13" s="140" t="s">
        <v>6</v>
      </c>
      <c r="D13" s="8" t="s">
        <v>7</v>
      </c>
      <c r="E13" s="9"/>
      <c r="F13" s="10">
        <v>1</v>
      </c>
      <c r="G13" s="11"/>
    </row>
    <row r="14" spans="1:8">
      <c r="A14" s="4">
        <v>267</v>
      </c>
      <c r="C14" s="141"/>
      <c r="D14" s="12" t="s">
        <v>8</v>
      </c>
      <c r="E14" s="13"/>
      <c r="F14" s="14">
        <v>1</v>
      </c>
      <c r="G14" s="11"/>
    </row>
    <row r="15" spans="1:8">
      <c r="A15" s="4">
        <v>274</v>
      </c>
      <c r="C15" s="141"/>
      <c r="D15" s="15" t="s">
        <v>9</v>
      </c>
      <c r="E15" s="16"/>
      <c r="F15" s="17">
        <v>1</v>
      </c>
      <c r="G15" s="11"/>
    </row>
    <row r="16" spans="1:8">
      <c r="A16" s="4">
        <v>267</v>
      </c>
      <c r="C16" s="141"/>
      <c r="D16" s="18" t="s">
        <v>10</v>
      </c>
      <c r="E16" s="19"/>
      <c r="F16" s="20">
        <v>1</v>
      </c>
      <c r="G16" s="11"/>
    </row>
    <row r="17" spans="1:7">
      <c r="A17" s="4">
        <v>260</v>
      </c>
      <c r="C17" s="142" t="s">
        <v>11</v>
      </c>
      <c r="D17" s="21" t="s">
        <v>12</v>
      </c>
      <c r="E17" s="22"/>
      <c r="F17" s="23">
        <v>3</v>
      </c>
      <c r="G17" s="11"/>
    </row>
    <row r="18" spans="1:7">
      <c r="A18" s="4">
        <v>270</v>
      </c>
      <c r="C18" s="143"/>
      <c r="D18" s="21" t="s">
        <v>13</v>
      </c>
      <c r="E18" s="22"/>
      <c r="F18" s="23">
        <v>1</v>
      </c>
      <c r="G18" s="11"/>
    </row>
    <row r="19" spans="1:7">
      <c r="A19" s="4">
        <v>280</v>
      </c>
      <c r="C19" s="143"/>
      <c r="D19" s="132" t="s">
        <v>14</v>
      </c>
      <c r="E19" s="22"/>
      <c r="F19" s="137">
        <v>1</v>
      </c>
      <c r="G19" s="11"/>
    </row>
    <row r="20" spans="1:7">
      <c r="A20" s="4">
        <v>263</v>
      </c>
      <c r="C20" s="143"/>
      <c r="D20" s="132"/>
      <c r="E20" s="22"/>
      <c r="F20" s="137"/>
      <c r="G20" s="11"/>
    </row>
    <row r="21" spans="1:7">
      <c r="A21" s="4">
        <v>245</v>
      </c>
      <c r="C21" s="143"/>
      <c r="D21" s="132"/>
      <c r="E21" s="22"/>
      <c r="F21" s="137"/>
      <c r="G21" s="11"/>
    </row>
    <row r="22" spans="1:7" ht="43.2">
      <c r="A22" s="4">
        <v>261</v>
      </c>
      <c r="C22" s="144" t="s">
        <v>15</v>
      </c>
      <c r="D22" s="24" t="s">
        <v>16</v>
      </c>
      <c r="E22" s="25"/>
      <c r="F22" s="26">
        <v>1</v>
      </c>
      <c r="G22" s="11"/>
    </row>
    <row r="23" spans="1:7">
      <c r="A23" s="4">
        <v>270</v>
      </c>
      <c r="C23" s="145"/>
      <c r="D23" s="27" t="s">
        <v>17</v>
      </c>
      <c r="E23" s="28"/>
      <c r="F23" s="29">
        <v>1</v>
      </c>
      <c r="G23" s="11"/>
    </row>
    <row r="24" spans="1:7">
      <c r="A24" s="4">
        <v>258</v>
      </c>
      <c r="C24" s="145"/>
      <c r="D24" s="27" t="s">
        <v>18</v>
      </c>
      <c r="E24" s="28"/>
      <c r="F24" s="29">
        <v>1</v>
      </c>
      <c r="G24" s="11"/>
    </row>
    <row r="25" spans="1:7">
      <c r="A25" s="4">
        <v>271</v>
      </c>
      <c r="C25" s="145"/>
      <c r="D25" s="27" t="s">
        <v>19</v>
      </c>
      <c r="E25" s="28"/>
      <c r="F25" s="29">
        <v>1</v>
      </c>
      <c r="G25" s="11"/>
    </row>
    <row r="26" spans="1:7" ht="43.2">
      <c r="A26" s="4">
        <v>256</v>
      </c>
      <c r="C26" s="145"/>
      <c r="D26" s="27" t="s">
        <v>20</v>
      </c>
      <c r="E26" s="30"/>
      <c r="F26" s="29">
        <v>3</v>
      </c>
      <c r="G26" s="11"/>
    </row>
    <row r="27" spans="1:7">
      <c r="A27" s="4">
        <v>262</v>
      </c>
      <c r="C27" s="145"/>
      <c r="D27" s="31" t="s">
        <v>21</v>
      </c>
      <c r="E27" s="32"/>
      <c r="F27" s="33">
        <v>3</v>
      </c>
      <c r="G27" s="11"/>
    </row>
    <row r="28" spans="1:7">
      <c r="A28" s="4">
        <v>260</v>
      </c>
      <c r="C28" s="145"/>
      <c r="D28" s="34" t="s">
        <v>22</v>
      </c>
      <c r="E28" s="32"/>
      <c r="F28" s="35">
        <v>1</v>
      </c>
      <c r="G28" s="11"/>
    </row>
    <row r="29" spans="1:7">
      <c r="A29" s="4">
        <v>272</v>
      </c>
      <c r="C29" s="145"/>
      <c r="D29" s="34" t="s">
        <v>23</v>
      </c>
      <c r="E29" s="36"/>
      <c r="F29" s="35">
        <v>1</v>
      </c>
      <c r="G29" s="11"/>
    </row>
    <row r="30" spans="1:7">
      <c r="A30" s="4">
        <v>261</v>
      </c>
      <c r="C30" s="146"/>
      <c r="D30" s="37" t="s">
        <v>24</v>
      </c>
      <c r="E30" s="38"/>
      <c r="F30" s="39">
        <v>1</v>
      </c>
      <c r="G30" s="11"/>
    </row>
    <row r="31" spans="1:7" ht="28.8">
      <c r="A31" s="4">
        <v>258</v>
      </c>
      <c r="C31" s="144" t="s">
        <v>25</v>
      </c>
      <c r="D31" s="40" t="s">
        <v>26</v>
      </c>
      <c r="E31" s="41"/>
      <c r="F31" s="42">
        <v>1</v>
      </c>
      <c r="G31" s="11"/>
    </row>
    <row r="32" spans="1:7" ht="43.2">
      <c r="A32" s="4">
        <v>256</v>
      </c>
      <c r="C32" s="145"/>
      <c r="D32" s="40" t="s">
        <v>27</v>
      </c>
      <c r="E32" s="41"/>
      <c r="F32" s="42">
        <v>1</v>
      </c>
      <c r="G32" s="11"/>
    </row>
    <row r="33" spans="1:7">
      <c r="A33" s="4">
        <v>263</v>
      </c>
      <c r="C33" s="145"/>
      <c r="D33" s="40" t="s">
        <v>28</v>
      </c>
      <c r="E33" s="41"/>
      <c r="F33" s="42">
        <v>1</v>
      </c>
      <c r="G33" s="11"/>
    </row>
    <row r="34" spans="1:7">
      <c r="A34" s="4">
        <v>271</v>
      </c>
      <c r="C34" s="145"/>
      <c r="D34" s="40" t="s">
        <v>29</v>
      </c>
      <c r="E34" s="41"/>
      <c r="F34" s="42">
        <v>1</v>
      </c>
      <c r="G34" s="11"/>
    </row>
    <row r="35" spans="1:7">
      <c r="A35" s="4">
        <v>267</v>
      </c>
      <c r="C35" s="145"/>
      <c r="D35" s="40" t="s">
        <v>30</v>
      </c>
      <c r="E35" s="41"/>
      <c r="F35" s="42">
        <v>1</v>
      </c>
      <c r="G35" s="11"/>
    </row>
    <row r="36" spans="1:7">
      <c r="A36" s="4">
        <v>260</v>
      </c>
      <c r="C36" s="145"/>
      <c r="D36" s="43" t="s">
        <v>31</v>
      </c>
      <c r="E36" s="41"/>
      <c r="F36" s="42">
        <v>1</v>
      </c>
      <c r="G36" s="11"/>
    </row>
    <row r="37" spans="1:7">
      <c r="A37" s="4">
        <v>262</v>
      </c>
      <c r="C37" s="145"/>
      <c r="D37" s="44" t="s">
        <v>23</v>
      </c>
      <c r="E37" s="45"/>
      <c r="F37" s="46">
        <v>1</v>
      </c>
      <c r="G37" s="11"/>
    </row>
    <row r="38" spans="1:7">
      <c r="A38" s="4">
        <v>268</v>
      </c>
      <c r="C38" s="147"/>
      <c r="D38" s="47" t="s">
        <v>24</v>
      </c>
      <c r="E38" s="48"/>
      <c r="F38" s="49">
        <v>1</v>
      </c>
      <c r="G38" s="11"/>
    </row>
    <row r="39" spans="1:7">
      <c r="A39" s="4">
        <v>267</v>
      </c>
      <c r="C39" s="148" t="s">
        <v>32</v>
      </c>
      <c r="D39" s="50" t="s">
        <v>33</v>
      </c>
      <c r="E39" s="36"/>
      <c r="F39" s="51">
        <v>4</v>
      </c>
      <c r="G39" s="11"/>
    </row>
    <row r="40" spans="1:7">
      <c r="A40" s="4">
        <v>267</v>
      </c>
      <c r="C40" s="145"/>
      <c r="D40" s="52" t="s">
        <v>34</v>
      </c>
      <c r="E40" s="32"/>
      <c r="F40" s="53">
        <v>4</v>
      </c>
      <c r="G40" s="11"/>
    </row>
    <row r="41" spans="1:7" ht="72">
      <c r="A41" s="4">
        <v>269</v>
      </c>
      <c r="C41" s="146"/>
      <c r="D41" s="54" t="s">
        <v>35</v>
      </c>
      <c r="E41" s="38"/>
      <c r="F41" s="55">
        <v>8</v>
      </c>
      <c r="G41" s="11"/>
    </row>
    <row r="42" spans="1:7">
      <c r="A42" s="4">
        <v>267</v>
      </c>
      <c r="C42" s="149" t="s">
        <v>36</v>
      </c>
      <c r="D42" s="56" t="s">
        <v>33</v>
      </c>
      <c r="E42" s="22"/>
      <c r="F42" s="57">
        <v>4</v>
      </c>
      <c r="G42" s="11"/>
    </row>
    <row r="43" spans="1:7">
      <c r="A43" s="4">
        <v>259</v>
      </c>
      <c r="C43" s="141"/>
      <c r="D43" s="56" t="s">
        <v>34</v>
      </c>
      <c r="E43" s="22"/>
      <c r="F43" s="57">
        <v>4</v>
      </c>
      <c r="G43" s="11"/>
    </row>
    <row r="44" spans="1:7">
      <c r="A44" s="4">
        <v>262</v>
      </c>
      <c r="C44" s="150"/>
      <c r="D44" s="58" t="s">
        <v>37</v>
      </c>
      <c r="E44" s="59"/>
      <c r="F44" s="60">
        <v>8</v>
      </c>
      <c r="G44" s="11"/>
    </row>
    <row r="45" spans="1:7">
      <c r="A45" s="4">
        <v>266</v>
      </c>
      <c r="C45" s="144" t="s">
        <v>38</v>
      </c>
      <c r="D45" s="61" t="s">
        <v>39</v>
      </c>
      <c r="E45" s="62"/>
      <c r="F45" s="63">
        <v>2</v>
      </c>
      <c r="G45" s="11"/>
    </row>
    <row r="46" spans="1:7">
      <c r="A46" s="4">
        <v>252</v>
      </c>
      <c r="C46" s="146"/>
      <c r="D46" s="64" t="s">
        <v>37</v>
      </c>
      <c r="E46" s="38"/>
      <c r="F46" s="65">
        <v>4</v>
      </c>
      <c r="G46" s="11"/>
    </row>
    <row r="47" spans="1:7" ht="28.8">
      <c r="A47" s="4">
        <v>265</v>
      </c>
      <c r="C47" s="144" t="s">
        <v>40</v>
      </c>
      <c r="D47" s="66" t="s">
        <v>41</v>
      </c>
      <c r="E47" s="67"/>
      <c r="F47" s="68">
        <v>8</v>
      </c>
      <c r="G47" s="11"/>
    </row>
    <row r="48" spans="1:7">
      <c r="A48" s="4">
        <v>247</v>
      </c>
      <c r="C48" s="145"/>
      <c r="D48" s="69" t="s">
        <v>37</v>
      </c>
      <c r="E48" s="70"/>
      <c r="F48" s="71">
        <v>8</v>
      </c>
      <c r="G48" s="11"/>
    </row>
    <row r="49" spans="1:7">
      <c r="A49" s="4">
        <v>252</v>
      </c>
      <c r="C49" s="151" t="s">
        <v>42</v>
      </c>
      <c r="D49" s="72" t="s">
        <v>43</v>
      </c>
      <c r="E49" s="73"/>
      <c r="F49" s="74">
        <v>8</v>
      </c>
      <c r="G49" s="11"/>
    </row>
    <row r="50" spans="1:7">
      <c r="A50" s="4">
        <v>272</v>
      </c>
      <c r="C50" s="152"/>
      <c r="D50" s="75" t="s">
        <v>44</v>
      </c>
      <c r="E50" s="76"/>
      <c r="F50" s="77">
        <v>8</v>
      </c>
      <c r="G50" s="11"/>
    </row>
    <row r="51" spans="1:7">
      <c r="A51" s="4">
        <v>276</v>
      </c>
      <c r="C51" s="138" t="s">
        <v>45</v>
      </c>
      <c r="D51" s="139"/>
      <c r="E51" s="78">
        <f>SUM(E13:E50)</f>
        <v>0</v>
      </c>
      <c r="F51" s="79">
        <f>SUM(F13:F50)</f>
        <v>100</v>
      </c>
      <c r="G51" s="11"/>
    </row>
    <row r="52" spans="1:7">
      <c r="A52" s="4">
        <v>257</v>
      </c>
      <c r="G52" s="11"/>
    </row>
    <row r="53" spans="1:7">
      <c r="A53" s="4">
        <v>255</v>
      </c>
      <c r="G53" s="11"/>
    </row>
    <row r="54" spans="1:7">
      <c r="A54" s="4">
        <v>263</v>
      </c>
      <c r="G54" s="11"/>
    </row>
    <row r="55" spans="1:7">
      <c r="A55" s="4">
        <v>235</v>
      </c>
      <c r="G55" s="11"/>
    </row>
    <row r="56" spans="1:7">
      <c r="A56" s="4">
        <v>270</v>
      </c>
      <c r="C56" s="2"/>
      <c r="D56" s="80"/>
      <c r="E56" s="5"/>
      <c r="F56" s="4"/>
      <c r="G56" s="11"/>
    </row>
    <row r="57" spans="1:7">
      <c r="A57" s="4">
        <v>263</v>
      </c>
      <c r="C57" s="131"/>
      <c r="D57" s="80"/>
      <c r="E57" s="5"/>
      <c r="F57" s="4"/>
      <c r="G57" s="11"/>
    </row>
    <row r="58" spans="1:7">
      <c r="A58" s="4">
        <v>267</v>
      </c>
      <c r="C58" s="131"/>
      <c r="D58" s="80"/>
      <c r="E58" s="5"/>
      <c r="F58" s="4"/>
      <c r="G58" s="11"/>
    </row>
    <row r="59" spans="1:7">
      <c r="A59" s="4">
        <v>277</v>
      </c>
      <c r="C59" s="131"/>
      <c r="D59" s="80"/>
      <c r="E59" s="5"/>
      <c r="F59" s="4"/>
      <c r="G59" s="11"/>
    </row>
    <row r="60" spans="1:7">
      <c r="A60" s="4">
        <v>277</v>
      </c>
      <c r="C60" s="131"/>
      <c r="D60" s="80"/>
      <c r="E60" s="5"/>
      <c r="F60" s="4"/>
      <c r="G60" s="11"/>
    </row>
    <row r="61" spans="1:7">
      <c r="A61" s="4">
        <v>266</v>
      </c>
      <c r="G61" s="11"/>
    </row>
    <row r="62" spans="1:7">
      <c r="A62" s="4">
        <v>251</v>
      </c>
      <c r="G62" s="11"/>
    </row>
    <row r="63" spans="1:7">
      <c r="A63" s="4">
        <v>275</v>
      </c>
      <c r="G63" s="11"/>
    </row>
    <row r="64" spans="1:7">
      <c r="A64" s="4">
        <v>251</v>
      </c>
      <c r="C64" s="4"/>
      <c r="D64" s="81"/>
      <c r="E64" s="4"/>
      <c r="F64" s="4"/>
    </row>
    <row r="65" spans="1:6">
      <c r="A65" s="4">
        <v>232</v>
      </c>
      <c r="C65" s="2"/>
      <c r="D65" s="4"/>
      <c r="E65" s="5"/>
      <c r="F65" s="4"/>
    </row>
    <row r="66" spans="1:6">
      <c r="A66" s="4">
        <v>263</v>
      </c>
    </row>
    <row r="67" spans="1:6">
      <c r="A67" s="4">
        <v>249</v>
      </c>
    </row>
    <row r="68" spans="1:6">
      <c r="A68" s="4">
        <v>251</v>
      </c>
    </row>
    <row r="69" spans="1:6">
      <c r="A69" s="4">
        <v>261</v>
      </c>
    </row>
    <row r="70" spans="1:6">
      <c r="A70" s="4">
        <v>279</v>
      </c>
    </row>
    <row r="71" spans="1:6">
      <c r="A71" s="4">
        <v>257</v>
      </c>
    </row>
    <row r="72" spans="1:6">
      <c r="A72" s="4">
        <v>266</v>
      </c>
    </row>
    <row r="73" spans="1:6">
      <c r="A73" s="4">
        <v>279</v>
      </c>
    </row>
    <row r="74" spans="1:6">
      <c r="A74" s="4">
        <v>269</v>
      </c>
    </row>
    <row r="75" spans="1:6">
      <c r="A75" s="4">
        <v>280</v>
      </c>
    </row>
    <row r="76" spans="1:6">
      <c r="A76" s="4">
        <v>271</v>
      </c>
    </row>
    <row r="77" spans="1:6">
      <c r="A77" s="4">
        <v>267</v>
      </c>
    </row>
    <row r="78" spans="1:6">
      <c r="A78" s="4">
        <v>274</v>
      </c>
    </row>
    <row r="79" spans="1:6">
      <c r="A79" s="4">
        <v>266</v>
      </c>
    </row>
    <row r="80" spans="1:6">
      <c r="A80" s="4">
        <v>281</v>
      </c>
    </row>
    <row r="81" spans="1:1">
      <c r="A81" s="4">
        <v>263</v>
      </c>
    </row>
    <row r="82" spans="1:1">
      <c r="A82" s="4">
        <v>266</v>
      </c>
    </row>
    <row r="83" spans="1:1">
      <c r="A83" s="4">
        <v>208</v>
      </c>
    </row>
    <row r="84" spans="1:1">
      <c r="A84" s="4">
        <v>262</v>
      </c>
    </row>
    <row r="85" spans="1:1">
      <c r="A85" s="4">
        <v>253</v>
      </c>
    </row>
    <row r="86" spans="1:1">
      <c r="A86" s="4">
        <v>268</v>
      </c>
    </row>
    <row r="87" spans="1:1">
      <c r="A87" s="4">
        <v>276</v>
      </c>
    </row>
    <row r="88" spans="1:1">
      <c r="A88" s="4">
        <v>248</v>
      </c>
    </row>
    <row r="89" spans="1:1">
      <c r="A89" s="4">
        <v>272</v>
      </c>
    </row>
    <row r="90" spans="1:1">
      <c r="A90" s="4">
        <v>275</v>
      </c>
    </row>
    <row r="91" spans="1:1">
      <c r="A91" s="4">
        <v>272</v>
      </c>
    </row>
    <row r="92" spans="1:1">
      <c r="A92" s="4">
        <v>276</v>
      </c>
    </row>
    <row r="93" spans="1:1">
      <c r="A93" s="4">
        <v>270</v>
      </c>
    </row>
    <row r="94" spans="1:1">
      <c r="A94" s="4">
        <v>266</v>
      </c>
    </row>
    <row r="95" spans="1:1">
      <c r="A95" s="4">
        <v>259</v>
      </c>
    </row>
    <row r="96" spans="1:1">
      <c r="A96" s="4">
        <v>273</v>
      </c>
    </row>
    <row r="97" spans="1:1">
      <c r="A97" s="4">
        <v>255</v>
      </c>
    </row>
    <row r="98" spans="1:1">
      <c r="A98" s="4">
        <v>274</v>
      </c>
    </row>
    <row r="99" spans="1:1">
      <c r="A99" s="4">
        <v>262</v>
      </c>
    </row>
    <row r="100" spans="1:1">
      <c r="A100" s="4">
        <v>261</v>
      </c>
    </row>
    <row r="101" spans="1:1">
      <c r="A101" s="4">
        <v>273</v>
      </c>
    </row>
    <row r="102" spans="1:1">
      <c r="A102" s="4">
        <v>275</v>
      </c>
    </row>
    <row r="103" spans="1:1">
      <c r="A103" s="4">
        <v>255</v>
      </c>
    </row>
    <row r="104" spans="1:1">
      <c r="A104" s="4">
        <v>281</v>
      </c>
    </row>
    <row r="105" spans="1:1">
      <c r="A105" s="4">
        <v>261</v>
      </c>
    </row>
    <row r="106" spans="1:1">
      <c r="A106" s="4">
        <v>258</v>
      </c>
    </row>
    <row r="107" spans="1:1">
      <c r="A107" s="4">
        <v>275</v>
      </c>
    </row>
    <row r="108" spans="1:1">
      <c r="A108" s="4">
        <v>261</v>
      </c>
    </row>
    <row r="109" spans="1:1">
      <c r="A109" s="4">
        <v>237</v>
      </c>
    </row>
    <row r="110" spans="1:1">
      <c r="A110" s="4">
        <v>259</v>
      </c>
    </row>
    <row r="111" spans="1:1">
      <c r="A111" s="4">
        <v>252</v>
      </c>
    </row>
    <row r="112" spans="1:1">
      <c r="A112" s="4">
        <v>283</v>
      </c>
    </row>
    <row r="113" spans="1:1">
      <c r="A113" s="4">
        <v>263</v>
      </c>
    </row>
    <row r="114" spans="1:1">
      <c r="A114" s="4">
        <v>272</v>
      </c>
    </row>
    <row r="115" spans="1:1">
      <c r="A115" s="4">
        <v>265</v>
      </c>
    </row>
    <row r="116" spans="1:1">
      <c r="A116" s="4">
        <v>251</v>
      </c>
    </row>
    <row r="117" spans="1:1">
      <c r="A117" s="4">
        <v>278</v>
      </c>
    </row>
    <row r="118" spans="1:1">
      <c r="A118" s="4">
        <v>261</v>
      </c>
    </row>
    <row r="119" spans="1:1">
      <c r="A119" s="4">
        <v>263</v>
      </c>
    </row>
    <row r="120" spans="1:1">
      <c r="A120" s="4">
        <v>262</v>
      </c>
    </row>
    <row r="121" spans="1:1">
      <c r="A121" s="4">
        <v>260</v>
      </c>
    </row>
    <row r="122" spans="1:1">
      <c r="A122" s="4">
        <v>266</v>
      </c>
    </row>
    <row r="123" spans="1:1">
      <c r="A123" s="4">
        <v>270</v>
      </c>
    </row>
    <row r="124" spans="1:1">
      <c r="A124" s="4">
        <v>257</v>
      </c>
    </row>
    <row r="125" spans="1:1">
      <c r="A125" s="4">
        <v>276</v>
      </c>
    </row>
    <row r="126" spans="1:1">
      <c r="A126" s="4">
        <v>284</v>
      </c>
    </row>
  </sheetData>
  <mergeCells count="16">
    <mergeCell ref="C57:C58"/>
    <mergeCell ref="C59:C60"/>
    <mergeCell ref="D19:D21"/>
    <mergeCell ref="E11:E12"/>
    <mergeCell ref="F11:F12"/>
    <mergeCell ref="F19:F21"/>
    <mergeCell ref="C51:D51"/>
    <mergeCell ref="C13:C16"/>
    <mergeCell ref="C17:C21"/>
    <mergeCell ref="C22:C30"/>
    <mergeCell ref="C31:C38"/>
    <mergeCell ref="C39:C41"/>
    <mergeCell ref="C42:C44"/>
    <mergeCell ref="C45:C46"/>
    <mergeCell ref="C47:C48"/>
    <mergeCell ref="C49:C50"/>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7AE83-3751-4F9C-8721-11F40A207EDA}">
  <dimension ref="A1:B4"/>
  <sheetViews>
    <sheetView zoomScale="80" zoomScaleNormal="80" workbookViewId="0">
      <selection activeCell="B14" sqref="B14"/>
    </sheetView>
  </sheetViews>
  <sheetFormatPr baseColWidth="10" defaultColWidth="11.44140625" defaultRowHeight="14.4"/>
  <cols>
    <col min="1" max="1" width="40.109375" bestFit="1" customWidth="1"/>
    <col min="2" max="2" width="37.44140625" bestFit="1" customWidth="1"/>
  </cols>
  <sheetData>
    <row r="1" spans="1:2">
      <c r="A1" s="179" t="s">
        <v>7</v>
      </c>
      <c r="B1" s="180" t="s">
        <v>102</v>
      </c>
    </row>
    <row r="2" spans="1:2">
      <c r="A2" s="179" t="s">
        <v>101</v>
      </c>
      <c r="B2" s="84" t="s">
        <v>103</v>
      </c>
    </row>
    <row r="3" spans="1:2">
      <c r="A3" s="179" t="s">
        <v>104</v>
      </c>
      <c r="B3" s="84" t="s">
        <v>105</v>
      </c>
    </row>
    <row r="4" spans="1:2">
      <c r="A4" s="179" t="s">
        <v>106</v>
      </c>
      <c r="B4" s="8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79DB0-B933-436B-874F-FAA43498734C}">
  <dimension ref="A1:D22"/>
  <sheetViews>
    <sheetView showGridLines="0" showRowColHeaders="0" zoomScale="80" zoomScaleNormal="80" workbookViewId="0">
      <selection activeCell="D34" sqref="D34"/>
    </sheetView>
  </sheetViews>
  <sheetFormatPr baseColWidth="10" defaultColWidth="11.44140625" defaultRowHeight="14.4"/>
  <cols>
    <col min="1" max="1" width="27.109375" bestFit="1" customWidth="1"/>
    <col min="2" max="2" width="19.6640625" bestFit="1" customWidth="1"/>
    <col min="3" max="3" width="23.44140625" bestFit="1" customWidth="1"/>
    <col min="4" max="4" width="28.5546875" bestFit="1" customWidth="1"/>
  </cols>
  <sheetData>
    <row r="1" spans="1:4">
      <c r="A1" s="83" t="s">
        <v>48</v>
      </c>
      <c r="B1" s="84">
        <f>MIN(Données)</f>
        <v>208</v>
      </c>
    </row>
    <row r="2" spans="1:4">
      <c r="A2" s="83" t="s">
        <v>49</v>
      </c>
      <c r="B2" s="84">
        <f>MAX(Données)</f>
        <v>284</v>
      </c>
    </row>
    <row r="3" spans="1:4">
      <c r="A3" s="83" t="s">
        <v>50</v>
      </c>
      <c r="B3" s="84">
        <f>B2-B1</f>
        <v>76</v>
      </c>
    </row>
    <row r="4" spans="1:4">
      <c r="A4" s="83" t="s">
        <v>13</v>
      </c>
      <c r="B4" s="84">
        <f>COUNT(Données)</f>
        <v>125</v>
      </c>
    </row>
    <row r="5" spans="1:4">
      <c r="A5" s="83" t="s">
        <v>53</v>
      </c>
      <c r="B5" s="85">
        <f>LOG10(COUNT(Données))*3.322+1</f>
        <v>7.965935063212763</v>
      </c>
      <c r="C5" s="88" t="s">
        <v>54</v>
      </c>
    </row>
    <row r="6" spans="1:4">
      <c r="A6" s="83" t="s">
        <v>51</v>
      </c>
      <c r="B6" s="86">
        <f>B3/B5</f>
        <v>9.540625098862936</v>
      </c>
    </row>
    <row r="7" spans="1:4">
      <c r="A7" s="83" t="s">
        <v>52</v>
      </c>
      <c r="B7" s="84">
        <v>10</v>
      </c>
    </row>
    <row r="11" spans="1:4" ht="15" thickBot="1">
      <c r="A11" s="153" t="s">
        <v>57</v>
      </c>
      <c r="B11" s="154"/>
      <c r="C11" s="154"/>
      <c r="D11" s="155"/>
    </row>
    <row r="12" spans="1:4" ht="29.4" thickBot="1">
      <c r="A12" s="91" t="s">
        <v>55</v>
      </c>
      <c r="B12" s="92" t="s">
        <v>56</v>
      </c>
      <c r="C12" s="93" t="s">
        <v>60</v>
      </c>
      <c r="D12" s="94" t="s">
        <v>61</v>
      </c>
    </row>
    <row r="13" spans="1:4">
      <c r="A13" s="95" t="s">
        <v>63</v>
      </c>
      <c r="B13" s="96">
        <v>1</v>
      </c>
      <c r="C13" s="97">
        <f>B13/$B$21</f>
        <v>8.0000000000000002E-3</v>
      </c>
      <c r="D13" s="98">
        <f>C13</f>
        <v>8.0000000000000002E-3</v>
      </c>
    </row>
    <row r="14" spans="1:4">
      <c r="A14" s="99" t="s">
        <v>64</v>
      </c>
      <c r="B14" s="100">
        <v>0</v>
      </c>
      <c r="C14" s="101">
        <f t="shared" ref="C14:C21" si="0">B14/$B$21</f>
        <v>0</v>
      </c>
      <c r="D14" s="102">
        <f>C14+D13</f>
        <v>8.0000000000000002E-3</v>
      </c>
    </row>
    <row r="15" spans="1:4">
      <c r="A15" s="103" t="s">
        <v>65</v>
      </c>
      <c r="B15" s="104">
        <v>1</v>
      </c>
      <c r="C15" s="105">
        <f t="shared" si="0"/>
        <v>8.0000000000000002E-3</v>
      </c>
      <c r="D15" s="106">
        <f t="shared" ref="D15:D20" si="1">C15+D14</f>
        <v>1.6E-2</v>
      </c>
    </row>
    <row r="16" spans="1:4">
      <c r="A16" s="99" t="s">
        <v>66</v>
      </c>
      <c r="B16" s="100">
        <v>3</v>
      </c>
      <c r="C16" s="101">
        <f t="shared" si="0"/>
        <v>2.4E-2</v>
      </c>
      <c r="D16" s="102">
        <f t="shared" si="1"/>
        <v>0.04</v>
      </c>
    </row>
    <row r="17" spans="1:4">
      <c r="A17" s="103" t="s">
        <v>70</v>
      </c>
      <c r="B17" s="104">
        <v>14</v>
      </c>
      <c r="C17" s="105">
        <f t="shared" si="0"/>
        <v>0.112</v>
      </c>
      <c r="D17" s="106">
        <f t="shared" si="1"/>
        <v>0.152</v>
      </c>
    </row>
    <row r="18" spans="1:4">
      <c r="A18" s="99" t="s">
        <v>71</v>
      </c>
      <c r="B18" s="100">
        <v>43</v>
      </c>
      <c r="C18" s="101">
        <f t="shared" si="0"/>
        <v>0.34399999999999997</v>
      </c>
      <c r="D18" s="102">
        <f t="shared" si="1"/>
        <v>0.496</v>
      </c>
    </row>
    <row r="19" spans="1:4">
      <c r="A19" s="103" t="s">
        <v>72</v>
      </c>
      <c r="B19" s="104">
        <v>44</v>
      </c>
      <c r="C19" s="105">
        <f t="shared" si="0"/>
        <v>0.35199999999999998</v>
      </c>
      <c r="D19" s="106">
        <f t="shared" si="1"/>
        <v>0.84799999999999998</v>
      </c>
    </row>
    <row r="20" spans="1:4">
      <c r="A20" s="99" t="s">
        <v>67</v>
      </c>
      <c r="B20" s="100">
        <v>19</v>
      </c>
      <c r="C20" s="101">
        <f t="shared" si="0"/>
        <v>0.152</v>
      </c>
      <c r="D20" s="102">
        <f t="shared" si="1"/>
        <v>1</v>
      </c>
    </row>
    <row r="21" spans="1:4" ht="15" thickBot="1">
      <c r="A21" s="107" t="s">
        <v>22</v>
      </c>
      <c r="B21" s="108">
        <v>125</v>
      </c>
      <c r="C21" s="109">
        <f t="shared" si="0"/>
        <v>1</v>
      </c>
      <c r="D21" s="110"/>
    </row>
    <row r="22" spans="1:4">
      <c r="A22" s="89" t="s">
        <v>58</v>
      </c>
    </row>
  </sheetData>
  <mergeCells count="1">
    <mergeCell ref="A11:D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19010-D245-43FB-9188-4A4D67054263}">
  <dimension ref="B1:T12"/>
  <sheetViews>
    <sheetView showGridLines="0" showRowColHeaders="0" zoomScale="80" zoomScaleNormal="80" workbookViewId="0">
      <selection activeCell="Q29" sqref="Q29"/>
    </sheetView>
  </sheetViews>
  <sheetFormatPr baseColWidth="10" defaultColWidth="11.44140625" defaultRowHeight="14.4"/>
  <cols>
    <col min="1" max="1" width="7.6640625" customWidth="1"/>
  </cols>
  <sheetData>
    <row r="1" spans="2:20">
      <c r="B1" s="156" t="s">
        <v>59</v>
      </c>
      <c r="C1" s="156"/>
      <c r="D1" s="156"/>
      <c r="E1" s="156"/>
      <c r="F1" s="156"/>
      <c r="G1" s="156"/>
      <c r="H1" s="156"/>
      <c r="I1" s="156"/>
      <c r="J1" s="156"/>
      <c r="L1" s="156" t="s">
        <v>62</v>
      </c>
      <c r="M1" s="156"/>
      <c r="N1" s="156"/>
      <c r="O1" s="156"/>
      <c r="P1" s="156"/>
      <c r="Q1" s="156"/>
      <c r="R1" s="156"/>
      <c r="S1" s="156"/>
      <c r="T1" s="156"/>
    </row>
    <row r="2" spans="2:20" ht="5.4" customHeight="1"/>
    <row r="4" spans="2:20">
      <c r="L4">
        <v>205</v>
      </c>
      <c r="M4" s="90">
        <v>0</v>
      </c>
    </row>
    <row r="5" spans="2:20">
      <c r="L5">
        <v>215</v>
      </c>
      <c r="M5" s="90">
        <v>8.0000000000000002E-3</v>
      </c>
    </row>
    <row r="6" spans="2:20">
      <c r="L6">
        <v>225</v>
      </c>
      <c r="M6" s="90">
        <v>8.0000000000000002E-3</v>
      </c>
    </row>
    <row r="7" spans="2:20">
      <c r="L7">
        <v>235</v>
      </c>
      <c r="M7" s="90">
        <v>1.6E-2</v>
      </c>
    </row>
    <row r="8" spans="2:20">
      <c r="L8">
        <v>245</v>
      </c>
      <c r="M8" s="90">
        <v>0.04</v>
      </c>
    </row>
    <row r="9" spans="2:20">
      <c r="L9">
        <v>255</v>
      </c>
      <c r="M9" s="90">
        <v>0.152</v>
      </c>
    </row>
    <row r="10" spans="2:20">
      <c r="L10">
        <v>265</v>
      </c>
      <c r="M10" s="90">
        <v>0.496</v>
      </c>
    </row>
    <row r="11" spans="2:20">
      <c r="L11">
        <v>275</v>
      </c>
      <c r="M11" s="90">
        <v>0.84799999999999998</v>
      </c>
    </row>
    <row r="12" spans="2:20">
      <c r="L12">
        <v>285</v>
      </c>
      <c r="M12" s="90">
        <v>1</v>
      </c>
    </row>
  </sheetData>
  <mergeCells count="2">
    <mergeCell ref="B1:J1"/>
    <mergeCell ref="L1:T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EAF9E-962B-47D0-9487-41E59889F379}">
  <dimension ref="B2:P189"/>
  <sheetViews>
    <sheetView showGridLines="0" showRowColHeaders="0" zoomScale="80" zoomScaleNormal="80" workbookViewId="0">
      <selection activeCell="D27" sqref="D27"/>
    </sheetView>
  </sheetViews>
  <sheetFormatPr baseColWidth="10" defaultColWidth="11.44140625" defaultRowHeight="14.4"/>
  <sheetData>
    <row r="2" spans="2:16">
      <c r="B2" s="167" t="s">
        <v>32</v>
      </c>
      <c r="C2" s="167"/>
      <c r="D2" s="167"/>
      <c r="E2" s="167"/>
      <c r="F2" s="167"/>
      <c r="G2" s="167"/>
      <c r="H2" s="117"/>
      <c r="I2" s="117"/>
      <c r="K2" s="167" t="s">
        <v>80</v>
      </c>
      <c r="L2" s="167"/>
      <c r="M2" s="167"/>
      <c r="N2" s="167"/>
      <c r="O2" s="167"/>
      <c r="P2" s="167"/>
    </row>
    <row r="3" spans="2:16" ht="15">
      <c r="B3" s="87" t="s">
        <v>68</v>
      </c>
      <c r="C3" s="111" t="s">
        <v>78</v>
      </c>
      <c r="D3" s="116" t="s">
        <v>77</v>
      </c>
      <c r="E3" s="112">
        <f>AVERAGE(Données)</f>
        <v>263.81599999999997</v>
      </c>
      <c r="F3" s="87" t="s">
        <v>85</v>
      </c>
      <c r="K3" s="87" t="s">
        <v>68</v>
      </c>
      <c r="L3" s="116" t="s">
        <v>81</v>
      </c>
      <c r="M3" s="116" t="s">
        <v>77</v>
      </c>
      <c r="N3" s="118" t="s">
        <v>72</v>
      </c>
      <c r="O3" s="117"/>
      <c r="P3" s="117"/>
    </row>
    <row r="4" spans="2:16" ht="15">
      <c r="B4" s="87" t="s">
        <v>69</v>
      </c>
      <c r="C4" s="111" t="s">
        <v>78</v>
      </c>
      <c r="D4" s="116" t="s">
        <v>77</v>
      </c>
      <c r="E4" s="112">
        <f>SUM(G6:G13)</f>
        <v>264.32</v>
      </c>
      <c r="F4" s="87" t="s">
        <v>85</v>
      </c>
      <c r="K4" s="87" t="s">
        <v>69</v>
      </c>
      <c r="L4" s="116" t="s">
        <v>84</v>
      </c>
      <c r="M4" s="116" t="s">
        <v>77</v>
      </c>
      <c r="N4" s="112">
        <f>(265+275)/2</f>
        <v>270</v>
      </c>
    </row>
    <row r="5" spans="2:16">
      <c r="C5" s="113" t="s">
        <v>74</v>
      </c>
      <c r="D5" s="114" t="s">
        <v>75</v>
      </c>
      <c r="E5" s="114" t="s">
        <v>73</v>
      </c>
      <c r="F5" s="114" t="s">
        <v>76</v>
      </c>
      <c r="G5" s="114" t="s">
        <v>32</v>
      </c>
      <c r="H5" s="121"/>
      <c r="I5" s="121"/>
      <c r="K5" s="158" t="s">
        <v>82</v>
      </c>
      <c r="L5" s="159"/>
      <c r="M5" s="159"/>
      <c r="N5" s="159"/>
      <c r="O5" s="159"/>
      <c r="P5" s="160"/>
    </row>
    <row r="6" spans="2:16">
      <c r="C6" s="89">
        <v>205</v>
      </c>
      <c r="D6" s="115">
        <v>215</v>
      </c>
      <c r="E6" s="115">
        <f>(C6+D6)/2</f>
        <v>210</v>
      </c>
      <c r="F6" s="115">
        <v>8.0000000000000002E-3</v>
      </c>
      <c r="G6" s="115">
        <f>F6*E6</f>
        <v>1.68</v>
      </c>
      <c r="K6" s="161"/>
      <c r="L6" s="162"/>
      <c r="M6" s="162"/>
      <c r="N6" s="162"/>
      <c r="O6" s="162"/>
      <c r="P6" s="163"/>
    </row>
    <row r="7" spans="2:16">
      <c r="C7">
        <v>215</v>
      </c>
      <c r="D7" s="115">
        <v>225</v>
      </c>
      <c r="E7" s="115">
        <f t="shared" ref="E7:E13" si="0">(C7+D7)/2</f>
        <v>220</v>
      </c>
      <c r="F7" s="115">
        <v>0</v>
      </c>
      <c r="G7" s="115">
        <f t="shared" ref="G7:G13" si="1">F7*E7</f>
        <v>0</v>
      </c>
      <c r="K7" s="161"/>
      <c r="L7" s="162"/>
      <c r="M7" s="162"/>
      <c r="N7" s="162"/>
      <c r="O7" s="162"/>
      <c r="P7" s="163"/>
    </row>
    <row r="8" spans="2:16">
      <c r="C8">
        <v>225</v>
      </c>
      <c r="D8" s="115">
        <v>235</v>
      </c>
      <c r="E8" s="115">
        <f t="shared" si="0"/>
        <v>230</v>
      </c>
      <c r="F8" s="115">
        <v>8.0000000000000002E-3</v>
      </c>
      <c r="G8" s="115">
        <f t="shared" si="1"/>
        <v>1.84</v>
      </c>
      <c r="K8" s="161"/>
      <c r="L8" s="162"/>
      <c r="M8" s="162"/>
      <c r="N8" s="162"/>
      <c r="O8" s="162"/>
      <c r="P8" s="163"/>
    </row>
    <row r="9" spans="2:16">
      <c r="C9" s="89">
        <v>235</v>
      </c>
      <c r="D9" s="115">
        <v>245</v>
      </c>
      <c r="E9" s="115">
        <f t="shared" si="0"/>
        <v>240</v>
      </c>
      <c r="F9" s="115">
        <v>2.4E-2</v>
      </c>
      <c r="G9" s="115">
        <f t="shared" si="1"/>
        <v>5.76</v>
      </c>
      <c r="K9" s="164"/>
      <c r="L9" s="165"/>
      <c r="M9" s="165"/>
      <c r="N9" s="165"/>
      <c r="O9" s="165"/>
      <c r="P9" s="166"/>
    </row>
    <row r="10" spans="2:16">
      <c r="C10">
        <v>245</v>
      </c>
      <c r="D10" s="115">
        <v>255</v>
      </c>
      <c r="E10" s="115">
        <f t="shared" si="0"/>
        <v>250</v>
      </c>
      <c r="F10" s="115">
        <v>0.112</v>
      </c>
      <c r="G10" s="115">
        <f t="shared" si="1"/>
        <v>28</v>
      </c>
    </row>
    <row r="11" spans="2:16">
      <c r="C11">
        <v>255</v>
      </c>
      <c r="D11" s="115">
        <v>265</v>
      </c>
      <c r="E11" s="115">
        <f t="shared" si="0"/>
        <v>260</v>
      </c>
      <c r="F11" s="115">
        <v>0.34399999999999997</v>
      </c>
      <c r="G11" s="115">
        <f t="shared" si="1"/>
        <v>89.44</v>
      </c>
    </row>
    <row r="12" spans="2:16">
      <c r="C12" s="89">
        <v>265</v>
      </c>
      <c r="D12" s="115">
        <v>275</v>
      </c>
      <c r="E12" s="115">
        <f t="shared" si="0"/>
        <v>270</v>
      </c>
      <c r="F12" s="115">
        <v>0.35199999999999998</v>
      </c>
      <c r="G12" s="115">
        <f t="shared" si="1"/>
        <v>95.039999999999992</v>
      </c>
    </row>
    <row r="13" spans="2:16">
      <c r="C13">
        <v>275</v>
      </c>
      <c r="D13" s="115">
        <v>285</v>
      </c>
      <c r="E13" s="115">
        <f t="shared" si="0"/>
        <v>280</v>
      </c>
      <c r="F13" s="115">
        <v>0.152</v>
      </c>
      <c r="G13" s="115">
        <f t="shared" si="1"/>
        <v>42.56</v>
      </c>
    </row>
    <row r="14" spans="2:16">
      <c r="B14" s="158" t="s">
        <v>79</v>
      </c>
      <c r="C14" s="159"/>
      <c r="D14" s="159"/>
      <c r="E14" s="159"/>
      <c r="F14" s="159"/>
      <c r="G14" s="160"/>
      <c r="H14" s="120"/>
      <c r="I14" s="120"/>
    </row>
    <row r="15" spans="2:16">
      <c r="B15" s="161"/>
      <c r="C15" s="162"/>
      <c r="D15" s="162"/>
      <c r="E15" s="162"/>
      <c r="F15" s="162"/>
      <c r="G15" s="163"/>
      <c r="H15" s="120"/>
      <c r="I15" s="120"/>
    </row>
    <row r="16" spans="2:16">
      <c r="B16" s="161"/>
      <c r="C16" s="162"/>
      <c r="D16" s="162"/>
      <c r="E16" s="162"/>
      <c r="F16" s="162"/>
      <c r="G16" s="163"/>
      <c r="H16" s="120"/>
      <c r="I16" s="120"/>
    </row>
    <row r="17" spans="2:16">
      <c r="B17" s="161"/>
      <c r="C17" s="162"/>
      <c r="D17" s="162"/>
      <c r="E17" s="162"/>
      <c r="F17" s="162"/>
      <c r="G17" s="163"/>
      <c r="H17" s="120"/>
      <c r="I17" s="120"/>
    </row>
    <row r="18" spans="2:16">
      <c r="B18" s="164"/>
      <c r="C18" s="165"/>
      <c r="D18" s="165"/>
      <c r="E18" s="165"/>
      <c r="F18" s="165"/>
      <c r="G18" s="166"/>
      <c r="H18" s="120"/>
      <c r="I18" s="120"/>
    </row>
    <row r="19" spans="2:16">
      <c r="B19" s="120"/>
      <c r="C19" s="120"/>
      <c r="D19" s="120"/>
      <c r="E19" s="120"/>
      <c r="F19" s="120"/>
      <c r="G19" s="120"/>
      <c r="H19" s="120"/>
      <c r="I19" s="120"/>
    </row>
    <row r="20" spans="2:16">
      <c r="B20" s="120"/>
      <c r="C20" s="120"/>
      <c r="D20" s="120"/>
      <c r="E20" s="120"/>
      <c r="F20" s="120"/>
      <c r="G20" s="120"/>
      <c r="H20" s="120"/>
      <c r="I20" s="120"/>
      <c r="L20" s="116"/>
      <c r="M20" s="116"/>
      <c r="N20" s="119"/>
    </row>
    <row r="21" spans="2:16">
      <c r="B21" s="120"/>
      <c r="C21" s="120"/>
      <c r="D21" s="120"/>
      <c r="E21" s="120"/>
      <c r="F21" s="120"/>
      <c r="G21" s="120"/>
      <c r="H21" s="120"/>
      <c r="I21" s="120"/>
      <c r="L21" s="116"/>
      <c r="M21" s="116"/>
      <c r="N21" s="119"/>
    </row>
    <row r="22" spans="2:16">
      <c r="B22" s="120"/>
      <c r="C22" s="120"/>
      <c r="D22" s="120"/>
      <c r="E22" s="120"/>
      <c r="F22" s="120"/>
      <c r="G22" s="120"/>
      <c r="H22" s="120"/>
      <c r="I22" s="120"/>
      <c r="L22" s="116"/>
      <c r="M22" s="116"/>
      <c r="N22" s="119"/>
    </row>
    <row r="23" spans="2:16">
      <c r="B23" s="120"/>
      <c r="C23" s="120"/>
      <c r="D23" s="120"/>
      <c r="E23" s="120"/>
      <c r="F23" s="120"/>
      <c r="G23" s="120"/>
      <c r="H23" s="120"/>
      <c r="I23" s="120"/>
      <c r="L23" s="116"/>
      <c r="M23" s="116"/>
      <c r="N23" s="119"/>
    </row>
    <row r="24" spans="2:16">
      <c r="K24" s="90"/>
    </row>
    <row r="25" spans="2:16">
      <c r="B25" s="167" t="s">
        <v>36</v>
      </c>
      <c r="C25" s="167"/>
      <c r="D25" s="167"/>
      <c r="E25" s="167"/>
      <c r="F25" s="167"/>
      <c r="G25" s="167"/>
      <c r="H25" s="117"/>
      <c r="I25" s="117"/>
      <c r="K25" s="167" t="s">
        <v>40</v>
      </c>
      <c r="L25" s="167"/>
      <c r="M25" s="167"/>
      <c r="N25" s="167"/>
      <c r="O25" s="167"/>
      <c r="P25" s="167"/>
    </row>
    <row r="26" spans="2:16">
      <c r="B26" s="87" t="s">
        <v>68</v>
      </c>
      <c r="C26" s="123" t="s">
        <v>93</v>
      </c>
      <c r="D26" s="116">
        <f>MEDIAN(Données)</f>
        <v>265</v>
      </c>
      <c r="E26" s="112"/>
      <c r="K26" s="87" t="s">
        <v>68</v>
      </c>
      <c r="L26" s="116" t="s">
        <v>83</v>
      </c>
      <c r="M26" s="116" t="s">
        <v>77</v>
      </c>
      <c r="N26" s="112">
        <f>_xlfn.STDEV.S(Données)</f>
        <v>11.106801171267293</v>
      </c>
      <c r="O26" s="87" t="s">
        <v>85</v>
      </c>
      <c r="P26" s="117"/>
    </row>
    <row r="27" spans="2:16">
      <c r="B27" s="87" t="s">
        <v>69</v>
      </c>
      <c r="C27" s="123" t="s">
        <v>93</v>
      </c>
      <c r="D27" s="123" cm="1">
        <f t="array" ref="D27">INDEX(médian,(125+1)/2)</f>
        <v>265</v>
      </c>
      <c r="E27" s="112"/>
      <c r="K27" s="158" t="s">
        <v>86</v>
      </c>
      <c r="L27" s="159"/>
      <c r="M27" s="159"/>
      <c r="N27" s="159"/>
      <c r="O27" s="159"/>
      <c r="P27" s="160"/>
    </row>
    <row r="28" spans="2:16" ht="15" customHeight="1">
      <c r="B28" s="157" t="s">
        <v>94</v>
      </c>
      <c r="C28" s="157"/>
      <c r="D28" s="157"/>
      <c r="E28" s="157"/>
      <c r="F28" s="157"/>
      <c r="G28" s="157"/>
      <c r="H28" s="120"/>
      <c r="I28" s="120"/>
      <c r="K28" s="161"/>
      <c r="L28" s="162"/>
      <c r="M28" s="162"/>
      <c r="N28" s="162"/>
      <c r="O28" s="162"/>
      <c r="P28" s="163"/>
    </row>
    <row r="29" spans="2:16">
      <c r="B29" s="157"/>
      <c r="C29" s="157"/>
      <c r="D29" s="157"/>
      <c r="E29" s="157"/>
      <c r="F29" s="157"/>
      <c r="G29" s="157"/>
      <c r="H29" s="120"/>
      <c r="I29" s="120"/>
      <c r="K29" s="161"/>
      <c r="L29" s="162"/>
      <c r="M29" s="162"/>
      <c r="N29" s="162"/>
      <c r="O29" s="162"/>
      <c r="P29" s="163"/>
    </row>
    <row r="30" spans="2:16">
      <c r="B30" s="157"/>
      <c r="C30" s="157"/>
      <c r="D30" s="157"/>
      <c r="E30" s="157"/>
      <c r="F30" s="157"/>
      <c r="G30" s="157"/>
      <c r="H30" s="120"/>
      <c r="I30" s="120"/>
      <c r="K30" s="161"/>
      <c r="L30" s="162"/>
      <c r="M30" s="162"/>
      <c r="N30" s="162"/>
      <c r="O30" s="162"/>
      <c r="P30" s="163"/>
    </row>
    <row r="31" spans="2:16">
      <c r="B31" s="157"/>
      <c r="C31" s="157"/>
      <c r="D31" s="157"/>
      <c r="E31" s="157"/>
      <c r="F31" s="157"/>
      <c r="G31" s="157"/>
      <c r="H31" s="120"/>
      <c r="I31" s="120"/>
      <c r="K31" s="164"/>
      <c r="L31" s="165"/>
      <c r="M31" s="165"/>
      <c r="N31" s="165"/>
      <c r="O31" s="165"/>
      <c r="P31" s="166"/>
    </row>
    <row r="32" spans="2:16">
      <c r="B32" s="157"/>
      <c r="C32" s="157"/>
      <c r="D32" s="157"/>
      <c r="E32" s="157"/>
      <c r="F32" s="157"/>
      <c r="G32" s="157"/>
      <c r="H32" s="120"/>
      <c r="I32" s="120"/>
      <c r="K32" s="87" t="s">
        <v>87</v>
      </c>
      <c r="L32" s="89" t="s">
        <v>89</v>
      </c>
    </row>
    <row r="33" spans="2:15" ht="15" customHeight="1">
      <c r="B33" s="157"/>
      <c r="C33" s="157"/>
      <c r="D33" s="157"/>
      <c r="E33" s="157"/>
      <c r="F33" s="157"/>
      <c r="G33" s="157"/>
      <c r="L33" s="116" t="s">
        <v>88</v>
      </c>
      <c r="M33" s="116" t="s">
        <v>77</v>
      </c>
      <c r="N33" s="119">
        <f>N26/E3</f>
        <v>4.2100559371938372E-2</v>
      </c>
    </row>
    <row r="34" spans="2:15">
      <c r="B34" s="157"/>
      <c r="C34" s="157"/>
      <c r="D34" s="157"/>
      <c r="E34" s="157"/>
      <c r="F34" s="157"/>
      <c r="G34" s="157"/>
    </row>
    <row r="35" spans="2:15">
      <c r="B35" s="157"/>
      <c r="C35" s="157"/>
      <c r="D35" s="157"/>
      <c r="E35" s="157"/>
      <c r="F35" s="157"/>
      <c r="G35" s="157"/>
    </row>
    <row r="36" spans="2:15">
      <c r="B36" s="157"/>
      <c r="C36" s="157"/>
      <c r="D36" s="157"/>
      <c r="E36" s="157"/>
      <c r="F36" s="157"/>
      <c r="G36" s="157"/>
    </row>
    <row r="39" spans="2:15">
      <c r="B39" s="125"/>
      <c r="C39" s="125"/>
      <c r="D39" s="125"/>
      <c r="E39" s="125"/>
      <c r="F39" s="125"/>
      <c r="G39" s="125"/>
      <c r="H39" s="125"/>
      <c r="I39" s="125"/>
      <c r="J39" s="125"/>
      <c r="K39" s="125"/>
      <c r="L39" s="125"/>
      <c r="M39" s="125"/>
      <c r="N39" s="125"/>
      <c r="O39" s="125"/>
    </row>
    <row r="40" spans="2:15">
      <c r="B40" s="125"/>
      <c r="C40" s="125"/>
      <c r="D40" s="125"/>
      <c r="E40" s="125"/>
      <c r="F40" s="125"/>
      <c r="G40" s="125"/>
      <c r="H40" s="125"/>
      <c r="I40" s="125"/>
      <c r="J40" s="125"/>
      <c r="K40" s="125"/>
      <c r="L40" s="125"/>
      <c r="M40" s="125"/>
      <c r="N40" s="125"/>
      <c r="O40" s="125"/>
    </row>
    <row r="41" spans="2:15">
      <c r="B41" s="125"/>
      <c r="C41" s="125"/>
      <c r="D41" s="125"/>
      <c r="E41" s="125"/>
      <c r="F41" s="125"/>
      <c r="G41" s="125"/>
      <c r="H41" s="125"/>
      <c r="I41" s="125"/>
      <c r="J41" s="125"/>
      <c r="K41" s="125"/>
      <c r="L41" s="125"/>
      <c r="M41" s="125"/>
      <c r="N41" s="125"/>
      <c r="O41" s="125"/>
    </row>
    <row r="42" spans="2:15">
      <c r="B42" s="125"/>
      <c r="C42" s="125"/>
      <c r="D42" s="125"/>
      <c r="E42" s="125"/>
      <c r="F42" s="125"/>
      <c r="G42" s="125"/>
      <c r="H42" s="125"/>
      <c r="I42" s="125"/>
      <c r="J42" s="125"/>
      <c r="K42" s="125"/>
      <c r="L42" s="125"/>
      <c r="M42" s="125"/>
      <c r="N42" s="125"/>
      <c r="O42" s="125"/>
    </row>
    <row r="43" spans="2:15">
      <c r="B43" s="125"/>
      <c r="C43" s="125"/>
      <c r="D43" s="125"/>
      <c r="E43" s="125"/>
      <c r="F43" s="125"/>
      <c r="G43" s="125"/>
      <c r="H43" s="125"/>
      <c r="I43" s="125"/>
      <c r="J43" s="125"/>
      <c r="K43" s="125"/>
      <c r="L43" s="125"/>
      <c r="M43" s="125"/>
      <c r="N43" s="125"/>
      <c r="O43" s="125"/>
    </row>
    <row r="44" spans="2:15">
      <c r="B44" s="125"/>
      <c r="C44" s="125"/>
      <c r="D44" s="125"/>
      <c r="E44" s="125"/>
      <c r="F44" s="125"/>
      <c r="G44" s="125"/>
      <c r="H44" s="125"/>
      <c r="I44" s="125"/>
      <c r="J44" s="125"/>
      <c r="K44" s="125"/>
      <c r="L44" s="125"/>
      <c r="M44" s="125"/>
      <c r="N44" s="125"/>
      <c r="O44" s="125"/>
    </row>
    <row r="45" spans="2:15">
      <c r="B45" s="125"/>
      <c r="C45" s="125"/>
      <c r="D45" s="125"/>
      <c r="E45" s="125"/>
      <c r="F45" s="125"/>
      <c r="G45" s="125"/>
      <c r="H45" s="125"/>
      <c r="I45" s="125"/>
      <c r="J45" s="125"/>
      <c r="K45" s="125"/>
      <c r="L45" s="125"/>
      <c r="M45" s="125"/>
      <c r="N45" s="125"/>
      <c r="O45" s="125"/>
    </row>
    <row r="46" spans="2:15">
      <c r="B46" s="125"/>
      <c r="C46" s="125"/>
      <c r="D46" s="125"/>
      <c r="E46" s="125"/>
      <c r="F46" s="125"/>
      <c r="G46" s="125"/>
      <c r="H46" s="125"/>
      <c r="I46" s="125"/>
      <c r="J46" s="125"/>
      <c r="K46" s="125"/>
      <c r="L46" s="125"/>
      <c r="M46" s="125"/>
      <c r="N46" s="125"/>
      <c r="O46" s="125"/>
    </row>
    <row r="47" spans="2:15">
      <c r="B47" s="125"/>
      <c r="C47" s="125"/>
      <c r="D47" s="125"/>
      <c r="E47" s="125"/>
      <c r="F47" s="125"/>
      <c r="G47" s="125"/>
      <c r="H47" s="125"/>
      <c r="I47" s="125"/>
      <c r="J47" s="125"/>
      <c r="K47" s="125"/>
      <c r="L47" s="125"/>
      <c r="M47" s="125"/>
      <c r="N47" s="125"/>
      <c r="O47" s="125"/>
    </row>
    <row r="48" spans="2:15">
      <c r="B48" s="125"/>
      <c r="C48" s="125"/>
      <c r="D48" s="125"/>
      <c r="E48" s="126"/>
      <c r="F48" s="125"/>
      <c r="G48" s="125"/>
      <c r="H48" s="125"/>
      <c r="I48" s="125"/>
      <c r="J48" s="125"/>
      <c r="K48" s="125"/>
      <c r="L48" s="125"/>
      <c r="M48" s="125"/>
      <c r="N48" s="125"/>
      <c r="O48" s="125"/>
    </row>
    <row r="49" spans="2:15">
      <c r="B49" s="125"/>
      <c r="C49" s="125"/>
      <c r="D49" s="125"/>
      <c r="E49" s="124">
        <v>208</v>
      </c>
      <c r="F49" s="125"/>
      <c r="G49" s="125"/>
      <c r="H49" s="125"/>
      <c r="I49" s="125"/>
      <c r="J49" s="125"/>
      <c r="K49" s="125"/>
      <c r="L49" s="125"/>
      <c r="M49" s="125"/>
      <c r="N49" s="125"/>
      <c r="O49" s="125"/>
    </row>
    <row r="50" spans="2:15">
      <c r="B50" s="125"/>
      <c r="C50" s="125"/>
      <c r="D50" s="125"/>
      <c r="E50" s="124">
        <v>232</v>
      </c>
      <c r="F50" s="125"/>
      <c r="G50" s="125"/>
      <c r="H50" s="125"/>
      <c r="I50" s="125"/>
      <c r="J50" s="125"/>
      <c r="K50" s="125"/>
      <c r="L50" s="125"/>
      <c r="M50" s="125"/>
      <c r="N50" s="125"/>
      <c r="O50" s="125"/>
    </row>
    <row r="51" spans="2:15">
      <c r="B51" s="125"/>
      <c r="C51" s="125"/>
      <c r="D51" s="125"/>
      <c r="E51" s="124">
        <v>235</v>
      </c>
      <c r="F51" s="125"/>
      <c r="G51" s="125"/>
      <c r="H51" s="125"/>
      <c r="I51" s="125"/>
      <c r="J51" s="125"/>
      <c r="K51" s="125"/>
      <c r="L51" s="125"/>
      <c r="M51" s="125"/>
      <c r="N51" s="125"/>
      <c r="O51" s="125"/>
    </row>
    <row r="52" spans="2:15">
      <c r="B52" s="125"/>
      <c r="C52" s="125"/>
      <c r="D52" s="125"/>
      <c r="E52" s="124">
        <v>237</v>
      </c>
      <c r="F52" s="125"/>
      <c r="G52" s="125"/>
      <c r="H52" s="125"/>
      <c r="I52" s="125"/>
      <c r="J52" s="125"/>
      <c r="K52" s="125"/>
      <c r="L52" s="125"/>
      <c r="M52" s="125"/>
      <c r="N52" s="125"/>
      <c r="O52" s="125"/>
    </row>
    <row r="53" spans="2:15">
      <c r="B53" s="125"/>
      <c r="C53" s="125"/>
      <c r="D53" s="125"/>
      <c r="E53" s="124">
        <v>241</v>
      </c>
      <c r="F53" s="125"/>
      <c r="G53" s="125"/>
      <c r="H53" s="125"/>
      <c r="I53" s="125"/>
      <c r="J53" s="125"/>
      <c r="K53" s="125"/>
      <c r="L53" s="125"/>
      <c r="M53" s="125"/>
      <c r="N53" s="125"/>
      <c r="O53" s="125"/>
    </row>
    <row r="54" spans="2:15">
      <c r="B54" s="125"/>
      <c r="C54" s="125"/>
      <c r="D54" s="125"/>
      <c r="E54" s="124">
        <v>245</v>
      </c>
      <c r="F54" s="125"/>
      <c r="G54" s="125"/>
      <c r="H54" s="125"/>
      <c r="I54" s="125"/>
      <c r="J54" s="125"/>
      <c r="K54" s="125"/>
      <c r="L54" s="125"/>
      <c r="M54" s="125"/>
      <c r="N54" s="125"/>
      <c r="O54" s="125"/>
    </row>
    <row r="55" spans="2:15">
      <c r="B55" s="125"/>
      <c r="C55" s="125"/>
      <c r="D55" s="125"/>
      <c r="E55" s="124">
        <v>247</v>
      </c>
      <c r="F55" s="125"/>
      <c r="G55" s="125"/>
      <c r="H55" s="125"/>
      <c r="I55" s="125"/>
      <c r="J55" s="125"/>
      <c r="K55" s="125"/>
      <c r="L55" s="125"/>
      <c r="M55" s="125"/>
      <c r="N55" s="125"/>
      <c r="O55" s="125"/>
    </row>
    <row r="56" spans="2:15">
      <c r="B56" s="125"/>
      <c r="C56" s="125"/>
      <c r="D56" s="125"/>
      <c r="E56" s="124">
        <v>248</v>
      </c>
      <c r="F56" s="125"/>
      <c r="G56" s="125"/>
      <c r="H56" s="125"/>
      <c r="I56" s="125"/>
      <c r="J56" s="125"/>
      <c r="K56" s="125"/>
      <c r="L56" s="125"/>
      <c r="M56" s="125"/>
      <c r="N56" s="125"/>
      <c r="O56" s="125"/>
    </row>
    <row r="57" spans="2:15">
      <c r="B57" s="125"/>
      <c r="C57" s="125"/>
      <c r="D57" s="125"/>
      <c r="E57" s="124">
        <v>249</v>
      </c>
      <c r="F57" s="125"/>
      <c r="G57" s="125"/>
      <c r="H57" s="125"/>
      <c r="I57" s="125"/>
      <c r="J57" s="125"/>
      <c r="K57" s="125"/>
      <c r="L57" s="125"/>
      <c r="M57" s="125"/>
      <c r="N57" s="125"/>
      <c r="O57" s="125"/>
    </row>
    <row r="58" spans="2:15">
      <c r="B58" s="125"/>
      <c r="C58" s="125"/>
      <c r="D58" s="125"/>
      <c r="E58" s="124">
        <v>251</v>
      </c>
      <c r="F58" s="125"/>
      <c r="G58" s="125"/>
      <c r="H58" s="125"/>
      <c r="I58" s="125"/>
      <c r="J58" s="125"/>
      <c r="K58" s="125"/>
      <c r="L58" s="125"/>
      <c r="M58" s="125"/>
      <c r="N58" s="125"/>
      <c r="O58" s="125"/>
    </row>
    <row r="59" spans="2:15">
      <c r="B59" s="125"/>
      <c r="C59" s="125"/>
      <c r="D59" s="125"/>
      <c r="E59" s="124">
        <v>251</v>
      </c>
      <c r="F59" s="125"/>
      <c r="G59" s="125"/>
      <c r="H59" s="125"/>
      <c r="I59" s="125"/>
      <c r="J59" s="125"/>
      <c r="K59" s="125"/>
      <c r="L59" s="125"/>
      <c r="M59" s="125"/>
      <c r="N59" s="125"/>
      <c r="O59" s="125"/>
    </row>
    <row r="60" spans="2:15">
      <c r="B60" s="125"/>
      <c r="C60" s="125"/>
      <c r="D60" s="125"/>
      <c r="E60" s="124">
        <v>251</v>
      </c>
      <c r="F60" s="125"/>
      <c r="G60" s="125"/>
      <c r="H60" s="125"/>
      <c r="I60" s="125"/>
      <c r="J60" s="125"/>
      <c r="K60" s="125"/>
      <c r="L60" s="125"/>
      <c r="M60" s="125"/>
      <c r="N60" s="125"/>
      <c r="O60" s="125"/>
    </row>
    <row r="61" spans="2:15">
      <c r="B61" s="125"/>
      <c r="C61" s="125"/>
      <c r="D61" s="125"/>
      <c r="E61" s="124">
        <v>251</v>
      </c>
      <c r="F61" s="125"/>
      <c r="G61" s="125"/>
      <c r="H61" s="125"/>
      <c r="I61" s="125"/>
      <c r="J61" s="125"/>
      <c r="K61" s="125"/>
      <c r="L61" s="125"/>
      <c r="M61" s="125"/>
      <c r="N61" s="125"/>
      <c r="O61" s="125"/>
    </row>
    <row r="62" spans="2:15">
      <c r="B62" s="125"/>
      <c r="C62" s="125"/>
      <c r="D62" s="125"/>
      <c r="E62" s="124">
        <v>251</v>
      </c>
      <c r="F62" s="125"/>
      <c r="G62" s="125"/>
      <c r="H62" s="125"/>
      <c r="I62" s="125"/>
      <c r="J62" s="125"/>
      <c r="K62" s="125"/>
      <c r="L62" s="125"/>
      <c r="M62" s="125"/>
      <c r="N62" s="125"/>
      <c r="O62" s="125"/>
    </row>
    <row r="63" spans="2:15">
      <c r="B63" s="125"/>
      <c r="C63" s="125"/>
      <c r="D63" s="125"/>
      <c r="E63" s="124">
        <v>251</v>
      </c>
      <c r="F63" s="125"/>
      <c r="G63" s="125"/>
      <c r="H63" s="125"/>
      <c r="I63" s="125"/>
      <c r="J63" s="125"/>
      <c r="K63" s="125"/>
      <c r="L63" s="125"/>
      <c r="M63" s="125"/>
      <c r="N63" s="125"/>
      <c r="O63" s="125"/>
    </row>
    <row r="64" spans="2:15">
      <c r="B64" s="125"/>
      <c r="C64" s="125"/>
      <c r="D64" s="125"/>
      <c r="E64" s="124">
        <v>252</v>
      </c>
      <c r="F64" s="125"/>
      <c r="G64" s="125"/>
      <c r="H64" s="125"/>
      <c r="I64" s="125"/>
      <c r="J64" s="125"/>
      <c r="K64" s="125"/>
      <c r="L64" s="125"/>
      <c r="M64" s="125"/>
      <c r="N64" s="125"/>
      <c r="O64" s="125"/>
    </row>
    <row r="65" spans="2:15">
      <c r="B65" s="125"/>
      <c r="C65" s="125"/>
      <c r="D65" s="125"/>
      <c r="E65" s="124">
        <v>252</v>
      </c>
      <c r="F65" s="125"/>
      <c r="G65" s="125"/>
      <c r="H65" s="125"/>
      <c r="I65" s="125"/>
      <c r="J65" s="125"/>
      <c r="K65" s="125"/>
      <c r="L65" s="125"/>
      <c r="M65" s="125"/>
      <c r="N65" s="125"/>
      <c r="O65" s="125"/>
    </row>
    <row r="66" spans="2:15">
      <c r="B66" s="125"/>
      <c r="C66" s="125"/>
      <c r="D66" s="125"/>
      <c r="E66" s="124">
        <v>252</v>
      </c>
      <c r="F66" s="125"/>
      <c r="G66" s="125"/>
      <c r="H66" s="125"/>
      <c r="I66" s="125"/>
      <c r="J66" s="125"/>
      <c r="K66" s="125"/>
      <c r="L66" s="125"/>
      <c r="M66" s="125"/>
      <c r="N66" s="125"/>
      <c r="O66" s="125"/>
    </row>
    <row r="67" spans="2:15">
      <c r="B67" s="125"/>
      <c r="C67" s="125"/>
      <c r="D67" s="125"/>
      <c r="E67" s="124">
        <v>253</v>
      </c>
      <c r="F67" s="125"/>
      <c r="G67" s="125"/>
      <c r="H67" s="125"/>
      <c r="I67" s="125"/>
      <c r="J67" s="125"/>
      <c r="K67" s="125"/>
      <c r="L67" s="125"/>
      <c r="M67" s="125"/>
      <c r="N67" s="125"/>
      <c r="O67" s="125"/>
    </row>
    <row r="68" spans="2:15">
      <c r="B68" s="125"/>
      <c r="C68" s="125"/>
      <c r="D68" s="125"/>
      <c r="E68" s="124">
        <v>255</v>
      </c>
      <c r="F68" s="125"/>
      <c r="G68" s="125"/>
      <c r="H68" s="125"/>
      <c r="I68" s="125"/>
      <c r="J68" s="125"/>
      <c r="K68" s="125"/>
      <c r="L68" s="125"/>
      <c r="M68" s="125"/>
      <c r="N68" s="125"/>
      <c r="O68" s="125"/>
    </row>
    <row r="69" spans="2:15">
      <c r="B69" s="125"/>
      <c r="C69" s="125"/>
      <c r="D69" s="125"/>
      <c r="E69" s="124">
        <v>255</v>
      </c>
      <c r="F69" s="125"/>
      <c r="G69" s="125"/>
      <c r="H69" s="125"/>
      <c r="I69" s="125"/>
      <c r="J69" s="125"/>
      <c r="K69" s="125"/>
      <c r="L69" s="125"/>
      <c r="M69" s="125"/>
      <c r="N69" s="125"/>
      <c r="O69" s="125"/>
    </row>
    <row r="70" spans="2:15">
      <c r="B70" s="125"/>
      <c r="C70" s="125"/>
      <c r="D70" s="125"/>
      <c r="E70" s="124">
        <v>255</v>
      </c>
      <c r="F70" s="125"/>
      <c r="G70" s="125"/>
      <c r="H70" s="125"/>
      <c r="I70" s="125"/>
      <c r="J70" s="125"/>
      <c r="K70" s="125"/>
      <c r="L70" s="125"/>
      <c r="M70" s="125"/>
      <c r="N70" s="125"/>
      <c r="O70" s="125"/>
    </row>
    <row r="71" spans="2:15">
      <c r="B71" s="125"/>
      <c r="C71" s="125"/>
      <c r="D71" s="125"/>
      <c r="E71" s="124">
        <v>256</v>
      </c>
      <c r="F71" s="125"/>
      <c r="G71" s="125"/>
      <c r="H71" s="125"/>
      <c r="I71" s="125"/>
      <c r="J71" s="125"/>
      <c r="K71" s="125"/>
      <c r="L71" s="125"/>
      <c r="M71" s="125"/>
      <c r="N71" s="125"/>
      <c r="O71" s="125"/>
    </row>
    <row r="72" spans="2:15">
      <c r="B72" s="125"/>
      <c r="C72" s="125"/>
      <c r="D72" s="125"/>
      <c r="E72" s="124">
        <v>256</v>
      </c>
      <c r="F72" s="125"/>
      <c r="G72" s="125"/>
      <c r="H72" s="125"/>
      <c r="I72" s="125"/>
      <c r="J72" s="125"/>
      <c r="K72" s="125"/>
      <c r="L72" s="125"/>
      <c r="M72" s="125"/>
      <c r="N72" s="125"/>
      <c r="O72" s="125"/>
    </row>
    <row r="73" spans="2:15">
      <c r="B73" s="125"/>
      <c r="C73" s="125"/>
      <c r="D73" s="125"/>
      <c r="E73" s="124">
        <v>257</v>
      </c>
      <c r="F73" s="125"/>
      <c r="G73" s="125"/>
      <c r="H73" s="125"/>
      <c r="I73" s="125"/>
      <c r="J73" s="125"/>
      <c r="K73" s="125"/>
      <c r="L73" s="125"/>
      <c r="M73" s="125"/>
      <c r="N73" s="125"/>
      <c r="O73" s="125"/>
    </row>
    <row r="74" spans="2:15">
      <c r="B74" s="125"/>
      <c r="C74" s="125"/>
      <c r="D74" s="125"/>
      <c r="E74" s="124">
        <v>257</v>
      </c>
      <c r="F74" s="125"/>
      <c r="G74" s="125"/>
      <c r="H74" s="125"/>
      <c r="I74" s="125"/>
      <c r="J74" s="125"/>
      <c r="K74" s="125"/>
      <c r="L74" s="125"/>
      <c r="M74" s="125"/>
      <c r="N74" s="125"/>
      <c r="O74" s="125"/>
    </row>
    <row r="75" spans="2:15">
      <c r="B75" s="125"/>
      <c r="C75" s="125"/>
      <c r="D75" s="125"/>
      <c r="E75" s="124">
        <v>257</v>
      </c>
      <c r="F75" s="125"/>
      <c r="G75" s="125"/>
      <c r="H75" s="125"/>
      <c r="I75" s="125"/>
      <c r="J75" s="125"/>
      <c r="K75" s="125"/>
      <c r="L75" s="125"/>
      <c r="M75" s="125"/>
      <c r="N75" s="125"/>
      <c r="O75" s="125"/>
    </row>
    <row r="76" spans="2:15">
      <c r="B76" s="125"/>
      <c r="C76" s="125"/>
      <c r="D76" s="125"/>
      <c r="E76" s="124">
        <v>258</v>
      </c>
      <c r="F76" s="125"/>
      <c r="G76" s="125"/>
      <c r="H76" s="125"/>
      <c r="I76" s="125"/>
      <c r="J76" s="125"/>
      <c r="K76" s="125"/>
      <c r="L76" s="125"/>
      <c r="M76" s="125"/>
      <c r="N76" s="125"/>
      <c r="O76" s="125"/>
    </row>
    <row r="77" spans="2:15">
      <c r="B77" s="125"/>
      <c r="C77" s="125"/>
      <c r="D77" s="125"/>
      <c r="E77" s="124">
        <v>258</v>
      </c>
      <c r="F77" s="125"/>
      <c r="G77" s="125"/>
      <c r="H77" s="125"/>
      <c r="I77" s="125"/>
      <c r="J77" s="125"/>
      <c r="K77" s="125"/>
      <c r="L77" s="125"/>
      <c r="M77" s="125"/>
      <c r="N77" s="125"/>
      <c r="O77" s="125"/>
    </row>
    <row r="78" spans="2:15">
      <c r="B78" s="125"/>
      <c r="C78" s="125"/>
      <c r="D78" s="125"/>
      <c r="E78" s="124">
        <v>258</v>
      </c>
      <c r="F78" s="125"/>
      <c r="G78" s="125"/>
      <c r="H78" s="125"/>
      <c r="I78" s="125"/>
      <c r="J78" s="125"/>
      <c r="K78" s="125"/>
      <c r="L78" s="125"/>
      <c r="M78" s="125"/>
      <c r="N78" s="125"/>
      <c r="O78" s="125"/>
    </row>
    <row r="79" spans="2:15">
      <c r="B79" s="125"/>
      <c r="C79" s="125"/>
      <c r="D79" s="125"/>
      <c r="E79" s="124">
        <v>259</v>
      </c>
      <c r="F79" s="125"/>
      <c r="G79" s="125"/>
      <c r="H79" s="125"/>
      <c r="I79" s="125"/>
      <c r="J79" s="125"/>
      <c r="K79" s="125"/>
      <c r="L79" s="125"/>
      <c r="M79" s="125"/>
      <c r="N79" s="125"/>
      <c r="O79" s="125"/>
    </row>
    <row r="80" spans="2:15">
      <c r="B80" s="125"/>
      <c r="C80" s="125"/>
      <c r="D80" s="125"/>
      <c r="E80" s="124">
        <v>259</v>
      </c>
      <c r="F80" s="125"/>
      <c r="G80" s="125"/>
      <c r="H80" s="125"/>
      <c r="I80" s="125"/>
      <c r="J80" s="125"/>
      <c r="K80" s="125"/>
      <c r="L80" s="125"/>
      <c r="M80" s="125"/>
      <c r="N80" s="125"/>
      <c r="O80" s="125"/>
    </row>
    <row r="81" spans="2:15">
      <c r="B81" s="125"/>
      <c r="C81" s="125"/>
      <c r="D81" s="125"/>
      <c r="E81" s="124">
        <v>259</v>
      </c>
      <c r="F81" s="125"/>
      <c r="G81" s="125"/>
      <c r="H81" s="125"/>
      <c r="I81" s="125"/>
      <c r="J81" s="125"/>
      <c r="K81" s="125"/>
      <c r="L81" s="125"/>
      <c r="M81" s="125"/>
      <c r="N81" s="125"/>
      <c r="O81" s="125"/>
    </row>
    <row r="82" spans="2:15">
      <c r="B82" s="125"/>
      <c r="C82" s="125"/>
      <c r="D82" s="125"/>
      <c r="E82" s="124">
        <v>260</v>
      </c>
      <c r="F82" s="125"/>
      <c r="G82" s="125"/>
      <c r="H82" s="125"/>
      <c r="I82" s="125"/>
      <c r="J82" s="125"/>
      <c r="K82" s="125"/>
      <c r="L82" s="125"/>
      <c r="M82" s="125"/>
      <c r="N82" s="125"/>
      <c r="O82" s="125"/>
    </row>
    <row r="83" spans="2:15">
      <c r="B83" s="125"/>
      <c r="C83" s="125"/>
      <c r="D83" s="125"/>
      <c r="E83" s="124">
        <v>260</v>
      </c>
      <c r="F83" s="125"/>
      <c r="G83" s="125"/>
      <c r="H83" s="125"/>
      <c r="I83" s="125"/>
      <c r="J83" s="125"/>
      <c r="K83" s="125"/>
      <c r="L83" s="125"/>
      <c r="M83" s="125"/>
      <c r="N83" s="125"/>
      <c r="O83" s="125"/>
    </row>
    <row r="84" spans="2:15">
      <c r="B84" s="125"/>
      <c r="C84" s="125"/>
      <c r="D84" s="125"/>
      <c r="E84" s="124">
        <v>260</v>
      </c>
      <c r="F84" s="125"/>
      <c r="G84" s="125"/>
      <c r="H84" s="125"/>
      <c r="I84" s="125"/>
      <c r="J84" s="125"/>
      <c r="K84" s="125"/>
      <c r="L84" s="125"/>
      <c r="M84" s="125"/>
      <c r="N84" s="125"/>
      <c r="O84" s="125"/>
    </row>
    <row r="85" spans="2:15">
      <c r="B85" s="125"/>
      <c r="C85" s="125"/>
      <c r="D85" s="125"/>
      <c r="E85" s="124">
        <v>260</v>
      </c>
      <c r="F85" s="125"/>
      <c r="G85" s="125"/>
      <c r="H85" s="125"/>
      <c r="I85" s="125"/>
      <c r="J85" s="125"/>
      <c r="K85" s="125"/>
      <c r="L85" s="125"/>
      <c r="M85" s="125"/>
      <c r="N85" s="125"/>
      <c r="O85" s="125"/>
    </row>
    <row r="86" spans="2:15">
      <c r="B86" s="125"/>
      <c r="C86" s="125"/>
      <c r="D86" s="125"/>
      <c r="E86" s="124">
        <v>260</v>
      </c>
      <c r="F86" s="125"/>
      <c r="G86" s="125"/>
      <c r="H86" s="125"/>
      <c r="I86" s="125"/>
      <c r="J86" s="125"/>
      <c r="K86" s="125"/>
      <c r="L86" s="125"/>
      <c r="M86" s="125"/>
      <c r="N86" s="125"/>
      <c r="O86" s="125"/>
    </row>
    <row r="87" spans="2:15">
      <c r="B87" s="125"/>
      <c r="C87" s="125"/>
      <c r="D87" s="125"/>
      <c r="E87" s="124">
        <v>261</v>
      </c>
      <c r="F87" s="125"/>
      <c r="G87" s="125"/>
      <c r="H87" s="125"/>
      <c r="I87" s="125"/>
      <c r="J87" s="125"/>
      <c r="K87" s="125"/>
      <c r="L87" s="125"/>
      <c r="M87" s="125"/>
      <c r="N87" s="125"/>
      <c r="O87" s="125"/>
    </row>
    <row r="88" spans="2:15">
      <c r="B88" s="125"/>
      <c r="C88" s="125"/>
      <c r="D88" s="125"/>
      <c r="E88" s="124">
        <v>261</v>
      </c>
      <c r="F88" s="125"/>
      <c r="G88" s="125"/>
      <c r="H88" s="125"/>
      <c r="I88" s="125"/>
      <c r="J88" s="125"/>
      <c r="K88" s="125"/>
      <c r="L88" s="125"/>
      <c r="M88" s="125"/>
      <c r="N88" s="125"/>
      <c r="O88" s="125"/>
    </row>
    <row r="89" spans="2:15">
      <c r="B89" s="125"/>
      <c r="C89" s="125"/>
      <c r="D89" s="125"/>
      <c r="E89" s="124">
        <v>261</v>
      </c>
      <c r="F89" s="125"/>
      <c r="G89" s="125"/>
      <c r="H89" s="125"/>
      <c r="I89" s="125"/>
      <c r="J89" s="125"/>
      <c r="K89" s="125"/>
      <c r="L89" s="125"/>
      <c r="M89" s="125"/>
      <c r="N89" s="125"/>
      <c r="O89" s="125"/>
    </row>
    <row r="90" spans="2:15">
      <c r="B90" s="125"/>
      <c r="C90" s="125"/>
      <c r="D90" s="125"/>
      <c r="E90" s="124">
        <v>261</v>
      </c>
      <c r="F90" s="125"/>
      <c r="G90" s="125"/>
      <c r="H90" s="125"/>
      <c r="I90" s="125"/>
      <c r="J90" s="125"/>
      <c r="K90" s="125"/>
      <c r="L90" s="125"/>
      <c r="M90" s="125"/>
      <c r="N90" s="125"/>
      <c r="O90" s="125"/>
    </row>
    <row r="91" spans="2:15">
      <c r="B91" s="125"/>
      <c r="C91" s="125"/>
      <c r="D91" s="125"/>
      <c r="E91" s="124">
        <v>261</v>
      </c>
      <c r="F91" s="125"/>
      <c r="G91" s="125"/>
      <c r="H91" s="125"/>
      <c r="I91" s="125"/>
      <c r="J91" s="125"/>
      <c r="K91" s="125"/>
      <c r="L91" s="125"/>
      <c r="M91" s="125"/>
      <c r="N91" s="125"/>
      <c r="O91" s="125"/>
    </row>
    <row r="92" spans="2:15">
      <c r="B92" s="125"/>
      <c r="C92" s="125"/>
      <c r="D92" s="125"/>
      <c r="E92" s="124">
        <v>261</v>
      </c>
      <c r="F92" s="125"/>
      <c r="G92" s="125"/>
      <c r="H92" s="125"/>
      <c r="I92" s="125"/>
      <c r="J92" s="125"/>
      <c r="K92" s="125"/>
      <c r="L92" s="125"/>
      <c r="M92" s="125"/>
      <c r="N92" s="125"/>
      <c r="O92" s="125"/>
    </row>
    <row r="93" spans="2:15">
      <c r="B93" s="125"/>
      <c r="C93" s="125"/>
      <c r="D93" s="125"/>
      <c r="E93" s="124">
        <v>261</v>
      </c>
      <c r="F93" s="125"/>
      <c r="G93" s="125"/>
      <c r="H93" s="125"/>
      <c r="I93" s="125"/>
      <c r="J93" s="125"/>
      <c r="K93" s="125"/>
      <c r="L93" s="125"/>
      <c r="M93" s="125"/>
      <c r="N93" s="125"/>
      <c r="O93" s="125"/>
    </row>
    <row r="94" spans="2:15">
      <c r="B94" s="125"/>
      <c r="C94" s="125"/>
      <c r="D94" s="125"/>
      <c r="E94" s="124">
        <v>261</v>
      </c>
      <c r="F94" s="125"/>
      <c r="G94" s="125"/>
      <c r="H94" s="125"/>
      <c r="I94" s="125"/>
      <c r="J94" s="125"/>
      <c r="K94" s="125"/>
      <c r="L94" s="125"/>
      <c r="M94" s="125"/>
      <c r="N94" s="125"/>
      <c r="O94" s="125"/>
    </row>
    <row r="95" spans="2:15">
      <c r="B95" s="125"/>
      <c r="C95" s="125"/>
      <c r="D95" s="125"/>
      <c r="E95" s="124">
        <v>262</v>
      </c>
      <c r="F95" s="125"/>
      <c r="G95" s="125"/>
      <c r="H95" s="125"/>
      <c r="I95" s="125"/>
      <c r="J95" s="125"/>
      <c r="K95" s="125"/>
      <c r="L95" s="125"/>
      <c r="M95" s="125"/>
      <c r="N95" s="125"/>
      <c r="O95" s="125"/>
    </row>
    <row r="96" spans="2:15">
      <c r="B96" s="125"/>
      <c r="C96" s="125"/>
      <c r="D96" s="125"/>
      <c r="E96" s="124">
        <v>262</v>
      </c>
      <c r="F96" s="125"/>
      <c r="G96" s="125"/>
      <c r="H96" s="125"/>
      <c r="I96" s="125"/>
      <c r="J96" s="125"/>
      <c r="K96" s="125"/>
      <c r="L96" s="125"/>
      <c r="M96" s="125"/>
      <c r="N96" s="125"/>
      <c r="O96" s="125"/>
    </row>
    <row r="97" spans="2:15">
      <c r="B97" s="125"/>
      <c r="C97" s="125"/>
      <c r="D97" s="125"/>
      <c r="E97" s="124">
        <v>262</v>
      </c>
      <c r="F97" s="125"/>
      <c r="G97" s="125"/>
      <c r="H97" s="125"/>
      <c r="I97" s="125"/>
      <c r="J97" s="125"/>
      <c r="K97" s="125"/>
      <c r="L97" s="125"/>
      <c r="M97" s="125"/>
      <c r="N97" s="125"/>
      <c r="O97" s="125"/>
    </row>
    <row r="98" spans="2:15">
      <c r="B98" s="125"/>
      <c r="C98" s="125"/>
      <c r="D98" s="125"/>
      <c r="E98" s="124">
        <v>262</v>
      </c>
      <c r="F98" s="125"/>
      <c r="G98" s="125"/>
      <c r="H98" s="125"/>
      <c r="I98" s="125"/>
      <c r="J98" s="125"/>
      <c r="K98" s="125"/>
      <c r="L98" s="125"/>
      <c r="M98" s="125"/>
      <c r="N98" s="125"/>
      <c r="O98" s="125"/>
    </row>
    <row r="99" spans="2:15">
      <c r="B99" s="125"/>
      <c r="C99" s="125"/>
      <c r="D99" s="125"/>
      <c r="E99" s="124">
        <v>262</v>
      </c>
      <c r="F99" s="125"/>
      <c r="G99" s="125"/>
      <c r="H99" s="125"/>
      <c r="I99" s="125"/>
      <c r="J99" s="125"/>
      <c r="K99" s="125"/>
      <c r="L99" s="125"/>
      <c r="M99" s="125"/>
      <c r="N99" s="125"/>
      <c r="O99" s="125"/>
    </row>
    <row r="100" spans="2:15">
      <c r="B100" s="125"/>
      <c r="C100" s="125"/>
      <c r="D100" s="125"/>
      <c r="E100" s="124">
        <v>262</v>
      </c>
      <c r="F100" s="125"/>
      <c r="G100" s="125"/>
      <c r="H100" s="125"/>
      <c r="I100" s="125"/>
      <c r="J100" s="125"/>
      <c r="K100" s="125"/>
      <c r="L100" s="125"/>
      <c r="M100" s="125"/>
      <c r="N100" s="125"/>
      <c r="O100" s="125"/>
    </row>
    <row r="101" spans="2:15">
      <c r="B101" s="125"/>
      <c r="C101" s="125"/>
      <c r="D101" s="125"/>
      <c r="E101" s="124">
        <v>262</v>
      </c>
      <c r="F101" s="125"/>
      <c r="G101" s="125"/>
      <c r="H101" s="125"/>
      <c r="I101" s="125"/>
      <c r="J101" s="125"/>
      <c r="K101" s="125"/>
      <c r="L101" s="125"/>
      <c r="M101" s="125"/>
      <c r="N101" s="125"/>
      <c r="O101" s="125"/>
    </row>
    <row r="102" spans="2:15">
      <c r="B102" s="125"/>
      <c r="C102" s="125"/>
      <c r="D102" s="125"/>
      <c r="E102" s="124">
        <v>263</v>
      </c>
      <c r="F102" s="125"/>
      <c r="G102" s="125"/>
      <c r="H102" s="125"/>
      <c r="I102" s="125"/>
      <c r="J102" s="125"/>
      <c r="K102" s="125"/>
      <c r="L102" s="125"/>
      <c r="M102" s="125"/>
      <c r="N102" s="125"/>
      <c r="O102" s="125"/>
    </row>
    <row r="103" spans="2:15">
      <c r="B103" s="125"/>
      <c r="C103" s="125"/>
      <c r="D103" s="125"/>
      <c r="E103" s="124">
        <v>263</v>
      </c>
      <c r="F103" s="125"/>
      <c r="G103" s="125"/>
      <c r="H103" s="125"/>
      <c r="I103" s="125"/>
      <c r="J103" s="125"/>
      <c r="K103" s="125"/>
      <c r="L103" s="125"/>
      <c r="M103" s="125"/>
      <c r="N103" s="125"/>
      <c r="O103" s="125"/>
    </row>
    <row r="104" spans="2:15">
      <c r="B104" s="125"/>
      <c r="C104" s="125"/>
      <c r="D104" s="125"/>
      <c r="E104" s="124">
        <v>263</v>
      </c>
      <c r="F104" s="125"/>
      <c r="G104" s="125"/>
      <c r="H104" s="125"/>
      <c r="I104" s="125"/>
      <c r="J104" s="125"/>
      <c r="K104" s="125"/>
      <c r="L104" s="125"/>
      <c r="M104" s="125"/>
      <c r="N104" s="125"/>
      <c r="O104" s="125"/>
    </row>
    <row r="105" spans="2:15">
      <c r="B105" s="125"/>
      <c r="C105" s="125"/>
      <c r="D105" s="125"/>
      <c r="E105" s="124">
        <v>263</v>
      </c>
      <c r="F105" s="125"/>
      <c r="G105" s="125"/>
      <c r="H105" s="125"/>
      <c r="I105" s="125"/>
      <c r="J105" s="125"/>
      <c r="K105" s="125"/>
      <c r="L105" s="125"/>
      <c r="M105" s="125"/>
      <c r="N105" s="125"/>
      <c r="O105" s="125"/>
    </row>
    <row r="106" spans="2:15">
      <c r="B106" s="125"/>
      <c r="C106" s="125"/>
      <c r="D106" s="125"/>
      <c r="E106" s="124">
        <v>263</v>
      </c>
      <c r="F106" s="125"/>
      <c r="G106" s="125"/>
      <c r="H106" s="125"/>
      <c r="I106" s="125"/>
      <c r="J106" s="125"/>
      <c r="K106" s="125"/>
      <c r="L106" s="125"/>
      <c r="M106" s="125"/>
      <c r="N106" s="125"/>
      <c r="O106" s="125"/>
    </row>
    <row r="107" spans="2:15">
      <c r="B107" s="125"/>
      <c r="C107" s="125"/>
      <c r="D107" s="125"/>
      <c r="E107" s="124">
        <v>263</v>
      </c>
      <c r="F107" s="125"/>
      <c r="G107" s="125"/>
      <c r="H107" s="125"/>
      <c r="I107" s="125"/>
      <c r="J107" s="125"/>
      <c r="K107" s="125"/>
      <c r="L107" s="125"/>
      <c r="M107" s="125"/>
      <c r="N107" s="125"/>
      <c r="O107" s="125"/>
    </row>
    <row r="108" spans="2:15">
      <c r="B108" s="125"/>
      <c r="C108" s="125"/>
      <c r="D108" s="125"/>
      <c r="E108" s="124">
        <v>263</v>
      </c>
      <c r="F108" s="125"/>
      <c r="G108" s="125"/>
      <c r="H108" s="125"/>
      <c r="I108" s="125"/>
      <c r="J108" s="125"/>
      <c r="K108" s="125"/>
      <c r="L108" s="125"/>
      <c r="M108" s="125"/>
      <c r="N108" s="125"/>
      <c r="O108" s="125"/>
    </row>
    <row r="109" spans="2:15">
      <c r="B109" s="125"/>
      <c r="C109" s="125"/>
      <c r="D109" s="125"/>
      <c r="E109" s="124">
        <v>263</v>
      </c>
      <c r="F109" s="125"/>
      <c r="G109" s="125"/>
      <c r="H109" s="125"/>
      <c r="I109" s="125"/>
      <c r="J109" s="125"/>
      <c r="K109" s="125"/>
      <c r="L109" s="125"/>
      <c r="M109" s="125"/>
      <c r="N109" s="125"/>
      <c r="O109" s="125"/>
    </row>
    <row r="110" spans="2:15">
      <c r="B110" s="125"/>
      <c r="C110" s="125"/>
      <c r="D110" s="125"/>
      <c r="E110" s="124">
        <v>264</v>
      </c>
      <c r="F110" s="125"/>
      <c r="G110" s="125"/>
      <c r="H110" s="125"/>
      <c r="I110" s="125"/>
      <c r="J110" s="125"/>
      <c r="K110" s="125"/>
      <c r="L110" s="125"/>
      <c r="M110" s="125"/>
      <c r="N110" s="125"/>
      <c r="O110" s="125"/>
    </row>
    <row r="111" spans="2:15">
      <c r="E111" s="124">
        <v>265</v>
      </c>
    </row>
    <row r="112" spans="2:15">
      <c r="E112" s="124">
        <v>265</v>
      </c>
    </row>
    <row r="113" spans="5:5">
      <c r="E113" s="124">
        <v>266</v>
      </c>
    </row>
    <row r="114" spans="5:5">
      <c r="E114" s="124">
        <v>266</v>
      </c>
    </row>
    <row r="115" spans="5:5">
      <c r="E115" s="124">
        <v>266</v>
      </c>
    </row>
    <row r="116" spans="5:5">
      <c r="E116" s="124">
        <v>266</v>
      </c>
    </row>
    <row r="117" spans="5:5">
      <c r="E117" s="124">
        <v>266</v>
      </c>
    </row>
    <row r="118" spans="5:5">
      <c r="E118" s="124">
        <v>266</v>
      </c>
    </row>
    <row r="119" spans="5:5">
      <c r="E119" s="124">
        <v>266</v>
      </c>
    </row>
    <row r="120" spans="5:5">
      <c r="E120" s="124">
        <v>267</v>
      </c>
    </row>
    <row r="121" spans="5:5">
      <c r="E121" s="124">
        <v>267</v>
      </c>
    </row>
    <row r="122" spans="5:5">
      <c r="E122" s="124">
        <v>267</v>
      </c>
    </row>
    <row r="123" spans="5:5">
      <c r="E123" s="124">
        <v>267</v>
      </c>
    </row>
    <row r="124" spans="5:5">
      <c r="E124" s="124">
        <v>267</v>
      </c>
    </row>
    <row r="125" spans="5:5">
      <c r="E125" s="124">
        <v>267</v>
      </c>
    </row>
    <row r="126" spans="5:5">
      <c r="E126" s="124">
        <v>267</v>
      </c>
    </row>
    <row r="127" spans="5:5">
      <c r="E127" s="124">
        <v>267</v>
      </c>
    </row>
    <row r="128" spans="5:5">
      <c r="E128" s="124">
        <v>268</v>
      </c>
    </row>
    <row r="129" spans="5:5">
      <c r="E129" s="124">
        <v>268</v>
      </c>
    </row>
    <row r="130" spans="5:5">
      <c r="E130" s="124">
        <v>269</v>
      </c>
    </row>
    <row r="131" spans="5:5">
      <c r="E131" s="124">
        <v>269</v>
      </c>
    </row>
    <row r="132" spans="5:5">
      <c r="E132" s="124">
        <v>269</v>
      </c>
    </row>
    <row r="133" spans="5:5">
      <c r="E133" s="124">
        <v>269</v>
      </c>
    </row>
    <row r="134" spans="5:5">
      <c r="E134" s="124">
        <v>270</v>
      </c>
    </row>
    <row r="135" spans="5:5">
      <c r="E135" s="124">
        <v>270</v>
      </c>
    </row>
    <row r="136" spans="5:5">
      <c r="E136" s="124">
        <v>270</v>
      </c>
    </row>
    <row r="137" spans="5:5">
      <c r="E137" s="124">
        <v>270</v>
      </c>
    </row>
    <row r="138" spans="5:5">
      <c r="E138" s="124">
        <v>270</v>
      </c>
    </row>
    <row r="139" spans="5:5">
      <c r="E139" s="124">
        <v>270</v>
      </c>
    </row>
    <row r="140" spans="5:5">
      <c r="E140" s="124">
        <v>271</v>
      </c>
    </row>
    <row r="141" spans="5:5">
      <c r="E141" s="124">
        <v>271</v>
      </c>
    </row>
    <row r="142" spans="5:5">
      <c r="E142" s="124">
        <v>271</v>
      </c>
    </row>
    <row r="143" spans="5:5">
      <c r="E143" s="124">
        <v>272</v>
      </c>
    </row>
    <row r="144" spans="5:5">
      <c r="E144" s="124">
        <v>272</v>
      </c>
    </row>
    <row r="145" spans="5:5">
      <c r="E145" s="124">
        <v>272</v>
      </c>
    </row>
    <row r="146" spans="5:5">
      <c r="E146" s="124">
        <v>272</v>
      </c>
    </row>
    <row r="147" spans="5:5">
      <c r="E147" s="124">
        <v>272</v>
      </c>
    </row>
    <row r="148" spans="5:5">
      <c r="E148" s="124">
        <v>273</v>
      </c>
    </row>
    <row r="149" spans="5:5">
      <c r="E149" s="124">
        <v>273</v>
      </c>
    </row>
    <row r="150" spans="5:5">
      <c r="E150" s="124">
        <v>273</v>
      </c>
    </row>
    <row r="151" spans="5:5">
      <c r="E151" s="124">
        <v>274</v>
      </c>
    </row>
    <row r="152" spans="5:5">
      <c r="E152" s="124">
        <v>274</v>
      </c>
    </row>
    <row r="153" spans="5:5">
      <c r="E153" s="124">
        <v>274</v>
      </c>
    </row>
    <row r="154" spans="5:5">
      <c r="E154" s="124">
        <v>274</v>
      </c>
    </row>
    <row r="155" spans="5:5">
      <c r="E155" s="124">
        <v>275</v>
      </c>
    </row>
    <row r="156" spans="5:5">
      <c r="E156" s="124">
        <v>275</v>
      </c>
    </row>
    <row r="157" spans="5:5">
      <c r="E157" s="124">
        <v>275</v>
      </c>
    </row>
    <row r="158" spans="5:5">
      <c r="E158" s="124">
        <v>275</v>
      </c>
    </row>
    <row r="159" spans="5:5">
      <c r="E159" s="124">
        <v>276</v>
      </c>
    </row>
    <row r="160" spans="5:5">
      <c r="E160" s="124">
        <v>276</v>
      </c>
    </row>
    <row r="161" spans="5:5">
      <c r="E161" s="124">
        <v>276</v>
      </c>
    </row>
    <row r="162" spans="5:5">
      <c r="E162" s="124">
        <v>276</v>
      </c>
    </row>
    <row r="163" spans="5:5">
      <c r="E163" s="124">
        <v>277</v>
      </c>
    </row>
    <row r="164" spans="5:5">
      <c r="E164" s="124">
        <v>277</v>
      </c>
    </row>
    <row r="165" spans="5:5">
      <c r="E165" s="124">
        <v>278</v>
      </c>
    </row>
    <row r="166" spans="5:5">
      <c r="E166" s="124">
        <v>279</v>
      </c>
    </row>
    <row r="167" spans="5:5">
      <c r="E167" s="124">
        <v>279</v>
      </c>
    </row>
    <row r="168" spans="5:5">
      <c r="E168" s="124">
        <v>280</v>
      </c>
    </row>
    <row r="169" spans="5:5">
      <c r="E169" s="124">
        <v>280</v>
      </c>
    </row>
    <row r="170" spans="5:5">
      <c r="E170" s="124">
        <v>281</v>
      </c>
    </row>
    <row r="171" spans="5:5">
      <c r="E171" s="124">
        <v>281</v>
      </c>
    </row>
    <row r="172" spans="5:5">
      <c r="E172" s="124">
        <v>283</v>
      </c>
    </row>
    <row r="173" spans="5:5">
      <c r="E173" s="124">
        <v>284</v>
      </c>
    </row>
    <row r="174" spans="5:5">
      <c r="E174" s="125"/>
    </row>
    <row r="175" spans="5:5">
      <c r="E175" s="125"/>
    </row>
    <row r="176" spans="5:5">
      <c r="E176" s="125"/>
    </row>
    <row r="177" spans="5:5">
      <c r="E177" s="125"/>
    </row>
    <row r="178" spans="5:5">
      <c r="E178" s="125"/>
    </row>
    <row r="179" spans="5:5">
      <c r="E179" s="125"/>
    </row>
    <row r="180" spans="5:5">
      <c r="E180" s="125"/>
    </row>
    <row r="181" spans="5:5">
      <c r="E181" s="125"/>
    </row>
    <row r="182" spans="5:5">
      <c r="E182" s="125"/>
    </row>
    <row r="183" spans="5:5">
      <c r="E183" s="125"/>
    </row>
    <row r="184" spans="5:5">
      <c r="E184" s="125"/>
    </row>
    <row r="185" spans="5:5">
      <c r="E185" s="125"/>
    </row>
    <row r="186" spans="5:5">
      <c r="E186" s="125"/>
    </row>
    <row r="187" spans="5:5">
      <c r="E187" s="125"/>
    </row>
    <row r="188" spans="5:5">
      <c r="E188" s="125"/>
    </row>
    <row r="189" spans="5:5">
      <c r="E189" s="125"/>
    </row>
  </sheetData>
  <sortState xmlns:xlrd2="http://schemas.microsoft.com/office/spreadsheetml/2017/richdata2" ref="E49:E173">
    <sortCondition ref="E49:E173"/>
  </sortState>
  <mergeCells count="8">
    <mergeCell ref="B28:G36"/>
    <mergeCell ref="B14:G18"/>
    <mergeCell ref="B2:G2"/>
    <mergeCell ref="B25:G25"/>
    <mergeCell ref="K2:P2"/>
    <mergeCell ref="K5:P9"/>
    <mergeCell ref="K25:P25"/>
    <mergeCell ref="K27:P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1D4C1-E5FE-4405-909B-E8DBC97C20C0}">
  <dimension ref="B2:N34"/>
  <sheetViews>
    <sheetView showGridLines="0" showRowColHeaders="0" zoomScale="80" zoomScaleNormal="80" workbookViewId="0">
      <selection activeCell="J34" sqref="J34"/>
    </sheetView>
  </sheetViews>
  <sheetFormatPr baseColWidth="10" defaultColWidth="11.44140625" defaultRowHeight="14.4"/>
  <sheetData>
    <row r="2" spans="2:9">
      <c r="B2" s="87" t="s">
        <v>68</v>
      </c>
      <c r="C2" s="122" t="s">
        <v>90</v>
      </c>
    </row>
    <row r="3" spans="2:9">
      <c r="B3" s="87"/>
      <c r="C3" s="122"/>
    </row>
    <row r="4" spans="2:9">
      <c r="B4" s="87"/>
      <c r="C4" s="89" t="s">
        <v>92</v>
      </c>
    </row>
    <row r="5" spans="2:9">
      <c r="B5" s="87"/>
      <c r="C5" s="168" t="s">
        <v>97</v>
      </c>
      <c r="D5" s="169"/>
      <c r="E5" s="169"/>
      <c r="F5" s="169"/>
      <c r="G5" s="169"/>
      <c r="H5" s="169"/>
      <c r="I5" s="170"/>
    </row>
    <row r="6" spans="2:9">
      <c r="B6" s="87"/>
      <c r="C6" s="171"/>
      <c r="D6" s="172"/>
      <c r="E6" s="172"/>
      <c r="F6" s="172"/>
      <c r="G6" s="172"/>
      <c r="H6" s="172"/>
      <c r="I6" s="173"/>
    </row>
    <row r="7" spans="2:9">
      <c r="B7" s="87"/>
      <c r="C7" s="174"/>
      <c r="D7" s="175"/>
      <c r="E7" s="175"/>
      <c r="F7" s="175"/>
      <c r="G7" s="175"/>
      <c r="H7" s="175"/>
      <c r="I7" s="176"/>
    </row>
    <row r="8" spans="2:9" ht="14.4" customHeight="1">
      <c r="C8" s="111" t="s">
        <v>78</v>
      </c>
      <c r="D8" s="116" t="s">
        <v>77</v>
      </c>
      <c r="E8" s="112">
        <f>AVERAGE(Données)</f>
        <v>263.81599999999997</v>
      </c>
    </row>
    <row r="9" spans="2:9">
      <c r="C9" s="116" t="s">
        <v>83</v>
      </c>
      <c r="D9" s="116" t="s">
        <v>77</v>
      </c>
      <c r="E9" s="112">
        <f>_xlfn.STDEV.S(Données)</f>
        <v>11.106801171267293</v>
      </c>
    </row>
    <row r="10" spans="2:9">
      <c r="C10" s="89" t="s">
        <v>91</v>
      </c>
      <c r="D10" s="116" t="s">
        <v>77</v>
      </c>
      <c r="E10" s="112">
        <f>(280-E8)/E9</f>
        <v>1.4571252109803836</v>
      </c>
    </row>
    <row r="12" spans="2:9">
      <c r="B12" s="128" t="s">
        <v>69</v>
      </c>
      <c r="C12" s="122" t="s">
        <v>95</v>
      </c>
    </row>
    <row r="14" spans="2:9">
      <c r="C14" s="125" t="s">
        <v>96</v>
      </c>
    </row>
    <row r="15" spans="2:9">
      <c r="C15" s="177" t="s">
        <v>98</v>
      </c>
      <c r="D15" s="177"/>
      <c r="E15" s="177"/>
      <c r="F15" s="177"/>
      <c r="G15" s="177"/>
      <c r="H15" s="177"/>
      <c r="I15" s="177"/>
    </row>
    <row r="16" spans="2:9">
      <c r="C16" s="177"/>
      <c r="D16" s="177"/>
      <c r="E16" s="177"/>
      <c r="F16" s="177"/>
      <c r="G16" s="177"/>
      <c r="H16" s="177"/>
      <c r="I16" s="177"/>
    </row>
    <row r="17" spans="2:14">
      <c r="C17" s="177"/>
      <c r="D17" s="177"/>
      <c r="E17" s="177"/>
      <c r="F17" s="177"/>
      <c r="G17" s="177"/>
      <c r="H17" s="177"/>
      <c r="I17" s="177"/>
    </row>
    <row r="18" spans="2:14">
      <c r="C18" s="177"/>
      <c r="D18" s="177"/>
      <c r="E18" s="177"/>
      <c r="F18" s="177"/>
      <c r="G18" s="177"/>
      <c r="H18" s="177"/>
      <c r="I18" s="177"/>
    </row>
    <row r="19" spans="2:14">
      <c r="C19" s="177"/>
      <c r="D19" s="177"/>
      <c r="E19" s="177"/>
      <c r="F19" s="177"/>
      <c r="G19" s="177"/>
      <c r="H19" s="177"/>
      <c r="I19" s="177"/>
    </row>
    <row r="20" spans="2:14">
      <c r="C20" s="177"/>
      <c r="D20" s="177"/>
      <c r="E20" s="177"/>
      <c r="F20" s="177"/>
      <c r="G20" s="177"/>
      <c r="H20" s="177"/>
      <c r="I20" s="177"/>
    </row>
    <row r="21" spans="2:14" ht="15">
      <c r="C21" s="111" t="s">
        <v>78</v>
      </c>
      <c r="D21" s="125" t="s">
        <v>77</v>
      </c>
      <c r="E21" s="87">
        <f>AVERAGE(Données)</f>
        <v>263.81599999999997</v>
      </c>
    </row>
    <row r="22" spans="2:14">
      <c r="C22" s="129" t="s">
        <v>83</v>
      </c>
      <c r="D22" s="125" t="s">
        <v>77</v>
      </c>
      <c r="E22" s="112">
        <f>_xlfn.STDEV.S(Données)</f>
        <v>11.106801171267293</v>
      </c>
    </row>
    <row r="23" spans="2:14">
      <c r="C23" s="125" t="s">
        <v>91</v>
      </c>
      <c r="D23" s="125" t="s">
        <v>77</v>
      </c>
      <c r="E23" s="112">
        <f>(258-E21)/E22</f>
        <v>-0.52364311833056476</v>
      </c>
      <c r="L23" s="116"/>
      <c r="M23" s="116"/>
      <c r="N23" s="119"/>
    </row>
    <row r="24" spans="2:14">
      <c r="L24" s="116"/>
      <c r="M24" s="116"/>
      <c r="N24" s="119"/>
    </row>
    <row r="25" spans="2:14">
      <c r="B25" s="130" t="s">
        <v>87</v>
      </c>
      <c r="C25" s="122" t="s">
        <v>99</v>
      </c>
      <c r="L25" s="116"/>
      <c r="M25" s="116"/>
      <c r="N25" s="119"/>
    </row>
    <row r="27" spans="2:14">
      <c r="C27" s="178" t="s">
        <v>100</v>
      </c>
      <c r="D27" s="178"/>
      <c r="E27" s="178"/>
      <c r="F27" s="178"/>
      <c r="G27" s="178"/>
      <c r="H27" s="178"/>
    </row>
    <row r="28" spans="2:14">
      <c r="C28" s="178"/>
      <c r="D28" s="178"/>
      <c r="E28" s="178"/>
      <c r="F28" s="178"/>
      <c r="G28" s="178"/>
      <c r="H28" s="178"/>
    </row>
    <row r="29" spans="2:14">
      <c r="C29" s="178"/>
      <c r="D29" s="178"/>
      <c r="E29" s="178"/>
      <c r="F29" s="178"/>
      <c r="G29" s="178"/>
      <c r="H29" s="178"/>
    </row>
    <row r="30" spans="2:14">
      <c r="C30" s="178"/>
      <c r="D30" s="178"/>
      <c r="E30" s="178"/>
      <c r="F30" s="178"/>
      <c r="G30" s="178"/>
      <c r="H30" s="178"/>
    </row>
    <row r="31" spans="2:14">
      <c r="C31" s="178"/>
      <c r="D31" s="178"/>
      <c r="E31" s="178"/>
      <c r="F31" s="178"/>
      <c r="G31" s="178"/>
      <c r="H31" s="178"/>
    </row>
    <row r="32" spans="2:14">
      <c r="C32" s="178"/>
      <c r="D32" s="178"/>
      <c r="E32" s="178"/>
      <c r="F32" s="178"/>
      <c r="G32" s="178"/>
      <c r="H32" s="178"/>
    </row>
    <row r="33" spans="3:10">
      <c r="C33" s="178"/>
      <c r="D33" s="178"/>
      <c r="E33" s="178"/>
      <c r="F33" s="178"/>
      <c r="G33" s="178"/>
      <c r="H33" s="178"/>
      <c r="J33" s="127"/>
    </row>
    <row r="34" spans="3:10">
      <c r="C34" s="178"/>
      <c r="D34" s="178"/>
      <c r="E34" s="178"/>
      <c r="F34" s="178"/>
      <c r="G34" s="178"/>
      <c r="H34" s="178"/>
    </row>
  </sheetData>
  <mergeCells count="3">
    <mergeCell ref="C5:I7"/>
    <mergeCell ref="C15:I20"/>
    <mergeCell ref="C27:H3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37E867775C176439FB7FA5654363451" ma:contentTypeVersion="6" ma:contentTypeDescription="Crée un document." ma:contentTypeScope="" ma:versionID="fa46da32f39119f526de82af592d4ea1">
  <xsd:schema xmlns:xsd="http://www.w3.org/2001/XMLSchema" xmlns:xs="http://www.w3.org/2001/XMLSchema" xmlns:p="http://schemas.microsoft.com/office/2006/metadata/properties" xmlns:ns2="de09299f-2c35-4560-8319-508cef1d354b" xmlns:ns3="0ba5bab7-d3c0-420b-b217-6671d2644c3c" targetNamespace="http://schemas.microsoft.com/office/2006/metadata/properties" ma:root="true" ma:fieldsID="dbd7c0c66c315fa2d3c81c5855d50761" ns2:_="" ns3:_="">
    <xsd:import namespace="de09299f-2c35-4560-8319-508cef1d354b"/>
    <xsd:import namespace="0ba5bab7-d3c0-420b-b217-6671d2644c3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09299f-2c35-4560-8319-508cef1d3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ba5bab7-d3c0-420b-b217-6671d2644c3c"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0054F-6C02-40F7-974F-757877821022}">
  <ds:schemaRefs/>
</ds:datastoreItem>
</file>

<file path=customXml/itemProps2.xml><?xml version="1.0" encoding="utf-8"?>
<ds:datastoreItem xmlns:ds="http://schemas.openxmlformats.org/officeDocument/2006/customXml" ds:itemID="{719BBACD-F827-4516-87A2-5BAD6DB2E5DA}">
  <ds:schemaRefs/>
</ds:datastoreItem>
</file>

<file path=customXml/itemProps3.xml><?xml version="1.0" encoding="utf-8"?>
<ds:datastoreItem xmlns:ds="http://schemas.openxmlformats.org/officeDocument/2006/customXml" ds:itemID="{DF0CA07C-0FDB-44A1-99D4-A3D86F547F5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3</vt:i4>
      </vt:variant>
    </vt:vector>
  </HeadingPairs>
  <TitlesOfParts>
    <vt:vector size="9" baseType="lpstr">
      <vt:lpstr>Données</vt:lpstr>
      <vt:lpstr>Gestation</vt:lpstr>
      <vt:lpstr>Tableau de fréquences</vt:lpstr>
      <vt:lpstr>Graphiques</vt:lpstr>
      <vt:lpstr>Calcules</vt:lpstr>
      <vt:lpstr>Mesure de position</vt:lpstr>
      <vt:lpstr>Données</vt:lpstr>
      <vt:lpstr>médian</vt:lpstr>
      <vt:lpstr>Médiane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Beauchemin Côté</dc:creator>
  <cp:lastModifiedBy>test</cp:lastModifiedBy>
  <dcterms:created xsi:type="dcterms:W3CDTF">2020-09-17T22:34:00Z</dcterms:created>
  <dcterms:modified xsi:type="dcterms:W3CDTF">2022-09-23T22:27:38Z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0x010100937E867775C176439FB7FA5654363451</vt:lpwstr>
  </property>
  <property fmtid="{D5CDD505-2E9C-101B-9397-08002B2CF9AE}" pid="3" name="ICV">
    <vt:lpwstr>B7FB406EF7F64F4E959DA0AADA13DE9E</vt:lpwstr>
  </property>
  <property fmtid="{D5CDD505-2E9C-101B-9397-08002B2CF9AE}" pid="4" name="KSOProductBuildVer">
    <vt:lpwstr>1033-11.2.0.11306</vt:lpwstr>
  </property>
</Properties>
</file>